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alejandro_delafuentepinero1_my_jcu_edu_au/Documents/PhD - projects/Ringtail - Mechanistic model - Wet Tropics/Ringtail_WT_Mechanistic_Model/Data/"/>
    </mc:Choice>
  </mc:AlternateContent>
  <xr:revisionPtr revIDLastSave="8697" documentId="8_{E5B769FE-CFA7-2C41-8475-574D1113BD24}" xr6:coauthVersionLast="47" xr6:coauthVersionMax="47" xr10:uidLastSave="{D10446A9-EDC8-6447-A603-D6FDE3507106}"/>
  <bookViews>
    <workbookView xWindow="360" yWindow="860" windowWidth="28040" windowHeight="20120" xr2:uid="{053777ED-A298-AD45-B98A-B014EA361EC6}"/>
  </bookViews>
  <sheets>
    <sheet name="Sheet1" sheetId="1" r:id="rId1"/>
  </sheets>
  <definedNames>
    <definedName name="_xlnm._FilterDatabase" localSheetId="0" hidden="1">Sheet1!$A$1:$W$6366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366" i="1" l="1"/>
  <c r="S6366" i="1"/>
  <c r="U6366" i="1" s="1"/>
  <c r="T6365" i="1"/>
  <c r="S6365" i="1"/>
  <c r="T6364" i="1"/>
  <c r="S6364" i="1"/>
  <c r="T6363" i="1"/>
  <c r="S6363" i="1"/>
  <c r="U6363" i="1" s="1"/>
  <c r="T6362" i="1"/>
  <c r="S6362" i="1"/>
  <c r="T6361" i="1"/>
  <c r="S6361" i="1"/>
  <c r="U6361" i="1" s="1"/>
  <c r="T6360" i="1"/>
  <c r="S6360" i="1"/>
  <c r="U6360" i="1" s="1"/>
  <c r="T6359" i="1"/>
  <c r="S6359" i="1"/>
  <c r="T6358" i="1"/>
  <c r="S6358" i="1"/>
  <c r="U6358" i="1" s="1"/>
  <c r="T6357" i="1"/>
  <c r="S6357" i="1"/>
  <c r="U6357" i="1" s="1"/>
  <c r="T6356" i="1"/>
  <c r="S6356" i="1"/>
  <c r="T6355" i="1"/>
  <c r="S6355" i="1"/>
  <c r="T6354" i="1"/>
  <c r="S6354" i="1"/>
  <c r="T6353" i="1"/>
  <c r="S6353" i="1"/>
  <c r="U6353" i="1" s="1"/>
  <c r="T6352" i="1"/>
  <c r="S6352" i="1"/>
  <c r="U6352" i="1" s="1"/>
  <c r="T6351" i="1"/>
  <c r="S6351" i="1"/>
  <c r="U6351" i="1" s="1"/>
  <c r="T6350" i="1"/>
  <c r="S6350" i="1"/>
  <c r="T6349" i="1"/>
  <c r="S6349" i="1"/>
  <c r="U6349" i="1" s="1"/>
  <c r="T6348" i="1"/>
  <c r="S6348" i="1"/>
  <c r="T6347" i="1"/>
  <c r="S6347" i="1"/>
  <c r="U6347" i="1" s="1"/>
  <c r="T6346" i="1"/>
  <c r="U6346" i="1" s="1"/>
  <c r="S6346" i="1"/>
  <c r="T6345" i="1"/>
  <c r="S6345" i="1"/>
  <c r="U6345" i="1" s="1"/>
  <c r="T6344" i="1"/>
  <c r="S6344" i="1"/>
  <c r="T6343" i="1"/>
  <c r="S6343" i="1"/>
  <c r="U6343" i="1" s="1"/>
  <c r="T6342" i="1"/>
  <c r="S6342" i="1"/>
  <c r="U6342" i="1" s="1"/>
  <c r="T6341" i="1"/>
  <c r="S6341" i="1"/>
  <c r="U6341" i="1" s="1"/>
  <c r="T6340" i="1"/>
  <c r="U6340" i="1" s="1"/>
  <c r="S6340" i="1"/>
  <c r="T6339" i="1"/>
  <c r="S6339" i="1"/>
  <c r="U6339" i="1" s="1"/>
  <c r="T6338" i="1"/>
  <c r="S6338" i="1"/>
  <c r="T6337" i="1"/>
  <c r="S6337" i="1"/>
  <c r="U6337" i="1" s="1"/>
  <c r="T6336" i="1"/>
  <c r="S6336" i="1"/>
  <c r="U6336" i="1" s="1"/>
  <c r="T6335" i="1"/>
  <c r="S6335" i="1"/>
  <c r="T6334" i="1"/>
  <c r="S6334" i="1"/>
  <c r="U6334" i="1" s="1"/>
  <c r="T6333" i="1"/>
  <c r="S6333" i="1"/>
  <c r="U6333" i="1" s="1"/>
  <c r="T6332" i="1"/>
  <c r="S6332" i="1"/>
  <c r="T6331" i="1"/>
  <c r="S6331" i="1"/>
  <c r="T6330" i="1"/>
  <c r="S6330" i="1"/>
  <c r="T6329" i="1"/>
  <c r="U6329" i="1" s="1"/>
  <c r="S6329" i="1"/>
  <c r="T6328" i="1"/>
  <c r="S6328" i="1"/>
  <c r="U6328" i="1" s="1"/>
  <c r="T6327" i="1"/>
  <c r="S6327" i="1"/>
  <c r="U6327" i="1" s="1"/>
  <c r="T6326" i="1"/>
  <c r="S6326" i="1"/>
  <c r="U6326" i="1" s="1"/>
  <c r="T6325" i="1"/>
  <c r="S6325" i="1"/>
  <c r="T6324" i="1"/>
  <c r="S6324" i="1"/>
  <c r="T6323" i="1"/>
  <c r="S6323" i="1"/>
  <c r="U6323" i="1" s="1"/>
  <c r="T6322" i="1"/>
  <c r="S6322" i="1"/>
  <c r="U6321" i="1"/>
  <c r="T6321" i="1"/>
  <c r="S6321" i="1"/>
  <c r="T6320" i="1"/>
  <c r="S6320" i="1"/>
  <c r="T6319" i="1"/>
  <c r="S6319" i="1"/>
  <c r="U6319" i="1" s="1"/>
  <c r="T6318" i="1"/>
  <c r="S6318" i="1"/>
  <c r="U6318" i="1" s="1"/>
  <c r="T6317" i="1"/>
  <c r="S6317" i="1"/>
  <c r="U6317" i="1" s="1"/>
  <c r="T6316" i="1"/>
  <c r="U6316" i="1" s="1"/>
  <c r="S6316" i="1"/>
  <c r="T6315" i="1"/>
  <c r="S6315" i="1"/>
  <c r="U6315" i="1" s="1"/>
  <c r="T6314" i="1"/>
  <c r="S6314" i="1"/>
  <c r="S6313" i="1"/>
  <c r="T6313" i="1"/>
  <c r="T6312" i="1"/>
  <c r="S6312" i="1"/>
  <c r="T6311" i="1"/>
  <c r="S6311" i="1"/>
  <c r="U6311" i="1" s="1"/>
  <c r="T6310" i="1"/>
  <c r="U6310" i="1" s="1"/>
  <c r="S6310" i="1"/>
  <c r="T6309" i="1"/>
  <c r="S6309" i="1"/>
  <c r="U6309" i="1" s="1"/>
  <c r="T6308" i="1"/>
  <c r="S6308" i="1"/>
  <c r="U6308" i="1" s="1"/>
  <c r="T6307" i="1"/>
  <c r="S6307" i="1"/>
  <c r="U6307" i="1" s="1"/>
  <c r="T6306" i="1"/>
  <c r="S6306" i="1"/>
  <c r="U6306" i="1" s="1"/>
  <c r="T6305" i="1"/>
  <c r="U6305" i="1" s="1"/>
  <c r="S6305" i="1"/>
  <c r="T6304" i="1"/>
  <c r="S6304" i="1"/>
  <c r="U6304" i="1" s="1"/>
  <c r="T6303" i="1"/>
  <c r="S6303" i="1"/>
  <c r="U6303" i="1" s="1"/>
  <c r="T6302" i="1"/>
  <c r="S6302" i="1"/>
  <c r="U6302" i="1" s="1"/>
  <c r="T6301" i="1"/>
  <c r="S6301" i="1"/>
  <c r="U6301" i="1" s="1"/>
  <c r="T6300" i="1"/>
  <c r="S6300" i="1"/>
  <c r="U6300" i="1" s="1"/>
  <c r="U6299" i="1"/>
  <c r="T6299" i="1"/>
  <c r="S6299" i="1"/>
  <c r="T6298" i="1"/>
  <c r="S6298" i="1"/>
  <c r="T6297" i="1"/>
  <c r="S6297" i="1"/>
  <c r="T6296" i="1"/>
  <c r="S6296" i="1"/>
  <c r="U6296" i="1" s="1"/>
  <c r="T6295" i="1"/>
  <c r="S6295" i="1"/>
  <c r="U6295" i="1" s="1"/>
  <c r="U6294" i="1"/>
  <c r="T6294" i="1"/>
  <c r="S6294" i="1"/>
  <c r="T6293" i="1"/>
  <c r="S6293" i="1"/>
  <c r="U6293" i="1" s="1"/>
  <c r="T6292" i="1"/>
  <c r="S6292" i="1"/>
  <c r="T6291" i="1"/>
  <c r="S6291" i="1"/>
  <c r="U6291" i="1" s="1"/>
  <c r="T6290" i="1"/>
  <c r="S6290" i="1"/>
  <c r="U6290" i="1" s="1"/>
  <c r="T6289" i="1"/>
  <c r="S6289" i="1"/>
  <c r="T6288" i="1"/>
  <c r="S6288" i="1"/>
  <c r="U6288" i="1" s="1"/>
  <c r="U6287" i="1"/>
  <c r="T6287" i="1"/>
  <c r="S6287" i="1"/>
  <c r="T6286" i="1"/>
  <c r="S6286" i="1"/>
  <c r="U6286" i="1" s="1"/>
  <c r="T6285" i="1"/>
  <c r="S6285" i="1"/>
  <c r="U6285" i="1" s="1"/>
  <c r="T6284" i="1"/>
  <c r="S6284" i="1"/>
  <c r="T6283" i="1"/>
  <c r="S6283" i="1"/>
  <c r="U6283" i="1" s="1"/>
  <c r="T6282" i="1"/>
  <c r="S6282" i="1"/>
  <c r="T6281" i="1"/>
  <c r="S6281" i="1"/>
  <c r="T6280" i="1"/>
  <c r="S6280" i="1"/>
  <c r="U6280" i="1" s="1"/>
  <c r="T6279" i="1"/>
  <c r="S6279" i="1"/>
  <c r="U6279" i="1" s="1"/>
  <c r="T6278" i="1"/>
  <c r="S6278" i="1"/>
  <c r="U6278" i="1" s="1"/>
  <c r="T6277" i="1"/>
  <c r="S6277" i="1"/>
  <c r="U6277" i="1" s="1"/>
  <c r="T6276" i="1"/>
  <c r="S6276" i="1"/>
  <c r="U6276" i="1" s="1"/>
  <c r="U6275" i="1"/>
  <c r="T6275" i="1"/>
  <c r="S6275" i="1"/>
  <c r="T6274" i="1"/>
  <c r="S6274" i="1"/>
  <c r="T6273" i="1"/>
  <c r="U6273" i="1" s="1"/>
  <c r="S6273" i="1"/>
  <c r="T6272" i="1"/>
  <c r="S6272" i="1"/>
  <c r="U6272" i="1" s="1"/>
  <c r="T6271" i="1"/>
  <c r="S6271" i="1"/>
  <c r="U6271" i="1" s="1"/>
  <c r="T6270" i="1"/>
  <c r="S6270" i="1"/>
  <c r="T6269" i="1"/>
  <c r="S6269" i="1"/>
  <c r="T6268" i="1"/>
  <c r="S6268" i="1"/>
  <c r="U6268" i="1" s="1"/>
  <c r="U6267" i="1"/>
  <c r="T6267" i="1"/>
  <c r="S6267" i="1"/>
  <c r="T6266" i="1"/>
  <c r="S6266" i="1"/>
  <c r="U6266" i="1" s="1"/>
  <c r="T6265" i="1"/>
  <c r="U6265" i="1" s="1"/>
  <c r="S6265" i="1"/>
  <c r="T6264" i="1"/>
  <c r="S6264" i="1"/>
  <c r="U6264" i="1" s="1"/>
  <c r="T6263" i="1"/>
  <c r="S6263" i="1"/>
  <c r="U6263" i="1" s="1"/>
  <c r="T6262" i="1"/>
  <c r="U6262" i="1" s="1"/>
  <c r="S6262" i="1"/>
  <c r="T6261" i="1"/>
  <c r="S6261" i="1"/>
  <c r="U6261" i="1" s="1"/>
  <c r="T6260" i="1"/>
  <c r="S6260" i="1"/>
  <c r="U6260" i="1" s="1"/>
  <c r="S6259" i="1"/>
  <c r="U6259" i="1" s="1"/>
  <c r="T6259" i="1"/>
  <c r="V6258" i="1"/>
  <c r="T6258" i="1"/>
  <c r="S6258" i="1"/>
  <c r="U6258" i="1" s="1"/>
  <c r="V6257" i="1"/>
  <c r="T6257" i="1"/>
  <c r="S6257" i="1"/>
  <c r="U6257" i="1" s="1"/>
  <c r="V6256" i="1"/>
  <c r="T6256" i="1"/>
  <c r="S6256" i="1"/>
  <c r="V6255" i="1"/>
  <c r="T6255" i="1"/>
  <c r="S6255" i="1"/>
  <c r="U6255" i="1" s="1"/>
  <c r="V6254" i="1"/>
  <c r="T6254" i="1"/>
  <c r="S6254" i="1"/>
  <c r="V6253" i="1"/>
  <c r="T6253" i="1"/>
  <c r="S6253" i="1"/>
  <c r="U6253" i="1" s="1"/>
  <c r="V6252" i="1"/>
  <c r="T6252" i="1"/>
  <c r="S6252" i="1"/>
  <c r="V6251" i="1"/>
  <c r="T6251" i="1"/>
  <c r="S6251" i="1"/>
  <c r="U6251" i="1" s="1"/>
  <c r="V6250" i="1"/>
  <c r="T6250" i="1"/>
  <c r="S6250" i="1"/>
  <c r="U6250" i="1" s="1"/>
  <c r="V6249" i="1"/>
  <c r="U6249" i="1"/>
  <c r="T6249" i="1"/>
  <c r="S6249" i="1"/>
  <c r="V6248" i="1"/>
  <c r="T6248" i="1"/>
  <c r="S6248" i="1"/>
  <c r="U6248" i="1" s="1"/>
  <c r="V6247" i="1"/>
  <c r="U6247" i="1"/>
  <c r="T6247" i="1"/>
  <c r="S6247" i="1"/>
  <c r="V6246" i="1"/>
  <c r="T6246" i="1"/>
  <c r="S6246" i="1"/>
  <c r="V6245" i="1"/>
  <c r="T6245" i="1"/>
  <c r="S6245" i="1"/>
  <c r="U6245" i="1" s="1"/>
  <c r="V6244" i="1"/>
  <c r="T6244" i="1"/>
  <c r="S6244" i="1"/>
  <c r="U6244" i="1" s="1"/>
  <c r="V6243" i="1"/>
  <c r="T6243" i="1"/>
  <c r="S6243" i="1"/>
  <c r="U6243" i="1" s="1"/>
  <c r="V6242" i="1"/>
  <c r="T6242" i="1"/>
  <c r="S6242" i="1"/>
  <c r="U6242" i="1" s="1"/>
  <c r="V6241" i="1"/>
  <c r="T6241" i="1"/>
  <c r="S6241" i="1"/>
  <c r="U6241" i="1" s="1"/>
  <c r="V6240" i="1"/>
  <c r="T6240" i="1"/>
  <c r="S6240" i="1"/>
  <c r="V6239" i="1"/>
  <c r="U6239" i="1"/>
  <c r="T6239" i="1"/>
  <c r="S6239" i="1"/>
  <c r="V6238" i="1"/>
  <c r="T6238" i="1"/>
  <c r="S6238" i="1"/>
  <c r="U6238" i="1" s="1"/>
  <c r="V6237" i="1"/>
  <c r="T6237" i="1"/>
  <c r="S6237" i="1"/>
  <c r="V6236" i="1"/>
  <c r="T6236" i="1"/>
  <c r="S6236" i="1"/>
  <c r="U6236" i="1" s="1"/>
  <c r="V6235" i="1"/>
  <c r="T6235" i="1"/>
  <c r="S6235" i="1"/>
  <c r="U6235" i="1" s="1"/>
  <c r="V6234" i="1"/>
  <c r="T6234" i="1"/>
  <c r="S6234" i="1"/>
  <c r="U6234" i="1" s="1"/>
  <c r="V6233" i="1"/>
  <c r="U6233" i="1"/>
  <c r="T6233" i="1"/>
  <c r="S6233" i="1"/>
  <c r="V6232" i="1"/>
  <c r="T6232" i="1"/>
  <c r="S6232" i="1"/>
  <c r="U6232" i="1" s="1"/>
  <c r="V6231" i="1"/>
  <c r="T6231" i="1"/>
  <c r="U6231" i="1" s="1"/>
  <c r="S6231" i="1"/>
  <c r="V6230" i="1"/>
  <c r="T6230" i="1"/>
  <c r="S6230" i="1"/>
  <c r="V6229" i="1"/>
  <c r="U6229" i="1"/>
  <c r="T6229" i="1"/>
  <c r="S6229" i="1"/>
  <c r="V6228" i="1"/>
  <c r="T6228" i="1"/>
  <c r="S6228" i="1"/>
  <c r="U6228" i="1" s="1"/>
  <c r="V6227" i="1"/>
  <c r="T6227" i="1"/>
  <c r="U6227" i="1" s="1"/>
  <c r="S6227" i="1"/>
  <c r="V6226" i="1"/>
  <c r="T6226" i="1"/>
  <c r="S6226" i="1"/>
  <c r="U6226" i="1" s="1"/>
  <c r="V6225" i="1"/>
  <c r="T6225" i="1"/>
  <c r="S6225" i="1"/>
  <c r="V6224" i="1"/>
  <c r="T6224" i="1"/>
  <c r="S6224" i="1"/>
  <c r="V6223" i="1"/>
  <c r="T6223" i="1"/>
  <c r="S6223" i="1"/>
  <c r="U6223" i="1" s="1"/>
  <c r="V6222" i="1"/>
  <c r="T6222" i="1"/>
  <c r="S6222" i="1"/>
  <c r="V6221" i="1"/>
  <c r="T6221" i="1"/>
  <c r="S6221" i="1"/>
  <c r="U6221" i="1" s="1"/>
  <c r="V6220" i="1"/>
  <c r="T6220" i="1"/>
  <c r="S6220" i="1"/>
  <c r="V6219" i="1"/>
  <c r="T6219" i="1"/>
  <c r="S6219" i="1"/>
  <c r="U6219" i="1" s="1"/>
  <c r="V6218" i="1"/>
  <c r="T6218" i="1"/>
  <c r="S6218" i="1"/>
  <c r="U6218" i="1" s="1"/>
  <c r="V6217" i="1"/>
  <c r="U6217" i="1"/>
  <c r="T6217" i="1"/>
  <c r="S6217" i="1"/>
  <c r="V6216" i="1"/>
  <c r="T6216" i="1"/>
  <c r="S6216" i="1"/>
  <c r="U6216" i="1" s="1"/>
  <c r="V6215" i="1"/>
  <c r="U6215" i="1"/>
  <c r="T6215" i="1"/>
  <c r="S6215" i="1"/>
  <c r="V6214" i="1"/>
  <c r="T6214" i="1"/>
  <c r="S6214" i="1"/>
  <c r="V6213" i="1"/>
  <c r="T6213" i="1"/>
  <c r="U6213" i="1" s="1"/>
  <c r="S6213" i="1"/>
  <c r="V6212" i="1"/>
  <c r="T6212" i="1"/>
  <c r="S6212" i="1"/>
  <c r="U6212" i="1" s="1"/>
  <c r="V6211" i="1"/>
  <c r="T6211" i="1"/>
  <c r="S6211" i="1"/>
  <c r="U6211" i="1" s="1"/>
  <c r="V6210" i="1"/>
  <c r="T6210" i="1"/>
  <c r="S6210" i="1"/>
  <c r="U6210" i="1" s="1"/>
  <c r="V6209" i="1"/>
  <c r="T6209" i="1"/>
  <c r="S6209" i="1"/>
  <c r="U6209" i="1" s="1"/>
  <c r="V6208" i="1"/>
  <c r="T6208" i="1"/>
  <c r="S6208" i="1"/>
  <c r="V6207" i="1"/>
  <c r="T6207" i="1"/>
  <c r="S6207" i="1"/>
  <c r="U6207" i="1" s="1"/>
  <c r="V6206" i="1"/>
  <c r="T6206" i="1"/>
  <c r="S6206" i="1"/>
  <c r="U6206" i="1" s="1"/>
  <c r="S6205" i="1"/>
  <c r="T6205" i="1"/>
  <c r="V6205" i="1"/>
  <c r="T6204" i="1"/>
  <c r="S6204" i="1"/>
  <c r="U6204" i="1" s="1"/>
  <c r="T6203" i="1"/>
  <c r="S6203" i="1"/>
  <c r="U6203" i="1" s="1"/>
  <c r="U6202" i="1"/>
  <c r="T6202" i="1"/>
  <c r="S6202" i="1"/>
  <c r="T6201" i="1"/>
  <c r="S6201" i="1"/>
  <c r="T6200" i="1"/>
  <c r="S6200" i="1"/>
  <c r="U6200" i="1" s="1"/>
  <c r="T6199" i="1"/>
  <c r="U6199" i="1" s="1"/>
  <c r="S6199" i="1"/>
  <c r="T6198" i="1"/>
  <c r="S6198" i="1"/>
  <c r="U6198" i="1" s="1"/>
  <c r="T6197" i="1"/>
  <c r="S6197" i="1"/>
  <c r="T6196" i="1"/>
  <c r="S6196" i="1"/>
  <c r="U6196" i="1" s="1"/>
  <c r="T6195" i="1"/>
  <c r="S6195" i="1"/>
  <c r="T6194" i="1"/>
  <c r="S6194" i="1"/>
  <c r="T6193" i="1"/>
  <c r="S6193" i="1"/>
  <c r="U6193" i="1" s="1"/>
  <c r="T6192" i="1"/>
  <c r="S6192" i="1"/>
  <c r="U6192" i="1" s="1"/>
  <c r="T6191" i="1"/>
  <c r="S6191" i="1"/>
  <c r="U6191" i="1" s="1"/>
  <c r="T6190" i="1"/>
  <c r="S6190" i="1"/>
  <c r="U6190" i="1" s="1"/>
  <c r="T6189" i="1"/>
  <c r="S6189" i="1"/>
  <c r="T6188" i="1"/>
  <c r="S6188" i="1"/>
  <c r="T6187" i="1"/>
  <c r="S6187" i="1"/>
  <c r="U6187" i="1" s="1"/>
  <c r="T6186" i="1"/>
  <c r="S6186" i="1"/>
  <c r="T6185" i="1"/>
  <c r="S6185" i="1"/>
  <c r="U6185" i="1" s="1"/>
  <c r="T6184" i="1"/>
  <c r="S6184" i="1"/>
  <c r="U6184" i="1" s="1"/>
  <c r="T6183" i="1"/>
  <c r="S6183" i="1"/>
  <c r="T6182" i="1"/>
  <c r="S6182" i="1"/>
  <c r="T6181" i="1"/>
  <c r="S6181" i="1"/>
  <c r="T6180" i="1"/>
  <c r="S6180" i="1"/>
  <c r="T6179" i="1"/>
  <c r="S6179" i="1"/>
  <c r="U6178" i="1"/>
  <c r="T6178" i="1"/>
  <c r="S6178" i="1"/>
  <c r="T6177" i="1"/>
  <c r="S6177" i="1"/>
  <c r="U6177" i="1" s="1"/>
  <c r="T6176" i="1"/>
  <c r="S6176" i="1"/>
  <c r="U6176" i="1" s="1"/>
  <c r="T6175" i="1"/>
  <c r="U6175" i="1" s="1"/>
  <c r="S6175" i="1"/>
  <c r="T6174" i="1"/>
  <c r="S6174" i="1"/>
  <c r="U6174" i="1" s="1"/>
  <c r="T6173" i="1"/>
  <c r="U6173" i="1" s="1"/>
  <c r="S6173" i="1"/>
  <c r="T6172" i="1"/>
  <c r="S6172" i="1"/>
  <c r="T6171" i="1"/>
  <c r="S6171" i="1"/>
  <c r="T6170" i="1"/>
  <c r="S6170" i="1"/>
  <c r="U6170" i="1" s="1"/>
  <c r="T6169" i="1"/>
  <c r="S6169" i="1"/>
  <c r="U6169" i="1" s="1"/>
  <c r="T6168" i="1"/>
  <c r="S6168" i="1"/>
  <c r="U6167" i="1"/>
  <c r="T6167" i="1"/>
  <c r="S6167" i="1"/>
  <c r="T6166" i="1"/>
  <c r="S6166" i="1"/>
  <c r="T6165" i="1"/>
  <c r="S6165" i="1"/>
  <c r="T6164" i="1"/>
  <c r="S6164" i="1"/>
  <c r="U6164" i="1" s="1"/>
  <c r="T6163" i="1"/>
  <c r="S6163" i="1"/>
  <c r="U6163" i="1" s="1"/>
  <c r="T6162" i="1"/>
  <c r="S6162" i="1"/>
  <c r="U6162" i="1" s="1"/>
  <c r="T6161" i="1"/>
  <c r="S6161" i="1"/>
  <c r="T6160" i="1"/>
  <c r="S6160" i="1"/>
  <c r="T6159" i="1"/>
  <c r="S6159" i="1"/>
  <c r="U6159" i="1" s="1"/>
  <c r="T6158" i="1"/>
  <c r="S6158" i="1"/>
  <c r="U6158" i="1" s="1"/>
  <c r="T6157" i="1"/>
  <c r="U6157" i="1" s="1"/>
  <c r="S6157" i="1"/>
  <c r="T6156" i="1"/>
  <c r="S6156" i="1"/>
  <c r="U6156" i="1" s="1"/>
  <c r="T6155" i="1"/>
  <c r="S6155" i="1"/>
  <c r="T6154" i="1"/>
  <c r="U6154" i="1" s="1"/>
  <c r="S6154" i="1"/>
  <c r="T6153" i="1"/>
  <c r="S6153" i="1"/>
  <c r="T6152" i="1"/>
  <c r="S6152" i="1"/>
  <c r="U6152" i="1" s="1"/>
  <c r="S6151" i="1"/>
  <c r="T6151" i="1"/>
  <c r="T6150" i="1"/>
  <c r="S6150" i="1"/>
  <c r="T6149" i="1"/>
  <c r="S6149" i="1"/>
  <c r="T6148" i="1"/>
  <c r="S6148" i="1"/>
  <c r="T6147" i="1"/>
  <c r="S6147" i="1"/>
  <c r="U6147" i="1" s="1"/>
  <c r="T6146" i="1"/>
  <c r="S6146" i="1"/>
  <c r="U6145" i="1"/>
  <c r="T6145" i="1"/>
  <c r="S6145" i="1"/>
  <c r="T6144" i="1"/>
  <c r="S6144" i="1"/>
  <c r="T6143" i="1"/>
  <c r="S6143" i="1"/>
  <c r="U6143" i="1" s="1"/>
  <c r="T6142" i="1"/>
  <c r="S6142" i="1"/>
  <c r="T6141" i="1"/>
  <c r="S6141" i="1"/>
  <c r="U6141" i="1" s="1"/>
  <c r="T6140" i="1"/>
  <c r="U6140" i="1" s="1"/>
  <c r="S6140" i="1"/>
  <c r="T6139" i="1"/>
  <c r="S6139" i="1"/>
  <c r="U6139" i="1" s="1"/>
  <c r="T6138" i="1"/>
  <c r="S6138" i="1"/>
  <c r="T6137" i="1"/>
  <c r="S6137" i="1"/>
  <c r="U6137" i="1" s="1"/>
  <c r="T6136" i="1"/>
  <c r="S6136" i="1"/>
  <c r="U6136" i="1" s="1"/>
  <c r="T6135" i="1"/>
  <c r="S6135" i="1"/>
  <c r="U6135" i="1" s="1"/>
  <c r="T6134" i="1"/>
  <c r="S6134" i="1"/>
  <c r="T6133" i="1"/>
  <c r="S6133" i="1"/>
  <c r="U6133" i="1" s="1"/>
  <c r="T6132" i="1"/>
  <c r="S6132" i="1"/>
  <c r="T6131" i="1"/>
  <c r="S6131" i="1"/>
  <c r="U6131" i="1" s="1"/>
  <c r="T6130" i="1"/>
  <c r="S6130" i="1"/>
  <c r="T6129" i="1"/>
  <c r="S6129" i="1"/>
  <c r="T6128" i="1"/>
  <c r="S6128" i="1"/>
  <c r="U6128" i="1" s="1"/>
  <c r="T6127" i="1"/>
  <c r="S6127" i="1"/>
  <c r="U6127" i="1" s="1"/>
  <c r="T6126" i="1"/>
  <c r="S6126" i="1"/>
  <c r="U6126" i="1" s="1"/>
  <c r="T6125" i="1"/>
  <c r="S6125" i="1"/>
  <c r="T6124" i="1"/>
  <c r="S6124" i="1"/>
  <c r="T6123" i="1"/>
  <c r="S6123" i="1"/>
  <c r="U6123" i="1" s="1"/>
  <c r="T6122" i="1"/>
  <c r="S6122" i="1"/>
  <c r="U6122" i="1" s="1"/>
  <c r="U6121" i="1"/>
  <c r="T6121" i="1"/>
  <c r="S6121" i="1"/>
  <c r="T6120" i="1"/>
  <c r="S6120" i="1"/>
  <c r="U6120" i="1" s="1"/>
  <c r="T6119" i="1"/>
  <c r="S6119" i="1"/>
  <c r="T6118" i="1"/>
  <c r="S6118" i="1"/>
  <c r="U6118" i="1" s="1"/>
  <c r="T6117" i="1"/>
  <c r="S6117" i="1"/>
  <c r="U6117" i="1" s="1"/>
  <c r="T6116" i="1"/>
  <c r="S6116" i="1"/>
  <c r="T6115" i="1"/>
  <c r="S6115" i="1"/>
  <c r="T6114" i="1"/>
  <c r="S6114" i="1"/>
  <c r="U6114" i="1" s="1"/>
  <c r="T6113" i="1"/>
  <c r="S6113" i="1"/>
  <c r="U6113" i="1" s="1"/>
  <c r="T6112" i="1"/>
  <c r="S6112" i="1"/>
  <c r="U6112" i="1" s="1"/>
  <c r="T6111" i="1"/>
  <c r="S6111" i="1"/>
  <c r="U6111" i="1" s="1"/>
  <c r="T6110" i="1"/>
  <c r="S6110" i="1"/>
  <c r="T6109" i="1"/>
  <c r="S6109" i="1"/>
  <c r="U6109" i="1" s="1"/>
  <c r="T6108" i="1"/>
  <c r="S6108" i="1"/>
  <c r="T6107" i="1"/>
  <c r="S6107" i="1"/>
  <c r="U6107" i="1" s="1"/>
  <c r="T6106" i="1"/>
  <c r="S6106" i="1"/>
  <c r="T6105" i="1"/>
  <c r="S6105" i="1"/>
  <c r="U6105" i="1" s="1"/>
  <c r="T6104" i="1"/>
  <c r="S6104" i="1"/>
  <c r="T6103" i="1"/>
  <c r="S6103" i="1"/>
  <c r="U6103" i="1" s="1"/>
  <c r="T6102" i="1"/>
  <c r="S6102" i="1"/>
  <c r="U6102" i="1" s="1"/>
  <c r="T6101" i="1"/>
  <c r="S6101" i="1"/>
  <c r="U6101" i="1" s="1"/>
  <c r="T6100" i="1"/>
  <c r="U6100" i="1" s="1"/>
  <c r="S6100" i="1"/>
  <c r="T6099" i="1"/>
  <c r="S6099" i="1"/>
  <c r="U6099" i="1" s="1"/>
  <c r="T6098" i="1"/>
  <c r="S6098" i="1"/>
  <c r="U6098" i="1" s="1"/>
  <c r="S6097" i="1"/>
  <c r="T6097" i="1"/>
  <c r="V6096" i="1"/>
  <c r="T6096" i="1"/>
  <c r="S6096" i="1"/>
  <c r="U6096" i="1" s="1"/>
  <c r="V6095" i="1"/>
  <c r="T6095" i="1"/>
  <c r="S6095" i="1"/>
  <c r="U6095" i="1" s="1"/>
  <c r="V6094" i="1"/>
  <c r="T6094" i="1"/>
  <c r="S6094" i="1"/>
  <c r="U6094" i="1" s="1"/>
  <c r="V6093" i="1"/>
  <c r="T6093" i="1"/>
  <c r="S6093" i="1"/>
  <c r="U6093" i="1" s="1"/>
  <c r="V6092" i="1"/>
  <c r="T6092" i="1"/>
  <c r="S6092" i="1"/>
  <c r="U6092" i="1" s="1"/>
  <c r="V6091" i="1"/>
  <c r="T6091" i="1"/>
  <c r="S6091" i="1"/>
  <c r="V6090" i="1"/>
  <c r="T6090" i="1"/>
  <c r="S6090" i="1"/>
  <c r="V6089" i="1"/>
  <c r="T6089" i="1"/>
  <c r="S6089" i="1"/>
  <c r="U6089" i="1" s="1"/>
  <c r="V6088" i="1"/>
  <c r="T6088" i="1"/>
  <c r="S6088" i="1"/>
  <c r="U6088" i="1" s="1"/>
  <c r="V6087" i="1"/>
  <c r="T6087" i="1"/>
  <c r="S6087" i="1"/>
  <c r="U6087" i="1" s="1"/>
  <c r="V6086" i="1"/>
  <c r="T6086" i="1"/>
  <c r="S6086" i="1"/>
  <c r="U6086" i="1" s="1"/>
  <c r="V6085" i="1"/>
  <c r="T6085" i="1"/>
  <c r="S6085" i="1"/>
  <c r="U6085" i="1" s="1"/>
  <c r="V6084" i="1"/>
  <c r="T6084" i="1"/>
  <c r="S6084" i="1"/>
  <c r="U6084" i="1" s="1"/>
  <c r="V6083" i="1"/>
  <c r="T6083" i="1"/>
  <c r="S6083" i="1"/>
  <c r="V6082" i="1"/>
  <c r="T6082" i="1"/>
  <c r="S6082" i="1"/>
  <c r="V6081" i="1"/>
  <c r="T6081" i="1"/>
  <c r="S6081" i="1"/>
  <c r="U6081" i="1" s="1"/>
  <c r="V6080" i="1"/>
  <c r="T6080" i="1"/>
  <c r="S6080" i="1"/>
  <c r="U6080" i="1" s="1"/>
  <c r="V6079" i="1"/>
  <c r="T6079" i="1"/>
  <c r="S6079" i="1"/>
  <c r="U6079" i="1" s="1"/>
  <c r="V6078" i="1"/>
  <c r="T6078" i="1"/>
  <c r="S6078" i="1"/>
  <c r="U6078" i="1" s="1"/>
  <c r="V6077" i="1"/>
  <c r="T6077" i="1"/>
  <c r="S6077" i="1"/>
  <c r="U6077" i="1" s="1"/>
  <c r="V6076" i="1"/>
  <c r="T6076" i="1"/>
  <c r="S6076" i="1"/>
  <c r="U6076" i="1" s="1"/>
  <c r="V6075" i="1"/>
  <c r="T6075" i="1"/>
  <c r="S6075" i="1"/>
  <c r="V6074" i="1"/>
  <c r="T6074" i="1"/>
  <c r="S6074" i="1"/>
  <c r="V6073" i="1"/>
  <c r="T6073" i="1"/>
  <c r="S6073" i="1"/>
  <c r="U6073" i="1" s="1"/>
  <c r="V6072" i="1"/>
  <c r="T6072" i="1"/>
  <c r="S6072" i="1"/>
  <c r="U6072" i="1" s="1"/>
  <c r="V6071" i="1"/>
  <c r="T6071" i="1"/>
  <c r="S6071" i="1"/>
  <c r="U6071" i="1" s="1"/>
  <c r="V6070" i="1"/>
  <c r="T6070" i="1"/>
  <c r="S6070" i="1"/>
  <c r="U6070" i="1" s="1"/>
  <c r="V6069" i="1"/>
  <c r="T6069" i="1"/>
  <c r="S6069" i="1"/>
  <c r="U6069" i="1" s="1"/>
  <c r="V6068" i="1"/>
  <c r="T6068" i="1"/>
  <c r="S6068" i="1"/>
  <c r="U6068" i="1" s="1"/>
  <c r="V6067" i="1"/>
  <c r="T6067" i="1"/>
  <c r="S6067" i="1"/>
  <c r="V6066" i="1"/>
  <c r="T6066" i="1"/>
  <c r="S6066" i="1"/>
  <c r="V6065" i="1"/>
  <c r="T6065" i="1"/>
  <c r="S6065" i="1"/>
  <c r="U6065" i="1" s="1"/>
  <c r="V6064" i="1"/>
  <c r="T6064" i="1"/>
  <c r="S6064" i="1"/>
  <c r="U6064" i="1" s="1"/>
  <c r="V6063" i="1"/>
  <c r="T6063" i="1"/>
  <c r="S6063" i="1"/>
  <c r="U6063" i="1" s="1"/>
  <c r="V6062" i="1"/>
  <c r="T6062" i="1"/>
  <c r="S6062" i="1"/>
  <c r="U6062" i="1" s="1"/>
  <c r="V6061" i="1"/>
  <c r="T6061" i="1"/>
  <c r="S6061" i="1"/>
  <c r="U6061" i="1" s="1"/>
  <c r="V6060" i="1"/>
  <c r="T6060" i="1"/>
  <c r="S6060" i="1"/>
  <c r="U6060" i="1" s="1"/>
  <c r="V6059" i="1"/>
  <c r="T6059" i="1"/>
  <c r="S6059" i="1"/>
  <c r="V6058" i="1"/>
  <c r="T6058" i="1"/>
  <c r="S6058" i="1"/>
  <c r="V6057" i="1"/>
  <c r="T6057" i="1"/>
  <c r="S6057" i="1"/>
  <c r="U6057" i="1" s="1"/>
  <c r="V6056" i="1"/>
  <c r="T6056" i="1"/>
  <c r="S6056" i="1"/>
  <c r="U6056" i="1" s="1"/>
  <c r="V6055" i="1"/>
  <c r="T6055" i="1"/>
  <c r="S6055" i="1"/>
  <c r="U6055" i="1" s="1"/>
  <c r="V6054" i="1"/>
  <c r="T6054" i="1"/>
  <c r="S6054" i="1"/>
  <c r="U6054" i="1" s="1"/>
  <c r="V6053" i="1"/>
  <c r="T6053" i="1"/>
  <c r="S6053" i="1"/>
  <c r="U6053" i="1" s="1"/>
  <c r="V6052" i="1"/>
  <c r="T6052" i="1"/>
  <c r="S6052" i="1"/>
  <c r="U6052" i="1" s="1"/>
  <c r="V6051" i="1"/>
  <c r="T6051" i="1"/>
  <c r="S6051" i="1"/>
  <c r="V6050" i="1"/>
  <c r="T6050" i="1"/>
  <c r="S6050" i="1"/>
  <c r="V6049" i="1"/>
  <c r="T6049" i="1"/>
  <c r="S6049" i="1"/>
  <c r="U6049" i="1" s="1"/>
  <c r="V6048" i="1"/>
  <c r="T6048" i="1"/>
  <c r="S6048" i="1"/>
  <c r="U6048" i="1" s="1"/>
  <c r="V6047" i="1"/>
  <c r="T6047" i="1"/>
  <c r="S6047" i="1"/>
  <c r="U6047" i="1" s="1"/>
  <c r="V6046" i="1"/>
  <c r="T6046" i="1"/>
  <c r="S6046" i="1"/>
  <c r="U6046" i="1" s="1"/>
  <c r="V6045" i="1"/>
  <c r="T6045" i="1"/>
  <c r="S6045" i="1"/>
  <c r="U6045" i="1" s="1"/>
  <c r="V6044" i="1"/>
  <c r="T6044" i="1"/>
  <c r="S6044" i="1"/>
  <c r="U6044" i="1" s="1"/>
  <c r="S6043" i="1"/>
  <c r="T6043" i="1"/>
  <c r="V6043" i="1"/>
  <c r="T6042" i="1"/>
  <c r="S6042" i="1"/>
  <c r="U6042" i="1" s="1"/>
  <c r="T6041" i="1"/>
  <c r="S6041" i="1"/>
  <c r="U6041" i="1" s="1"/>
  <c r="T6040" i="1"/>
  <c r="S6040" i="1"/>
  <c r="U6040" i="1" s="1"/>
  <c r="T6039" i="1"/>
  <c r="S6039" i="1"/>
  <c r="U6039" i="1" s="1"/>
  <c r="U6038" i="1"/>
  <c r="T6038" i="1"/>
  <c r="S6038" i="1"/>
  <c r="T6037" i="1"/>
  <c r="S6037" i="1"/>
  <c r="U6037" i="1" s="1"/>
  <c r="T6036" i="1"/>
  <c r="S6036" i="1"/>
  <c r="U6036" i="1" s="1"/>
  <c r="T6035" i="1"/>
  <c r="S6035" i="1"/>
  <c r="T6034" i="1"/>
  <c r="S6034" i="1"/>
  <c r="U6034" i="1" s="1"/>
  <c r="T6033" i="1"/>
  <c r="S6033" i="1"/>
  <c r="T6032" i="1"/>
  <c r="S6032" i="1"/>
  <c r="U6032" i="1" s="1"/>
  <c r="T6031" i="1"/>
  <c r="S6031" i="1"/>
  <c r="U6031" i="1" s="1"/>
  <c r="T6030" i="1"/>
  <c r="S6030" i="1"/>
  <c r="U6030" i="1" s="1"/>
  <c r="T6029" i="1"/>
  <c r="S6029" i="1"/>
  <c r="U6029" i="1" s="1"/>
  <c r="T6028" i="1"/>
  <c r="S6028" i="1"/>
  <c r="U6028" i="1" s="1"/>
  <c r="T6027" i="1"/>
  <c r="S6027" i="1"/>
  <c r="T6026" i="1"/>
  <c r="S6026" i="1"/>
  <c r="T6025" i="1"/>
  <c r="S6025" i="1"/>
  <c r="U6025" i="1" s="1"/>
  <c r="T6024" i="1"/>
  <c r="S6024" i="1"/>
  <c r="T6023" i="1"/>
  <c r="S6023" i="1"/>
  <c r="T6022" i="1"/>
  <c r="S6022" i="1"/>
  <c r="U6022" i="1" s="1"/>
  <c r="T6021" i="1"/>
  <c r="S6021" i="1"/>
  <c r="U6021" i="1" s="1"/>
  <c r="T6020" i="1"/>
  <c r="S6020" i="1"/>
  <c r="T6019" i="1"/>
  <c r="S6019" i="1"/>
  <c r="U6019" i="1" s="1"/>
  <c r="T6018" i="1"/>
  <c r="S6018" i="1"/>
  <c r="T6017" i="1"/>
  <c r="S6017" i="1"/>
  <c r="U6017" i="1" s="1"/>
  <c r="U6016" i="1"/>
  <c r="T6016" i="1"/>
  <c r="S6016" i="1"/>
  <c r="T6015" i="1"/>
  <c r="S6015" i="1"/>
  <c r="U6015" i="1" s="1"/>
  <c r="T6014" i="1"/>
  <c r="S6014" i="1"/>
  <c r="U6014" i="1" s="1"/>
  <c r="T6013" i="1"/>
  <c r="U6013" i="1" s="1"/>
  <c r="S6013" i="1"/>
  <c r="T6012" i="1"/>
  <c r="S6012" i="1"/>
  <c r="U6012" i="1" s="1"/>
  <c r="T6011" i="1"/>
  <c r="S6011" i="1"/>
  <c r="U6011" i="1" s="1"/>
  <c r="T6010" i="1"/>
  <c r="S6010" i="1"/>
  <c r="U6010" i="1" s="1"/>
  <c r="T6009" i="1"/>
  <c r="S6009" i="1"/>
  <c r="T6008" i="1"/>
  <c r="S6008" i="1"/>
  <c r="T6007" i="1"/>
  <c r="S6007" i="1"/>
  <c r="U6007" i="1" s="1"/>
  <c r="T6006" i="1"/>
  <c r="U6006" i="1" s="1"/>
  <c r="S6006" i="1"/>
  <c r="T6005" i="1"/>
  <c r="S6005" i="1"/>
  <c r="U6005" i="1" s="1"/>
  <c r="T6004" i="1"/>
  <c r="S6004" i="1"/>
  <c r="U6004" i="1" s="1"/>
  <c r="T6003" i="1"/>
  <c r="S6003" i="1"/>
  <c r="U6003" i="1" s="1"/>
  <c r="T6002" i="1"/>
  <c r="S6002" i="1"/>
  <c r="U6002" i="1" s="1"/>
  <c r="T6001" i="1"/>
  <c r="S6001" i="1"/>
  <c r="T6000" i="1"/>
  <c r="S6000" i="1"/>
  <c r="U6000" i="1" s="1"/>
  <c r="T5999" i="1"/>
  <c r="S5999" i="1"/>
  <c r="T5998" i="1"/>
  <c r="S5998" i="1"/>
  <c r="U5997" i="1"/>
  <c r="T5997" i="1"/>
  <c r="S5997" i="1"/>
  <c r="T5996" i="1"/>
  <c r="S5996" i="1"/>
  <c r="T5995" i="1"/>
  <c r="S5995" i="1"/>
  <c r="U5995" i="1" s="1"/>
  <c r="T5994" i="1"/>
  <c r="S5994" i="1"/>
  <c r="U5994" i="1" s="1"/>
  <c r="T5993" i="1"/>
  <c r="S5993" i="1"/>
  <c r="U5993" i="1" s="1"/>
  <c r="U5992" i="1"/>
  <c r="T5992" i="1"/>
  <c r="S5992" i="1"/>
  <c r="T5991" i="1"/>
  <c r="S5991" i="1"/>
  <c r="U5990" i="1"/>
  <c r="T5990" i="1"/>
  <c r="S5990" i="1"/>
  <c r="S5989" i="1"/>
  <c r="U5989" i="1" s="1"/>
  <c r="T5989" i="1"/>
  <c r="T5988" i="1"/>
  <c r="S5988" i="1"/>
  <c r="U5988" i="1" s="1"/>
  <c r="T5987" i="1"/>
  <c r="S5987" i="1"/>
  <c r="U5987" i="1" s="1"/>
  <c r="T5986" i="1"/>
  <c r="S5986" i="1"/>
  <c r="U5986" i="1" s="1"/>
  <c r="T5985" i="1"/>
  <c r="S5985" i="1"/>
  <c r="U5985" i="1" s="1"/>
  <c r="T5984" i="1"/>
  <c r="S5984" i="1"/>
  <c r="U5983" i="1"/>
  <c r="T5983" i="1"/>
  <c r="S5983" i="1"/>
  <c r="T5982" i="1"/>
  <c r="S5982" i="1"/>
  <c r="T5981" i="1"/>
  <c r="S5981" i="1"/>
  <c r="T5980" i="1"/>
  <c r="S5980" i="1"/>
  <c r="U5980" i="1" s="1"/>
  <c r="T5979" i="1"/>
  <c r="S5979" i="1"/>
  <c r="U5979" i="1" s="1"/>
  <c r="U5978" i="1"/>
  <c r="T5978" i="1"/>
  <c r="S5978" i="1"/>
  <c r="T5977" i="1"/>
  <c r="S5977" i="1"/>
  <c r="T5976" i="1"/>
  <c r="S5976" i="1"/>
  <c r="T5975" i="1"/>
  <c r="U5975" i="1" s="1"/>
  <c r="S5975" i="1"/>
  <c r="T5974" i="1"/>
  <c r="S5974" i="1"/>
  <c r="U5974" i="1" s="1"/>
  <c r="T5973" i="1"/>
  <c r="S5973" i="1"/>
  <c r="T5972" i="1"/>
  <c r="S5972" i="1"/>
  <c r="U5972" i="1" s="1"/>
  <c r="T5971" i="1"/>
  <c r="S5971" i="1"/>
  <c r="T5970" i="1"/>
  <c r="S5970" i="1"/>
  <c r="U5970" i="1" s="1"/>
  <c r="T5969" i="1"/>
  <c r="S5969" i="1"/>
  <c r="U5969" i="1" s="1"/>
  <c r="T5968" i="1"/>
  <c r="S5968" i="1"/>
  <c r="U5968" i="1" s="1"/>
  <c r="T5967" i="1"/>
  <c r="S5967" i="1"/>
  <c r="U5967" i="1" s="1"/>
  <c r="T5966" i="1"/>
  <c r="S5966" i="1"/>
  <c r="U5966" i="1" s="1"/>
  <c r="T5965" i="1"/>
  <c r="S5965" i="1"/>
  <c r="T5964" i="1"/>
  <c r="S5964" i="1"/>
  <c r="T5963" i="1"/>
  <c r="S5963" i="1"/>
  <c r="U5963" i="1" s="1"/>
  <c r="T5962" i="1"/>
  <c r="S5962" i="1"/>
  <c r="U5962" i="1" s="1"/>
  <c r="T5961" i="1"/>
  <c r="S5961" i="1"/>
  <c r="U5961" i="1" s="1"/>
  <c r="T5960" i="1"/>
  <c r="S5960" i="1"/>
  <c r="U5960" i="1" s="1"/>
  <c r="U5959" i="1"/>
  <c r="T5959" i="1"/>
  <c r="S5959" i="1"/>
  <c r="T5958" i="1"/>
  <c r="S5958" i="1"/>
  <c r="T5957" i="1"/>
  <c r="U5957" i="1" s="1"/>
  <c r="S5957" i="1"/>
  <c r="T5956" i="1"/>
  <c r="S5956" i="1"/>
  <c r="U5956" i="1" s="1"/>
  <c r="T5955" i="1"/>
  <c r="S5955" i="1"/>
  <c r="U5955" i="1" s="1"/>
  <c r="T5954" i="1"/>
  <c r="S5954" i="1"/>
  <c r="U5954" i="1" s="1"/>
  <c r="T5953" i="1"/>
  <c r="S5953" i="1"/>
  <c r="U5953" i="1" s="1"/>
  <c r="T5952" i="1"/>
  <c r="S5952" i="1"/>
  <c r="T5951" i="1"/>
  <c r="U5951" i="1" s="1"/>
  <c r="S5951" i="1"/>
  <c r="T5950" i="1"/>
  <c r="S5950" i="1"/>
  <c r="T5949" i="1"/>
  <c r="S5949" i="1"/>
  <c r="T5948" i="1"/>
  <c r="S5948" i="1"/>
  <c r="U5948" i="1" s="1"/>
  <c r="T5947" i="1"/>
  <c r="S5947" i="1"/>
  <c r="U5946" i="1"/>
  <c r="T5946" i="1"/>
  <c r="S5946" i="1"/>
  <c r="T5945" i="1"/>
  <c r="S5945" i="1"/>
  <c r="T5944" i="1"/>
  <c r="S5944" i="1"/>
  <c r="U5944" i="1" s="1"/>
  <c r="T5943" i="1"/>
  <c r="U5943" i="1" s="1"/>
  <c r="S5943" i="1"/>
  <c r="T5942" i="1"/>
  <c r="S5942" i="1"/>
  <c r="U5942" i="1" s="1"/>
  <c r="T5941" i="1"/>
  <c r="S5941" i="1"/>
  <c r="T5940" i="1"/>
  <c r="S5940" i="1"/>
  <c r="T5939" i="1"/>
  <c r="S5939" i="1"/>
  <c r="T5938" i="1"/>
  <c r="U5938" i="1" s="1"/>
  <c r="S5938" i="1"/>
  <c r="T5937" i="1"/>
  <c r="S5937" i="1"/>
  <c r="U5937" i="1" s="1"/>
  <c r="T5936" i="1"/>
  <c r="S5936" i="1"/>
  <c r="S5935" i="1"/>
  <c r="T5935" i="1"/>
  <c r="T5934" i="1"/>
  <c r="S5934" i="1"/>
  <c r="T5933" i="1"/>
  <c r="S5933" i="1"/>
  <c r="U5933" i="1" s="1"/>
  <c r="T5932" i="1"/>
  <c r="U5932" i="1" s="1"/>
  <c r="S5932" i="1"/>
  <c r="T5931" i="1"/>
  <c r="S5931" i="1"/>
  <c r="U5931" i="1" s="1"/>
  <c r="T5930" i="1"/>
  <c r="S5930" i="1"/>
  <c r="T5929" i="1"/>
  <c r="U5929" i="1" s="1"/>
  <c r="S5929" i="1"/>
  <c r="T5928" i="1"/>
  <c r="S5928" i="1"/>
  <c r="T5927" i="1"/>
  <c r="S5927" i="1"/>
  <c r="U5927" i="1" s="1"/>
  <c r="T5926" i="1"/>
  <c r="S5926" i="1"/>
  <c r="U5926" i="1" s="1"/>
  <c r="T5925" i="1"/>
  <c r="S5925" i="1"/>
  <c r="T5924" i="1"/>
  <c r="U5924" i="1" s="1"/>
  <c r="S5924" i="1"/>
  <c r="T5923" i="1"/>
  <c r="S5923" i="1"/>
  <c r="U5923" i="1" s="1"/>
  <c r="T5922" i="1"/>
  <c r="S5922" i="1"/>
  <c r="U5922" i="1" s="1"/>
  <c r="U5921" i="1"/>
  <c r="T5921" i="1"/>
  <c r="S5921" i="1"/>
  <c r="T5920" i="1"/>
  <c r="S5920" i="1"/>
  <c r="U5920" i="1" s="1"/>
  <c r="T5919" i="1"/>
  <c r="S5919" i="1"/>
  <c r="T5918" i="1"/>
  <c r="S5918" i="1"/>
  <c r="U5918" i="1" s="1"/>
  <c r="T5917" i="1"/>
  <c r="S5917" i="1"/>
  <c r="T5916" i="1"/>
  <c r="S5916" i="1"/>
  <c r="T5915" i="1"/>
  <c r="S5915" i="1"/>
  <c r="T5914" i="1"/>
  <c r="S5914" i="1"/>
  <c r="U5914" i="1" s="1"/>
  <c r="U5913" i="1"/>
  <c r="T5913" i="1"/>
  <c r="S5913" i="1"/>
  <c r="T5912" i="1"/>
  <c r="S5912" i="1"/>
  <c r="U5912" i="1" s="1"/>
  <c r="T5911" i="1"/>
  <c r="S5911" i="1"/>
  <c r="U5911" i="1" s="1"/>
  <c r="T5910" i="1"/>
  <c r="S5910" i="1"/>
  <c r="T5909" i="1"/>
  <c r="S5909" i="1"/>
  <c r="T5908" i="1"/>
  <c r="S5908" i="1"/>
  <c r="T5907" i="1"/>
  <c r="S5907" i="1"/>
  <c r="U5907" i="1" s="1"/>
  <c r="T5906" i="1"/>
  <c r="S5906" i="1"/>
  <c r="U5905" i="1"/>
  <c r="T5905" i="1"/>
  <c r="S5905" i="1"/>
  <c r="T5904" i="1"/>
  <c r="S5904" i="1"/>
  <c r="T5903" i="1"/>
  <c r="S5903" i="1"/>
  <c r="U5903" i="1" s="1"/>
  <c r="T5902" i="1"/>
  <c r="S5902" i="1"/>
  <c r="T5901" i="1"/>
  <c r="S5901" i="1"/>
  <c r="U5901" i="1" s="1"/>
  <c r="T5900" i="1"/>
  <c r="U5900" i="1" s="1"/>
  <c r="S5900" i="1"/>
  <c r="T5899" i="1"/>
  <c r="S5899" i="1"/>
  <c r="U5899" i="1" s="1"/>
  <c r="T5898" i="1"/>
  <c r="S5898" i="1"/>
  <c r="T5897" i="1"/>
  <c r="S5897" i="1"/>
  <c r="U5897" i="1" s="1"/>
  <c r="T5896" i="1"/>
  <c r="S5896" i="1"/>
  <c r="U5896" i="1" s="1"/>
  <c r="T5895" i="1"/>
  <c r="S5895" i="1"/>
  <c r="U5895" i="1" s="1"/>
  <c r="T5894" i="1"/>
  <c r="S5894" i="1"/>
  <c r="T5893" i="1"/>
  <c r="S5893" i="1"/>
  <c r="U5893" i="1" s="1"/>
  <c r="T5892" i="1"/>
  <c r="S5892" i="1"/>
  <c r="T5891" i="1"/>
  <c r="S5891" i="1"/>
  <c r="U5891" i="1" s="1"/>
  <c r="T5890" i="1"/>
  <c r="S5890" i="1"/>
  <c r="T5889" i="1"/>
  <c r="S5889" i="1"/>
  <c r="T5888" i="1"/>
  <c r="S5888" i="1"/>
  <c r="U5888" i="1" s="1"/>
  <c r="T5887" i="1"/>
  <c r="S5887" i="1"/>
  <c r="U5887" i="1" s="1"/>
  <c r="T5886" i="1"/>
  <c r="S5886" i="1"/>
  <c r="U5886" i="1" s="1"/>
  <c r="T5885" i="1"/>
  <c r="S5885" i="1"/>
  <c r="T5884" i="1"/>
  <c r="S5884" i="1"/>
  <c r="T5883" i="1"/>
  <c r="S5883" i="1"/>
  <c r="U5883" i="1" s="1"/>
  <c r="T5882" i="1"/>
  <c r="S5882" i="1"/>
  <c r="U5882" i="1" s="1"/>
  <c r="S5881" i="1"/>
  <c r="U5881" i="1" s="1"/>
  <c r="T5881" i="1"/>
  <c r="T5880" i="1"/>
  <c r="S5880" i="1"/>
  <c r="U5880" i="1" s="1"/>
  <c r="T5879" i="1"/>
  <c r="U5879" i="1" s="1"/>
  <c r="S5879" i="1"/>
  <c r="T5878" i="1"/>
  <c r="S5878" i="1"/>
  <c r="T5877" i="1"/>
  <c r="S5877" i="1"/>
  <c r="U5877" i="1" s="1"/>
  <c r="U5876" i="1"/>
  <c r="T5876" i="1"/>
  <c r="S5876" i="1"/>
  <c r="T5875" i="1"/>
  <c r="S5875" i="1"/>
  <c r="U5875" i="1" s="1"/>
  <c r="T5874" i="1"/>
  <c r="S5874" i="1"/>
  <c r="U5874" i="1" s="1"/>
  <c r="T5873" i="1"/>
  <c r="S5873" i="1"/>
  <c r="U5873" i="1" s="1"/>
  <c r="T5872" i="1"/>
  <c r="S5872" i="1"/>
  <c r="T5871" i="1"/>
  <c r="U5871" i="1" s="1"/>
  <c r="S5871" i="1"/>
  <c r="T5870" i="1"/>
  <c r="U5870" i="1" s="1"/>
  <c r="S5870" i="1"/>
  <c r="T5869" i="1"/>
  <c r="S5869" i="1"/>
  <c r="U5869" i="1" s="1"/>
  <c r="T5868" i="1"/>
  <c r="S5868" i="1"/>
  <c r="U5868" i="1" s="1"/>
  <c r="T5867" i="1"/>
  <c r="S5867" i="1"/>
  <c r="T5866" i="1"/>
  <c r="S5866" i="1"/>
  <c r="T5865" i="1"/>
  <c r="S5865" i="1"/>
  <c r="U5865" i="1" s="1"/>
  <c r="T5864" i="1"/>
  <c r="S5864" i="1"/>
  <c r="T5863" i="1"/>
  <c r="S5863" i="1"/>
  <c r="U5863" i="1" s="1"/>
  <c r="T5862" i="1"/>
  <c r="U5862" i="1" s="1"/>
  <c r="S5862" i="1"/>
  <c r="T5861" i="1"/>
  <c r="S5861" i="1"/>
  <c r="U5861" i="1" s="1"/>
  <c r="T5860" i="1"/>
  <c r="S5860" i="1"/>
  <c r="T5859" i="1"/>
  <c r="U5859" i="1" s="1"/>
  <c r="S5859" i="1"/>
  <c r="T5858" i="1"/>
  <c r="S5858" i="1"/>
  <c r="U5858" i="1" s="1"/>
  <c r="T5857" i="1"/>
  <c r="S5857" i="1"/>
  <c r="U5857" i="1" s="1"/>
  <c r="T5856" i="1"/>
  <c r="S5856" i="1"/>
  <c r="U5855" i="1"/>
  <c r="T5855" i="1"/>
  <c r="S5855" i="1"/>
  <c r="T5854" i="1"/>
  <c r="U5854" i="1" s="1"/>
  <c r="S5854" i="1"/>
  <c r="T5853" i="1"/>
  <c r="S5853" i="1"/>
  <c r="U5853" i="1" s="1"/>
  <c r="T5852" i="1"/>
  <c r="U5852" i="1" s="1"/>
  <c r="S5852" i="1"/>
  <c r="T5851" i="1"/>
  <c r="S5851" i="1"/>
  <c r="U5851" i="1" s="1"/>
  <c r="T5850" i="1"/>
  <c r="S5850" i="1"/>
  <c r="U5850" i="1" s="1"/>
  <c r="T5849" i="1"/>
  <c r="S5849" i="1"/>
  <c r="T5848" i="1"/>
  <c r="S5848" i="1"/>
  <c r="U5848" i="1" s="1"/>
  <c r="T5847" i="1"/>
  <c r="S5847" i="1"/>
  <c r="U5847" i="1" s="1"/>
  <c r="T5846" i="1"/>
  <c r="S5846" i="1"/>
  <c r="T5845" i="1"/>
  <c r="S5845" i="1"/>
  <c r="T5844" i="1"/>
  <c r="U5844" i="1" s="1"/>
  <c r="S5844" i="1"/>
  <c r="T5843" i="1"/>
  <c r="S5843" i="1"/>
  <c r="U5843" i="1" s="1"/>
  <c r="T5842" i="1"/>
  <c r="S5842" i="1"/>
  <c r="T5841" i="1"/>
  <c r="S5841" i="1"/>
  <c r="U5841" i="1" s="1"/>
  <c r="T5840" i="1"/>
  <c r="S5840" i="1"/>
  <c r="U5840" i="1" s="1"/>
  <c r="T5839" i="1"/>
  <c r="S5839" i="1"/>
  <c r="U5839" i="1" s="1"/>
  <c r="T5838" i="1"/>
  <c r="S5838" i="1"/>
  <c r="T5837" i="1"/>
  <c r="S5837" i="1"/>
  <c r="T5836" i="1"/>
  <c r="S5836" i="1"/>
  <c r="U5836" i="1" s="1"/>
  <c r="U5835" i="1"/>
  <c r="T5835" i="1"/>
  <c r="S5835" i="1"/>
  <c r="T5834" i="1"/>
  <c r="S5834" i="1"/>
  <c r="T5833" i="1"/>
  <c r="S5833" i="1"/>
  <c r="U5833" i="1" s="1"/>
  <c r="T5832" i="1"/>
  <c r="S5832" i="1"/>
  <c r="U5832" i="1" s="1"/>
  <c r="T5831" i="1"/>
  <c r="S5831" i="1"/>
  <c r="U5831" i="1" s="1"/>
  <c r="T5830" i="1"/>
  <c r="S5830" i="1"/>
  <c r="T5829" i="1"/>
  <c r="S5829" i="1"/>
  <c r="U5829" i="1" s="1"/>
  <c r="U5828" i="1"/>
  <c r="T5828" i="1"/>
  <c r="S5828" i="1"/>
  <c r="S5827" i="1"/>
  <c r="U5827" i="1" s="1"/>
  <c r="T5827" i="1"/>
  <c r="T5826" i="1"/>
  <c r="S5826" i="1"/>
  <c r="U5826" i="1" s="1"/>
  <c r="T5825" i="1"/>
  <c r="S5825" i="1"/>
  <c r="U5825" i="1" s="1"/>
  <c r="T5824" i="1"/>
  <c r="S5824" i="1"/>
  <c r="T5823" i="1"/>
  <c r="S5823" i="1"/>
  <c r="T5822" i="1"/>
  <c r="S5822" i="1"/>
  <c r="U5822" i="1" s="1"/>
  <c r="T5821" i="1"/>
  <c r="U5821" i="1" s="1"/>
  <c r="S5821" i="1"/>
  <c r="T5820" i="1"/>
  <c r="S5820" i="1"/>
  <c r="U5820" i="1" s="1"/>
  <c r="T5819" i="1"/>
  <c r="S5819" i="1"/>
  <c r="U5819" i="1" s="1"/>
  <c r="T5818" i="1"/>
  <c r="S5818" i="1"/>
  <c r="U5818" i="1" s="1"/>
  <c r="T5817" i="1"/>
  <c r="S5817" i="1"/>
  <c r="T5816" i="1"/>
  <c r="S5816" i="1"/>
  <c r="T5815" i="1"/>
  <c r="S5815" i="1"/>
  <c r="U5815" i="1" s="1"/>
  <c r="T5814" i="1"/>
  <c r="S5814" i="1"/>
  <c r="U5814" i="1" s="1"/>
  <c r="U5813" i="1"/>
  <c r="T5813" i="1"/>
  <c r="S5813" i="1"/>
  <c r="T5812" i="1"/>
  <c r="S5812" i="1"/>
  <c r="T5811" i="1"/>
  <c r="S5811" i="1"/>
  <c r="U5811" i="1" s="1"/>
  <c r="T5810" i="1"/>
  <c r="S5810" i="1"/>
  <c r="U5810" i="1" s="1"/>
  <c r="T5809" i="1"/>
  <c r="S5809" i="1"/>
  <c r="U5809" i="1" s="1"/>
  <c r="T5808" i="1"/>
  <c r="U5808" i="1" s="1"/>
  <c r="S5808" i="1"/>
  <c r="T5807" i="1"/>
  <c r="S5807" i="1"/>
  <c r="U5807" i="1" s="1"/>
  <c r="T5806" i="1"/>
  <c r="S5806" i="1"/>
  <c r="U5806" i="1" s="1"/>
  <c r="T5805" i="1"/>
  <c r="S5805" i="1"/>
  <c r="U5805" i="1" s="1"/>
  <c r="T5804" i="1"/>
  <c r="S5804" i="1"/>
  <c r="U5804" i="1" s="1"/>
  <c r="T5803" i="1"/>
  <c r="S5803" i="1"/>
  <c r="U5803" i="1" s="1"/>
  <c r="T5802" i="1"/>
  <c r="S5802" i="1"/>
  <c r="T5801" i="1"/>
  <c r="S5801" i="1"/>
  <c r="T5800" i="1"/>
  <c r="U5800" i="1" s="1"/>
  <c r="S5800" i="1"/>
  <c r="T5799" i="1"/>
  <c r="S5799" i="1"/>
  <c r="U5799" i="1" s="1"/>
  <c r="T5798" i="1"/>
  <c r="S5798" i="1"/>
  <c r="U5797" i="1"/>
  <c r="T5797" i="1"/>
  <c r="S5797" i="1"/>
  <c r="T5796" i="1"/>
  <c r="S5796" i="1"/>
  <c r="U5796" i="1" s="1"/>
  <c r="T5795" i="1"/>
  <c r="S5795" i="1"/>
  <c r="U5795" i="1" s="1"/>
  <c r="T5794" i="1"/>
  <c r="S5794" i="1"/>
  <c r="U5794" i="1" s="1"/>
  <c r="T5793" i="1"/>
  <c r="S5793" i="1"/>
  <c r="U5793" i="1" s="1"/>
  <c r="T5792" i="1"/>
  <c r="S5792" i="1"/>
  <c r="T5791" i="1"/>
  <c r="S5791" i="1"/>
  <c r="U5791" i="1" s="1"/>
  <c r="T5790" i="1"/>
  <c r="S5790" i="1"/>
  <c r="U5790" i="1" s="1"/>
  <c r="T5789" i="1"/>
  <c r="U5789" i="1" s="1"/>
  <c r="S5789" i="1"/>
  <c r="T5788" i="1"/>
  <c r="S5788" i="1"/>
  <c r="U5788" i="1" s="1"/>
  <c r="T5787" i="1"/>
  <c r="S5787" i="1"/>
  <c r="T5786" i="1"/>
  <c r="S5786" i="1"/>
  <c r="T5785" i="1"/>
  <c r="S5785" i="1"/>
  <c r="T5784" i="1"/>
  <c r="S5784" i="1"/>
  <c r="T5783" i="1"/>
  <c r="S5783" i="1"/>
  <c r="T5782" i="1"/>
  <c r="S5782" i="1"/>
  <c r="U5781" i="1"/>
  <c r="T5781" i="1"/>
  <c r="S5781" i="1"/>
  <c r="T5780" i="1"/>
  <c r="S5780" i="1"/>
  <c r="U5780" i="1" s="1"/>
  <c r="T5779" i="1"/>
  <c r="S5779" i="1"/>
  <c r="U5779" i="1" s="1"/>
  <c r="T5778" i="1"/>
  <c r="S5778" i="1"/>
  <c r="U5778" i="1" s="1"/>
  <c r="T5777" i="1"/>
  <c r="S5777" i="1"/>
  <c r="U5777" i="1" s="1"/>
  <c r="T5776" i="1"/>
  <c r="S5776" i="1"/>
  <c r="T5775" i="1"/>
  <c r="S5775" i="1"/>
  <c r="U5775" i="1" s="1"/>
  <c r="T5774" i="1"/>
  <c r="S5774" i="1"/>
  <c r="U5774" i="1" s="1"/>
  <c r="S5773" i="1"/>
  <c r="T5773" i="1"/>
  <c r="T5772" i="1"/>
  <c r="S5772" i="1"/>
  <c r="U5772" i="1" s="1"/>
  <c r="T5771" i="1"/>
  <c r="S5771" i="1"/>
  <c r="U5771" i="1" s="1"/>
  <c r="T5770" i="1"/>
  <c r="S5770" i="1"/>
  <c r="T5769" i="1"/>
  <c r="S5769" i="1"/>
  <c r="T5768" i="1"/>
  <c r="S5768" i="1"/>
  <c r="U5768" i="1" s="1"/>
  <c r="T5767" i="1"/>
  <c r="S5767" i="1"/>
  <c r="U5767" i="1" s="1"/>
  <c r="T5766" i="1"/>
  <c r="S5766" i="1"/>
  <c r="T5765" i="1"/>
  <c r="S5765" i="1"/>
  <c r="U5765" i="1" s="1"/>
  <c r="T5764" i="1"/>
  <c r="S5764" i="1"/>
  <c r="T5763" i="1"/>
  <c r="S5763" i="1"/>
  <c r="T5762" i="1"/>
  <c r="U5762" i="1" s="1"/>
  <c r="S5762" i="1"/>
  <c r="T5761" i="1"/>
  <c r="S5761" i="1"/>
  <c r="U5761" i="1" s="1"/>
  <c r="T5760" i="1"/>
  <c r="S5760" i="1"/>
  <c r="T5759" i="1"/>
  <c r="U5759" i="1" s="1"/>
  <c r="S5759" i="1"/>
  <c r="T5758" i="1"/>
  <c r="S5758" i="1"/>
  <c r="T5757" i="1"/>
  <c r="S5757" i="1"/>
  <c r="U5757" i="1" s="1"/>
  <c r="T5756" i="1"/>
  <c r="S5756" i="1"/>
  <c r="T5755" i="1"/>
  <c r="S5755" i="1"/>
  <c r="T5754" i="1"/>
  <c r="S5754" i="1"/>
  <c r="T5753" i="1"/>
  <c r="S5753" i="1"/>
  <c r="U5753" i="1" s="1"/>
  <c r="T5752" i="1"/>
  <c r="S5752" i="1"/>
  <c r="T5751" i="1"/>
  <c r="S5751" i="1"/>
  <c r="U5751" i="1" s="1"/>
  <c r="T5750" i="1"/>
  <c r="S5750" i="1"/>
  <c r="U5750" i="1" s="1"/>
  <c r="T5749" i="1"/>
  <c r="S5749" i="1"/>
  <c r="U5749" i="1" s="1"/>
  <c r="T5748" i="1"/>
  <c r="S5748" i="1"/>
  <c r="T5747" i="1"/>
  <c r="S5747" i="1"/>
  <c r="U5747" i="1" s="1"/>
  <c r="T5746" i="1"/>
  <c r="S5746" i="1"/>
  <c r="T5745" i="1"/>
  <c r="S5745" i="1"/>
  <c r="U5745" i="1" s="1"/>
  <c r="T5744" i="1"/>
  <c r="S5744" i="1"/>
  <c r="T5743" i="1"/>
  <c r="S5743" i="1"/>
  <c r="U5743" i="1" s="1"/>
  <c r="T5742" i="1"/>
  <c r="S5742" i="1"/>
  <c r="U5742" i="1" s="1"/>
  <c r="T5741" i="1"/>
  <c r="U5741" i="1" s="1"/>
  <c r="S5741" i="1"/>
  <c r="T5740" i="1"/>
  <c r="S5740" i="1"/>
  <c r="T5739" i="1"/>
  <c r="S5739" i="1"/>
  <c r="T5738" i="1"/>
  <c r="S5738" i="1"/>
  <c r="T5737" i="1"/>
  <c r="S5737" i="1"/>
  <c r="T5736" i="1"/>
  <c r="S5736" i="1"/>
  <c r="T5735" i="1"/>
  <c r="S5735" i="1"/>
  <c r="T5734" i="1"/>
  <c r="S5734" i="1"/>
  <c r="T5733" i="1"/>
  <c r="S5733" i="1"/>
  <c r="T5732" i="1"/>
  <c r="S5732" i="1"/>
  <c r="T5731" i="1"/>
  <c r="S5731" i="1"/>
  <c r="T5730" i="1"/>
  <c r="S5730" i="1"/>
  <c r="T5729" i="1"/>
  <c r="S5729" i="1"/>
  <c r="T5728" i="1"/>
  <c r="S5728" i="1"/>
  <c r="T5727" i="1"/>
  <c r="U5727" i="1" s="1"/>
  <c r="S5727" i="1"/>
  <c r="T5726" i="1"/>
  <c r="S5726" i="1"/>
  <c r="T5725" i="1"/>
  <c r="S5725" i="1"/>
  <c r="T5724" i="1"/>
  <c r="S5724" i="1"/>
  <c r="T5723" i="1"/>
  <c r="S5723" i="1"/>
  <c r="T5722" i="1"/>
  <c r="S5722" i="1"/>
  <c r="T5721" i="1"/>
  <c r="S5721" i="1"/>
  <c r="T5720" i="1"/>
  <c r="S5720" i="1"/>
  <c r="S5719" i="1"/>
  <c r="U5719" i="1" s="1"/>
  <c r="T5719" i="1"/>
  <c r="T5718" i="1"/>
  <c r="S5718" i="1"/>
  <c r="T5717" i="1"/>
  <c r="S5717" i="1"/>
  <c r="T5716" i="1"/>
  <c r="S5716" i="1"/>
  <c r="T5715" i="1"/>
  <c r="S5715" i="1"/>
  <c r="T5714" i="1"/>
  <c r="S5714" i="1"/>
  <c r="U5714" i="1" s="1"/>
  <c r="T5713" i="1"/>
  <c r="S5713" i="1"/>
  <c r="U5713" i="1" s="1"/>
  <c r="T5712" i="1"/>
  <c r="S5712" i="1"/>
  <c r="T5711" i="1"/>
  <c r="S5711" i="1"/>
  <c r="U5711" i="1" s="1"/>
  <c r="T5710" i="1"/>
  <c r="S5710" i="1"/>
  <c r="T5709" i="1"/>
  <c r="S5709" i="1"/>
  <c r="U5709" i="1" s="1"/>
  <c r="T5708" i="1"/>
  <c r="S5708" i="1"/>
  <c r="T5707" i="1"/>
  <c r="S5707" i="1"/>
  <c r="U5707" i="1" s="1"/>
  <c r="T5706" i="1"/>
  <c r="S5706" i="1"/>
  <c r="T5705" i="1"/>
  <c r="U5705" i="1" s="1"/>
  <c r="S5705" i="1"/>
  <c r="T5704" i="1"/>
  <c r="S5704" i="1"/>
  <c r="T5703" i="1"/>
  <c r="S5703" i="1"/>
  <c r="T5702" i="1"/>
  <c r="S5702" i="1"/>
  <c r="T5701" i="1"/>
  <c r="S5701" i="1"/>
  <c r="T5700" i="1"/>
  <c r="S5700" i="1"/>
  <c r="T5699" i="1"/>
  <c r="S5699" i="1"/>
  <c r="T5698" i="1"/>
  <c r="S5698" i="1"/>
  <c r="T5697" i="1"/>
  <c r="S5697" i="1"/>
  <c r="T5696" i="1"/>
  <c r="S5696" i="1"/>
  <c r="T5695" i="1"/>
  <c r="S5695" i="1"/>
  <c r="T5694" i="1"/>
  <c r="S5694" i="1"/>
  <c r="U5694" i="1" s="1"/>
  <c r="T5693" i="1"/>
  <c r="S5693" i="1"/>
  <c r="U5693" i="1" s="1"/>
  <c r="T5692" i="1"/>
  <c r="S5692" i="1"/>
  <c r="T5691" i="1"/>
  <c r="S5691" i="1"/>
  <c r="T5690" i="1"/>
  <c r="S5690" i="1"/>
  <c r="U5690" i="1" s="1"/>
  <c r="T5689" i="1"/>
  <c r="S5689" i="1"/>
  <c r="U5689" i="1" s="1"/>
  <c r="T5688" i="1"/>
  <c r="S5688" i="1"/>
  <c r="U5688" i="1" s="1"/>
  <c r="T5687" i="1"/>
  <c r="S5687" i="1"/>
  <c r="T5686" i="1"/>
  <c r="S5686" i="1"/>
  <c r="U5686" i="1" s="1"/>
  <c r="T5685" i="1"/>
  <c r="S5685" i="1"/>
  <c r="T5684" i="1"/>
  <c r="S5684" i="1"/>
  <c r="U5684" i="1" s="1"/>
  <c r="T5683" i="1"/>
  <c r="S5683" i="1"/>
  <c r="T5682" i="1"/>
  <c r="S5682" i="1"/>
  <c r="T5681" i="1"/>
  <c r="S5681" i="1"/>
  <c r="T5680" i="1"/>
  <c r="S5680" i="1"/>
  <c r="U5680" i="1" s="1"/>
  <c r="T5679" i="1"/>
  <c r="S5679" i="1"/>
  <c r="T5678" i="1"/>
  <c r="S5678" i="1"/>
  <c r="U5678" i="1" s="1"/>
  <c r="T5677" i="1"/>
  <c r="S5677" i="1"/>
  <c r="U5677" i="1" s="1"/>
  <c r="T5676" i="1"/>
  <c r="S5676" i="1"/>
  <c r="U5676" i="1" s="1"/>
  <c r="T5675" i="1"/>
  <c r="S5675" i="1"/>
  <c r="T5674" i="1"/>
  <c r="S5674" i="1"/>
  <c r="T5673" i="1"/>
  <c r="S5673" i="1"/>
  <c r="T5672" i="1"/>
  <c r="S5672" i="1"/>
  <c r="T5671" i="1"/>
  <c r="U5671" i="1" s="1"/>
  <c r="S5671" i="1"/>
  <c r="T5670" i="1"/>
  <c r="S5670" i="1"/>
  <c r="U5670" i="1" s="1"/>
  <c r="T5669" i="1"/>
  <c r="S5669" i="1"/>
  <c r="T5668" i="1"/>
  <c r="S5668" i="1"/>
  <c r="U5668" i="1" s="1"/>
  <c r="T5667" i="1"/>
  <c r="S5667" i="1"/>
  <c r="T5666" i="1"/>
  <c r="S5666" i="1"/>
  <c r="S5665" i="1"/>
  <c r="T5665" i="1"/>
  <c r="W5664" i="1"/>
  <c r="T5664" i="1"/>
  <c r="S5664" i="1"/>
  <c r="W5663" i="1"/>
  <c r="T5663" i="1"/>
  <c r="U5663" i="1" s="1"/>
  <c r="S5663" i="1"/>
  <c r="W5662" i="1"/>
  <c r="T5662" i="1"/>
  <c r="S5662" i="1"/>
  <c r="W5661" i="1"/>
  <c r="T5661" i="1"/>
  <c r="S5661" i="1"/>
  <c r="W5660" i="1"/>
  <c r="T5660" i="1"/>
  <c r="S5660" i="1"/>
  <c r="W5659" i="1"/>
  <c r="T5659" i="1"/>
  <c r="S5659" i="1"/>
  <c r="W5658" i="1"/>
  <c r="T5658" i="1"/>
  <c r="S5658" i="1"/>
  <c r="U5658" i="1" s="1"/>
  <c r="W5657" i="1"/>
  <c r="T5657" i="1"/>
  <c r="S5657" i="1"/>
  <c r="W5656" i="1"/>
  <c r="T5656" i="1"/>
  <c r="S5656" i="1"/>
  <c r="W5655" i="1"/>
  <c r="T5655" i="1"/>
  <c r="U5655" i="1" s="1"/>
  <c r="S5655" i="1"/>
  <c r="W5654" i="1"/>
  <c r="T5654" i="1"/>
  <c r="S5654" i="1"/>
  <c r="W5653" i="1"/>
  <c r="T5653" i="1"/>
  <c r="S5653" i="1"/>
  <c r="W5652" i="1"/>
  <c r="T5652" i="1"/>
  <c r="S5652" i="1"/>
  <c r="W5651" i="1"/>
  <c r="T5651" i="1"/>
  <c r="S5651" i="1"/>
  <c r="W5650" i="1"/>
  <c r="T5650" i="1"/>
  <c r="S5650" i="1"/>
  <c r="U5650" i="1" s="1"/>
  <c r="W5649" i="1"/>
  <c r="T5649" i="1"/>
  <c r="S5649" i="1"/>
  <c r="W5648" i="1"/>
  <c r="T5648" i="1"/>
  <c r="S5648" i="1"/>
  <c r="W5647" i="1"/>
  <c r="T5647" i="1"/>
  <c r="U5647" i="1" s="1"/>
  <c r="S5647" i="1"/>
  <c r="W5646" i="1"/>
  <c r="T5646" i="1"/>
  <c r="S5646" i="1"/>
  <c r="W5645" i="1"/>
  <c r="T5645" i="1"/>
  <c r="S5645" i="1"/>
  <c r="W5644" i="1"/>
  <c r="T5644" i="1"/>
  <c r="S5644" i="1"/>
  <c r="W5643" i="1"/>
  <c r="T5643" i="1"/>
  <c r="S5643" i="1"/>
  <c r="W5642" i="1"/>
  <c r="T5642" i="1"/>
  <c r="S5642" i="1"/>
  <c r="U5642" i="1" s="1"/>
  <c r="W5641" i="1"/>
  <c r="T5641" i="1"/>
  <c r="S5641" i="1"/>
  <c r="W5640" i="1"/>
  <c r="T5640" i="1"/>
  <c r="S5640" i="1"/>
  <c r="W5639" i="1"/>
  <c r="T5639" i="1"/>
  <c r="U5639" i="1" s="1"/>
  <c r="S5639" i="1"/>
  <c r="W5638" i="1"/>
  <c r="T5638" i="1"/>
  <c r="S5638" i="1"/>
  <c r="W5637" i="1"/>
  <c r="T5637" i="1"/>
  <c r="S5637" i="1"/>
  <c r="W5636" i="1"/>
  <c r="T5636" i="1"/>
  <c r="S5636" i="1"/>
  <c r="W5635" i="1"/>
  <c r="T5635" i="1"/>
  <c r="S5635" i="1"/>
  <c r="W5634" i="1"/>
  <c r="T5634" i="1"/>
  <c r="S5634" i="1"/>
  <c r="U5634" i="1" s="1"/>
  <c r="W5633" i="1"/>
  <c r="T5633" i="1"/>
  <c r="S5633" i="1"/>
  <c r="W5632" i="1"/>
  <c r="T5632" i="1"/>
  <c r="S5632" i="1"/>
  <c r="W5631" i="1"/>
  <c r="T5631" i="1"/>
  <c r="U5631" i="1" s="1"/>
  <c r="S5631" i="1"/>
  <c r="W5630" i="1"/>
  <c r="T5630" i="1"/>
  <c r="S5630" i="1"/>
  <c r="W5629" i="1"/>
  <c r="T5629" i="1"/>
  <c r="S5629" i="1"/>
  <c r="W5628" i="1"/>
  <c r="T5628" i="1"/>
  <c r="S5628" i="1"/>
  <c r="W5627" i="1"/>
  <c r="T5627" i="1"/>
  <c r="S5627" i="1"/>
  <c r="W5626" i="1"/>
  <c r="T5626" i="1"/>
  <c r="S5626" i="1"/>
  <c r="U5626" i="1" s="1"/>
  <c r="W5625" i="1"/>
  <c r="T5625" i="1"/>
  <c r="S5625" i="1"/>
  <c r="W5624" i="1"/>
  <c r="T5624" i="1"/>
  <c r="S5624" i="1"/>
  <c r="W5623" i="1"/>
  <c r="T5623" i="1"/>
  <c r="U5623" i="1" s="1"/>
  <c r="S5623" i="1"/>
  <c r="W5622" i="1"/>
  <c r="T5622" i="1"/>
  <c r="S5622" i="1"/>
  <c r="W5621" i="1"/>
  <c r="T5621" i="1"/>
  <c r="S5621" i="1"/>
  <c r="W5620" i="1"/>
  <c r="T5620" i="1"/>
  <c r="S5620" i="1"/>
  <c r="W5619" i="1"/>
  <c r="T5619" i="1"/>
  <c r="S5619" i="1"/>
  <c r="W5618" i="1"/>
  <c r="T5618" i="1"/>
  <c r="S5618" i="1"/>
  <c r="U5618" i="1" s="1"/>
  <c r="W5617" i="1"/>
  <c r="T5617" i="1"/>
  <c r="S5617" i="1"/>
  <c r="W5616" i="1"/>
  <c r="T5616" i="1"/>
  <c r="S5616" i="1"/>
  <c r="W5615" i="1"/>
  <c r="T5615" i="1"/>
  <c r="U5615" i="1" s="1"/>
  <c r="S5615" i="1"/>
  <c r="W5614" i="1"/>
  <c r="T5614" i="1"/>
  <c r="S5614" i="1"/>
  <c r="W5613" i="1"/>
  <c r="T5613" i="1"/>
  <c r="S5613" i="1"/>
  <c r="W5612" i="1"/>
  <c r="T5612" i="1"/>
  <c r="S5612" i="1"/>
  <c r="S5611" i="1"/>
  <c r="T5611" i="1"/>
  <c r="W5611" i="1"/>
  <c r="T5610" i="1"/>
  <c r="S5610" i="1"/>
  <c r="T5609" i="1"/>
  <c r="S5609" i="1"/>
  <c r="T5608" i="1"/>
  <c r="U5608" i="1" s="1"/>
  <c r="S5608" i="1"/>
  <c r="T5607" i="1"/>
  <c r="S5607" i="1"/>
  <c r="T5606" i="1"/>
  <c r="S5606" i="1"/>
  <c r="T5605" i="1"/>
  <c r="S5605" i="1"/>
  <c r="U5605" i="1" s="1"/>
  <c r="T5604" i="1"/>
  <c r="S5604" i="1"/>
  <c r="U5604" i="1" s="1"/>
  <c r="T5603" i="1"/>
  <c r="S5603" i="1"/>
  <c r="T5602" i="1"/>
  <c r="S5602" i="1"/>
  <c r="T5601" i="1"/>
  <c r="S5601" i="1"/>
  <c r="U5601" i="1" s="1"/>
  <c r="T5600" i="1"/>
  <c r="S5600" i="1"/>
  <c r="T5599" i="1"/>
  <c r="S5599" i="1"/>
  <c r="U5599" i="1" s="1"/>
  <c r="T5598" i="1"/>
  <c r="S5598" i="1"/>
  <c r="T5597" i="1"/>
  <c r="U5597" i="1" s="1"/>
  <c r="S5597" i="1"/>
  <c r="T5596" i="1"/>
  <c r="S5596" i="1"/>
  <c r="U5596" i="1" s="1"/>
  <c r="T5595" i="1"/>
  <c r="S5595" i="1"/>
  <c r="T5594" i="1"/>
  <c r="S5594" i="1"/>
  <c r="T5593" i="1"/>
  <c r="S5593" i="1"/>
  <c r="T5592" i="1"/>
  <c r="S5592" i="1"/>
  <c r="U5592" i="1" s="1"/>
  <c r="T5591" i="1"/>
  <c r="S5591" i="1"/>
  <c r="U5591" i="1" s="1"/>
  <c r="T5590" i="1"/>
  <c r="S5590" i="1"/>
  <c r="U5589" i="1"/>
  <c r="T5589" i="1"/>
  <c r="S5589" i="1"/>
  <c r="T5588" i="1"/>
  <c r="S5588" i="1"/>
  <c r="T5587" i="1"/>
  <c r="U5587" i="1" s="1"/>
  <c r="S5587" i="1"/>
  <c r="T5586" i="1"/>
  <c r="S5586" i="1"/>
  <c r="U5586" i="1" s="1"/>
  <c r="T5585" i="1"/>
  <c r="S5585" i="1"/>
  <c r="U5585" i="1" s="1"/>
  <c r="T5584" i="1"/>
  <c r="S5584" i="1"/>
  <c r="T5583" i="1"/>
  <c r="S5583" i="1"/>
  <c r="T5582" i="1"/>
  <c r="S5582" i="1"/>
  <c r="T5581" i="1"/>
  <c r="S5581" i="1"/>
  <c r="U5581" i="1" s="1"/>
  <c r="T5580" i="1"/>
  <c r="S5580" i="1"/>
  <c r="T5579" i="1"/>
  <c r="U5579" i="1" s="1"/>
  <c r="S5579" i="1"/>
  <c r="T5578" i="1"/>
  <c r="S5578" i="1"/>
  <c r="U5578" i="1" s="1"/>
  <c r="T5577" i="1"/>
  <c r="S5577" i="1"/>
  <c r="U5577" i="1" s="1"/>
  <c r="T5576" i="1"/>
  <c r="U5576" i="1" s="1"/>
  <c r="S5576" i="1"/>
  <c r="T5575" i="1"/>
  <c r="S5575" i="1"/>
  <c r="T5574" i="1"/>
  <c r="S5574" i="1"/>
  <c r="U5574" i="1" s="1"/>
  <c r="T5573" i="1"/>
  <c r="S5573" i="1"/>
  <c r="U5573" i="1" s="1"/>
  <c r="T5572" i="1"/>
  <c r="S5572" i="1"/>
  <c r="T5571" i="1"/>
  <c r="S5571" i="1"/>
  <c r="T5570" i="1"/>
  <c r="S5570" i="1"/>
  <c r="U5570" i="1" s="1"/>
  <c r="T5569" i="1"/>
  <c r="S5569" i="1"/>
  <c r="U5569" i="1" s="1"/>
  <c r="T5568" i="1"/>
  <c r="U5568" i="1" s="1"/>
  <c r="S5568" i="1"/>
  <c r="T5567" i="1"/>
  <c r="S5567" i="1"/>
  <c r="T5566" i="1"/>
  <c r="S5566" i="1"/>
  <c r="U5566" i="1" s="1"/>
  <c r="T5565" i="1"/>
  <c r="S5565" i="1"/>
  <c r="U5565" i="1" s="1"/>
  <c r="T5564" i="1"/>
  <c r="S5564" i="1"/>
  <c r="T5563" i="1"/>
  <c r="S5563" i="1"/>
  <c r="T5562" i="1"/>
  <c r="S5562" i="1"/>
  <c r="T5561" i="1"/>
  <c r="S5561" i="1"/>
  <c r="U5561" i="1" s="1"/>
  <c r="T5560" i="1"/>
  <c r="S5560" i="1"/>
  <c r="T5559" i="1"/>
  <c r="S5559" i="1"/>
  <c r="T5558" i="1"/>
  <c r="S5558" i="1"/>
  <c r="S5557" i="1"/>
  <c r="T5557" i="1"/>
  <c r="T5556" i="1"/>
  <c r="S5556" i="1"/>
  <c r="T5555" i="1"/>
  <c r="S5555" i="1"/>
  <c r="T5554" i="1"/>
  <c r="U5554" i="1" s="1"/>
  <c r="S5554" i="1"/>
  <c r="T5553" i="1"/>
  <c r="S5553" i="1"/>
  <c r="U5553" i="1" s="1"/>
  <c r="T5552" i="1"/>
  <c r="S5552" i="1"/>
  <c r="T5551" i="1"/>
  <c r="U5551" i="1" s="1"/>
  <c r="S5551" i="1"/>
  <c r="T5550" i="1"/>
  <c r="S5550" i="1"/>
  <c r="T5549" i="1"/>
  <c r="S5549" i="1"/>
  <c r="T5548" i="1"/>
  <c r="S5548" i="1"/>
  <c r="T5547" i="1"/>
  <c r="S5547" i="1"/>
  <c r="T5546" i="1"/>
  <c r="S5546" i="1"/>
  <c r="T5545" i="1"/>
  <c r="S5545" i="1"/>
  <c r="T5544" i="1"/>
  <c r="U5544" i="1" s="1"/>
  <c r="S5544" i="1"/>
  <c r="U5543" i="1"/>
  <c r="T5543" i="1"/>
  <c r="S5543" i="1"/>
  <c r="T5542" i="1"/>
  <c r="S5542" i="1"/>
  <c r="U5542" i="1" s="1"/>
  <c r="T5541" i="1"/>
  <c r="S5541" i="1"/>
  <c r="U5541" i="1" s="1"/>
  <c r="T5540" i="1"/>
  <c r="S5540" i="1"/>
  <c r="U5540" i="1" s="1"/>
  <c r="T5539" i="1"/>
  <c r="S5539" i="1"/>
  <c r="U5539" i="1" s="1"/>
  <c r="T5538" i="1"/>
  <c r="S5538" i="1"/>
  <c r="T5537" i="1"/>
  <c r="S5537" i="1"/>
  <c r="T5536" i="1"/>
  <c r="S5536" i="1"/>
  <c r="T5535" i="1"/>
  <c r="S5535" i="1"/>
  <c r="U5535" i="1" s="1"/>
  <c r="T5534" i="1"/>
  <c r="S5534" i="1"/>
  <c r="T5533" i="1"/>
  <c r="U5533" i="1" s="1"/>
  <c r="S5533" i="1"/>
  <c r="T5532" i="1"/>
  <c r="S5532" i="1"/>
  <c r="T5531" i="1"/>
  <c r="S5531" i="1"/>
  <c r="T5530" i="1"/>
  <c r="S5530" i="1"/>
  <c r="T5529" i="1"/>
  <c r="S5529" i="1"/>
  <c r="T5528" i="1"/>
  <c r="S5528" i="1"/>
  <c r="U5527" i="1"/>
  <c r="T5527" i="1"/>
  <c r="S5527" i="1"/>
  <c r="T5526" i="1"/>
  <c r="S5526" i="1"/>
  <c r="T5525" i="1"/>
  <c r="U5525" i="1" s="1"/>
  <c r="S5525" i="1"/>
  <c r="T5524" i="1"/>
  <c r="S5524" i="1"/>
  <c r="T5523" i="1"/>
  <c r="S5523" i="1"/>
  <c r="U5523" i="1" s="1"/>
  <c r="T5522" i="1"/>
  <c r="U5522" i="1" s="1"/>
  <c r="S5522" i="1"/>
  <c r="T5521" i="1"/>
  <c r="S5521" i="1"/>
  <c r="T5520" i="1"/>
  <c r="U5520" i="1" s="1"/>
  <c r="S5520" i="1"/>
  <c r="T5519" i="1"/>
  <c r="S5519" i="1"/>
  <c r="T5518" i="1"/>
  <c r="S5518" i="1"/>
  <c r="T5517" i="1"/>
  <c r="S5517" i="1"/>
  <c r="T5516" i="1"/>
  <c r="S5516" i="1"/>
  <c r="T5515" i="1"/>
  <c r="S5515" i="1"/>
  <c r="U5515" i="1" s="1"/>
  <c r="T5514" i="1"/>
  <c r="S5514" i="1"/>
  <c r="T5513" i="1"/>
  <c r="S5513" i="1"/>
  <c r="T5512" i="1"/>
  <c r="U5512" i="1" s="1"/>
  <c r="S5512" i="1"/>
  <c r="T5511" i="1"/>
  <c r="S5511" i="1"/>
  <c r="T5510" i="1"/>
  <c r="S5510" i="1"/>
  <c r="T5509" i="1"/>
  <c r="U5509" i="1" s="1"/>
  <c r="S5509" i="1"/>
  <c r="T5508" i="1"/>
  <c r="S5508" i="1"/>
  <c r="T5507" i="1"/>
  <c r="S5507" i="1"/>
  <c r="U5507" i="1" s="1"/>
  <c r="T5506" i="1"/>
  <c r="S5506" i="1"/>
  <c r="T5505" i="1"/>
  <c r="S5505" i="1"/>
  <c r="T5504" i="1"/>
  <c r="U5504" i="1" s="1"/>
  <c r="S5504" i="1"/>
  <c r="S5503" i="1"/>
  <c r="T5503" i="1"/>
  <c r="T5502" i="1"/>
  <c r="S5502" i="1"/>
  <c r="T5501" i="1"/>
  <c r="S5501" i="1"/>
  <c r="U5500" i="1"/>
  <c r="T5500" i="1"/>
  <c r="S5500" i="1"/>
  <c r="T5499" i="1"/>
  <c r="S5499" i="1"/>
  <c r="U5499" i="1" s="1"/>
  <c r="T5498" i="1"/>
  <c r="S5498" i="1"/>
  <c r="T5497" i="1"/>
  <c r="U5497" i="1" s="1"/>
  <c r="S5497" i="1"/>
  <c r="T5496" i="1"/>
  <c r="S5496" i="1"/>
  <c r="U5496" i="1" s="1"/>
  <c r="T5495" i="1"/>
  <c r="S5495" i="1"/>
  <c r="T5494" i="1"/>
  <c r="S5494" i="1"/>
  <c r="T5493" i="1"/>
  <c r="S5493" i="1"/>
  <c r="T5492" i="1"/>
  <c r="S5492" i="1"/>
  <c r="U5492" i="1" s="1"/>
  <c r="T5491" i="1"/>
  <c r="S5491" i="1"/>
  <c r="U5491" i="1" s="1"/>
  <c r="U5490" i="1"/>
  <c r="T5490" i="1"/>
  <c r="S5490" i="1"/>
  <c r="T5489" i="1"/>
  <c r="S5489" i="1"/>
  <c r="U5489" i="1" s="1"/>
  <c r="T5488" i="1"/>
  <c r="S5488" i="1"/>
  <c r="U5488" i="1" s="1"/>
  <c r="T5487" i="1"/>
  <c r="U5487" i="1" s="1"/>
  <c r="S5487" i="1"/>
  <c r="T5486" i="1"/>
  <c r="S5486" i="1"/>
  <c r="U5486" i="1" s="1"/>
  <c r="T5485" i="1"/>
  <c r="S5485" i="1"/>
  <c r="U5485" i="1" s="1"/>
  <c r="T5484" i="1"/>
  <c r="S5484" i="1"/>
  <c r="T5483" i="1"/>
  <c r="S5483" i="1"/>
  <c r="T5482" i="1"/>
  <c r="S5482" i="1"/>
  <c r="T5481" i="1"/>
  <c r="S5481" i="1"/>
  <c r="T5480" i="1"/>
  <c r="S5480" i="1"/>
  <c r="T5479" i="1"/>
  <c r="S5479" i="1"/>
  <c r="T5478" i="1"/>
  <c r="S5478" i="1"/>
  <c r="U5478" i="1" s="1"/>
  <c r="T5477" i="1"/>
  <c r="S5477" i="1"/>
  <c r="T5476" i="1"/>
  <c r="S5476" i="1"/>
  <c r="U5476" i="1" s="1"/>
  <c r="T5475" i="1"/>
  <c r="S5475" i="1"/>
  <c r="T5474" i="1"/>
  <c r="S5474" i="1"/>
  <c r="T5473" i="1"/>
  <c r="S5473" i="1"/>
  <c r="U5473" i="1" s="1"/>
  <c r="T5472" i="1"/>
  <c r="S5472" i="1"/>
  <c r="T5471" i="1"/>
  <c r="U5471" i="1" s="1"/>
  <c r="S5471" i="1"/>
  <c r="T5470" i="1"/>
  <c r="S5470" i="1"/>
  <c r="U5470" i="1" s="1"/>
  <c r="T5469" i="1"/>
  <c r="S5469" i="1"/>
  <c r="U5469" i="1" s="1"/>
  <c r="T5468" i="1"/>
  <c r="S5468" i="1"/>
  <c r="U5468" i="1" s="1"/>
  <c r="T5467" i="1"/>
  <c r="S5467" i="1"/>
  <c r="T5466" i="1"/>
  <c r="S5466" i="1"/>
  <c r="T5465" i="1"/>
  <c r="S5465" i="1"/>
  <c r="U5465" i="1" s="1"/>
  <c r="T5464" i="1"/>
  <c r="S5464" i="1"/>
  <c r="T5463" i="1"/>
  <c r="S5463" i="1"/>
  <c r="T5462" i="1"/>
  <c r="S5462" i="1"/>
  <c r="U5462" i="1" s="1"/>
  <c r="T5461" i="1"/>
  <c r="S5461" i="1"/>
  <c r="T5460" i="1"/>
  <c r="U5460" i="1" s="1"/>
  <c r="S5460" i="1"/>
  <c r="T5459" i="1"/>
  <c r="S5459" i="1"/>
  <c r="T5458" i="1"/>
  <c r="S5458" i="1"/>
  <c r="U5458" i="1" s="1"/>
  <c r="T5457" i="1"/>
  <c r="U5457" i="1" s="1"/>
  <c r="S5457" i="1"/>
  <c r="T5456" i="1"/>
  <c r="S5456" i="1"/>
  <c r="T5455" i="1"/>
  <c r="S5455" i="1"/>
  <c r="T5454" i="1"/>
  <c r="S5454" i="1"/>
  <c r="U5454" i="1" s="1"/>
  <c r="T5453" i="1"/>
  <c r="S5453" i="1"/>
  <c r="T5452" i="1"/>
  <c r="S5452" i="1"/>
  <c r="T5451" i="1"/>
  <c r="S5451" i="1"/>
  <c r="T5450" i="1"/>
  <c r="S5450" i="1"/>
  <c r="U5450" i="1" s="1"/>
  <c r="S5449" i="1"/>
  <c r="T5449" i="1"/>
  <c r="T5448" i="1"/>
  <c r="S5448" i="1"/>
  <c r="U5448" i="1" s="1"/>
  <c r="T5447" i="1"/>
  <c r="S5447" i="1"/>
  <c r="T5446" i="1"/>
  <c r="S5446" i="1"/>
  <c r="T5445" i="1"/>
  <c r="S5445" i="1"/>
  <c r="U5445" i="1" s="1"/>
  <c r="T5444" i="1"/>
  <c r="S5444" i="1"/>
  <c r="T5443" i="1"/>
  <c r="S5443" i="1"/>
  <c r="U5443" i="1" s="1"/>
  <c r="T5442" i="1"/>
  <c r="S5442" i="1"/>
  <c r="T5441" i="1"/>
  <c r="S5441" i="1"/>
  <c r="T5440" i="1"/>
  <c r="S5440" i="1"/>
  <c r="T5439" i="1"/>
  <c r="S5439" i="1"/>
  <c r="U5439" i="1" s="1"/>
  <c r="T5438" i="1"/>
  <c r="S5438" i="1"/>
  <c r="T5437" i="1"/>
  <c r="S5437" i="1"/>
  <c r="T5436" i="1"/>
  <c r="S5436" i="1"/>
  <c r="U5436" i="1" s="1"/>
  <c r="T5435" i="1"/>
  <c r="S5435" i="1"/>
  <c r="U5435" i="1" s="1"/>
  <c r="T5434" i="1"/>
  <c r="S5434" i="1"/>
  <c r="U5434" i="1" s="1"/>
  <c r="T5433" i="1"/>
  <c r="S5433" i="1"/>
  <c r="T5432" i="1"/>
  <c r="S5432" i="1"/>
  <c r="U5432" i="1" s="1"/>
  <c r="T5431" i="1"/>
  <c r="S5431" i="1"/>
  <c r="U5431" i="1" s="1"/>
  <c r="T5430" i="1"/>
  <c r="S5430" i="1"/>
  <c r="T5429" i="1"/>
  <c r="S5429" i="1"/>
  <c r="T5428" i="1"/>
  <c r="S5428" i="1"/>
  <c r="U5428" i="1" s="1"/>
  <c r="T5427" i="1"/>
  <c r="S5427" i="1"/>
  <c r="U5427" i="1" s="1"/>
  <c r="T5426" i="1"/>
  <c r="S5426" i="1"/>
  <c r="U5426" i="1" s="1"/>
  <c r="T5425" i="1"/>
  <c r="S5425" i="1"/>
  <c r="T5424" i="1"/>
  <c r="S5424" i="1"/>
  <c r="T5423" i="1"/>
  <c r="S5423" i="1"/>
  <c r="U5423" i="1" s="1"/>
  <c r="T5422" i="1"/>
  <c r="S5422" i="1"/>
  <c r="T5421" i="1"/>
  <c r="S5421" i="1"/>
  <c r="T5420" i="1"/>
  <c r="S5420" i="1"/>
  <c r="T5419" i="1"/>
  <c r="S5419" i="1"/>
  <c r="U5419" i="1" s="1"/>
  <c r="T5418" i="1"/>
  <c r="S5418" i="1"/>
  <c r="U5418" i="1" s="1"/>
  <c r="T5417" i="1"/>
  <c r="S5417" i="1"/>
  <c r="U5417" i="1" s="1"/>
  <c r="T5416" i="1"/>
  <c r="S5416" i="1"/>
  <c r="U5416" i="1" s="1"/>
  <c r="T5415" i="1"/>
  <c r="S5415" i="1"/>
  <c r="U5415" i="1" s="1"/>
  <c r="T5414" i="1"/>
  <c r="S5414" i="1"/>
  <c r="T5413" i="1"/>
  <c r="S5413" i="1"/>
  <c r="U5413" i="1" s="1"/>
  <c r="T5412" i="1"/>
  <c r="S5412" i="1"/>
  <c r="U5412" i="1" s="1"/>
  <c r="T5411" i="1"/>
  <c r="S5411" i="1"/>
  <c r="U5411" i="1" s="1"/>
  <c r="T5410" i="1"/>
  <c r="S5410" i="1"/>
  <c r="T5409" i="1"/>
  <c r="S5409" i="1"/>
  <c r="T5408" i="1"/>
  <c r="S5408" i="1"/>
  <c r="U5408" i="1" s="1"/>
  <c r="T5407" i="1"/>
  <c r="S5407" i="1"/>
  <c r="U5407" i="1" s="1"/>
  <c r="T5406" i="1"/>
  <c r="S5406" i="1"/>
  <c r="T5405" i="1"/>
  <c r="S5405" i="1"/>
  <c r="T5404" i="1"/>
  <c r="S5404" i="1"/>
  <c r="U5404" i="1" s="1"/>
  <c r="T5403" i="1"/>
  <c r="S5403" i="1"/>
  <c r="U5403" i="1" s="1"/>
  <c r="T5402" i="1"/>
  <c r="S5402" i="1"/>
  <c r="U5402" i="1" s="1"/>
  <c r="T5401" i="1"/>
  <c r="S5401" i="1"/>
  <c r="U5401" i="1" s="1"/>
  <c r="T5400" i="1"/>
  <c r="S5400" i="1"/>
  <c r="U5400" i="1" s="1"/>
  <c r="T5399" i="1"/>
  <c r="S5399" i="1"/>
  <c r="U5399" i="1" s="1"/>
  <c r="T5398" i="1"/>
  <c r="S5398" i="1"/>
  <c r="T5397" i="1"/>
  <c r="S5397" i="1"/>
  <c r="U5397" i="1" s="1"/>
  <c r="T5396" i="1"/>
  <c r="S5396" i="1"/>
  <c r="U5396" i="1" s="1"/>
  <c r="S5395" i="1"/>
  <c r="T5395" i="1"/>
  <c r="T5394" i="1"/>
  <c r="S5394" i="1"/>
  <c r="U5394" i="1" s="1"/>
  <c r="T5393" i="1"/>
  <c r="S5393" i="1"/>
  <c r="U5393" i="1" s="1"/>
  <c r="T5392" i="1"/>
  <c r="S5392" i="1"/>
  <c r="T5391" i="1"/>
  <c r="S5391" i="1"/>
  <c r="T5390" i="1"/>
  <c r="S5390" i="1"/>
  <c r="T5389" i="1"/>
  <c r="S5389" i="1"/>
  <c r="U5389" i="1" s="1"/>
  <c r="T5388" i="1"/>
  <c r="S5388" i="1"/>
  <c r="T5387" i="1"/>
  <c r="S5387" i="1"/>
  <c r="U5387" i="1" s="1"/>
  <c r="T5386" i="1"/>
  <c r="S5386" i="1"/>
  <c r="U5386" i="1" s="1"/>
  <c r="T5385" i="1"/>
  <c r="S5385" i="1"/>
  <c r="U5385" i="1" s="1"/>
  <c r="T5384" i="1"/>
  <c r="S5384" i="1"/>
  <c r="T5383" i="1"/>
  <c r="S5383" i="1"/>
  <c r="U5383" i="1" s="1"/>
  <c r="T5382" i="1"/>
  <c r="S5382" i="1"/>
  <c r="T5381" i="1"/>
  <c r="S5381" i="1"/>
  <c r="T5380" i="1"/>
  <c r="S5380" i="1"/>
  <c r="U5380" i="1" s="1"/>
  <c r="T5379" i="1"/>
  <c r="S5379" i="1"/>
  <c r="U5379" i="1" s="1"/>
  <c r="T5378" i="1"/>
  <c r="S5378" i="1"/>
  <c r="U5378" i="1" s="1"/>
  <c r="T5377" i="1"/>
  <c r="S5377" i="1"/>
  <c r="U5377" i="1" s="1"/>
  <c r="T5376" i="1"/>
  <c r="S5376" i="1"/>
  <c r="T5375" i="1"/>
  <c r="S5375" i="1"/>
  <c r="U5375" i="1" s="1"/>
  <c r="T5374" i="1"/>
  <c r="S5374" i="1"/>
  <c r="T5373" i="1"/>
  <c r="S5373" i="1"/>
  <c r="U5373" i="1" s="1"/>
  <c r="T5372" i="1"/>
  <c r="S5372" i="1"/>
  <c r="T5371" i="1"/>
  <c r="S5371" i="1"/>
  <c r="U5371" i="1" s="1"/>
  <c r="T5370" i="1"/>
  <c r="S5370" i="1"/>
  <c r="U5370" i="1" s="1"/>
  <c r="T5369" i="1"/>
  <c r="S5369" i="1"/>
  <c r="U5369" i="1" s="1"/>
  <c r="T5368" i="1"/>
  <c r="S5368" i="1"/>
  <c r="T5367" i="1"/>
  <c r="S5367" i="1"/>
  <c r="U5367" i="1" s="1"/>
  <c r="T5366" i="1"/>
  <c r="S5366" i="1"/>
  <c r="T5365" i="1"/>
  <c r="S5365" i="1"/>
  <c r="T5364" i="1"/>
  <c r="S5364" i="1"/>
  <c r="U5364" i="1" s="1"/>
  <c r="T5363" i="1"/>
  <c r="S5363" i="1"/>
  <c r="T5362" i="1"/>
  <c r="S5362" i="1"/>
  <c r="T5361" i="1"/>
  <c r="S5361" i="1"/>
  <c r="U5361" i="1" s="1"/>
  <c r="T5360" i="1"/>
  <c r="S5360" i="1"/>
  <c r="T5359" i="1"/>
  <c r="S5359" i="1"/>
  <c r="T5358" i="1"/>
  <c r="S5358" i="1"/>
  <c r="T5357" i="1"/>
  <c r="S5357" i="1"/>
  <c r="U5357" i="1" s="1"/>
  <c r="T5356" i="1"/>
  <c r="S5356" i="1"/>
  <c r="T5355" i="1"/>
  <c r="S5355" i="1"/>
  <c r="T5354" i="1"/>
  <c r="S5354" i="1"/>
  <c r="T5353" i="1"/>
  <c r="S5353" i="1"/>
  <c r="U5353" i="1" s="1"/>
  <c r="T5352" i="1"/>
  <c r="S5352" i="1"/>
  <c r="T5351" i="1"/>
  <c r="S5351" i="1"/>
  <c r="T5350" i="1"/>
  <c r="S5350" i="1"/>
  <c r="T5349" i="1"/>
  <c r="S5349" i="1"/>
  <c r="T5348" i="1"/>
  <c r="S5348" i="1"/>
  <c r="T5347" i="1"/>
  <c r="U5347" i="1" s="1"/>
  <c r="S5347" i="1"/>
  <c r="T5346" i="1"/>
  <c r="S5346" i="1"/>
  <c r="T5345" i="1"/>
  <c r="S5345" i="1"/>
  <c r="U5345" i="1" s="1"/>
  <c r="T5344" i="1"/>
  <c r="S5344" i="1"/>
  <c r="T5343" i="1"/>
  <c r="S5343" i="1"/>
  <c r="T5342" i="1"/>
  <c r="S5342" i="1"/>
  <c r="S5341" i="1"/>
  <c r="T5341" i="1"/>
  <c r="T5340" i="1"/>
  <c r="S5340" i="1"/>
  <c r="U5340" i="1" s="1"/>
  <c r="T5339" i="1"/>
  <c r="S5339" i="1"/>
  <c r="T5338" i="1"/>
  <c r="S5338" i="1"/>
  <c r="T5337" i="1"/>
  <c r="S5337" i="1"/>
  <c r="U5337" i="1" s="1"/>
  <c r="T5336" i="1"/>
  <c r="S5336" i="1"/>
  <c r="U5336" i="1" s="1"/>
  <c r="T5335" i="1"/>
  <c r="S5335" i="1"/>
  <c r="T5334" i="1"/>
  <c r="S5334" i="1"/>
  <c r="T5333" i="1"/>
  <c r="S5333" i="1"/>
  <c r="U5333" i="1" s="1"/>
  <c r="T5332" i="1"/>
  <c r="S5332" i="1"/>
  <c r="T5331" i="1"/>
  <c r="S5331" i="1"/>
  <c r="T5330" i="1"/>
  <c r="S5330" i="1"/>
  <c r="T5329" i="1"/>
  <c r="S5329" i="1"/>
  <c r="U5329" i="1" s="1"/>
  <c r="T5328" i="1"/>
  <c r="S5328" i="1"/>
  <c r="T5327" i="1"/>
  <c r="S5327" i="1"/>
  <c r="T5326" i="1"/>
  <c r="S5326" i="1"/>
  <c r="T5325" i="1"/>
  <c r="S5325" i="1"/>
  <c r="U5325" i="1" s="1"/>
  <c r="T5324" i="1"/>
  <c r="S5324" i="1"/>
  <c r="U5324" i="1" s="1"/>
  <c r="T5323" i="1"/>
  <c r="S5323" i="1"/>
  <c r="T5322" i="1"/>
  <c r="S5322" i="1"/>
  <c r="T5321" i="1"/>
  <c r="S5321" i="1"/>
  <c r="U5321" i="1" s="1"/>
  <c r="T5320" i="1"/>
  <c r="S5320" i="1"/>
  <c r="U5320" i="1" s="1"/>
  <c r="T5319" i="1"/>
  <c r="U5319" i="1" s="1"/>
  <c r="S5319" i="1"/>
  <c r="T5318" i="1"/>
  <c r="S5318" i="1"/>
  <c r="T5317" i="1"/>
  <c r="S5317" i="1"/>
  <c r="T5316" i="1"/>
  <c r="S5316" i="1"/>
  <c r="T5315" i="1"/>
  <c r="S5315" i="1"/>
  <c r="T5314" i="1"/>
  <c r="S5314" i="1"/>
  <c r="T5313" i="1"/>
  <c r="S5313" i="1"/>
  <c r="T5312" i="1"/>
  <c r="S5312" i="1"/>
  <c r="T5311" i="1"/>
  <c r="S5311" i="1"/>
  <c r="T5310" i="1"/>
  <c r="S5310" i="1"/>
  <c r="T5309" i="1"/>
  <c r="S5309" i="1"/>
  <c r="U5309" i="1" s="1"/>
  <c r="T5308" i="1"/>
  <c r="S5308" i="1"/>
  <c r="T5307" i="1"/>
  <c r="S5307" i="1"/>
  <c r="T5306" i="1"/>
  <c r="S5306" i="1"/>
  <c r="T5305" i="1"/>
  <c r="S5305" i="1"/>
  <c r="U5305" i="1" s="1"/>
  <c r="T5304" i="1"/>
  <c r="S5304" i="1"/>
  <c r="T5303" i="1"/>
  <c r="S5303" i="1"/>
  <c r="T5302" i="1"/>
  <c r="S5302" i="1"/>
  <c r="T5301" i="1"/>
  <c r="S5301" i="1"/>
  <c r="T5300" i="1"/>
  <c r="S5300" i="1"/>
  <c r="T5299" i="1"/>
  <c r="S5299" i="1"/>
  <c r="T5298" i="1"/>
  <c r="S5298" i="1"/>
  <c r="T5297" i="1"/>
  <c r="S5297" i="1"/>
  <c r="T5296" i="1"/>
  <c r="S5296" i="1"/>
  <c r="T5295" i="1"/>
  <c r="S5295" i="1"/>
  <c r="T5294" i="1"/>
  <c r="S5294" i="1"/>
  <c r="T5293" i="1"/>
  <c r="S5293" i="1"/>
  <c r="T5292" i="1"/>
  <c r="S5292" i="1"/>
  <c r="U5292" i="1" s="1"/>
  <c r="T5291" i="1"/>
  <c r="S5291" i="1"/>
  <c r="T5290" i="1"/>
  <c r="S5290" i="1"/>
  <c r="T5289" i="1"/>
  <c r="S5289" i="1"/>
  <c r="T5288" i="1"/>
  <c r="S5288" i="1"/>
  <c r="U5288" i="1" s="1"/>
  <c r="S5287" i="1"/>
  <c r="T5287" i="1"/>
  <c r="T5286" i="1"/>
  <c r="S5286" i="1"/>
  <c r="T5285" i="1"/>
  <c r="S5285" i="1"/>
  <c r="T5284" i="1"/>
  <c r="S5284" i="1"/>
  <c r="T5283" i="1"/>
  <c r="S5283" i="1"/>
  <c r="T5282" i="1"/>
  <c r="S5282" i="1"/>
  <c r="T5281" i="1"/>
  <c r="S5281" i="1"/>
  <c r="T5280" i="1"/>
  <c r="S5280" i="1"/>
  <c r="U5280" i="1" s="1"/>
  <c r="T5279" i="1"/>
  <c r="S5279" i="1"/>
  <c r="T5278" i="1"/>
  <c r="S5278" i="1"/>
  <c r="T5277" i="1"/>
  <c r="S5277" i="1"/>
  <c r="T5276" i="1"/>
  <c r="S5276" i="1"/>
  <c r="T5275" i="1"/>
  <c r="S5275" i="1"/>
  <c r="T5274" i="1"/>
  <c r="S5274" i="1"/>
  <c r="T5273" i="1"/>
  <c r="S5273" i="1"/>
  <c r="T5272" i="1"/>
  <c r="S5272" i="1"/>
  <c r="T5271" i="1"/>
  <c r="S5271" i="1"/>
  <c r="T5270" i="1"/>
  <c r="S5270" i="1"/>
  <c r="T5269" i="1"/>
  <c r="S5269" i="1"/>
  <c r="T5268" i="1"/>
  <c r="S5268" i="1"/>
  <c r="T5267" i="1"/>
  <c r="S5267" i="1"/>
  <c r="T5266" i="1"/>
  <c r="S5266" i="1"/>
  <c r="T5265" i="1"/>
  <c r="S5265" i="1"/>
  <c r="T5264" i="1"/>
  <c r="S5264" i="1"/>
  <c r="U5264" i="1" s="1"/>
  <c r="T5263" i="1"/>
  <c r="S5263" i="1"/>
  <c r="T5262" i="1"/>
  <c r="S5262" i="1"/>
  <c r="U5262" i="1" s="1"/>
  <c r="T5261" i="1"/>
  <c r="S5261" i="1"/>
  <c r="T5260" i="1"/>
  <c r="S5260" i="1"/>
  <c r="T5259" i="1"/>
  <c r="S5259" i="1"/>
  <c r="T5258" i="1"/>
  <c r="S5258" i="1"/>
  <c r="U5258" i="1" s="1"/>
  <c r="T5257" i="1"/>
  <c r="S5257" i="1"/>
  <c r="T5256" i="1"/>
  <c r="S5256" i="1"/>
  <c r="U5256" i="1" s="1"/>
  <c r="T5255" i="1"/>
  <c r="S5255" i="1"/>
  <c r="T5254" i="1"/>
  <c r="S5254" i="1"/>
  <c r="U5254" i="1" s="1"/>
  <c r="T5253" i="1"/>
  <c r="S5253" i="1"/>
  <c r="T5252" i="1"/>
  <c r="S5252" i="1"/>
  <c r="T5251" i="1"/>
  <c r="S5251" i="1"/>
  <c r="T5250" i="1"/>
  <c r="S5250" i="1"/>
  <c r="U5250" i="1" s="1"/>
  <c r="T5249" i="1"/>
  <c r="U5249" i="1" s="1"/>
  <c r="S5249" i="1"/>
  <c r="T5248" i="1"/>
  <c r="S5248" i="1"/>
  <c r="U5248" i="1" s="1"/>
  <c r="T5247" i="1"/>
  <c r="S5247" i="1"/>
  <c r="T5246" i="1"/>
  <c r="S5246" i="1"/>
  <c r="T5245" i="1"/>
  <c r="S5245" i="1"/>
  <c r="T5244" i="1"/>
  <c r="S5244" i="1"/>
  <c r="T5243" i="1"/>
  <c r="S5243" i="1"/>
  <c r="T5242" i="1"/>
  <c r="S5242" i="1"/>
  <c r="T5241" i="1"/>
  <c r="S5241" i="1"/>
  <c r="T5240" i="1"/>
  <c r="S5240" i="1"/>
  <c r="T5239" i="1"/>
  <c r="S5239" i="1"/>
  <c r="T5238" i="1"/>
  <c r="S5238" i="1"/>
  <c r="T5237" i="1"/>
  <c r="S5237" i="1"/>
  <c r="T5236" i="1"/>
  <c r="S5236" i="1"/>
  <c r="T5235" i="1"/>
  <c r="S5235" i="1"/>
  <c r="T5234" i="1"/>
  <c r="S5234" i="1"/>
  <c r="S5233" i="1"/>
  <c r="U5233" i="1" s="1"/>
  <c r="T5233" i="1"/>
  <c r="T5232" i="1"/>
  <c r="S5232" i="1"/>
  <c r="U5232" i="1" s="1"/>
  <c r="T5231" i="1"/>
  <c r="S5231" i="1"/>
  <c r="T5230" i="1"/>
  <c r="S5230" i="1"/>
  <c r="T5229" i="1"/>
  <c r="S5229" i="1"/>
  <c r="T5228" i="1"/>
  <c r="S5228" i="1"/>
  <c r="T5227" i="1"/>
  <c r="S5227" i="1"/>
  <c r="T5226" i="1"/>
  <c r="S5226" i="1"/>
  <c r="T5225" i="1"/>
  <c r="S5225" i="1"/>
  <c r="T5224" i="1"/>
  <c r="S5224" i="1"/>
  <c r="T5223" i="1"/>
  <c r="S5223" i="1"/>
  <c r="T5222" i="1"/>
  <c r="S5222" i="1"/>
  <c r="U5222" i="1" s="1"/>
  <c r="T5221" i="1"/>
  <c r="S5221" i="1"/>
  <c r="T5220" i="1"/>
  <c r="S5220" i="1"/>
  <c r="T5219" i="1"/>
  <c r="U5219" i="1" s="1"/>
  <c r="S5219" i="1"/>
  <c r="T5218" i="1"/>
  <c r="S5218" i="1"/>
  <c r="T5217" i="1"/>
  <c r="S5217" i="1"/>
  <c r="T5216" i="1"/>
  <c r="S5216" i="1"/>
  <c r="T5215" i="1"/>
  <c r="S5215" i="1"/>
  <c r="T5214" i="1"/>
  <c r="S5214" i="1"/>
  <c r="U5214" i="1" s="1"/>
  <c r="T5213" i="1"/>
  <c r="S5213" i="1"/>
  <c r="T5212" i="1"/>
  <c r="S5212" i="1"/>
  <c r="T5211" i="1"/>
  <c r="S5211" i="1"/>
  <c r="T5210" i="1"/>
  <c r="S5210" i="1"/>
  <c r="U5210" i="1" s="1"/>
  <c r="T5209" i="1"/>
  <c r="U5209" i="1" s="1"/>
  <c r="S5209" i="1"/>
  <c r="T5208" i="1"/>
  <c r="S5208" i="1"/>
  <c r="T5207" i="1"/>
  <c r="S5207" i="1"/>
  <c r="T5206" i="1"/>
  <c r="S5206" i="1"/>
  <c r="T5205" i="1"/>
  <c r="S5205" i="1"/>
  <c r="T5204" i="1"/>
  <c r="S5204" i="1"/>
  <c r="T5203" i="1"/>
  <c r="S5203" i="1"/>
  <c r="T5202" i="1"/>
  <c r="S5202" i="1"/>
  <c r="T5201" i="1"/>
  <c r="S5201" i="1"/>
  <c r="T5200" i="1"/>
  <c r="S5200" i="1"/>
  <c r="T5199" i="1"/>
  <c r="S5199" i="1"/>
  <c r="T5198" i="1"/>
  <c r="S5198" i="1"/>
  <c r="U5198" i="1" s="1"/>
  <c r="T5197" i="1"/>
  <c r="S5197" i="1"/>
  <c r="T5196" i="1"/>
  <c r="S5196" i="1"/>
  <c r="U5195" i="1"/>
  <c r="T5195" i="1"/>
  <c r="S5195" i="1"/>
  <c r="T5194" i="1"/>
  <c r="S5194" i="1"/>
  <c r="U5194" i="1" s="1"/>
  <c r="T5193" i="1"/>
  <c r="S5193" i="1"/>
  <c r="T5192" i="1"/>
  <c r="S5192" i="1"/>
  <c r="T5191" i="1"/>
  <c r="S5191" i="1"/>
  <c r="U5191" i="1" s="1"/>
  <c r="T5190" i="1"/>
  <c r="S5190" i="1"/>
  <c r="T5189" i="1"/>
  <c r="S5189" i="1"/>
  <c r="T5188" i="1"/>
  <c r="S5188" i="1"/>
  <c r="T5187" i="1"/>
  <c r="S5187" i="1"/>
  <c r="T5186" i="1"/>
  <c r="S5186" i="1"/>
  <c r="T5185" i="1"/>
  <c r="U5185" i="1" s="1"/>
  <c r="S5185" i="1"/>
  <c r="T5184" i="1"/>
  <c r="S5184" i="1"/>
  <c r="T5183" i="1"/>
  <c r="S5183" i="1"/>
  <c r="U5183" i="1" s="1"/>
  <c r="U5182" i="1"/>
  <c r="T5182" i="1"/>
  <c r="S5182" i="1"/>
  <c r="T5181" i="1"/>
  <c r="S5181" i="1"/>
  <c r="T5180" i="1"/>
  <c r="S5180" i="1"/>
  <c r="S5179" i="1"/>
  <c r="T5179" i="1"/>
  <c r="T5178" i="1"/>
  <c r="S5178" i="1"/>
  <c r="T5177" i="1"/>
  <c r="S5177" i="1"/>
  <c r="T5176" i="1"/>
  <c r="S5176" i="1"/>
  <c r="T5175" i="1"/>
  <c r="S5175" i="1"/>
  <c r="T5174" i="1"/>
  <c r="S5174" i="1"/>
  <c r="T5173" i="1"/>
  <c r="S5173" i="1"/>
  <c r="T5172" i="1"/>
  <c r="S5172" i="1"/>
  <c r="U5172" i="1" s="1"/>
  <c r="T5171" i="1"/>
  <c r="U5171" i="1" s="1"/>
  <c r="S5171" i="1"/>
  <c r="T5170" i="1"/>
  <c r="S5170" i="1"/>
  <c r="T5169" i="1"/>
  <c r="S5169" i="1"/>
  <c r="T5168" i="1"/>
  <c r="S5168" i="1"/>
  <c r="T5167" i="1"/>
  <c r="S5167" i="1"/>
  <c r="T5166" i="1"/>
  <c r="S5166" i="1"/>
  <c r="T5165" i="1"/>
  <c r="S5165" i="1"/>
  <c r="T5164" i="1"/>
  <c r="S5164" i="1"/>
  <c r="T5163" i="1"/>
  <c r="S5163" i="1"/>
  <c r="T5162" i="1"/>
  <c r="S5162" i="1"/>
  <c r="T5161" i="1"/>
  <c r="S5161" i="1"/>
  <c r="T5160" i="1"/>
  <c r="S5160" i="1"/>
  <c r="T5159" i="1"/>
  <c r="S5159" i="1"/>
  <c r="T5158" i="1"/>
  <c r="U5158" i="1" s="1"/>
  <c r="S5158" i="1"/>
  <c r="T5157" i="1"/>
  <c r="S5157" i="1"/>
  <c r="T5156" i="1"/>
  <c r="S5156" i="1"/>
  <c r="T5155" i="1"/>
  <c r="S5155" i="1"/>
  <c r="T5154" i="1"/>
  <c r="S5154" i="1"/>
  <c r="T5153" i="1"/>
  <c r="S5153" i="1"/>
  <c r="T5152" i="1"/>
  <c r="S5152" i="1"/>
  <c r="T5151" i="1"/>
  <c r="S5151" i="1"/>
  <c r="T5150" i="1"/>
  <c r="S5150" i="1"/>
  <c r="T5149" i="1"/>
  <c r="S5149" i="1"/>
  <c r="T5148" i="1"/>
  <c r="S5148" i="1"/>
  <c r="T5147" i="1"/>
  <c r="S5147" i="1"/>
  <c r="T5146" i="1"/>
  <c r="S5146" i="1"/>
  <c r="T5145" i="1"/>
  <c r="S5145" i="1"/>
  <c r="T5144" i="1"/>
  <c r="U5144" i="1" s="1"/>
  <c r="S5144" i="1"/>
  <c r="T5143" i="1"/>
  <c r="S5143" i="1"/>
  <c r="T5142" i="1"/>
  <c r="S5142" i="1"/>
  <c r="T5141" i="1"/>
  <c r="S5141" i="1"/>
  <c r="T5140" i="1"/>
  <c r="S5140" i="1"/>
  <c r="T5139" i="1"/>
  <c r="S5139" i="1"/>
  <c r="T5138" i="1"/>
  <c r="S5138" i="1"/>
  <c r="T5137" i="1"/>
  <c r="S5137" i="1"/>
  <c r="T5136" i="1"/>
  <c r="S5136" i="1"/>
  <c r="T5135" i="1"/>
  <c r="S5135" i="1"/>
  <c r="T5134" i="1"/>
  <c r="S5134" i="1"/>
  <c r="T5133" i="1"/>
  <c r="S5133" i="1"/>
  <c r="T5132" i="1"/>
  <c r="S5132" i="1"/>
  <c r="T5131" i="1"/>
  <c r="S5131" i="1"/>
  <c r="T5130" i="1"/>
  <c r="S5130" i="1"/>
  <c r="T5129" i="1"/>
  <c r="S5129" i="1"/>
  <c r="T5128" i="1"/>
  <c r="U5128" i="1" s="1"/>
  <c r="S5128" i="1"/>
  <c r="T5127" i="1"/>
  <c r="S5127" i="1"/>
  <c r="T5126" i="1"/>
  <c r="S5126" i="1"/>
  <c r="S5125" i="1"/>
  <c r="T5125" i="1"/>
  <c r="T5124" i="1"/>
  <c r="S5124" i="1"/>
  <c r="T5123" i="1"/>
  <c r="S5123" i="1"/>
  <c r="T5122" i="1"/>
  <c r="S5122" i="1"/>
  <c r="T5121" i="1"/>
  <c r="S5121" i="1"/>
  <c r="T5120" i="1"/>
  <c r="S5120" i="1"/>
  <c r="T5119" i="1"/>
  <c r="U5119" i="1" s="1"/>
  <c r="S5119" i="1"/>
  <c r="T5118" i="1"/>
  <c r="S5118" i="1"/>
  <c r="T5117" i="1"/>
  <c r="S5117" i="1"/>
  <c r="T5116" i="1"/>
  <c r="S5116" i="1"/>
  <c r="T5115" i="1"/>
  <c r="S5115" i="1"/>
  <c r="T5114" i="1"/>
  <c r="S5114" i="1"/>
  <c r="T5113" i="1"/>
  <c r="S5113" i="1"/>
  <c r="T5112" i="1"/>
  <c r="S5112" i="1"/>
  <c r="T5111" i="1"/>
  <c r="S5111" i="1"/>
  <c r="T5110" i="1"/>
  <c r="S5110" i="1"/>
  <c r="T5109" i="1"/>
  <c r="S5109" i="1"/>
  <c r="T5108" i="1"/>
  <c r="S5108" i="1"/>
  <c r="T5107" i="1"/>
  <c r="S5107" i="1"/>
  <c r="T5106" i="1"/>
  <c r="S5106" i="1"/>
  <c r="T5105" i="1"/>
  <c r="S5105" i="1"/>
  <c r="T5104" i="1"/>
  <c r="S5104" i="1"/>
  <c r="T5103" i="1"/>
  <c r="S5103" i="1"/>
  <c r="T5102" i="1"/>
  <c r="S5102" i="1"/>
  <c r="T5101" i="1"/>
  <c r="U5101" i="1" s="1"/>
  <c r="S5101" i="1"/>
  <c r="T5100" i="1"/>
  <c r="S5100" i="1"/>
  <c r="T5099" i="1"/>
  <c r="S5099" i="1"/>
  <c r="T5098" i="1"/>
  <c r="S5098" i="1"/>
  <c r="T5097" i="1"/>
  <c r="S5097" i="1"/>
  <c r="T5096" i="1"/>
  <c r="S5096" i="1"/>
  <c r="T5095" i="1"/>
  <c r="S5095" i="1"/>
  <c r="T5094" i="1"/>
  <c r="S5094" i="1"/>
  <c r="T5093" i="1"/>
  <c r="U5093" i="1" s="1"/>
  <c r="S5093" i="1"/>
  <c r="T5092" i="1"/>
  <c r="S5092" i="1"/>
  <c r="T5091" i="1"/>
  <c r="S5091" i="1"/>
  <c r="T5090" i="1"/>
  <c r="S5090" i="1"/>
  <c r="T5089" i="1"/>
  <c r="S5089" i="1"/>
  <c r="T5088" i="1"/>
  <c r="S5088" i="1"/>
  <c r="T5087" i="1"/>
  <c r="S5087" i="1"/>
  <c r="T5086" i="1"/>
  <c r="S5086" i="1"/>
  <c r="T5085" i="1"/>
  <c r="U5085" i="1" s="1"/>
  <c r="S5085" i="1"/>
  <c r="T5084" i="1"/>
  <c r="S5084" i="1"/>
  <c r="T5083" i="1"/>
  <c r="S5083" i="1"/>
  <c r="T5082" i="1"/>
  <c r="S5082" i="1"/>
  <c r="T5081" i="1"/>
  <c r="S5081" i="1"/>
  <c r="T5080" i="1"/>
  <c r="S5080" i="1"/>
  <c r="T5079" i="1"/>
  <c r="S5079" i="1"/>
  <c r="T5078" i="1"/>
  <c r="S5078" i="1"/>
  <c r="T5077" i="1"/>
  <c r="U5077" i="1" s="1"/>
  <c r="S5077" i="1"/>
  <c r="T5076" i="1"/>
  <c r="S5076" i="1"/>
  <c r="T5075" i="1"/>
  <c r="S5075" i="1"/>
  <c r="T5074" i="1"/>
  <c r="S5074" i="1"/>
  <c r="T5073" i="1"/>
  <c r="S5073" i="1"/>
  <c r="T5072" i="1"/>
  <c r="S5072" i="1"/>
  <c r="S5071" i="1"/>
  <c r="T5071" i="1"/>
  <c r="T5070" i="1"/>
  <c r="S5070" i="1"/>
  <c r="T5069" i="1"/>
  <c r="S5069" i="1"/>
  <c r="T5068" i="1"/>
  <c r="S5068" i="1"/>
  <c r="T5067" i="1"/>
  <c r="S5067" i="1"/>
  <c r="T5066" i="1"/>
  <c r="S5066" i="1"/>
  <c r="T5065" i="1"/>
  <c r="S5065" i="1"/>
  <c r="T5064" i="1"/>
  <c r="S5064" i="1"/>
  <c r="T5063" i="1"/>
  <c r="S5063" i="1"/>
  <c r="T5062" i="1"/>
  <c r="S5062" i="1"/>
  <c r="T5061" i="1"/>
  <c r="S5061" i="1"/>
  <c r="T5060" i="1"/>
  <c r="S5060" i="1"/>
  <c r="T5059" i="1"/>
  <c r="S5059" i="1"/>
  <c r="T5058" i="1"/>
  <c r="S5058" i="1"/>
  <c r="T5057" i="1"/>
  <c r="S5057" i="1"/>
  <c r="T5056" i="1"/>
  <c r="S5056" i="1"/>
  <c r="T5055" i="1"/>
  <c r="S5055" i="1"/>
  <c r="T5054" i="1"/>
  <c r="S5054" i="1"/>
  <c r="T5053" i="1"/>
  <c r="S5053" i="1"/>
  <c r="T5052" i="1"/>
  <c r="S5052" i="1"/>
  <c r="T5051" i="1"/>
  <c r="S5051" i="1"/>
  <c r="T5050" i="1"/>
  <c r="S5050" i="1"/>
  <c r="T5049" i="1"/>
  <c r="S5049" i="1"/>
  <c r="T5048" i="1"/>
  <c r="S5048" i="1"/>
  <c r="T5047" i="1"/>
  <c r="S5047" i="1"/>
  <c r="T5046" i="1"/>
  <c r="S5046" i="1"/>
  <c r="T5045" i="1"/>
  <c r="S5045" i="1"/>
  <c r="T5044" i="1"/>
  <c r="S5044" i="1"/>
  <c r="T5043" i="1"/>
  <c r="S5043" i="1"/>
  <c r="T5042" i="1"/>
  <c r="S5042" i="1"/>
  <c r="T5041" i="1"/>
  <c r="S5041" i="1"/>
  <c r="T5040" i="1"/>
  <c r="S5040" i="1"/>
  <c r="T5039" i="1"/>
  <c r="S5039" i="1"/>
  <c r="T5038" i="1"/>
  <c r="S5038" i="1"/>
  <c r="T5037" i="1"/>
  <c r="S5037" i="1"/>
  <c r="T5036" i="1"/>
  <c r="S5036" i="1"/>
  <c r="T5035" i="1"/>
  <c r="S5035" i="1"/>
  <c r="T5034" i="1"/>
  <c r="S5034" i="1"/>
  <c r="U5034" i="1" s="1"/>
  <c r="T5033" i="1"/>
  <c r="U5033" i="1" s="1"/>
  <c r="S5033" i="1"/>
  <c r="T5032" i="1"/>
  <c r="S5032" i="1"/>
  <c r="T5031" i="1"/>
  <c r="S5031" i="1"/>
  <c r="T5030" i="1"/>
  <c r="S5030" i="1"/>
  <c r="U5030" i="1" s="1"/>
  <c r="T5029" i="1"/>
  <c r="S5029" i="1"/>
  <c r="T5028" i="1"/>
  <c r="S5028" i="1"/>
  <c r="T5027" i="1"/>
  <c r="S5027" i="1"/>
  <c r="T5026" i="1"/>
  <c r="S5026" i="1"/>
  <c r="U5026" i="1" s="1"/>
  <c r="T5025" i="1"/>
  <c r="S5025" i="1"/>
  <c r="U5025" i="1" s="1"/>
  <c r="T5024" i="1"/>
  <c r="S5024" i="1"/>
  <c r="T5023" i="1"/>
  <c r="S5023" i="1"/>
  <c r="U5023" i="1" s="1"/>
  <c r="T5022" i="1"/>
  <c r="S5022" i="1"/>
  <c r="U5022" i="1" s="1"/>
  <c r="T5021" i="1"/>
  <c r="S5021" i="1"/>
  <c r="T5020" i="1"/>
  <c r="S5020" i="1"/>
  <c r="T5019" i="1"/>
  <c r="S5019" i="1"/>
  <c r="U5019" i="1" s="1"/>
  <c r="T5018" i="1"/>
  <c r="S5018" i="1"/>
  <c r="U5018" i="1" s="1"/>
  <c r="S5017" i="1"/>
  <c r="T5017" i="1"/>
  <c r="W5016" i="1"/>
  <c r="T5016" i="1"/>
  <c r="S5016" i="1"/>
  <c r="W5015" i="1"/>
  <c r="T5015" i="1"/>
  <c r="S5015" i="1"/>
  <c r="W5014" i="1"/>
  <c r="T5014" i="1"/>
  <c r="S5014" i="1"/>
  <c r="W5013" i="1"/>
  <c r="T5013" i="1"/>
  <c r="S5013" i="1"/>
  <c r="W5012" i="1"/>
  <c r="T5012" i="1"/>
  <c r="S5012" i="1"/>
  <c r="W5011" i="1"/>
  <c r="T5011" i="1"/>
  <c r="S5011" i="1"/>
  <c r="W5010" i="1"/>
  <c r="T5010" i="1"/>
  <c r="S5010" i="1"/>
  <c r="U5010" i="1" s="1"/>
  <c r="W5009" i="1"/>
  <c r="T5009" i="1"/>
  <c r="S5009" i="1"/>
  <c r="W5008" i="1"/>
  <c r="T5008" i="1"/>
  <c r="S5008" i="1"/>
  <c r="W5007" i="1"/>
  <c r="T5007" i="1"/>
  <c r="S5007" i="1"/>
  <c r="W5006" i="1"/>
  <c r="T5006" i="1"/>
  <c r="S5006" i="1"/>
  <c r="W5005" i="1"/>
  <c r="T5005" i="1"/>
  <c r="S5005" i="1"/>
  <c r="W5004" i="1"/>
  <c r="T5004" i="1"/>
  <c r="S5004" i="1"/>
  <c r="W5003" i="1"/>
  <c r="T5003" i="1"/>
  <c r="S5003" i="1"/>
  <c r="W5002" i="1"/>
  <c r="T5002" i="1"/>
  <c r="S5002" i="1"/>
  <c r="U5002" i="1" s="1"/>
  <c r="W5001" i="1"/>
  <c r="T5001" i="1"/>
  <c r="S5001" i="1"/>
  <c r="W5000" i="1"/>
  <c r="T5000" i="1"/>
  <c r="S5000" i="1"/>
  <c r="W4999" i="1"/>
  <c r="T4999" i="1"/>
  <c r="S4999" i="1"/>
  <c r="W4998" i="1"/>
  <c r="T4998" i="1"/>
  <c r="S4998" i="1"/>
  <c r="W4997" i="1"/>
  <c r="T4997" i="1"/>
  <c r="S4997" i="1"/>
  <c r="W4996" i="1"/>
  <c r="T4996" i="1"/>
  <c r="S4996" i="1"/>
  <c r="W4995" i="1"/>
  <c r="T4995" i="1"/>
  <c r="S4995" i="1"/>
  <c r="W4994" i="1"/>
  <c r="T4994" i="1"/>
  <c r="S4994" i="1"/>
  <c r="U4994" i="1" s="1"/>
  <c r="W4993" i="1"/>
  <c r="T4993" i="1"/>
  <c r="S4993" i="1"/>
  <c r="W4992" i="1"/>
  <c r="T4992" i="1"/>
  <c r="S4992" i="1"/>
  <c r="W4991" i="1"/>
  <c r="T4991" i="1"/>
  <c r="S4991" i="1"/>
  <c r="W4990" i="1"/>
  <c r="T4990" i="1"/>
  <c r="S4990" i="1"/>
  <c r="W4989" i="1"/>
  <c r="T4989" i="1"/>
  <c r="S4989" i="1"/>
  <c r="W4988" i="1"/>
  <c r="T4988" i="1"/>
  <c r="S4988" i="1"/>
  <c r="W4987" i="1"/>
  <c r="T4987" i="1"/>
  <c r="S4987" i="1"/>
  <c r="W4986" i="1"/>
  <c r="T4986" i="1"/>
  <c r="S4986" i="1"/>
  <c r="U4986" i="1" s="1"/>
  <c r="W4985" i="1"/>
  <c r="T4985" i="1"/>
  <c r="S4985" i="1"/>
  <c r="W4984" i="1"/>
  <c r="T4984" i="1"/>
  <c r="S4984" i="1"/>
  <c r="W4983" i="1"/>
  <c r="T4983" i="1"/>
  <c r="S4983" i="1"/>
  <c r="W4982" i="1"/>
  <c r="T4982" i="1"/>
  <c r="S4982" i="1"/>
  <c r="W4981" i="1"/>
  <c r="T4981" i="1"/>
  <c r="S4981" i="1"/>
  <c r="W4980" i="1"/>
  <c r="T4980" i="1"/>
  <c r="S4980" i="1"/>
  <c r="W4979" i="1"/>
  <c r="T4979" i="1"/>
  <c r="S4979" i="1"/>
  <c r="W4978" i="1"/>
  <c r="T4978" i="1"/>
  <c r="S4978" i="1"/>
  <c r="U4978" i="1" s="1"/>
  <c r="W4977" i="1"/>
  <c r="T4977" i="1"/>
  <c r="S4977" i="1"/>
  <c r="W4976" i="1"/>
  <c r="T4976" i="1"/>
  <c r="S4976" i="1"/>
  <c r="W4975" i="1"/>
  <c r="T4975" i="1"/>
  <c r="S4975" i="1"/>
  <c r="W4974" i="1"/>
  <c r="T4974" i="1"/>
  <c r="S4974" i="1"/>
  <c r="W4973" i="1"/>
  <c r="T4973" i="1"/>
  <c r="S4973" i="1"/>
  <c r="W4972" i="1"/>
  <c r="T4972" i="1"/>
  <c r="S4972" i="1"/>
  <c r="W4971" i="1"/>
  <c r="T4971" i="1"/>
  <c r="S4971" i="1"/>
  <c r="W4970" i="1"/>
  <c r="T4970" i="1"/>
  <c r="S4970" i="1"/>
  <c r="U4970" i="1" s="1"/>
  <c r="W4969" i="1"/>
  <c r="T4969" i="1"/>
  <c r="S4969" i="1"/>
  <c r="W4968" i="1"/>
  <c r="T4968" i="1"/>
  <c r="S4968" i="1"/>
  <c r="W4967" i="1"/>
  <c r="T4967" i="1"/>
  <c r="S4967" i="1"/>
  <c r="W4966" i="1"/>
  <c r="T4966" i="1"/>
  <c r="S4966" i="1"/>
  <c r="W4965" i="1"/>
  <c r="T4965" i="1"/>
  <c r="S4965" i="1"/>
  <c r="W4964" i="1"/>
  <c r="T4964" i="1"/>
  <c r="S4964" i="1"/>
  <c r="S4963" i="1"/>
  <c r="T4963" i="1"/>
  <c r="W4963" i="1"/>
  <c r="V4962" i="1"/>
  <c r="T4962" i="1"/>
  <c r="S4962" i="1"/>
  <c r="U4962" i="1" s="1"/>
  <c r="V4961" i="1"/>
  <c r="T4961" i="1"/>
  <c r="S4961" i="1"/>
  <c r="V4960" i="1"/>
  <c r="T4960" i="1"/>
  <c r="S4960" i="1"/>
  <c r="V4959" i="1"/>
  <c r="T4959" i="1"/>
  <c r="S4959" i="1"/>
  <c r="V4958" i="1"/>
  <c r="T4958" i="1"/>
  <c r="S4958" i="1"/>
  <c r="V4957" i="1"/>
  <c r="T4957" i="1"/>
  <c r="S4957" i="1"/>
  <c r="V4956" i="1"/>
  <c r="T4956" i="1"/>
  <c r="S4956" i="1"/>
  <c r="V4955" i="1"/>
  <c r="T4955" i="1"/>
  <c r="S4955" i="1"/>
  <c r="U4955" i="1" s="1"/>
  <c r="V4954" i="1"/>
  <c r="T4954" i="1"/>
  <c r="S4954" i="1"/>
  <c r="U4954" i="1" s="1"/>
  <c r="V4953" i="1"/>
  <c r="T4953" i="1"/>
  <c r="S4953" i="1"/>
  <c r="U4953" i="1" s="1"/>
  <c r="V4952" i="1"/>
  <c r="T4952" i="1"/>
  <c r="S4952" i="1"/>
  <c r="V4951" i="1"/>
  <c r="T4951" i="1"/>
  <c r="S4951" i="1"/>
  <c r="V4950" i="1"/>
  <c r="T4950" i="1"/>
  <c r="S4950" i="1"/>
  <c r="V4949" i="1"/>
  <c r="T4949" i="1"/>
  <c r="S4949" i="1"/>
  <c r="U4949" i="1" s="1"/>
  <c r="V4948" i="1"/>
  <c r="T4948" i="1"/>
  <c r="S4948" i="1"/>
  <c r="V4947" i="1"/>
  <c r="T4947" i="1"/>
  <c r="S4947" i="1"/>
  <c r="U4947" i="1" s="1"/>
  <c r="V4946" i="1"/>
  <c r="T4946" i="1"/>
  <c r="S4946" i="1"/>
  <c r="V4945" i="1"/>
  <c r="T4945" i="1"/>
  <c r="S4945" i="1"/>
  <c r="U4945" i="1" s="1"/>
  <c r="V4944" i="1"/>
  <c r="T4944" i="1"/>
  <c r="S4944" i="1"/>
  <c r="V4943" i="1"/>
  <c r="T4943" i="1"/>
  <c r="S4943" i="1"/>
  <c r="V4942" i="1"/>
  <c r="T4942" i="1"/>
  <c r="S4942" i="1"/>
  <c r="V4941" i="1"/>
  <c r="T4941" i="1"/>
  <c r="S4941" i="1"/>
  <c r="U4941" i="1" s="1"/>
  <c r="V4940" i="1"/>
  <c r="T4940" i="1"/>
  <c r="S4940" i="1"/>
  <c r="V4939" i="1"/>
  <c r="T4939" i="1"/>
  <c r="S4939" i="1"/>
  <c r="V4938" i="1"/>
  <c r="T4938" i="1"/>
  <c r="S4938" i="1"/>
  <c r="V4937" i="1"/>
  <c r="T4937" i="1"/>
  <c r="S4937" i="1"/>
  <c r="V4936" i="1"/>
  <c r="T4936" i="1"/>
  <c r="S4936" i="1"/>
  <c r="V4935" i="1"/>
  <c r="T4935" i="1"/>
  <c r="S4935" i="1"/>
  <c r="V4934" i="1"/>
  <c r="T4934" i="1"/>
  <c r="S4934" i="1"/>
  <c r="V4933" i="1"/>
  <c r="T4933" i="1"/>
  <c r="S4933" i="1"/>
  <c r="U4933" i="1" s="1"/>
  <c r="V4932" i="1"/>
  <c r="T4932" i="1"/>
  <c r="S4932" i="1"/>
  <c r="V4931" i="1"/>
  <c r="T4931" i="1"/>
  <c r="S4931" i="1"/>
  <c r="U4931" i="1" s="1"/>
  <c r="V4930" i="1"/>
  <c r="T4930" i="1"/>
  <c r="S4930" i="1"/>
  <c r="V4929" i="1"/>
  <c r="T4929" i="1"/>
  <c r="S4929" i="1"/>
  <c r="V4928" i="1"/>
  <c r="T4928" i="1"/>
  <c r="S4928" i="1"/>
  <c r="V4927" i="1"/>
  <c r="T4927" i="1"/>
  <c r="S4927" i="1"/>
  <c r="V4926" i="1"/>
  <c r="T4926" i="1"/>
  <c r="S4926" i="1"/>
  <c r="V4925" i="1"/>
  <c r="T4925" i="1"/>
  <c r="S4925" i="1"/>
  <c r="V4924" i="1"/>
  <c r="T4924" i="1"/>
  <c r="S4924" i="1"/>
  <c r="V4923" i="1"/>
  <c r="T4923" i="1"/>
  <c r="S4923" i="1"/>
  <c r="U4923" i="1" s="1"/>
  <c r="V4922" i="1"/>
  <c r="T4922" i="1"/>
  <c r="S4922" i="1"/>
  <c r="U4922" i="1" s="1"/>
  <c r="V4921" i="1"/>
  <c r="T4921" i="1"/>
  <c r="S4921" i="1"/>
  <c r="V4920" i="1"/>
  <c r="T4920" i="1"/>
  <c r="S4920" i="1"/>
  <c r="V4919" i="1"/>
  <c r="T4919" i="1"/>
  <c r="S4919" i="1"/>
  <c r="V4918" i="1"/>
  <c r="T4918" i="1"/>
  <c r="S4918" i="1"/>
  <c r="V4917" i="1"/>
  <c r="T4917" i="1"/>
  <c r="S4917" i="1"/>
  <c r="V4916" i="1"/>
  <c r="T4916" i="1"/>
  <c r="S4916" i="1"/>
  <c r="V4915" i="1"/>
  <c r="T4915" i="1"/>
  <c r="S4915" i="1"/>
  <c r="U4915" i="1" s="1"/>
  <c r="V4914" i="1"/>
  <c r="T4914" i="1"/>
  <c r="S4914" i="1"/>
  <c r="V4913" i="1"/>
  <c r="T4913" i="1"/>
  <c r="S4913" i="1"/>
  <c r="V4912" i="1"/>
  <c r="T4912" i="1"/>
  <c r="S4912" i="1"/>
  <c r="V4911" i="1"/>
  <c r="T4911" i="1"/>
  <c r="S4911" i="1"/>
  <c r="U4911" i="1" s="1"/>
  <c r="V4910" i="1"/>
  <c r="T4910" i="1"/>
  <c r="S4910" i="1"/>
  <c r="S4909" i="1"/>
  <c r="T4909" i="1"/>
  <c r="V4909" i="1"/>
  <c r="T4908" i="1"/>
  <c r="S4908" i="1"/>
  <c r="U4908" i="1" s="1"/>
  <c r="T4907" i="1"/>
  <c r="S4907" i="1"/>
  <c r="U4907" i="1" s="1"/>
  <c r="T4906" i="1"/>
  <c r="S4906" i="1"/>
  <c r="U4906" i="1" s="1"/>
  <c r="T4905" i="1"/>
  <c r="S4905" i="1"/>
  <c r="T4904" i="1"/>
  <c r="S4904" i="1"/>
  <c r="U4904" i="1" s="1"/>
  <c r="T4903" i="1"/>
  <c r="S4903" i="1"/>
  <c r="U4903" i="1" s="1"/>
  <c r="T4902" i="1"/>
  <c r="S4902" i="1"/>
  <c r="T4901" i="1"/>
  <c r="S4901" i="1"/>
  <c r="T4900" i="1"/>
  <c r="S4900" i="1"/>
  <c r="U4900" i="1" s="1"/>
  <c r="T4899" i="1"/>
  <c r="S4899" i="1"/>
  <c r="U4899" i="1" s="1"/>
  <c r="T4898" i="1"/>
  <c r="S4898" i="1"/>
  <c r="T4897" i="1"/>
  <c r="S4897" i="1"/>
  <c r="T4896" i="1"/>
  <c r="S4896" i="1"/>
  <c r="T4895" i="1"/>
  <c r="S4895" i="1"/>
  <c r="U4895" i="1" s="1"/>
  <c r="T4894" i="1"/>
  <c r="S4894" i="1"/>
  <c r="U4894" i="1" s="1"/>
  <c r="T4893" i="1"/>
  <c r="S4893" i="1"/>
  <c r="U4893" i="1" s="1"/>
  <c r="T4892" i="1"/>
  <c r="S4892" i="1"/>
  <c r="T4891" i="1"/>
  <c r="S4891" i="1"/>
  <c r="T4890" i="1"/>
  <c r="S4890" i="1"/>
  <c r="U4890" i="1" s="1"/>
  <c r="T4889" i="1"/>
  <c r="S4889" i="1"/>
  <c r="T4888" i="1"/>
  <c r="S4888" i="1"/>
  <c r="T4887" i="1"/>
  <c r="S4887" i="1"/>
  <c r="U4887" i="1" s="1"/>
  <c r="T4886" i="1"/>
  <c r="S4886" i="1"/>
  <c r="U4886" i="1" s="1"/>
  <c r="T4885" i="1"/>
  <c r="S4885" i="1"/>
  <c r="T4884" i="1"/>
  <c r="S4884" i="1"/>
  <c r="T4883" i="1"/>
  <c r="S4883" i="1"/>
  <c r="U4883" i="1" s="1"/>
  <c r="T4882" i="1"/>
  <c r="S4882" i="1"/>
  <c r="T4881" i="1"/>
  <c r="S4881" i="1"/>
  <c r="T4880" i="1"/>
  <c r="S4880" i="1"/>
  <c r="U4880" i="1" s="1"/>
  <c r="T4879" i="1"/>
  <c r="S4879" i="1"/>
  <c r="T4878" i="1"/>
  <c r="S4878" i="1"/>
  <c r="T4877" i="1"/>
  <c r="S4877" i="1"/>
  <c r="T4876" i="1"/>
  <c r="S4876" i="1"/>
  <c r="U4876" i="1" s="1"/>
  <c r="T4875" i="1"/>
  <c r="S4875" i="1"/>
  <c r="T4874" i="1"/>
  <c r="U4874" i="1" s="1"/>
  <c r="S4874" i="1"/>
  <c r="T4873" i="1"/>
  <c r="S4873" i="1"/>
  <c r="T4872" i="1"/>
  <c r="S4872" i="1"/>
  <c r="T4871" i="1"/>
  <c r="U4871" i="1" s="1"/>
  <c r="S4871" i="1"/>
  <c r="T4870" i="1"/>
  <c r="S4870" i="1"/>
  <c r="T4869" i="1"/>
  <c r="S4869" i="1"/>
  <c r="T4868" i="1"/>
  <c r="S4868" i="1"/>
  <c r="T4867" i="1"/>
  <c r="S4867" i="1"/>
  <c r="T4866" i="1"/>
  <c r="S4866" i="1"/>
  <c r="T4865" i="1"/>
  <c r="S4865" i="1"/>
  <c r="T4864" i="1"/>
  <c r="S4864" i="1"/>
  <c r="T4863" i="1"/>
  <c r="S4863" i="1"/>
  <c r="T4862" i="1"/>
  <c r="S4862" i="1"/>
  <c r="T4861" i="1"/>
  <c r="S4861" i="1"/>
  <c r="U4861" i="1" s="1"/>
  <c r="T4860" i="1"/>
  <c r="S4860" i="1"/>
  <c r="T4859" i="1"/>
  <c r="S4859" i="1"/>
  <c r="T4858" i="1"/>
  <c r="S4858" i="1"/>
  <c r="T4857" i="1"/>
  <c r="S4857" i="1"/>
  <c r="T4856" i="1"/>
  <c r="S4856" i="1"/>
  <c r="S4855" i="1"/>
  <c r="T4855" i="1"/>
  <c r="V4854" i="1"/>
  <c r="T4854" i="1"/>
  <c r="S4854" i="1"/>
  <c r="V4853" i="1"/>
  <c r="T4853" i="1"/>
  <c r="S4853" i="1"/>
  <c r="V4852" i="1"/>
  <c r="T4852" i="1"/>
  <c r="S4852" i="1"/>
  <c r="V4851" i="1"/>
  <c r="T4851" i="1"/>
  <c r="S4851" i="1"/>
  <c r="U4851" i="1" s="1"/>
  <c r="V4850" i="1"/>
  <c r="T4850" i="1"/>
  <c r="S4850" i="1"/>
  <c r="V4849" i="1"/>
  <c r="T4849" i="1"/>
  <c r="S4849" i="1"/>
  <c r="V4848" i="1"/>
  <c r="T4848" i="1"/>
  <c r="S4848" i="1"/>
  <c r="U4848" i="1" s="1"/>
  <c r="V4847" i="1"/>
  <c r="T4847" i="1"/>
  <c r="S4847" i="1"/>
  <c r="V4846" i="1"/>
  <c r="T4846" i="1"/>
  <c r="S4846" i="1"/>
  <c r="V4845" i="1"/>
  <c r="T4845" i="1"/>
  <c r="S4845" i="1"/>
  <c r="V4844" i="1"/>
  <c r="T4844" i="1"/>
  <c r="S4844" i="1"/>
  <c r="V4843" i="1"/>
  <c r="T4843" i="1"/>
  <c r="S4843" i="1"/>
  <c r="U4843" i="1" s="1"/>
  <c r="V4842" i="1"/>
  <c r="T4842" i="1"/>
  <c r="S4842" i="1"/>
  <c r="V4841" i="1"/>
  <c r="T4841" i="1"/>
  <c r="S4841" i="1"/>
  <c r="V4840" i="1"/>
  <c r="T4840" i="1"/>
  <c r="S4840" i="1"/>
  <c r="U4840" i="1" s="1"/>
  <c r="V4839" i="1"/>
  <c r="T4839" i="1"/>
  <c r="S4839" i="1"/>
  <c r="V4838" i="1"/>
  <c r="T4838" i="1"/>
  <c r="S4838" i="1"/>
  <c r="V4837" i="1"/>
  <c r="T4837" i="1"/>
  <c r="S4837" i="1"/>
  <c r="V4836" i="1"/>
  <c r="T4836" i="1"/>
  <c r="S4836" i="1"/>
  <c r="V4835" i="1"/>
  <c r="T4835" i="1"/>
  <c r="S4835" i="1"/>
  <c r="U4835" i="1" s="1"/>
  <c r="V4834" i="1"/>
  <c r="T4834" i="1"/>
  <c r="S4834" i="1"/>
  <c r="V4833" i="1"/>
  <c r="T4833" i="1"/>
  <c r="S4833" i="1"/>
  <c r="V4832" i="1"/>
  <c r="T4832" i="1"/>
  <c r="S4832" i="1"/>
  <c r="U4832" i="1" s="1"/>
  <c r="V4831" i="1"/>
  <c r="T4831" i="1"/>
  <c r="S4831" i="1"/>
  <c r="V4830" i="1"/>
  <c r="T4830" i="1"/>
  <c r="S4830" i="1"/>
  <c r="V4829" i="1"/>
  <c r="T4829" i="1"/>
  <c r="S4829" i="1"/>
  <c r="V4828" i="1"/>
  <c r="T4828" i="1"/>
  <c r="S4828" i="1"/>
  <c r="V4827" i="1"/>
  <c r="T4827" i="1"/>
  <c r="S4827" i="1"/>
  <c r="U4827" i="1" s="1"/>
  <c r="V4826" i="1"/>
  <c r="T4826" i="1"/>
  <c r="S4826" i="1"/>
  <c r="V4825" i="1"/>
  <c r="T4825" i="1"/>
  <c r="S4825" i="1"/>
  <c r="V4824" i="1"/>
  <c r="T4824" i="1"/>
  <c r="S4824" i="1"/>
  <c r="U4824" i="1" s="1"/>
  <c r="V4823" i="1"/>
  <c r="T4823" i="1"/>
  <c r="S4823" i="1"/>
  <c r="V4822" i="1"/>
  <c r="T4822" i="1"/>
  <c r="S4822" i="1"/>
  <c r="V4821" i="1"/>
  <c r="T4821" i="1"/>
  <c r="S4821" i="1"/>
  <c r="V4820" i="1"/>
  <c r="T4820" i="1"/>
  <c r="S4820" i="1"/>
  <c r="V4819" i="1"/>
  <c r="T4819" i="1"/>
  <c r="S4819" i="1"/>
  <c r="U4819" i="1" s="1"/>
  <c r="V4818" i="1"/>
  <c r="T4818" i="1"/>
  <c r="S4818" i="1"/>
  <c r="V4817" i="1"/>
  <c r="T4817" i="1"/>
  <c r="S4817" i="1"/>
  <c r="V4816" i="1"/>
  <c r="T4816" i="1"/>
  <c r="S4816" i="1"/>
  <c r="U4816" i="1" s="1"/>
  <c r="V4815" i="1"/>
  <c r="T4815" i="1"/>
  <c r="S4815" i="1"/>
  <c r="V4814" i="1"/>
  <c r="T4814" i="1"/>
  <c r="S4814" i="1"/>
  <c r="V4813" i="1"/>
  <c r="T4813" i="1"/>
  <c r="S4813" i="1"/>
  <c r="V4812" i="1"/>
  <c r="T4812" i="1"/>
  <c r="S4812" i="1"/>
  <c r="V4811" i="1"/>
  <c r="T4811" i="1"/>
  <c r="S4811" i="1"/>
  <c r="U4811" i="1" s="1"/>
  <c r="V4810" i="1"/>
  <c r="T4810" i="1"/>
  <c r="S4810" i="1"/>
  <c r="V4809" i="1"/>
  <c r="T4809" i="1"/>
  <c r="S4809" i="1"/>
  <c r="V4808" i="1"/>
  <c r="T4808" i="1"/>
  <c r="S4808" i="1"/>
  <c r="V4807" i="1"/>
  <c r="T4807" i="1"/>
  <c r="S4807" i="1"/>
  <c r="V4806" i="1"/>
  <c r="T4806" i="1"/>
  <c r="S4806" i="1"/>
  <c r="U4806" i="1" s="1"/>
  <c r="V4805" i="1"/>
  <c r="T4805" i="1"/>
  <c r="S4805" i="1"/>
  <c r="V4804" i="1"/>
  <c r="T4804" i="1"/>
  <c r="S4804" i="1"/>
  <c r="V4803" i="1"/>
  <c r="T4803" i="1"/>
  <c r="S4803" i="1"/>
  <c r="U4803" i="1" s="1"/>
  <c r="V4802" i="1"/>
  <c r="T4802" i="1"/>
  <c r="S4802" i="1"/>
  <c r="U4802" i="1" s="1"/>
  <c r="S4801" i="1"/>
  <c r="T4801" i="1"/>
  <c r="V4801" i="1"/>
  <c r="T4800" i="1"/>
  <c r="S4800" i="1"/>
  <c r="U4800" i="1" s="1"/>
  <c r="T4799" i="1"/>
  <c r="S4799" i="1"/>
  <c r="T4798" i="1"/>
  <c r="S4798" i="1"/>
  <c r="T4797" i="1"/>
  <c r="S4797" i="1"/>
  <c r="T4796" i="1"/>
  <c r="S4796" i="1"/>
  <c r="U4796" i="1" s="1"/>
  <c r="T4795" i="1"/>
  <c r="S4795" i="1"/>
  <c r="T4794" i="1"/>
  <c r="S4794" i="1"/>
  <c r="T4793" i="1"/>
  <c r="S4793" i="1"/>
  <c r="T4792" i="1"/>
  <c r="S4792" i="1"/>
  <c r="T4791" i="1"/>
  <c r="S4791" i="1"/>
  <c r="T4790" i="1"/>
  <c r="S4790" i="1"/>
  <c r="T4789" i="1"/>
  <c r="S4789" i="1"/>
  <c r="T4788" i="1"/>
  <c r="S4788" i="1"/>
  <c r="T4787" i="1"/>
  <c r="S4787" i="1"/>
  <c r="T4786" i="1"/>
  <c r="S4786" i="1"/>
  <c r="T4785" i="1"/>
  <c r="S4785" i="1"/>
  <c r="T4784" i="1"/>
  <c r="S4784" i="1"/>
  <c r="T4783" i="1"/>
  <c r="S4783" i="1"/>
  <c r="T4782" i="1"/>
  <c r="S4782" i="1"/>
  <c r="T4781" i="1"/>
  <c r="S4781" i="1"/>
  <c r="T4780" i="1"/>
  <c r="S4780" i="1"/>
  <c r="T4779" i="1"/>
  <c r="S4779" i="1"/>
  <c r="T4778" i="1"/>
  <c r="S4778" i="1"/>
  <c r="T4777" i="1"/>
  <c r="S4777" i="1"/>
  <c r="T4776" i="1"/>
  <c r="S4776" i="1"/>
  <c r="T4775" i="1"/>
  <c r="S4775" i="1"/>
  <c r="T4774" i="1"/>
  <c r="S4774" i="1"/>
  <c r="T4773" i="1"/>
  <c r="S4773" i="1"/>
  <c r="T4772" i="1"/>
  <c r="S4772" i="1"/>
  <c r="T4771" i="1"/>
  <c r="S4771" i="1"/>
  <c r="T4770" i="1"/>
  <c r="S4770" i="1"/>
  <c r="T4769" i="1"/>
  <c r="S4769" i="1"/>
  <c r="T4768" i="1"/>
  <c r="S4768" i="1"/>
  <c r="T4767" i="1"/>
  <c r="S4767" i="1"/>
  <c r="U4767" i="1" s="1"/>
  <c r="T4766" i="1"/>
  <c r="S4766" i="1"/>
  <c r="T4765" i="1"/>
  <c r="S4765" i="1"/>
  <c r="T4764" i="1"/>
  <c r="S4764" i="1"/>
  <c r="T4763" i="1"/>
  <c r="S4763" i="1"/>
  <c r="T4762" i="1"/>
  <c r="S4762" i="1"/>
  <c r="T4761" i="1"/>
  <c r="S4761" i="1"/>
  <c r="T4760" i="1"/>
  <c r="S4760" i="1"/>
  <c r="T4759" i="1"/>
  <c r="S4759" i="1"/>
  <c r="T4758" i="1"/>
  <c r="S4758" i="1"/>
  <c r="T4757" i="1"/>
  <c r="S4757" i="1"/>
  <c r="T4756" i="1"/>
  <c r="S4756" i="1"/>
  <c r="T4755" i="1"/>
  <c r="S4755" i="1"/>
  <c r="T4754" i="1"/>
  <c r="S4754" i="1"/>
  <c r="T4753" i="1"/>
  <c r="S4753" i="1"/>
  <c r="T4752" i="1"/>
  <c r="S4752" i="1"/>
  <c r="T4751" i="1"/>
  <c r="S4751" i="1"/>
  <c r="T4750" i="1"/>
  <c r="S4750" i="1"/>
  <c r="T4749" i="1"/>
  <c r="S4749" i="1"/>
  <c r="T4748" i="1"/>
  <c r="S4748" i="1"/>
  <c r="S4747" i="1"/>
  <c r="T4747" i="1"/>
  <c r="T4746" i="1"/>
  <c r="S4746" i="1"/>
  <c r="T4745" i="1"/>
  <c r="S4745" i="1"/>
  <c r="T4744" i="1"/>
  <c r="S4744" i="1"/>
  <c r="T4743" i="1"/>
  <c r="S4743" i="1"/>
  <c r="T4742" i="1"/>
  <c r="S4742" i="1"/>
  <c r="T4741" i="1"/>
  <c r="S4741" i="1"/>
  <c r="T4740" i="1"/>
  <c r="S4740" i="1"/>
  <c r="T4739" i="1"/>
  <c r="S4739" i="1"/>
  <c r="T4738" i="1"/>
  <c r="S4738" i="1"/>
  <c r="T4737" i="1"/>
  <c r="S4737" i="1"/>
  <c r="T4736" i="1"/>
  <c r="S4736" i="1"/>
  <c r="T4735" i="1"/>
  <c r="S4735" i="1"/>
  <c r="T4734" i="1"/>
  <c r="S4734" i="1"/>
  <c r="T4733" i="1"/>
  <c r="S4733" i="1"/>
  <c r="T4732" i="1"/>
  <c r="S4732" i="1"/>
  <c r="T4731" i="1"/>
  <c r="S4731" i="1"/>
  <c r="T4730" i="1"/>
  <c r="S4730" i="1"/>
  <c r="T4729" i="1"/>
  <c r="S4729" i="1"/>
  <c r="T4728" i="1"/>
  <c r="S4728" i="1"/>
  <c r="U4728" i="1" s="1"/>
  <c r="T4727" i="1"/>
  <c r="S4727" i="1"/>
  <c r="U4727" i="1" s="1"/>
  <c r="T4726" i="1"/>
  <c r="S4726" i="1"/>
  <c r="T4725" i="1"/>
  <c r="S4725" i="1"/>
  <c r="T4724" i="1"/>
  <c r="S4724" i="1"/>
  <c r="U4724" i="1" s="1"/>
  <c r="T4723" i="1"/>
  <c r="S4723" i="1"/>
  <c r="T4722" i="1"/>
  <c r="S4722" i="1"/>
  <c r="T4721" i="1"/>
  <c r="S4721" i="1"/>
  <c r="T4720" i="1"/>
  <c r="S4720" i="1"/>
  <c r="U4720" i="1" s="1"/>
  <c r="T4719" i="1"/>
  <c r="S4719" i="1"/>
  <c r="U4719" i="1" s="1"/>
  <c r="T4718" i="1"/>
  <c r="S4718" i="1"/>
  <c r="T4717" i="1"/>
  <c r="S4717" i="1"/>
  <c r="T4716" i="1"/>
  <c r="S4716" i="1"/>
  <c r="T4715" i="1"/>
  <c r="S4715" i="1"/>
  <c r="T4714" i="1"/>
  <c r="S4714" i="1"/>
  <c r="T4713" i="1"/>
  <c r="S4713" i="1"/>
  <c r="T4712" i="1"/>
  <c r="S4712" i="1"/>
  <c r="U4712" i="1" s="1"/>
  <c r="T4711" i="1"/>
  <c r="S4711" i="1"/>
  <c r="T4710" i="1"/>
  <c r="S4710" i="1"/>
  <c r="T4709" i="1"/>
  <c r="S4709" i="1"/>
  <c r="T4708" i="1"/>
  <c r="S4708" i="1"/>
  <c r="T4707" i="1"/>
  <c r="S4707" i="1"/>
  <c r="T4706" i="1"/>
  <c r="S4706" i="1"/>
  <c r="T4705" i="1"/>
  <c r="S4705" i="1"/>
  <c r="T4704" i="1"/>
  <c r="S4704" i="1"/>
  <c r="U4704" i="1" s="1"/>
  <c r="T4703" i="1"/>
  <c r="S4703" i="1"/>
  <c r="U4703" i="1" s="1"/>
  <c r="T4702" i="1"/>
  <c r="S4702" i="1"/>
  <c r="T4701" i="1"/>
  <c r="U4701" i="1" s="1"/>
  <c r="S4701" i="1"/>
  <c r="T4700" i="1"/>
  <c r="S4700" i="1"/>
  <c r="T4699" i="1"/>
  <c r="S4699" i="1"/>
  <c r="T4698" i="1"/>
  <c r="S4698" i="1"/>
  <c r="T4697" i="1"/>
  <c r="S4697" i="1"/>
  <c r="T4696" i="1"/>
  <c r="S4696" i="1"/>
  <c r="U4696" i="1" s="1"/>
  <c r="T4695" i="1"/>
  <c r="S4695" i="1"/>
  <c r="U4695" i="1" s="1"/>
  <c r="T4694" i="1"/>
  <c r="S4694" i="1"/>
  <c r="S4693" i="1"/>
  <c r="U4693" i="1" s="1"/>
  <c r="T4693" i="1"/>
  <c r="T4692" i="1"/>
  <c r="S4692" i="1"/>
  <c r="U4692" i="1" s="1"/>
  <c r="T4691" i="1"/>
  <c r="S4691" i="1"/>
  <c r="U4691" i="1" s="1"/>
  <c r="T4690" i="1"/>
  <c r="S4690" i="1"/>
  <c r="T4689" i="1"/>
  <c r="S4689" i="1"/>
  <c r="T4688" i="1"/>
  <c r="S4688" i="1"/>
  <c r="U4688" i="1" s="1"/>
  <c r="T4687" i="1"/>
  <c r="S4687" i="1"/>
  <c r="U4687" i="1" s="1"/>
  <c r="T4686" i="1"/>
  <c r="S4686" i="1"/>
  <c r="T4685" i="1"/>
  <c r="S4685" i="1"/>
  <c r="T4684" i="1"/>
  <c r="S4684" i="1"/>
  <c r="U4684" i="1" s="1"/>
  <c r="T4683" i="1"/>
  <c r="S4683" i="1"/>
  <c r="U4683" i="1" s="1"/>
  <c r="T4682" i="1"/>
  <c r="S4682" i="1"/>
  <c r="T4681" i="1"/>
  <c r="S4681" i="1"/>
  <c r="T4680" i="1"/>
  <c r="S4680" i="1"/>
  <c r="U4680" i="1" s="1"/>
  <c r="T4679" i="1"/>
  <c r="S4679" i="1"/>
  <c r="U4679" i="1" s="1"/>
  <c r="T4678" i="1"/>
  <c r="S4678" i="1"/>
  <c r="T4677" i="1"/>
  <c r="S4677" i="1"/>
  <c r="T4676" i="1"/>
  <c r="S4676" i="1"/>
  <c r="U4676" i="1" s="1"/>
  <c r="T4675" i="1"/>
  <c r="S4675" i="1"/>
  <c r="T4674" i="1"/>
  <c r="S4674" i="1"/>
  <c r="T4673" i="1"/>
  <c r="S4673" i="1"/>
  <c r="T4672" i="1"/>
  <c r="S4672" i="1"/>
  <c r="T4671" i="1"/>
  <c r="S4671" i="1"/>
  <c r="T4670" i="1"/>
  <c r="S4670" i="1"/>
  <c r="T4669" i="1"/>
  <c r="S4669" i="1"/>
  <c r="T4668" i="1"/>
  <c r="S4668" i="1"/>
  <c r="T4667" i="1"/>
  <c r="S4667" i="1"/>
  <c r="T4666" i="1"/>
  <c r="S4666" i="1"/>
  <c r="T4665" i="1"/>
  <c r="S4665" i="1"/>
  <c r="T4664" i="1"/>
  <c r="S4664" i="1"/>
  <c r="T4663" i="1"/>
  <c r="S4663" i="1"/>
  <c r="T4662" i="1"/>
  <c r="S4662" i="1"/>
  <c r="T4661" i="1"/>
  <c r="S4661" i="1"/>
  <c r="T4660" i="1"/>
  <c r="S4660" i="1"/>
  <c r="T4659" i="1"/>
  <c r="S4659" i="1"/>
  <c r="T4658" i="1"/>
  <c r="S4658" i="1"/>
  <c r="T4657" i="1"/>
  <c r="S4657" i="1"/>
  <c r="T4656" i="1"/>
  <c r="S4656" i="1"/>
  <c r="T4655" i="1"/>
  <c r="S4655" i="1"/>
  <c r="T4654" i="1"/>
  <c r="S4654" i="1"/>
  <c r="T4653" i="1"/>
  <c r="S4653" i="1"/>
  <c r="T4652" i="1"/>
  <c r="S4652" i="1"/>
  <c r="T4651" i="1"/>
  <c r="S4651" i="1"/>
  <c r="T4650" i="1"/>
  <c r="S4650" i="1"/>
  <c r="T4649" i="1"/>
  <c r="S4649" i="1"/>
  <c r="T4648" i="1"/>
  <c r="S4648" i="1"/>
  <c r="U4648" i="1" s="1"/>
  <c r="T4647" i="1"/>
  <c r="S4647" i="1"/>
  <c r="U4647" i="1" s="1"/>
  <c r="T4646" i="1"/>
  <c r="S4646" i="1"/>
  <c r="T4645" i="1"/>
  <c r="S4645" i="1"/>
  <c r="T4644" i="1"/>
  <c r="S4644" i="1"/>
  <c r="T4643" i="1"/>
  <c r="S4643" i="1"/>
  <c r="T4642" i="1"/>
  <c r="S4642" i="1"/>
  <c r="T4641" i="1"/>
  <c r="S4641" i="1"/>
  <c r="T4640" i="1"/>
  <c r="S4640" i="1"/>
  <c r="S4639" i="1"/>
  <c r="T4639" i="1"/>
  <c r="T4638" i="1"/>
  <c r="S4638" i="1"/>
  <c r="T4637" i="1"/>
  <c r="S4637" i="1"/>
  <c r="T4636" i="1"/>
  <c r="S4636" i="1"/>
  <c r="T4635" i="1"/>
  <c r="S4635" i="1"/>
  <c r="T4634" i="1"/>
  <c r="S4634" i="1"/>
  <c r="T4633" i="1"/>
  <c r="S4633" i="1"/>
  <c r="T4632" i="1"/>
  <c r="S4632" i="1"/>
  <c r="T4631" i="1"/>
  <c r="S4631" i="1"/>
  <c r="U4631" i="1" s="1"/>
  <c r="T4630" i="1"/>
  <c r="S4630" i="1"/>
  <c r="T4629" i="1"/>
  <c r="S4629" i="1"/>
  <c r="T4628" i="1"/>
  <c r="S4628" i="1"/>
  <c r="T4627" i="1"/>
  <c r="S4627" i="1"/>
  <c r="U4627" i="1" s="1"/>
  <c r="T4626" i="1"/>
  <c r="S4626" i="1"/>
  <c r="T4625" i="1"/>
  <c r="U4625" i="1" s="1"/>
  <c r="S4625" i="1"/>
  <c r="T4624" i="1"/>
  <c r="S4624" i="1"/>
  <c r="T4623" i="1"/>
  <c r="S4623" i="1"/>
  <c r="U4623" i="1" s="1"/>
  <c r="T4622" i="1"/>
  <c r="S4622" i="1"/>
  <c r="T4621" i="1"/>
  <c r="S4621" i="1"/>
  <c r="T4620" i="1"/>
  <c r="S4620" i="1"/>
  <c r="T4619" i="1"/>
  <c r="S4619" i="1"/>
  <c r="U4619" i="1" s="1"/>
  <c r="T4618" i="1"/>
  <c r="S4618" i="1"/>
  <c r="T4617" i="1"/>
  <c r="S4617" i="1"/>
  <c r="T4616" i="1"/>
  <c r="S4616" i="1"/>
  <c r="T4615" i="1"/>
  <c r="S4615" i="1"/>
  <c r="U4615" i="1" s="1"/>
  <c r="T4614" i="1"/>
  <c r="S4614" i="1"/>
  <c r="T4613" i="1"/>
  <c r="S4613" i="1"/>
  <c r="T4612" i="1"/>
  <c r="S4612" i="1"/>
  <c r="T4611" i="1"/>
  <c r="S4611" i="1"/>
  <c r="U4611" i="1" s="1"/>
  <c r="T4610" i="1"/>
  <c r="S4610" i="1"/>
  <c r="T4609" i="1"/>
  <c r="S4609" i="1"/>
  <c r="T4608" i="1"/>
  <c r="S4608" i="1"/>
  <c r="T4607" i="1"/>
  <c r="S4607" i="1"/>
  <c r="U4607" i="1" s="1"/>
  <c r="T4606" i="1"/>
  <c r="S4606" i="1"/>
  <c r="T4605" i="1"/>
  <c r="S4605" i="1"/>
  <c r="T4604" i="1"/>
  <c r="S4604" i="1"/>
  <c r="T4603" i="1"/>
  <c r="S4603" i="1"/>
  <c r="U4603" i="1" s="1"/>
  <c r="T4602" i="1"/>
  <c r="S4602" i="1"/>
  <c r="T4601" i="1"/>
  <c r="S4601" i="1"/>
  <c r="T4600" i="1"/>
  <c r="S4600" i="1"/>
  <c r="T4599" i="1"/>
  <c r="S4599" i="1"/>
  <c r="U4599" i="1" s="1"/>
  <c r="T4598" i="1"/>
  <c r="S4598" i="1"/>
  <c r="T4597" i="1"/>
  <c r="S4597" i="1"/>
  <c r="T4596" i="1"/>
  <c r="S4596" i="1"/>
  <c r="T4595" i="1"/>
  <c r="S4595" i="1"/>
  <c r="U4595" i="1" s="1"/>
  <c r="T4594" i="1"/>
  <c r="S4594" i="1"/>
  <c r="T4593" i="1"/>
  <c r="S4593" i="1"/>
  <c r="T4592" i="1"/>
  <c r="S4592" i="1"/>
  <c r="T4591" i="1"/>
  <c r="S4591" i="1"/>
  <c r="T4590" i="1"/>
  <c r="S4590" i="1"/>
  <c r="T4589" i="1"/>
  <c r="S4589" i="1"/>
  <c r="T4588" i="1"/>
  <c r="S4588" i="1"/>
  <c r="T4587" i="1"/>
  <c r="S4587" i="1"/>
  <c r="T4586" i="1"/>
  <c r="S4586" i="1"/>
  <c r="S4585" i="1"/>
  <c r="T4585" i="1"/>
  <c r="T4584" i="1"/>
  <c r="S4584" i="1"/>
  <c r="T4583" i="1"/>
  <c r="S4583" i="1"/>
  <c r="T4582" i="1"/>
  <c r="S4582" i="1"/>
  <c r="T4581" i="1"/>
  <c r="S4581" i="1"/>
  <c r="T4580" i="1"/>
  <c r="S4580" i="1"/>
  <c r="T4579" i="1"/>
  <c r="S4579" i="1"/>
  <c r="U4579" i="1" s="1"/>
  <c r="T4578" i="1"/>
  <c r="S4578" i="1"/>
  <c r="T4577" i="1"/>
  <c r="S4577" i="1"/>
  <c r="T4576" i="1"/>
  <c r="S4576" i="1"/>
  <c r="T4575" i="1"/>
  <c r="S4575" i="1"/>
  <c r="T4574" i="1"/>
  <c r="S4574" i="1"/>
  <c r="T4573" i="1"/>
  <c r="S4573" i="1"/>
  <c r="T4572" i="1"/>
  <c r="S4572" i="1"/>
  <c r="T4571" i="1"/>
  <c r="S4571" i="1"/>
  <c r="U4571" i="1" s="1"/>
  <c r="T4570" i="1"/>
  <c r="S4570" i="1"/>
  <c r="T4569" i="1"/>
  <c r="S4569" i="1"/>
  <c r="T4568" i="1"/>
  <c r="S4568" i="1"/>
  <c r="T4567" i="1"/>
  <c r="S4567" i="1"/>
  <c r="T4566" i="1"/>
  <c r="S4566" i="1"/>
  <c r="T4565" i="1"/>
  <c r="S4565" i="1"/>
  <c r="T4564" i="1"/>
  <c r="S4564" i="1"/>
  <c r="T4563" i="1"/>
  <c r="S4563" i="1"/>
  <c r="U4563" i="1" s="1"/>
  <c r="T4562" i="1"/>
  <c r="S4562" i="1"/>
  <c r="T4561" i="1"/>
  <c r="S4561" i="1"/>
  <c r="T4560" i="1"/>
  <c r="S4560" i="1"/>
  <c r="T4559" i="1"/>
  <c r="S4559" i="1"/>
  <c r="T4558" i="1"/>
  <c r="S4558" i="1"/>
  <c r="T4557" i="1"/>
  <c r="S4557" i="1"/>
  <c r="T4556" i="1"/>
  <c r="S4556" i="1"/>
  <c r="T4555" i="1"/>
  <c r="S4555" i="1"/>
  <c r="U4555" i="1" s="1"/>
  <c r="T4554" i="1"/>
  <c r="S4554" i="1"/>
  <c r="T4553" i="1"/>
  <c r="S4553" i="1"/>
  <c r="T4552" i="1"/>
  <c r="S4552" i="1"/>
  <c r="U4552" i="1" s="1"/>
  <c r="T4551" i="1"/>
  <c r="S4551" i="1"/>
  <c r="T4550" i="1"/>
  <c r="S4550" i="1"/>
  <c r="T4549" i="1"/>
  <c r="S4549" i="1"/>
  <c r="T4548" i="1"/>
  <c r="S4548" i="1"/>
  <c r="T4547" i="1"/>
  <c r="S4547" i="1"/>
  <c r="U4547" i="1" s="1"/>
  <c r="T4546" i="1"/>
  <c r="S4546" i="1"/>
  <c r="T4545" i="1"/>
  <c r="S4545" i="1"/>
  <c r="T4544" i="1"/>
  <c r="S4544" i="1"/>
  <c r="U4544" i="1" s="1"/>
  <c r="T4543" i="1"/>
  <c r="S4543" i="1"/>
  <c r="T4542" i="1"/>
  <c r="S4542" i="1"/>
  <c r="T4541" i="1"/>
  <c r="S4541" i="1"/>
  <c r="T4540" i="1"/>
  <c r="S4540" i="1"/>
  <c r="T4539" i="1"/>
  <c r="S4539" i="1"/>
  <c r="U4539" i="1" s="1"/>
  <c r="T4538" i="1"/>
  <c r="S4538" i="1"/>
  <c r="T4537" i="1"/>
  <c r="S4537" i="1"/>
  <c r="T4536" i="1"/>
  <c r="S4536" i="1"/>
  <c r="U4536" i="1" s="1"/>
  <c r="T4535" i="1"/>
  <c r="S4535" i="1"/>
  <c r="T4534" i="1"/>
  <c r="S4534" i="1"/>
  <c r="T4533" i="1"/>
  <c r="S4533" i="1"/>
  <c r="T4532" i="1"/>
  <c r="S4532" i="1"/>
  <c r="U4532" i="1" s="1"/>
  <c r="S4531" i="1"/>
  <c r="T4531" i="1"/>
  <c r="V4530" i="1"/>
  <c r="T4530" i="1"/>
  <c r="S4530" i="1"/>
  <c r="V4529" i="1"/>
  <c r="T4529" i="1"/>
  <c r="S4529" i="1"/>
  <c r="V4528" i="1"/>
  <c r="T4528" i="1"/>
  <c r="S4528" i="1"/>
  <c r="V4527" i="1"/>
  <c r="T4527" i="1"/>
  <c r="U4527" i="1" s="1"/>
  <c r="S4527" i="1"/>
  <c r="V4526" i="1"/>
  <c r="T4526" i="1"/>
  <c r="S4526" i="1"/>
  <c r="V4525" i="1"/>
  <c r="T4525" i="1"/>
  <c r="S4525" i="1"/>
  <c r="V4524" i="1"/>
  <c r="T4524" i="1"/>
  <c r="S4524" i="1"/>
  <c r="V4523" i="1"/>
  <c r="T4523" i="1"/>
  <c r="S4523" i="1"/>
  <c r="V4522" i="1"/>
  <c r="T4522" i="1"/>
  <c r="S4522" i="1"/>
  <c r="V4521" i="1"/>
  <c r="T4521" i="1"/>
  <c r="S4521" i="1"/>
  <c r="V4520" i="1"/>
  <c r="T4520" i="1"/>
  <c r="S4520" i="1"/>
  <c r="V4519" i="1"/>
  <c r="T4519" i="1"/>
  <c r="U4519" i="1" s="1"/>
  <c r="S4519" i="1"/>
  <c r="V4518" i="1"/>
  <c r="T4518" i="1"/>
  <c r="S4518" i="1"/>
  <c r="V4517" i="1"/>
  <c r="T4517" i="1"/>
  <c r="S4517" i="1"/>
  <c r="V4516" i="1"/>
  <c r="T4516" i="1"/>
  <c r="S4516" i="1"/>
  <c r="V4515" i="1"/>
  <c r="T4515" i="1"/>
  <c r="S4515" i="1"/>
  <c r="V4514" i="1"/>
  <c r="T4514" i="1"/>
  <c r="S4514" i="1"/>
  <c r="V4513" i="1"/>
  <c r="T4513" i="1"/>
  <c r="S4513" i="1"/>
  <c r="V4512" i="1"/>
  <c r="T4512" i="1"/>
  <c r="S4512" i="1"/>
  <c r="V4511" i="1"/>
  <c r="T4511" i="1"/>
  <c r="U4511" i="1" s="1"/>
  <c r="S4511" i="1"/>
  <c r="V4510" i="1"/>
  <c r="T4510" i="1"/>
  <c r="S4510" i="1"/>
  <c r="V4509" i="1"/>
  <c r="T4509" i="1"/>
  <c r="S4509" i="1"/>
  <c r="V4508" i="1"/>
  <c r="T4508" i="1"/>
  <c r="S4508" i="1"/>
  <c r="V4507" i="1"/>
  <c r="T4507" i="1"/>
  <c r="S4507" i="1"/>
  <c r="V4506" i="1"/>
  <c r="T4506" i="1"/>
  <c r="S4506" i="1"/>
  <c r="V4505" i="1"/>
  <c r="T4505" i="1"/>
  <c r="S4505" i="1"/>
  <c r="V4504" i="1"/>
  <c r="T4504" i="1"/>
  <c r="S4504" i="1"/>
  <c r="V4503" i="1"/>
  <c r="T4503" i="1"/>
  <c r="U4503" i="1" s="1"/>
  <c r="S4503" i="1"/>
  <c r="V4502" i="1"/>
  <c r="T4502" i="1"/>
  <c r="S4502" i="1"/>
  <c r="V4501" i="1"/>
  <c r="T4501" i="1"/>
  <c r="S4501" i="1"/>
  <c r="V4500" i="1"/>
  <c r="T4500" i="1"/>
  <c r="S4500" i="1"/>
  <c r="V4499" i="1"/>
  <c r="T4499" i="1"/>
  <c r="S4499" i="1"/>
  <c r="V4498" i="1"/>
  <c r="T4498" i="1"/>
  <c r="S4498" i="1"/>
  <c r="V4497" i="1"/>
  <c r="T4497" i="1"/>
  <c r="S4497" i="1"/>
  <c r="V4496" i="1"/>
  <c r="T4496" i="1"/>
  <c r="S4496" i="1"/>
  <c r="V4495" i="1"/>
  <c r="T4495" i="1"/>
  <c r="U4495" i="1" s="1"/>
  <c r="S4495" i="1"/>
  <c r="V4494" i="1"/>
  <c r="T4494" i="1"/>
  <c r="S4494" i="1"/>
  <c r="V4493" i="1"/>
  <c r="T4493" i="1"/>
  <c r="S4493" i="1"/>
  <c r="V4492" i="1"/>
  <c r="T4492" i="1"/>
  <c r="S4492" i="1"/>
  <c r="V4491" i="1"/>
  <c r="T4491" i="1"/>
  <c r="S4491" i="1"/>
  <c r="V4490" i="1"/>
  <c r="T4490" i="1"/>
  <c r="S4490" i="1"/>
  <c r="V4489" i="1"/>
  <c r="T4489" i="1"/>
  <c r="S4489" i="1"/>
  <c r="V4488" i="1"/>
  <c r="T4488" i="1"/>
  <c r="S4488" i="1"/>
  <c r="V4487" i="1"/>
  <c r="T4487" i="1"/>
  <c r="U4487" i="1" s="1"/>
  <c r="S4487" i="1"/>
  <c r="V4486" i="1"/>
  <c r="T4486" i="1"/>
  <c r="S4486" i="1"/>
  <c r="V4485" i="1"/>
  <c r="T4485" i="1"/>
  <c r="S4485" i="1"/>
  <c r="V4484" i="1"/>
  <c r="T4484" i="1"/>
  <c r="S4484" i="1"/>
  <c r="V4483" i="1"/>
  <c r="T4483" i="1"/>
  <c r="S4483" i="1"/>
  <c r="V4482" i="1"/>
  <c r="T4482" i="1"/>
  <c r="S4482" i="1"/>
  <c r="V4481" i="1"/>
  <c r="T4481" i="1"/>
  <c r="S4481" i="1"/>
  <c r="V4480" i="1"/>
  <c r="T4480" i="1"/>
  <c r="S4480" i="1"/>
  <c r="V4479" i="1"/>
  <c r="T4479" i="1"/>
  <c r="U4479" i="1" s="1"/>
  <c r="S4479" i="1"/>
  <c r="V4478" i="1"/>
  <c r="T4478" i="1"/>
  <c r="S4478" i="1"/>
  <c r="S4477" i="1"/>
  <c r="T4477" i="1"/>
  <c r="V4477" i="1"/>
  <c r="T4476" i="1"/>
  <c r="S4476" i="1"/>
  <c r="T4475" i="1"/>
  <c r="S4475" i="1"/>
  <c r="U4475" i="1" s="1"/>
  <c r="T4474" i="1"/>
  <c r="S4474" i="1"/>
  <c r="T4473" i="1"/>
  <c r="S4473" i="1"/>
  <c r="T4472" i="1"/>
  <c r="S4472" i="1"/>
  <c r="T4471" i="1"/>
  <c r="S4471" i="1"/>
  <c r="U4471" i="1" s="1"/>
  <c r="T4470" i="1"/>
  <c r="S4470" i="1"/>
  <c r="U4470" i="1" s="1"/>
  <c r="T4469" i="1"/>
  <c r="S4469" i="1"/>
  <c r="T4468" i="1"/>
  <c r="S4468" i="1"/>
  <c r="T4467" i="1"/>
  <c r="S4467" i="1"/>
  <c r="U4467" i="1" s="1"/>
  <c r="T4466" i="1"/>
  <c r="S4466" i="1"/>
  <c r="T4465" i="1"/>
  <c r="S4465" i="1"/>
  <c r="T4464" i="1"/>
  <c r="S4464" i="1"/>
  <c r="T4463" i="1"/>
  <c r="S4463" i="1"/>
  <c r="U4463" i="1" s="1"/>
  <c r="T4462" i="1"/>
  <c r="S4462" i="1"/>
  <c r="T4461" i="1"/>
  <c r="S4461" i="1"/>
  <c r="T4460" i="1"/>
  <c r="S4460" i="1"/>
  <c r="T4459" i="1"/>
  <c r="S4459" i="1"/>
  <c r="U4459" i="1" s="1"/>
  <c r="T4458" i="1"/>
  <c r="S4458" i="1"/>
  <c r="T4457" i="1"/>
  <c r="S4457" i="1"/>
  <c r="T4456" i="1"/>
  <c r="S4456" i="1"/>
  <c r="T4455" i="1"/>
  <c r="S4455" i="1"/>
  <c r="U4455" i="1" s="1"/>
  <c r="T4454" i="1"/>
  <c r="S4454" i="1"/>
  <c r="U4454" i="1" s="1"/>
  <c r="T4453" i="1"/>
  <c r="S4453" i="1"/>
  <c r="T4452" i="1"/>
  <c r="S4452" i="1"/>
  <c r="T4451" i="1"/>
  <c r="S4451" i="1"/>
  <c r="U4451" i="1" s="1"/>
  <c r="T4450" i="1"/>
  <c r="S4450" i="1"/>
  <c r="T4449" i="1"/>
  <c r="S4449" i="1"/>
  <c r="T4448" i="1"/>
  <c r="S4448" i="1"/>
  <c r="T4447" i="1"/>
  <c r="S4447" i="1"/>
  <c r="T4446" i="1"/>
  <c r="S4446" i="1"/>
  <c r="T4445" i="1"/>
  <c r="S4445" i="1"/>
  <c r="T4444" i="1"/>
  <c r="S4444" i="1"/>
  <c r="T4443" i="1"/>
  <c r="S4443" i="1"/>
  <c r="T4442" i="1"/>
  <c r="S4442" i="1"/>
  <c r="T4441" i="1"/>
  <c r="S4441" i="1"/>
  <c r="T4440" i="1"/>
  <c r="S4440" i="1"/>
  <c r="T4439" i="1"/>
  <c r="S4439" i="1"/>
  <c r="U4439" i="1" s="1"/>
  <c r="T4438" i="1"/>
  <c r="S4438" i="1"/>
  <c r="T4437" i="1"/>
  <c r="S4437" i="1"/>
  <c r="T4436" i="1"/>
  <c r="S4436" i="1"/>
  <c r="T4435" i="1"/>
  <c r="S4435" i="1"/>
  <c r="U4435" i="1" s="1"/>
  <c r="T4434" i="1"/>
  <c r="S4434" i="1"/>
  <c r="T4433" i="1"/>
  <c r="S4433" i="1"/>
  <c r="T4432" i="1"/>
  <c r="S4432" i="1"/>
  <c r="T4431" i="1"/>
  <c r="S4431" i="1"/>
  <c r="T4430" i="1"/>
  <c r="S4430" i="1"/>
  <c r="T4429" i="1"/>
  <c r="S4429" i="1"/>
  <c r="T4428" i="1"/>
  <c r="S4428" i="1"/>
  <c r="T4427" i="1"/>
  <c r="S4427" i="1"/>
  <c r="T4426" i="1"/>
  <c r="S4426" i="1"/>
  <c r="T4425" i="1"/>
  <c r="S4425" i="1"/>
  <c r="T4424" i="1"/>
  <c r="S4424" i="1"/>
  <c r="S4423" i="1"/>
  <c r="T4423" i="1"/>
  <c r="U4755" i="1" l="1"/>
  <c r="U4441" i="1"/>
  <c r="U4445" i="1"/>
  <c r="U4449" i="1"/>
  <c r="U4453" i="1"/>
  <c r="U4465" i="1"/>
  <c r="U4469" i="1"/>
  <c r="U4538" i="1"/>
  <c r="U4546" i="1"/>
  <c r="U4562" i="1"/>
  <c r="U4570" i="1"/>
  <c r="U4578" i="1"/>
  <c r="U4610" i="1"/>
  <c r="U4614" i="1"/>
  <c r="U4618" i="1"/>
  <c r="U4622" i="1"/>
  <c r="U4626" i="1"/>
  <c r="U4630" i="1"/>
  <c r="U4634" i="1"/>
  <c r="U4638" i="1"/>
  <c r="U4642" i="1"/>
  <c r="U4646" i="1"/>
  <c r="U4650" i="1"/>
  <c r="U4662" i="1"/>
  <c r="U4666" i="1"/>
  <c r="U4670" i="1"/>
  <c r="U4694" i="1"/>
  <c r="U4698" i="1"/>
  <c r="U4702" i="1"/>
  <c r="U4726" i="1"/>
  <c r="U4734" i="1"/>
  <c r="U4738" i="1"/>
  <c r="U4746" i="1"/>
  <c r="U4750" i="1"/>
  <c r="U4754" i="1"/>
  <c r="U4758" i="1"/>
  <c r="U4766" i="1"/>
  <c r="U4774" i="1"/>
  <c r="U4778" i="1"/>
  <c r="U4782" i="1"/>
  <c r="U4786" i="1"/>
  <c r="U4790" i="1"/>
  <c r="U4815" i="1"/>
  <c r="U4823" i="1"/>
  <c r="U4831" i="1"/>
  <c r="U4839" i="1"/>
  <c r="U4847" i="1"/>
  <c r="U4859" i="1"/>
  <c r="U4898" i="1"/>
  <c r="U4910" i="1"/>
  <c r="U4926" i="1"/>
  <c r="U4966" i="1"/>
  <c r="U4974" i="1"/>
  <c r="U4982" i="1"/>
  <c r="U4990" i="1"/>
  <c r="U5014" i="1"/>
  <c r="U5032" i="1"/>
  <c r="U5040" i="1"/>
  <c r="U5056" i="1"/>
  <c r="U5064" i="1"/>
  <c r="U5072" i="1"/>
  <c r="U5104" i="1"/>
  <c r="U5156" i="1"/>
  <c r="U5179" i="1"/>
  <c r="U5190" i="1"/>
  <c r="U5475" i="1"/>
  <c r="U5498" i="1"/>
  <c r="U5502" i="1"/>
  <c r="U5510" i="1"/>
  <c r="U5536" i="1"/>
  <c r="U5556" i="1"/>
  <c r="U5560" i="1"/>
  <c r="U5564" i="1"/>
  <c r="U5572" i="1"/>
  <c r="U5580" i="1"/>
  <c r="U5584" i="1"/>
  <c r="U5588" i="1"/>
  <c r="U6252" i="1"/>
  <c r="U5846" i="1"/>
  <c r="U6348" i="1"/>
  <c r="U6356" i="1"/>
  <c r="U6364" i="1"/>
  <c r="U6314" i="1"/>
  <c r="U5363" i="1"/>
  <c r="U6322" i="1"/>
  <c r="U4747" i="1"/>
  <c r="U5446" i="1"/>
  <c r="U5284" i="1"/>
  <c r="U5776" i="1"/>
  <c r="U4739" i="1"/>
  <c r="U5484" i="1"/>
  <c r="U4959" i="1"/>
  <c r="U4741" i="1"/>
  <c r="U4745" i="1"/>
  <c r="U4749" i="1"/>
  <c r="U4757" i="1"/>
  <c r="U4773" i="1"/>
  <c r="U4781" i="1"/>
  <c r="U4789" i="1"/>
  <c r="U4797" i="1"/>
  <c r="U4809" i="1"/>
  <c r="U4858" i="1"/>
  <c r="U4866" i="1"/>
  <c r="U4870" i="1"/>
  <c r="U4912" i="1"/>
  <c r="U4920" i="1"/>
  <c r="U4925" i="1"/>
  <c r="U4928" i="1"/>
  <c r="U4936" i="1"/>
  <c r="U4952" i="1"/>
  <c r="U4960" i="1"/>
  <c r="U5035" i="1"/>
  <c r="U5039" i="1"/>
  <c r="U5043" i="1"/>
  <c r="U5051" i="1"/>
  <c r="U5055" i="1"/>
  <c r="U5067" i="1"/>
  <c r="U5075" i="1"/>
  <c r="U5123" i="1"/>
  <c r="U5127" i="1"/>
  <c r="U5131" i="1"/>
  <c r="U5143" i="1"/>
  <c r="U5147" i="1"/>
  <c r="U5174" i="1"/>
  <c r="U5217" i="1"/>
  <c r="U5221" i="1"/>
  <c r="U5261" i="1"/>
  <c r="U5265" i="1"/>
  <c r="U5269" i="1"/>
  <c r="U5273" i="1"/>
  <c r="U5277" i="1"/>
  <c r="U5281" i="1"/>
  <c r="U5567" i="1"/>
  <c r="U5606" i="1"/>
  <c r="U5610" i="1"/>
  <c r="U5667" i="1"/>
  <c r="U5679" i="1"/>
  <c r="U5683" i="1"/>
  <c r="U5687" i="1"/>
  <c r="U5695" i="1"/>
  <c r="U5860" i="1"/>
  <c r="U5906" i="1"/>
  <c r="U5910" i="1"/>
  <c r="U5925" i="1"/>
  <c r="U6146" i="1"/>
  <c r="U6150" i="1"/>
  <c r="U6165" i="1"/>
  <c r="U5038" i="1"/>
  <c r="U5050" i="1"/>
  <c r="U5054" i="1"/>
  <c r="U5066" i="1"/>
  <c r="U5070" i="1"/>
  <c r="U5074" i="1"/>
  <c r="U5086" i="1"/>
  <c r="U5090" i="1"/>
  <c r="U5098" i="1"/>
  <c r="U5102" i="1"/>
  <c r="U5106" i="1"/>
  <c r="U5114" i="1"/>
  <c r="U5122" i="1"/>
  <c r="U5138" i="1"/>
  <c r="U5170" i="1"/>
  <c r="U5287" i="1"/>
  <c r="U5291" i="1"/>
  <c r="U5295" i="1"/>
  <c r="U5299" i="1"/>
  <c r="U5303" i="1"/>
  <c r="U5307" i="1"/>
  <c r="U5311" i="1"/>
  <c r="U5331" i="1"/>
  <c r="U5335" i="1"/>
  <c r="U5339" i="1"/>
  <c r="U5343" i="1"/>
  <c r="U5406" i="1"/>
  <c r="U5442" i="1"/>
  <c r="U5463" i="1"/>
  <c r="U5474" i="1"/>
  <c r="U5513" i="1"/>
  <c r="U5517" i="1"/>
  <c r="U5521" i="1"/>
  <c r="U5532" i="1"/>
  <c r="U5547" i="1"/>
  <c r="U5555" i="1"/>
  <c r="U5559" i="1"/>
  <c r="U5681" i="1"/>
  <c r="U5697" i="1"/>
  <c r="U5708" i="1"/>
  <c r="U5716" i="1"/>
  <c r="U5720" i="1"/>
  <c r="U5724" i="1"/>
  <c r="U5736" i="1"/>
  <c r="U5740" i="1"/>
  <c r="U5763" i="1"/>
  <c r="U5770" i="1"/>
  <c r="U5782" i="1"/>
  <c r="U5786" i="1"/>
  <c r="U5801" i="1"/>
  <c r="U5849" i="1"/>
  <c r="U5856" i="1"/>
  <c r="U5867" i="1"/>
  <c r="U5898" i="1"/>
  <c r="U5902" i="1"/>
  <c r="U5917" i="1"/>
  <c r="U5936" i="1"/>
  <c r="U5940" i="1"/>
  <c r="U5947" i="1"/>
  <c r="U5958" i="1"/>
  <c r="U5965" i="1"/>
  <c r="U5998" i="1"/>
  <c r="U6020" i="1"/>
  <c r="U6024" i="1"/>
  <c r="U6138" i="1"/>
  <c r="U6142" i="1"/>
  <c r="U6161" i="1"/>
  <c r="U6168" i="1"/>
  <c r="U6172" i="1"/>
  <c r="U6179" i="1"/>
  <c r="U6183" i="1"/>
  <c r="U6220" i="1"/>
  <c r="U6225" i="1"/>
  <c r="U6237" i="1"/>
  <c r="U6254" i="1"/>
  <c r="U6270" i="1"/>
  <c r="U6033" i="1"/>
  <c r="U6043" i="1"/>
  <c r="U6108" i="1"/>
  <c r="U6116" i="1"/>
  <c r="U6289" i="1"/>
  <c r="U6330" i="1"/>
  <c r="U5455" i="1"/>
  <c r="U5511" i="1"/>
  <c r="U5519" i="1"/>
  <c r="U5557" i="1"/>
  <c r="U5703" i="1"/>
  <c r="U5722" i="1"/>
  <c r="U5784" i="1"/>
  <c r="U5884" i="1"/>
  <c r="U6097" i="1"/>
  <c r="U6124" i="1"/>
  <c r="U6189" i="1"/>
  <c r="U6297" i="1"/>
  <c r="U4771" i="1"/>
  <c r="U4775" i="1"/>
  <c r="U4779" i="1"/>
  <c r="U4864" i="1"/>
  <c r="U4868" i="1"/>
  <c r="U4916" i="1"/>
  <c r="U4921" i="1"/>
  <c r="U4924" i="1"/>
  <c r="U4940" i="1"/>
  <c r="U4948" i="1"/>
  <c r="U5069" i="1"/>
  <c r="U5073" i="1"/>
  <c r="U5105" i="1"/>
  <c r="U5113" i="1"/>
  <c r="U5121" i="1"/>
  <c r="U5129" i="1"/>
  <c r="U5133" i="1"/>
  <c r="U5141" i="1"/>
  <c r="U5149" i="1"/>
  <c r="U5157" i="1"/>
  <c r="U5165" i="1"/>
  <c r="U5184" i="1"/>
  <c r="U5211" i="1"/>
  <c r="U5215" i="1"/>
  <c r="U5234" i="1"/>
  <c r="U5282" i="1"/>
  <c r="U5286" i="1"/>
  <c r="U5346" i="1"/>
  <c r="U5437" i="1"/>
  <c r="U5441" i="1"/>
  <c r="U5444" i="1"/>
  <c r="U5452" i="1"/>
  <c r="U5456" i="1"/>
  <c r="U5459" i="1"/>
  <c r="U5466" i="1"/>
  <c r="U5481" i="1"/>
  <c r="U5508" i="1"/>
  <c r="U5538" i="1"/>
  <c r="U5562" i="1"/>
  <c r="U5593" i="1"/>
  <c r="U5600" i="1"/>
  <c r="U5611" i="1"/>
  <c r="U5692" i="1"/>
  <c r="U5696" i="1"/>
  <c r="U5700" i="1"/>
  <c r="U5704" i="1"/>
  <c r="U5715" i="1"/>
  <c r="U5735" i="1"/>
  <c r="U5739" i="1"/>
  <c r="U5758" i="1"/>
  <c r="U5773" i="1"/>
  <c r="U5785" i="1"/>
  <c r="U5792" i="1"/>
  <c r="U5866" i="1"/>
  <c r="U5889" i="1"/>
  <c r="U5976" i="1"/>
  <c r="U6008" i="1"/>
  <c r="U6023" i="1"/>
  <c r="U6027" i="1"/>
  <c r="U6129" i="1"/>
  <c r="U6171" i="1"/>
  <c r="U6182" i="1"/>
  <c r="U6186" i="1"/>
  <c r="U6194" i="1"/>
  <c r="U6222" i="1"/>
  <c r="U6269" i="1"/>
  <c r="U5812" i="1"/>
  <c r="U5823" i="1"/>
  <c r="U5830" i="1"/>
  <c r="U5834" i="1"/>
  <c r="U5837" i="1"/>
  <c r="U5864" i="1"/>
  <c r="U5885" i="1"/>
  <c r="U5892" i="1"/>
  <c r="U5904" i="1"/>
  <c r="U5915" i="1"/>
  <c r="U5919" i="1"/>
  <c r="U5930" i="1"/>
  <c r="U5934" i="1"/>
  <c r="U5941" i="1"/>
  <c r="U5945" i="1"/>
  <c r="U5952" i="1"/>
  <c r="U5973" i="1"/>
  <c r="U5977" i="1"/>
  <c r="U5984" i="1"/>
  <c r="U5991" i="1"/>
  <c r="U6001" i="1"/>
  <c r="U6018" i="1"/>
  <c r="U6035" i="1"/>
  <c r="U6050" i="1"/>
  <c r="U6058" i="1"/>
  <c r="U6066" i="1"/>
  <c r="U6074" i="1"/>
  <c r="U6082" i="1"/>
  <c r="U6090" i="1"/>
  <c r="U6106" i="1"/>
  <c r="U6110" i="1"/>
  <c r="U6125" i="1"/>
  <c r="U6132" i="1"/>
  <c r="U6144" i="1"/>
  <c r="U6151" i="1"/>
  <c r="U6155" i="1"/>
  <c r="U6166" i="1"/>
  <c r="U6180" i="1"/>
  <c r="U6197" i="1"/>
  <c r="U6201" i="1"/>
  <c r="U6214" i="1"/>
  <c r="U6230" i="1"/>
  <c r="U6246" i="1"/>
  <c r="U6274" i="1"/>
  <c r="U6284" i="1"/>
  <c r="U6298" i="1"/>
  <c r="U6312" i="1"/>
  <c r="U6320" i="1"/>
  <c r="U6331" i="1"/>
  <c r="U6335" i="1"/>
  <c r="U6338" i="1"/>
  <c r="U6350" i="1"/>
  <c r="U6365" i="1"/>
  <c r="U5816" i="1"/>
  <c r="U5878" i="1"/>
  <c r="U5908" i="1"/>
  <c r="U5949" i="1"/>
  <c r="U5981" i="1"/>
  <c r="U6148" i="1"/>
  <c r="U6281" i="1"/>
  <c r="U6324" i="1"/>
  <c r="U6354" i="1"/>
  <c r="U5717" i="1"/>
  <c r="U5721" i="1"/>
  <c r="U5725" i="1"/>
  <c r="U5729" i="1"/>
  <c r="U5733" i="1"/>
  <c r="U5737" i="1"/>
  <c r="U5752" i="1"/>
  <c r="U5756" i="1"/>
  <c r="U5760" i="1"/>
  <c r="U5764" i="1"/>
  <c r="U5783" i="1"/>
  <c r="U5787" i="1"/>
  <c r="U5798" i="1"/>
  <c r="U5802" i="1"/>
  <c r="U5817" i="1"/>
  <c r="U5824" i="1"/>
  <c r="U5838" i="1"/>
  <c r="U5842" i="1"/>
  <c r="U5845" i="1"/>
  <c r="U5872" i="1"/>
  <c r="U5890" i="1"/>
  <c r="U5894" i="1"/>
  <c r="U5909" i="1"/>
  <c r="U5916" i="1"/>
  <c r="U5928" i="1"/>
  <c r="U5935" i="1"/>
  <c r="U5939" i="1"/>
  <c r="U5950" i="1"/>
  <c r="U5964" i="1"/>
  <c r="U5971" i="1"/>
  <c r="U5982" i="1"/>
  <c r="U5996" i="1"/>
  <c r="U5999" i="1"/>
  <c r="U6009" i="1"/>
  <c r="U6026" i="1"/>
  <c r="U6051" i="1"/>
  <c r="U6059" i="1"/>
  <c r="U6067" i="1"/>
  <c r="U6075" i="1"/>
  <c r="U6083" i="1"/>
  <c r="U6091" i="1"/>
  <c r="U6104" i="1"/>
  <c r="U6115" i="1"/>
  <c r="U6119" i="1"/>
  <c r="U6130" i="1"/>
  <c r="U6134" i="1"/>
  <c r="U6149" i="1"/>
  <c r="U6153" i="1"/>
  <c r="U6160" i="1"/>
  <c r="U6181" i="1"/>
  <c r="U6188" i="1"/>
  <c r="U6195" i="1"/>
  <c r="U6205" i="1"/>
  <c r="U6208" i="1"/>
  <c r="U6224" i="1"/>
  <c r="U6240" i="1"/>
  <c r="U6256" i="1"/>
  <c r="U6282" i="1"/>
  <c r="U6292" i="1"/>
  <c r="U6313" i="1"/>
  <c r="U6325" i="1"/>
  <c r="U6332" i="1"/>
  <c r="U6344" i="1"/>
  <c r="U6355" i="1"/>
  <c r="U6359" i="1"/>
  <c r="U6362" i="1"/>
  <c r="U5160" i="1"/>
  <c r="U4682" i="1"/>
  <c r="U4769" i="1"/>
  <c r="U5422" i="1"/>
  <c r="U4432" i="1"/>
  <c r="U4436" i="1"/>
  <c r="U4557" i="1"/>
  <c r="U4561" i="1"/>
  <c r="U4565" i="1"/>
  <c r="U4569" i="1"/>
  <c r="U4573" i="1"/>
  <c r="U4577" i="1"/>
  <c r="U4581" i="1"/>
  <c r="U4585" i="1"/>
  <c r="U4589" i="1"/>
  <c r="U4593" i="1"/>
  <c r="U4597" i="1"/>
  <c r="U4601" i="1"/>
  <c r="U4613" i="1"/>
  <c r="U4617" i="1"/>
  <c r="U4649" i="1"/>
  <c r="U4673" i="1"/>
  <c r="U4681" i="1"/>
  <c r="U4725" i="1"/>
  <c r="U4760" i="1"/>
  <c r="U4764" i="1"/>
  <c r="U4768" i="1"/>
  <c r="U4780" i="1"/>
  <c r="U4788" i="1"/>
  <c r="U4808" i="1"/>
  <c r="U4813" i="1"/>
  <c r="U4821" i="1"/>
  <c r="U4829" i="1"/>
  <c r="U4837" i="1"/>
  <c r="U4845" i="1"/>
  <c r="U4853" i="1"/>
  <c r="U4856" i="1"/>
  <c r="U4860" i="1"/>
  <c r="U5037" i="1"/>
  <c r="U5041" i="1"/>
  <c r="U5045" i="1"/>
  <c r="U5049" i="1"/>
  <c r="U5053" i="1"/>
  <c r="U5057" i="1"/>
  <c r="U5132" i="1"/>
  <c r="U5140" i="1"/>
  <c r="U5148" i="1"/>
  <c r="U5201" i="1"/>
  <c r="U5205" i="1"/>
  <c r="U5429" i="1"/>
  <c r="U5433" i="1"/>
  <c r="U5451" i="1"/>
  <c r="U5501" i="1"/>
  <c r="U5505" i="1"/>
  <c r="U5524" i="1"/>
  <c r="U5531" i="1"/>
  <c r="U5598" i="1"/>
  <c r="U5602" i="1"/>
  <c r="U5609" i="1"/>
  <c r="U5666" i="1"/>
  <c r="U5699" i="1"/>
  <c r="U5706" i="1"/>
  <c r="U5710" i="1"/>
  <c r="U5152" i="1"/>
  <c r="U5495" i="1"/>
  <c r="U5595" i="1"/>
  <c r="U5766" i="1"/>
  <c r="U4879" i="1"/>
  <c r="U5395" i="1"/>
  <c r="U5506" i="1"/>
  <c r="U4872" i="1"/>
  <c r="U4939" i="1"/>
  <c r="U5682" i="1"/>
  <c r="U4478" i="1"/>
  <c r="U4486" i="1"/>
  <c r="U4494" i="1"/>
  <c r="U4502" i="1"/>
  <c r="U4510" i="1"/>
  <c r="U4518" i="1"/>
  <c r="U4526" i="1"/>
  <c r="U4671" i="1"/>
  <c r="U4735" i="1"/>
  <c r="U4798" i="1"/>
  <c r="U4801" i="1"/>
  <c r="U4807" i="1"/>
  <c r="U4812" i="1"/>
  <c r="U4820" i="1"/>
  <c r="U4828" i="1"/>
  <c r="U4836" i="1"/>
  <c r="U4844" i="1"/>
  <c r="U4852" i="1"/>
  <c r="U4873" i="1"/>
  <c r="U4896" i="1"/>
  <c r="U4929" i="1"/>
  <c r="U4937" i="1"/>
  <c r="U4942" i="1"/>
  <c r="U4958" i="1"/>
  <c r="U5024" i="1"/>
  <c r="U5079" i="1"/>
  <c r="U5087" i="1"/>
  <c r="U5095" i="1"/>
  <c r="U5103" i="1"/>
  <c r="U5482" i="1"/>
  <c r="U5537" i="1"/>
  <c r="U5548" i="1"/>
  <c r="U5563" i="1"/>
  <c r="U5672" i="1"/>
  <c r="U5731" i="1"/>
  <c r="U5738" i="1"/>
  <c r="U4777" i="1"/>
  <c r="U5414" i="1"/>
  <c r="U5430" i="1"/>
  <c r="U5746" i="1"/>
  <c r="U4733" i="1"/>
  <c r="U4957" i="1"/>
  <c r="U5117" i="1"/>
  <c r="U5082" i="1"/>
  <c r="U4484" i="1"/>
  <c r="U4492" i="1"/>
  <c r="U4500" i="1"/>
  <c r="U4508" i="1"/>
  <c r="U4516" i="1"/>
  <c r="U4524" i="1"/>
  <c r="U4572" i="1"/>
  <c r="U4580" i="1"/>
  <c r="U4620" i="1"/>
  <c r="U4636" i="1"/>
  <c r="U4736" i="1"/>
  <c r="U4744" i="1"/>
  <c r="U4748" i="1"/>
  <c r="U4756" i="1"/>
  <c r="U4763" i="1"/>
  <c r="U4787" i="1"/>
  <c r="U4863" i="1"/>
  <c r="U4897" i="1"/>
  <c r="U4919" i="1"/>
  <c r="U4927" i="1"/>
  <c r="U5223" i="1"/>
  <c r="U5227" i="1"/>
  <c r="U5231" i="1"/>
  <c r="U5235" i="1"/>
  <c r="U5239" i="1"/>
  <c r="U5243" i="1"/>
  <c r="U5247" i="1"/>
  <c r="U5259" i="1"/>
  <c r="U5263" i="1"/>
  <c r="U5267" i="1"/>
  <c r="U5271" i="1"/>
  <c r="U5275" i="1"/>
  <c r="U5279" i="1"/>
  <c r="U5298" i="1"/>
  <c r="U5302" i="1"/>
  <c r="U5440" i="1"/>
  <c r="U5447" i="1"/>
  <c r="U5461" i="1"/>
  <c r="U5472" i="1"/>
  <c r="U5516" i="1"/>
  <c r="U5530" i="1"/>
  <c r="U5534" i="1"/>
  <c r="U5545" i="1"/>
  <c r="U5549" i="1"/>
  <c r="U5552" i="1"/>
  <c r="U5594" i="1"/>
  <c r="U5612" i="1"/>
  <c r="U5617" i="1"/>
  <c r="U5620" i="1"/>
  <c r="U5625" i="1"/>
  <c r="U5628" i="1"/>
  <c r="U5633" i="1"/>
  <c r="U5636" i="1"/>
  <c r="U5641" i="1"/>
  <c r="U5644" i="1"/>
  <c r="U5649" i="1"/>
  <c r="U5652" i="1"/>
  <c r="U5657" i="1"/>
  <c r="U5660" i="1"/>
  <c r="U5665" i="1"/>
  <c r="U5669" i="1"/>
  <c r="U5673" i="1"/>
  <c r="U5728" i="1"/>
  <c r="U5732" i="1"/>
  <c r="U5081" i="1"/>
  <c r="U5089" i="1"/>
  <c r="U5097" i="1"/>
  <c r="U5112" i="1"/>
  <c r="U5116" i="1"/>
  <c r="U5120" i="1"/>
  <c r="U5139" i="1"/>
  <c r="U5155" i="1"/>
  <c r="U5163" i="1"/>
  <c r="U5189" i="1"/>
  <c r="U5196" i="1"/>
  <c r="U5200" i="1"/>
  <c r="U5204" i="1"/>
  <c r="U5208" i="1"/>
  <c r="U5242" i="1"/>
  <c r="U5246" i="1"/>
  <c r="U5312" i="1"/>
  <c r="U5316" i="1"/>
  <c r="U5327" i="1"/>
  <c r="U5351" i="1"/>
  <c r="U5355" i="1"/>
  <c r="U5359" i="1"/>
  <c r="U5398" i="1"/>
  <c r="U5410" i="1"/>
  <c r="U5421" i="1"/>
  <c r="U5425" i="1"/>
  <c r="U5464" i="1"/>
  <c r="U5467" i="1"/>
  <c r="U5477" i="1"/>
  <c r="U5494" i="1"/>
  <c r="U5526" i="1"/>
  <c r="U5558" i="1"/>
  <c r="U5583" i="1"/>
  <c r="U5590" i="1"/>
  <c r="U5614" i="1"/>
  <c r="U5619" i="1"/>
  <c r="U5622" i="1"/>
  <c r="U5627" i="1"/>
  <c r="U5630" i="1"/>
  <c r="U5635" i="1"/>
  <c r="U5638" i="1"/>
  <c r="U5643" i="1"/>
  <c r="U5646" i="1"/>
  <c r="U5651" i="1"/>
  <c r="U5654" i="1"/>
  <c r="U5659" i="1"/>
  <c r="U5662" i="1"/>
  <c r="U5675" i="1"/>
  <c r="U5685" i="1"/>
  <c r="U5702" i="1"/>
  <c r="U5712" i="1"/>
  <c r="U5723" i="1"/>
  <c r="U5730" i="1"/>
  <c r="U5734" i="1"/>
  <c r="U5769" i="1"/>
  <c r="U5176" i="1"/>
  <c r="U5187" i="1"/>
  <c r="U5206" i="1"/>
  <c r="U5236" i="1"/>
  <c r="U5349" i="1"/>
  <c r="U5479" i="1"/>
  <c r="U4882" i="1"/>
  <c r="U4901" i="1"/>
  <c r="U4917" i="1"/>
  <c r="U4930" i="1"/>
  <c r="U4935" i="1"/>
  <c r="U4938" i="1"/>
  <c r="U4943" i="1"/>
  <c r="U4951" i="1"/>
  <c r="U4961" i="1"/>
  <c r="U5021" i="1"/>
  <c r="U5044" i="1"/>
  <c r="U5080" i="1"/>
  <c r="U5084" i="1"/>
  <c r="U5088" i="1"/>
  <c r="U5126" i="1"/>
  <c r="U5142" i="1"/>
  <c r="U5173" i="1"/>
  <c r="U5177" i="1"/>
  <c r="U5181" i="1"/>
  <c r="U5188" i="1"/>
  <c r="U5199" i="1"/>
  <c r="U5203" i="1"/>
  <c r="U5218" i="1"/>
  <c r="U5225" i="1"/>
  <c r="U5245" i="1"/>
  <c r="U5268" i="1"/>
  <c r="U5330" i="1"/>
  <c r="U5334" i="1"/>
  <c r="U5354" i="1"/>
  <c r="U5362" i="1"/>
  <c r="U5381" i="1"/>
  <c r="U5405" i="1"/>
  <c r="U5409" i="1"/>
  <c r="U5420" i="1"/>
  <c r="U5424" i="1"/>
  <c r="U5438" i="1"/>
  <c r="U5449" i="1"/>
  <c r="U5480" i="1"/>
  <c r="U5483" i="1"/>
  <c r="U5493" i="1"/>
  <c r="U5503" i="1"/>
  <c r="U5514" i="1"/>
  <c r="U5518" i="1"/>
  <c r="U5528" i="1"/>
  <c r="U5546" i="1"/>
  <c r="U5550" i="1"/>
  <c r="U5571" i="1"/>
  <c r="U5575" i="1"/>
  <c r="U5582" i="1"/>
  <c r="U5603" i="1"/>
  <c r="U5607" i="1"/>
  <c r="U5613" i="1"/>
  <c r="U5616" i="1"/>
  <c r="U5621" i="1"/>
  <c r="U5624" i="1"/>
  <c r="U5629" i="1"/>
  <c r="U5632" i="1"/>
  <c r="U5637" i="1"/>
  <c r="U5640" i="1"/>
  <c r="U5645" i="1"/>
  <c r="U5648" i="1"/>
  <c r="U5653" i="1"/>
  <c r="U5656" i="1"/>
  <c r="U5661" i="1"/>
  <c r="U5664" i="1"/>
  <c r="U5674" i="1"/>
  <c r="U5691" i="1"/>
  <c r="U5701" i="1"/>
  <c r="U5718" i="1"/>
  <c r="U5726" i="1"/>
  <c r="U5754" i="1"/>
  <c r="U5453" i="1"/>
  <c r="U5529" i="1"/>
  <c r="U5698" i="1"/>
  <c r="U5744" i="1"/>
  <c r="U5748" i="1"/>
  <c r="U5755" i="1"/>
  <c r="U4430" i="1"/>
  <c r="U4438" i="1"/>
  <c r="U4480" i="1"/>
  <c r="U4485" i="1"/>
  <c r="U4488" i="1"/>
  <c r="U4493" i="1"/>
  <c r="U4496" i="1"/>
  <c r="U4501" i="1"/>
  <c r="U4504" i="1"/>
  <c r="U4509" i="1"/>
  <c r="U4512" i="1"/>
  <c r="U4517" i="1"/>
  <c r="U4520" i="1"/>
  <c r="U4525" i="1"/>
  <c r="U4528" i="1"/>
  <c r="U4554" i="1"/>
  <c r="U4609" i="1"/>
  <c r="U4629" i="1"/>
  <c r="U4633" i="1"/>
  <c r="U4637" i="1"/>
  <c r="U4641" i="1"/>
  <c r="U4652" i="1"/>
  <c r="U4656" i="1"/>
  <c r="U4660" i="1"/>
  <c r="U4690" i="1"/>
  <c r="U4706" i="1"/>
  <c r="U4710" i="1"/>
  <c r="U4752" i="1"/>
  <c r="U4759" i="1"/>
  <c r="U4770" i="1"/>
  <c r="U4784" i="1"/>
  <c r="U4791" i="1"/>
  <c r="U4795" i="1"/>
  <c r="U4889" i="1"/>
  <c r="U4914" i="1"/>
  <c r="U4944" i="1"/>
  <c r="U4956" i="1"/>
  <c r="U5161" i="1"/>
  <c r="U5168" i="1"/>
  <c r="U5213" i="1"/>
  <c r="U5274" i="1"/>
  <c r="U5278" i="1"/>
  <c r="U5289" i="1"/>
  <c r="U5293" i="1"/>
  <c r="U5297" i="1"/>
  <c r="U5301" i="1"/>
  <c r="U5392" i="1"/>
  <c r="U5154" i="1"/>
  <c r="U4442" i="1"/>
  <c r="U4869" i="1"/>
  <c r="U4909" i="1"/>
  <c r="U5071" i="1"/>
  <c r="U5150" i="1"/>
  <c r="U5374" i="1"/>
  <c r="U4423" i="1"/>
  <c r="U4661" i="1"/>
  <c r="U4715" i="1"/>
  <c r="U4753" i="1"/>
  <c r="U4540" i="1"/>
  <c r="U4583" i="1"/>
  <c r="U4967" i="1"/>
  <c r="U4975" i="1"/>
  <c r="U4983" i="1"/>
  <c r="U4991" i="1"/>
  <c r="U4999" i="1"/>
  <c r="U5007" i="1"/>
  <c r="U5015" i="1"/>
  <c r="U5060" i="1"/>
  <c r="U5136" i="1"/>
  <c r="U5244" i="1"/>
  <c r="U5360" i="1"/>
  <c r="U4431" i="1"/>
  <c r="U4723" i="1"/>
  <c r="U4785" i="1"/>
  <c r="U4447" i="1"/>
  <c r="U4440" i="1"/>
  <c r="U4444" i="1"/>
  <c r="U4448" i="1"/>
  <c r="U4452" i="1"/>
  <c r="U4456" i="1"/>
  <c r="U4460" i="1"/>
  <c r="U4464" i="1"/>
  <c r="U4468" i="1"/>
  <c r="U4533" i="1"/>
  <c r="U4537" i="1"/>
  <c r="U4541" i="1"/>
  <c r="U4545" i="1"/>
  <c r="U4548" i="1"/>
  <c r="U4556" i="1"/>
  <c r="U4560" i="1"/>
  <c r="U4564" i="1"/>
  <c r="U4568" i="1"/>
  <c r="U4576" i="1"/>
  <c r="U4584" i="1"/>
  <c r="U4592" i="1"/>
  <c r="U4600" i="1"/>
  <c r="U4608" i="1"/>
  <c r="U4616" i="1"/>
  <c r="U4639" i="1"/>
  <c r="U4658" i="1"/>
  <c r="U4674" i="1"/>
  <c r="U4678" i="1"/>
  <c r="U4761" i="1"/>
  <c r="U4765" i="1"/>
  <c r="U4772" i="1"/>
  <c r="U4793" i="1"/>
  <c r="U4814" i="1"/>
  <c r="U4822" i="1"/>
  <c r="U4830" i="1"/>
  <c r="U4838" i="1"/>
  <c r="U4846" i="1"/>
  <c r="U4854" i="1"/>
  <c r="U4857" i="1"/>
  <c r="U4867" i="1"/>
  <c r="U4877" i="1"/>
  <c r="U4884" i="1"/>
  <c r="U4891" i="1"/>
  <c r="U4913" i="1"/>
  <c r="U5065" i="1"/>
  <c r="U5118" i="1"/>
  <c r="U5125" i="1"/>
  <c r="U5193" i="1"/>
  <c r="U5226" i="1"/>
  <c r="U5237" i="1"/>
  <c r="U5241" i="1"/>
  <c r="U5252" i="1"/>
  <c r="U4458" i="1"/>
  <c r="U4707" i="1"/>
  <c r="U5052" i="1"/>
  <c r="U4425" i="1"/>
  <c r="U4429" i="1"/>
  <c r="U4433" i="1"/>
  <c r="U4437" i="1"/>
  <c r="U4482" i="1"/>
  <c r="U4490" i="1"/>
  <c r="U4498" i="1"/>
  <c r="U4506" i="1"/>
  <c r="U4514" i="1"/>
  <c r="U4522" i="1"/>
  <c r="U4530" i="1"/>
  <c r="U4549" i="1"/>
  <c r="U4553" i="1"/>
  <c r="U4644" i="1"/>
  <c r="U4651" i="1"/>
  <c r="U4655" i="1"/>
  <c r="U4659" i="1"/>
  <c r="U4663" i="1"/>
  <c r="U4667" i="1"/>
  <c r="U4705" i="1"/>
  <c r="U4709" i="1"/>
  <c r="U4713" i="1"/>
  <c r="U4717" i="1"/>
  <c r="U4751" i="1"/>
  <c r="U4762" i="1"/>
  <c r="U4776" i="1"/>
  <c r="U4783" i="1"/>
  <c r="U4794" i="1"/>
  <c r="U4804" i="1"/>
  <c r="U4817" i="1"/>
  <c r="U4825" i="1"/>
  <c r="U4833" i="1"/>
  <c r="U4841" i="1"/>
  <c r="U4849" i="1"/>
  <c r="U4878" i="1"/>
  <c r="U4881" i="1"/>
  <c r="U4888" i="1"/>
  <c r="U4932" i="1"/>
  <c r="U4946" i="1"/>
  <c r="U5096" i="1"/>
  <c r="U5100" i="1"/>
  <c r="U5107" i="1"/>
  <c r="U5111" i="1"/>
  <c r="U5164" i="1"/>
  <c r="U5175" i="1"/>
  <c r="U5186" i="1"/>
  <c r="U5216" i="1"/>
  <c r="U5230" i="1"/>
  <c r="U5257" i="1"/>
  <c r="U5304" i="1"/>
  <c r="U5308" i="1"/>
  <c r="U5323" i="1"/>
  <c r="U5338" i="1"/>
  <c r="U5342" i="1"/>
  <c r="U5365" i="1"/>
  <c r="U4965" i="1"/>
  <c r="U4968" i="1"/>
  <c r="U4973" i="1"/>
  <c r="U4976" i="1"/>
  <c r="U4981" i="1"/>
  <c r="U4984" i="1"/>
  <c r="U4989" i="1"/>
  <c r="U4992" i="1"/>
  <c r="U4997" i="1"/>
  <c r="U5000" i="1"/>
  <c r="U5005" i="1"/>
  <c r="U5008" i="1"/>
  <c r="U5013" i="1"/>
  <c r="U5016" i="1"/>
  <c r="U5027" i="1"/>
  <c r="U5031" i="1"/>
  <c r="U5042" i="1"/>
  <c r="U5046" i="1"/>
  <c r="U5061" i="1"/>
  <c r="U5068" i="1"/>
  <c r="U5076" i="1"/>
  <c r="U5083" i="1"/>
  <c r="U5094" i="1"/>
  <c r="U5108" i="1"/>
  <c r="U5115" i="1"/>
  <c r="U5130" i="1"/>
  <c r="U5137" i="1"/>
  <c r="U5151" i="1"/>
  <c r="U5162" i="1"/>
  <c r="U5169" i="1"/>
  <c r="U5180" i="1"/>
  <c r="U5197" i="1"/>
  <c r="U5207" i="1"/>
  <c r="U5220" i="1"/>
  <c r="U5224" i="1"/>
  <c r="U5238" i="1"/>
  <c r="U5253" i="1"/>
  <c r="U5260" i="1"/>
  <c r="U5272" i="1"/>
  <c r="U5283" i="1"/>
  <c r="U5290" i="1"/>
  <c r="U5294" i="1"/>
  <c r="U5313" i="1"/>
  <c r="U5317" i="1"/>
  <c r="U5328" i="1"/>
  <c r="U5332" i="1"/>
  <c r="U5350" i="1"/>
  <c r="U5368" i="1"/>
  <c r="U5372" i="1"/>
  <c r="U5382" i="1"/>
  <c r="U4971" i="1"/>
  <c r="U4979" i="1"/>
  <c r="U4987" i="1"/>
  <c r="U4995" i="1"/>
  <c r="U4998" i="1"/>
  <c r="U5003" i="1"/>
  <c r="U5006" i="1"/>
  <c r="U5011" i="1"/>
  <c r="U5020" i="1"/>
  <c r="U5047" i="1"/>
  <c r="U5058" i="1"/>
  <c r="U5062" i="1"/>
  <c r="U5091" i="1"/>
  <c r="U5145" i="1"/>
  <c r="U5159" i="1"/>
  <c r="U5228" i="1"/>
  <c r="U5276" i="1"/>
  <c r="U5306" i="1"/>
  <c r="U5310" i="1"/>
  <c r="U5344" i="1"/>
  <c r="U5348" i="1"/>
  <c r="U5358" i="1"/>
  <c r="U5376" i="1"/>
  <c r="U5390" i="1"/>
  <c r="U4963" i="1"/>
  <c r="U5028" i="1"/>
  <c r="U5109" i="1"/>
  <c r="U5134" i="1"/>
  <c r="U5166" i="1"/>
  <c r="U5314" i="1"/>
  <c r="U5318" i="1"/>
  <c r="U5391" i="1"/>
  <c r="U4792" i="1"/>
  <c r="U4799" i="1"/>
  <c r="U4805" i="1"/>
  <c r="U4810" i="1"/>
  <c r="U4818" i="1"/>
  <c r="U4826" i="1"/>
  <c r="U4834" i="1"/>
  <c r="U4842" i="1"/>
  <c r="U4850" i="1"/>
  <c r="U4855" i="1"/>
  <c r="U4862" i="1"/>
  <c r="U4865" i="1"/>
  <c r="U4875" i="1"/>
  <c r="U4885" i="1"/>
  <c r="U4892" i="1"/>
  <c r="U4902" i="1"/>
  <c r="U4905" i="1"/>
  <c r="U4918" i="1"/>
  <c r="U4934" i="1"/>
  <c r="U4950" i="1"/>
  <c r="U4964" i="1"/>
  <c r="U4969" i="1"/>
  <c r="U4972" i="1"/>
  <c r="U4977" i="1"/>
  <c r="U4980" i="1"/>
  <c r="U4985" i="1"/>
  <c r="U4988" i="1"/>
  <c r="U4993" i="1"/>
  <c r="U4996" i="1"/>
  <c r="U5001" i="1"/>
  <c r="U5004" i="1"/>
  <c r="U5009" i="1"/>
  <c r="U5012" i="1"/>
  <c r="U5017" i="1"/>
  <c r="U5029" i="1"/>
  <c r="U5036" i="1"/>
  <c r="U5048" i="1"/>
  <c r="U5059" i="1"/>
  <c r="U5063" i="1"/>
  <c r="U5078" i="1"/>
  <c r="U5092" i="1"/>
  <c r="U5099" i="1"/>
  <c r="U5110" i="1"/>
  <c r="U5124" i="1"/>
  <c r="U5135" i="1"/>
  <c r="U5146" i="1"/>
  <c r="U5153" i="1"/>
  <c r="U5167" i="1"/>
  <c r="U5178" i="1"/>
  <c r="U5192" i="1"/>
  <c r="U5202" i="1"/>
  <c r="U5212" i="1"/>
  <c r="U5229" i="1"/>
  <c r="U5240" i="1"/>
  <c r="U5251" i="1"/>
  <c r="U5255" i="1"/>
  <c r="U5266" i="1"/>
  <c r="U5270" i="1"/>
  <c r="U5285" i="1"/>
  <c r="U5296" i="1"/>
  <c r="U5300" i="1"/>
  <c r="U5315" i="1"/>
  <c r="U5322" i="1"/>
  <c r="U5326" i="1"/>
  <c r="U5341" i="1"/>
  <c r="U5352" i="1"/>
  <c r="U5356" i="1"/>
  <c r="U5366" i="1"/>
  <c r="U5384" i="1"/>
  <c r="U5388" i="1"/>
  <c r="U4466" i="1"/>
  <c r="U4559" i="1"/>
  <c r="U4483" i="1"/>
  <c r="U4499" i="1"/>
  <c r="U4523" i="1"/>
  <c r="U4535" i="1"/>
  <c r="U4567" i="1"/>
  <c r="U4645" i="1"/>
  <c r="U4424" i="1"/>
  <c r="U4428" i="1"/>
  <c r="U4443" i="1"/>
  <c r="U4450" i="1"/>
  <c r="U4462" i="1"/>
  <c r="U4473" i="1"/>
  <c r="U4551" i="1"/>
  <c r="U4558" i="1"/>
  <c r="U4587" i="1"/>
  <c r="U4591" i="1"/>
  <c r="U4602" i="1"/>
  <c r="U4606" i="1"/>
  <c r="U4621" i="1"/>
  <c r="U4628" i="1"/>
  <c r="U4640" i="1"/>
  <c r="U4665" i="1"/>
  <c r="U4672" i="1"/>
  <c r="U4697" i="1"/>
  <c r="U4708" i="1"/>
  <c r="U4722" i="1"/>
  <c r="U4729" i="1"/>
  <c r="U4740" i="1"/>
  <c r="U4669" i="1"/>
  <c r="U4716" i="1"/>
  <c r="U4730" i="1"/>
  <c r="U4737" i="1"/>
  <c r="U4477" i="1"/>
  <c r="U4534" i="1"/>
  <c r="U4566" i="1"/>
  <c r="U4474" i="1"/>
  <c r="U4491" i="1"/>
  <c r="U4515" i="1"/>
  <c r="U4542" i="1"/>
  <c r="U4574" i="1"/>
  <c r="U4481" i="1"/>
  <c r="U4497" i="1"/>
  <c r="U4521" i="1"/>
  <c r="U4604" i="1"/>
  <c r="U4699" i="1"/>
  <c r="U4731" i="1"/>
  <c r="U4742" i="1"/>
  <c r="U4531" i="1"/>
  <c r="U4677" i="1"/>
  <c r="U4426" i="1"/>
  <c r="U4489" i="1"/>
  <c r="U4505" i="1"/>
  <c r="U4513" i="1"/>
  <c r="U4529" i="1"/>
  <c r="U4427" i="1"/>
  <c r="U4434" i="1"/>
  <c r="U4446" i="1"/>
  <c r="U4457" i="1"/>
  <c r="U4461" i="1"/>
  <c r="U4472" i="1"/>
  <c r="U4476" i="1"/>
  <c r="U4543" i="1"/>
  <c r="U4550" i="1"/>
  <c r="U4575" i="1"/>
  <c r="U4582" i="1"/>
  <c r="U4586" i="1"/>
  <c r="U4590" i="1"/>
  <c r="U4605" i="1"/>
  <c r="U4612" i="1"/>
  <c r="U4624" i="1"/>
  <c r="U4635" i="1"/>
  <c r="U4653" i="1"/>
  <c r="U4657" i="1"/>
  <c r="U4664" i="1"/>
  <c r="U4685" i="1"/>
  <c r="U4689" i="1"/>
  <c r="U4700" i="1"/>
  <c r="U4714" i="1"/>
  <c r="U4721" i="1"/>
  <c r="U4732" i="1"/>
  <c r="U4507" i="1"/>
  <c r="U4588" i="1"/>
  <c r="U4596" i="1"/>
  <c r="U4594" i="1"/>
  <c r="U4598" i="1"/>
  <c r="U4632" i="1"/>
  <c r="U4643" i="1"/>
  <c r="U4654" i="1"/>
  <c r="U4668" i="1"/>
  <c r="U4675" i="1"/>
  <c r="U4686" i="1"/>
  <c r="U4711" i="1"/>
  <c r="U4718" i="1"/>
  <c r="U4743" i="1"/>
  <c r="T4422" i="1" l="1"/>
  <c r="S4422" i="1"/>
  <c r="T4421" i="1"/>
  <c r="S4421" i="1"/>
  <c r="U4421" i="1" s="1"/>
  <c r="T4420" i="1"/>
  <c r="U4420" i="1" s="1"/>
  <c r="S4420" i="1"/>
  <c r="T4419" i="1"/>
  <c r="S4419" i="1"/>
  <c r="T4418" i="1"/>
  <c r="S4418" i="1"/>
  <c r="T4417" i="1"/>
  <c r="S4417" i="1"/>
  <c r="T4416" i="1"/>
  <c r="S4416" i="1"/>
  <c r="T4415" i="1"/>
  <c r="S4415" i="1"/>
  <c r="T4414" i="1"/>
  <c r="S4414" i="1"/>
  <c r="U4414" i="1" s="1"/>
  <c r="T4413" i="1"/>
  <c r="S4413" i="1"/>
  <c r="T4412" i="1"/>
  <c r="S4412" i="1"/>
  <c r="T4411" i="1"/>
  <c r="S4411" i="1"/>
  <c r="T4410" i="1"/>
  <c r="S4410" i="1"/>
  <c r="T4409" i="1"/>
  <c r="S4409" i="1"/>
  <c r="T4408" i="1"/>
  <c r="S4408" i="1"/>
  <c r="T4407" i="1"/>
  <c r="S4407" i="1"/>
  <c r="T4406" i="1"/>
  <c r="S4406" i="1"/>
  <c r="T4405" i="1"/>
  <c r="S4405" i="1"/>
  <c r="T4404" i="1"/>
  <c r="S4404" i="1"/>
  <c r="T4403" i="1"/>
  <c r="S4403" i="1"/>
  <c r="T4402" i="1"/>
  <c r="S4402" i="1"/>
  <c r="T4401" i="1"/>
  <c r="S4401" i="1"/>
  <c r="T4400" i="1"/>
  <c r="S4400" i="1"/>
  <c r="T4399" i="1"/>
  <c r="S4399" i="1"/>
  <c r="T4398" i="1"/>
  <c r="S4398" i="1"/>
  <c r="T4397" i="1"/>
  <c r="S4397" i="1"/>
  <c r="T4396" i="1"/>
  <c r="S4396" i="1"/>
  <c r="T4395" i="1"/>
  <c r="S4395" i="1"/>
  <c r="T4394" i="1"/>
  <c r="S4394" i="1"/>
  <c r="U4394" i="1" s="1"/>
  <c r="T4393" i="1"/>
  <c r="S4393" i="1"/>
  <c r="T4392" i="1"/>
  <c r="S4392" i="1"/>
  <c r="T4391" i="1"/>
  <c r="S4391" i="1"/>
  <c r="T4390" i="1"/>
  <c r="S4390" i="1"/>
  <c r="T4389" i="1"/>
  <c r="S4389" i="1"/>
  <c r="T4388" i="1"/>
  <c r="U4388" i="1" s="1"/>
  <c r="S4388" i="1"/>
  <c r="T4387" i="1"/>
  <c r="S4387" i="1"/>
  <c r="T4386" i="1"/>
  <c r="S4386" i="1"/>
  <c r="T4385" i="1"/>
  <c r="S4385" i="1"/>
  <c r="T4384" i="1"/>
  <c r="S4384" i="1"/>
  <c r="T4383" i="1"/>
  <c r="S4383" i="1"/>
  <c r="T4382" i="1"/>
  <c r="S4382" i="1"/>
  <c r="T4381" i="1"/>
  <c r="S4381" i="1"/>
  <c r="T4380" i="1"/>
  <c r="U4380" i="1" s="1"/>
  <c r="S4380" i="1"/>
  <c r="T4379" i="1"/>
  <c r="S4379" i="1"/>
  <c r="T4378" i="1"/>
  <c r="S4378" i="1"/>
  <c r="T4377" i="1"/>
  <c r="S4377" i="1"/>
  <c r="T4376" i="1"/>
  <c r="S4376" i="1"/>
  <c r="T4375" i="1"/>
  <c r="S4375" i="1"/>
  <c r="T4374" i="1"/>
  <c r="S4374" i="1"/>
  <c r="T4373" i="1"/>
  <c r="S4373" i="1"/>
  <c r="T4372" i="1"/>
  <c r="S4372" i="1"/>
  <c r="T4371" i="1"/>
  <c r="S4371" i="1"/>
  <c r="T4370" i="1"/>
  <c r="S4370" i="1"/>
  <c r="S4369" i="1"/>
  <c r="T4369" i="1"/>
  <c r="T4368" i="1"/>
  <c r="S4368" i="1"/>
  <c r="T4367" i="1"/>
  <c r="S4367" i="1"/>
  <c r="T4366" i="1"/>
  <c r="S4366" i="1"/>
  <c r="T4365" i="1"/>
  <c r="S4365" i="1"/>
  <c r="T4364" i="1"/>
  <c r="S4364" i="1"/>
  <c r="T4363" i="1"/>
  <c r="S4363" i="1"/>
  <c r="T4362" i="1"/>
  <c r="S4362" i="1"/>
  <c r="T4361" i="1"/>
  <c r="S4361" i="1"/>
  <c r="T4360" i="1"/>
  <c r="S4360" i="1"/>
  <c r="T4359" i="1"/>
  <c r="S4359" i="1"/>
  <c r="T4358" i="1"/>
  <c r="S4358" i="1"/>
  <c r="T4357" i="1"/>
  <c r="S4357" i="1"/>
  <c r="T4356" i="1"/>
  <c r="S4356" i="1"/>
  <c r="T4355" i="1"/>
  <c r="U4355" i="1" s="1"/>
  <c r="S4355" i="1"/>
  <c r="T4354" i="1"/>
  <c r="S4354" i="1"/>
  <c r="U4354" i="1" s="1"/>
  <c r="T4353" i="1"/>
  <c r="S4353" i="1"/>
  <c r="T4352" i="1"/>
  <c r="S4352" i="1"/>
  <c r="T4351" i="1"/>
  <c r="S4351" i="1"/>
  <c r="T4350" i="1"/>
  <c r="S4350" i="1"/>
  <c r="U4350" i="1" s="1"/>
  <c r="T4349" i="1"/>
  <c r="S4349" i="1"/>
  <c r="T4348" i="1"/>
  <c r="S4348" i="1"/>
  <c r="T4347" i="1"/>
  <c r="S4347" i="1"/>
  <c r="T4346" i="1"/>
  <c r="S4346" i="1"/>
  <c r="T4345" i="1"/>
  <c r="S4345" i="1"/>
  <c r="T4344" i="1"/>
  <c r="S4344" i="1"/>
  <c r="T4343" i="1"/>
  <c r="S4343" i="1"/>
  <c r="T4342" i="1"/>
  <c r="S4342" i="1"/>
  <c r="U4342" i="1" s="1"/>
  <c r="T4341" i="1"/>
  <c r="S4341" i="1"/>
  <c r="T4340" i="1"/>
  <c r="S4340" i="1"/>
  <c r="T4339" i="1"/>
  <c r="U4339" i="1" s="1"/>
  <c r="S4339" i="1"/>
  <c r="T4338" i="1"/>
  <c r="S4338" i="1"/>
  <c r="U4338" i="1" s="1"/>
  <c r="T4337" i="1"/>
  <c r="S4337" i="1"/>
  <c r="T4336" i="1"/>
  <c r="S4336" i="1"/>
  <c r="T4335" i="1"/>
  <c r="S4335" i="1"/>
  <c r="T4334" i="1"/>
  <c r="S4334" i="1"/>
  <c r="T4333" i="1"/>
  <c r="S4333" i="1"/>
  <c r="T4332" i="1"/>
  <c r="S4332" i="1"/>
  <c r="T4331" i="1"/>
  <c r="S4331" i="1"/>
  <c r="T4330" i="1"/>
  <c r="S4330" i="1"/>
  <c r="U4330" i="1" s="1"/>
  <c r="T4329" i="1"/>
  <c r="S4329" i="1"/>
  <c r="T4328" i="1"/>
  <c r="S4328" i="1"/>
  <c r="T4327" i="1"/>
  <c r="S4327" i="1"/>
  <c r="T4326" i="1"/>
  <c r="S4326" i="1"/>
  <c r="U4326" i="1" s="1"/>
  <c r="T4325" i="1"/>
  <c r="S4325" i="1"/>
  <c r="T4324" i="1"/>
  <c r="S4324" i="1"/>
  <c r="T4323" i="1"/>
  <c r="S4323" i="1"/>
  <c r="T4322" i="1"/>
  <c r="S4322" i="1"/>
  <c r="U4322" i="1" s="1"/>
  <c r="S4321" i="1"/>
  <c r="T4321" i="1"/>
  <c r="T4320" i="1"/>
  <c r="S4320" i="1"/>
  <c r="T4319" i="1"/>
  <c r="S4319" i="1"/>
  <c r="T4318" i="1"/>
  <c r="S4318" i="1"/>
  <c r="T4317" i="1"/>
  <c r="S4317" i="1"/>
  <c r="T4316" i="1"/>
  <c r="S4316" i="1"/>
  <c r="T4315" i="1"/>
  <c r="S4315" i="1"/>
  <c r="T4314" i="1"/>
  <c r="S4314" i="1"/>
  <c r="T4313" i="1"/>
  <c r="S4313" i="1"/>
  <c r="T4312" i="1"/>
  <c r="S4312" i="1"/>
  <c r="T4311" i="1"/>
  <c r="S4311" i="1"/>
  <c r="T4310" i="1"/>
  <c r="S4310" i="1"/>
  <c r="T4309" i="1"/>
  <c r="S4309" i="1"/>
  <c r="T4308" i="1"/>
  <c r="S4308" i="1"/>
  <c r="T4307" i="1"/>
  <c r="S4307" i="1"/>
  <c r="T4306" i="1"/>
  <c r="S4306" i="1"/>
  <c r="U4306" i="1" s="1"/>
  <c r="T4305" i="1"/>
  <c r="S4305" i="1"/>
  <c r="T4304" i="1"/>
  <c r="S4304" i="1"/>
  <c r="T4303" i="1"/>
  <c r="S4303" i="1"/>
  <c r="T4302" i="1"/>
  <c r="S4302" i="1"/>
  <c r="T4301" i="1"/>
  <c r="S4301" i="1"/>
  <c r="T4300" i="1"/>
  <c r="S4300" i="1"/>
  <c r="T4299" i="1"/>
  <c r="S4299" i="1"/>
  <c r="T4298" i="1"/>
  <c r="S4298" i="1"/>
  <c r="T4297" i="1"/>
  <c r="S4297" i="1"/>
  <c r="T4296" i="1"/>
  <c r="S4296" i="1"/>
  <c r="T4295" i="1"/>
  <c r="S4295" i="1"/>
  <c r="T4294" i="1"/>
  <c r="S4294" i="1"/>
  <c r="T4293" i="1"/>
  <c r="S4293" i="1"/>
  <c r="T4292" i="1"/>
  <c r="S4292" i="1"/>
  <c r="T4291" i="1"/>
  <c r="S4291" i="1"/>
  <c r="T4290" i="1"/>
  <c r="S4290" i="1"/>
  <c r="T4289" i="1"/>
  <c r="S4289" i="1"/>
  <c r="T4288" i="1"/>
  <c r="S4288" i="1"/>
  <c r="T4287" i="1"/>
  <c r="S4287" i="1"/>
  <c r="T4286" i="1"/>
  <c r="S4286" i="1"/>
  <c r="T4285" i="1"/>
  <c r="S4285" i="1"/>
  <c r="T4284" i="1"/>
  <c r="S4284" i="1"/>
  <c r="T4283" i="1"/>
  <c r="S4283" i="1"/>
  <c r="T4282" i="1"/>
  <c r="S4282" i="1"/>
  <c r="U4282" i="1" s="1"/>
  <c r="T4281" i="1"/>
  <c r="S4281" i="1"/>
  <c r="T4280" i="1"/>
  <c r="S4280" i="1"/>
  <c r="T4279" i="1"/>
  <c r="S4279" i="1"/>
  <c r="T4278" i="1"/>
  <c r="S4278" i="1"/>
  <c r="T4277" i="1"/>
  <c r="S4277" i="1"/>
  <c r="T4276" i="1"/>
  <c r="S4276" i="1"/>
  <c r="T4275" i="1"/>
  <c r="S4275" i="1"/>
  <c r="T4274" i="1"/>
  <c r="S4274" i="1"/>
  <c r="U4274" i="1" s="1"/>
  <c r="T4273" i="1"/>
  <c r="S4273" i="1"/>
  <c r="T4272" i="1"/>
  <c r="S4272" i="1"/>
  <c r="T4271" i="1"/>
  <c r="S4271" i="1"/>
  <c r="T4270" i="1"/>
  <c r="S4270" i="1"/>
  <c r="T4269" i="1"/>
  <c r="S4269" i="1"/>
  <c r="T4268" i="1"/>
  <c r="S4268" i="1"/>
  <c r="S4267" i="1"/>
  <c r="T4267" i="1"/>
  <c r="T4266" i="1"/>
  <c r="S4266" i="1"/>
  <c r="T4265" i="1"/>
  <c r="S4265" i="1"/>
  <c r="T4264" i="1"/>
  <c r="S4264" i="1"/>
  <c r="T4263" i="1"/>
  <c r="S4263" i="1"/>
  <c r="T4262" i="1"/>
  <c r="S4262" i="1"/>
  <c r="T4261" i="1"/>
  <c r="S4261" i="1"/>
  <c r="T4260" i="1"/>
  <c r="S4260" i="1"/>
  <c r="T4259" i="1"/>
  <c r="S4259" i="1"/>
  <c r="T4258" i="1"/>
  <c r="S4258" i="1"/>
  <c r="T4257" i="1"/>
  <c r="S4257" i="1"/>
  <c r="T4256" i="1"/>
  <c r="S4256" i="1"/>
  <c r="T4255" i="1"/>
  <c r="S4255" i="1"/>
  <c r="T4254" i="1"/>
  <c r="S4254" i="1"/>
  <c r="T4253" i="1"/>
  <c r="S4253" i="1"/>
  <c r="T4252" i="1"/>
  <c r="S4252" i="1"/>
  <c r="T4251" i="1"/>
  <c r="S4251" i="1"/>
  <c r="T4250" i="1"/>
  <c r="S4250" i="1"/>
  <c r="T4249" i="1"/>
  <c r="S4249" i="1"/>
  <c r="T4248" i="1"/>
  <c r="S4248" i="1"/>
  <c r="T4247" i="1"/>
  <c r="S4247" i="1"/>
  <c r="T4246" i="1"/>
  <c r="S4246" i="1"/>
  <c r="T4245" i="1"/>
  <c r="S4245" i="1"/>
  <c r="T4244" i="1"/>
  <c r="S4244" i="1"/>
  <c r="T4243" i="1"/>
  <c r="S4243" i="1"/>
  <c r="T4242" i="1"/>
  <c r="S4242" i="1"/>
  <c r="T4241" i="1"/>
  <c r="S4241" i="1"/>
  <c r="T4240" i="1"/>
  <c r="S4240" i="1"/>
  <c r="T4239" i="1"/>
  <c r="S4239" i="1"/>
  <c r="T4238" i="1"/>
  <c r="S4238" i="1"/>
  <c r="T4237" i="1"/>
  <c r="S4237" i="1"/>
  <c r="T4236" i="1"/>
  <c r="S4236" i="1"/>
  <c r="T4235" i="1"/>
  <c r="S4235" i="1"/>
  <c r="T4234" i="1"/>
  <c r="S4234" i="1"/>
  <c r="T4233" i="1"/>
  <c r="S4233" i="1"/>
  <c r="T4232" i="1"/>
  <c r="S4232" i="1"/>
  <c r="T4231" i="1"/>
  <c r="S4231" i="1"/>
  <c r="T4230" i="1"/>
  <c r="S4230" i="1"/>
  <c r="T4229" i="1"/>
  <c r="S4229" i="1"/>
  <c r="T4228" i="1"/>
  <c r="S4228" i="1"/>
  <c r="T4227" i="1"/>
  <c r="S4227" i="1"/>
  <c r="T4226" i="1"/>
  <c r="S4226" i="1"/>
  <c r="T4225" i="1"/>
  <c r="S4225" i="1"/>
  <c r="T4224" i="1"/>
  <c r="S4224" i="1"/>
  <c r="T4223" i="1"/>
  <c r="S4223" i="1"/>
  <c r="T4222" i="1"/>
  <c r="S4222" i="1"/>
  <c r="T4221" i="1"/>
  <c r="S4221" i="1"/>
  <c r="T4220" i="1"/>
  <c r="S4220" i="1"/>
  <c r="T4219" i="1"/>
  <c r="S4219" i="1"/>
  <c r="T4218" i="1"/>
  <c r="S4218" i="1"/>
  <c r="T4217" i="1"/>
  <c r="S4217" i="1"/>
  <c r="T4216" i="1"/>
  <c r="S4216" i="1"/>
  <c r="T4215" i="1"/>
  <c r="S4215" i="1"/>
  <c r="T4214" i="1"/>
  <c r="S4214" i="1"/>
  <c r="S4213" i="1"/>
  <c r="T4213" i="1"/>
  <c r="V4212" i="1"/>
  <c r="T4212" i="1"/>
  <c r="S4212" i="1"/>
  <c r="V4211" i="1"/>
  <c r="T4211" i="1"/>
  <c r="S4211" i="1"/>
  <c r="V4210" i="1"/>
  <c r="T4210" i="1"/>
  <c r="S4210" i="1"/>
  <c r="V4209" i="1"/>
  <c r="T4209" i="1"/>
  <c r="S4209" i="1"/>
  <c r="V4208" i="1"/>
  <c r="T4208" i="1"/>
  <c r="S4208" i="1"/>
  <c r="V4207" i="1"/>
  <c r="T4207" i="1"/>
  <c r="S4207" i="1"/>
  <c r="V4206" i="1"/>
  <c r="T4206" i="1"/>
  <c r="S4206" i="1"/>
  <c r="V4205" i="1"/>
  <c r="T4205" i="1"/>
  <c r="S4205" i="1"/>
  <c r="V4204" i="1"/>
  <c r="T4204" i="1"/>
  <c r="S4204" i="1"/>
  <c r="V4203" i="1"/>
  <c r="T4203" i="1"/>
  <c r="S4203" i="1"/>
  <c r="V4202" i="1"/>
  <c r="T4202" i="1"/>
  <c r="S4202" i="1"/>
  <c r="V4201" i="1"/>
  <c r="T4201" i="1"/>
  <c r="S4201" i="1"/>
  <c r="V4200" i="1"/>
  <c r="T4200" i="1"/>
  <c r="S4200" i="1"/>
  <c r="V4199" i="1"/>
  <c r="T4199" i="1"/>
  <c r="S4199" i="1"/>
  <c r="V4198" i="1"/>
  <c r="T4198" i="1"/>
  <c r="S4198" i="1"/>
  <c r="V4197" i="1"/>
  <c r="T4197" i="1"/>
  <c r="S4197" i="1"/>
  <c r="V4196" i="1"/>
  <c r="T4196" i="1"/>
  <c r="S4196" i="1"/>
  <c r="V4195" i="1"/>
  <c r="T4195" i="1"/>
  <c r="S4195" i="1"/>
  <c r="V4194" i="1"/>
  <c r="T4194" i="1"/>
  <c r="S4194" i="1"/>
  <c r="V4193" i="1"/>
  <c r="T4193" i="1"/>
  <c r="S4193" i="1"/>
  <c r="V4192" i="1"/>
  <c r="T4192" i="1"/>
  <c r="S4192" i="1"/>
  <c r="V4191" i="1"/>
  <c r="T4191" i="1"/>
  <c r="S4191" i="1"/>
  <c r="V4190" i="1"/>
  <c r="T4190" i="1"/>
  <c r="S4190" i="1"/>
  <c r="V4189" i="1"/>
  <c r="T4189" i="1"/>
  <c r="S4189" i="1"/>
  <c r="V4188" i="1"/>
  <c r="T4188" i="1"/>
  <c r="S4188" i="1"/>
  <c r="V4187" i="1"/>
  <c r="T4187" i="1"/>
  <c r="S4187" i="1"/>
  <c r="V4186" i="1"/>
  <c r="T4186" i="1"/>
  <c r="S4186" i="1"/>
  <c r="V4185" i="1"/>
  <c r="T4185" i="1"/>
  <c r="S4185" i="1"/>
  <c r="V4184" i="1"/>
  <c r="T4184" i="1"/>
  <c r="S4184" i="1"/>
  <c r="V4183" i="1"/>
  <c r="T4183" i="1"/>
  <c r="S4183" i="1"/>
  <c r="V4182" i="1"/>
  <c r="T4182" i="1"/>
  <c r="S4182" i="1"/>
  <c r="V4181" i="1"/>
  <c r="T4181" i="1"/>
  <c r="S4181" i="1"/>
  <c r="V4180" i="1"/>
  <c r="T4180" i="1"/>
  <c r="S4180" i="1"/>
  <c r="V4179" i="1"/>
  <c r="T4179" i="1"/>
  <c r="S4179" i="1"/>
  <c r="V4178" i="1"/>
  <c r="T4178" i="1"/>
  <c r="S4178" i="1"/>
  <c r="V4177" i="1"/>
  <c r="T4177" i="1"/>
  <c r="S4177" i="1"/>
  <c r="V4176" i="1"/>
  <c r="T4176" i="1"/>
  <c r="S4176" i="1"/>
  <c r="V4175" i="1"/>
  <c r="T4175" i="1"/>
  <c r="S4175" i="1"/>
  <c r="V4174" i="1"/>
  <c r="T4174" i="1"/>
  <c r="S4174" i="1"/>
  <c r="V4173" i="1"/>
  <c r="T4173" i="1"/>
  <c r="S4173" i="1"/>
  <c r="V4172" i="1"/>
  <c r="T4172" i="1"/>
  <c r="S4172" i="1"/>
  <c r="V4171" i="1"/>
  <c r="T4171" i="1"/>
  <c r="S4171" i="1"/>
  <c r="V4170" i="1"/>
  <c r="T4170" i="1"/>
  <c r="S4170" i="1"/>
  <c r="V4169" i="1"/>
  <c r="T4169" i="1"/>
  <c r="S4169" i="1"/>
  <c r="V4168" i="1"/>
  <c r="T4168" i="1"/>
  <c r="S4168" i="1"/>
  <c r="V4167" i="1"/>
  <c r="T4167" i="1"/>
  <c r="S4167" i="1"/>
  <c r="V4166" i="1"/>
  <c r="T4166" i="1"/>
  <c r="S4166" i="1"/>
  <c r="V4165" i="1"/>
  <c r="T4165" i="1"/>
  <c r="S4165" i="1"/>
  <c r="V4164" i="1"/>
  <c r="T4164" i="1"/>
  <c r="S4164" i="1"/>
  <c r="V4163" i="1"/>
  <c r="T4163" i="1"/>
  <c r="S4163" i="1"/>
  <c r="V4162" i="1"/>
  <c r="T4162" i="1"/>
  <c r="S4162" i="1"/>
  <c r="V4161" i="1"/>
  <c r="T4161" i="1"/>
  <c r="S4161" i="1"/>
  <c r="V4160" i="1"/>
  <c r="T4160" i="1"/>
  <c r="S4160" i="1"/>
  <c r="S4159" i="1"/>
  <c r="T4159" i="1"/>
  <c r="V4159" i="1"/>
  <c r="T4158" i="1"/>
  <c r="S4158" i="1"/>
  <c r="T4157" i="1"/>
  <c r="S4157" i="1"/>
  <c r="T4156" i="1"/>
  <c r="S4156" i="1"/>
  <c r="T4155" i="1"/>
  <c r="S4155" i="1"/>
  <c r="T4154" i="1"/>
  <c r="S4154" i="1"/>
  <c r="T4153" i="1"/>
  <c r="S4153" i="1"/>
  <c r="T4152" i="1"/>
  <c r="S4152" i="1"/>
  <c r="T4151" i="1"/>
  <c r="S4151" i="1"/>
  <c r="T4150" i="1"/>
  <c r="S4150" i="1"/>
  <c r="T4149" i="1"/>
  <c r="S4149" i="1"/>
  <c r="T4148" i="1"/>
  <c r="S4148" i="1"/>
  <c r="T4147" i="1"/>
  <c r="S4147" i="1"/>
  <c r="T4146" i="1"/>
  <c r="S4146" i="1"/>
  <c r="T4145" i="1"/>
  <c r="S4145" i="1"/>
  <c r="T4144" i="1"/>
  <c r="S4144" i="1"/>
  <c r="T4143" i="1"/>
  <c r="S4143" i="1"/>
  <c r="T4142" i="1"/>
  <c r="S4142" i="1"/>
  <c r="T4141" i="1"/>
  <c r="S4141" i="1"/>
  <c r="T4140" i="1"/>
  <c r="S4140" i="1"/>
  <c r="T4139" i="1"/>
  <c r="S4139" i="1"/>
  <c r="T4138" i="1"/>
  <c r="S4138" i="1"/>
  <c r="T4137" i="1"/>
  <c r="S4137" i="1"/>
  <c r="T4136" i="1"/>
  <c r="S4136" i="1"/>
  <c r="T4135" i="1"/>
  <c r="S4135" i="1"/>
  <c r="T4134" i="1"/>
  <c r="S4134" i="1"/>
  <c r="T4133" i="1"/>
  <c r="S4133" i="1"/>
  <c r="U4133" i="1" s="1"/>
  <c r="T4132" i="1"/>
  <c r="S4132" i="1"/>
  <c r="T4131" i="1"/>
  <c r="S4131" i="1"/>
  <c r="T4130" i="1"/>
  <c r="S4130" i="1"/>
  <c r="T4129" i="1"/>
  <c r="S4129" i="1"/>
  <c r="T4128" i="1"/>
  <c r="S4128" i="1"/>
  <c r="T4127" i="1"/>
  <c r="S4127" i="1"/>
  <c r="T4126" i="1"/>
  <c r="S4126" i="1"/>
  <c r="T4125" i="1"/>
  <c r="S4125" i="1"/>
  <c r="T4124" i="1"/>
  <c r="S4124" i="1"/>
  <c r="T4123" i="1"/>
  <c r="S4123" i="1"/>
  <c r="T4122" i="1"/>
  <c r="S4122" i="1"/>
  <c r="T4121" i="1"/>
  <c r="S4121" i="1"/>
  <c r="T4120" i="1"/>
  <c r="S4120" i="1"/>
  <c r="T4119" i="1"/>
  <c r="S4119" i="1"/>
  <c r="T4118" i="1"/>
  <c r="S4118" i="1"/>
  <c r="T4117" i="1"/>
  <c r="S4117" i="1"/>
  <c r="T4116" i="1"/>
  <c r="S4116" i="1"/>
  <c r="T4115" i="1"/>
  <c r="S4115" i="1"/>
  <c r="T4114" i="1"/>
  <c r="S4114" i="1"/>
  <c r="T4113" i="1"/>
  <c r="S4113" i="1"/>
  <c r="U4113" i="1" s="1"/>
  <c r="T4112" i="1"/>
  <c r="S4112" i="1"/>
  <c r="T4111" i="1"/>
  <c r="S4111" i="1"/>
  <c r="T4110" i="1"/>
  <c r="S4110" i="1"/>
  <c r="T4109" i="1"/>
  <c r="S4109" i="1"/>
  <c r="U4109" i="1" s="1"/>
  <c r="T4108" i="1"/>
  <c r="S4108" i="1"/>
  <c r="T4107" i="1"/>
  <c r="S4107" i="1"/>
  <c r="T4106" i="1"/>
  <c r="S4106" i="1"/>
  <c r="S4105" i="1"/>
  <c r="T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U4081" i="1" s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U4073" i="1" s="1"/>
  <c r="T4072" i="1"/>
  <c r="S4072" i="1"/>
  <c r="T4071" i="1"/>
  <c r="S4071" i="1"/>
  <c r="T4070" i="1"/>
  <c r="S4070" i="1"/>
  <c r="T4069" i="1"/>
  <c r="S4069" i="1"/>
  <c r="U4069" i="1" s="1"/>
  <c r="T4068" i="1"/>
  <c r="S4068" i="1"/>
  <c r="T4067" i="1"/>
  <c r="S4067" i="1"/>
  <c r="T4066" i="1"/>
  <c r="S4066" i="1"/>
  <c r="T4065" i="1"/>
  <c r="S4065" i="1"/>
  <c r="U4065" i="1" s="1"/>
  <c r="T4064" i="1"/>
  <c r="S4064" i="1"/>
  <c r="T4063" i="1"/>
  <c r="S4063" i="1"/>
  <c r="T4062" i="1"/>
  <c r="S4062" i="1"/>
  <c r="T4061" i="1"/>
  <c r="S4061" i="1"/>
  <c r="U4061" i="1" s="1"/>
  <c r="T4060" i="1"/>
  <c r="S4060" i="1"/>
  <c r="T4059" i="1"/>
  <c r="S4059" i="1"/>
  <c r="T4058" i="1"/>
  <c r="S4058" i="1"/>
  <c r="T4057" i="1"/>
  <c r="S4057" i="1"/>
  <c r="U4057" i="1" s="1"/>
  <c r="T4056" i="1"/>
  <c r="S4056" i="1"/>
  <c r="T4055" i="1"/>
  <c r="S4055" i="1"/>
  <c r="T4054" i="1"/>
  <c r="S4054" i="1"/>
  <c r="T4053" i="1"/>
  <c r="S4053" i="1"/>
  <c r="U4053" i="1" s="1"/>
  <c r="T4052" i="1"/>
  <c r="S4052" i="1"/>
  <c r="S4051" i="1"/>
  <c r="T4051" i="1"/>
  <c r="V4026" i="1"/>
  <c r="T4026" i="1"/>
  <c r="S4026" i="1"/>
  <c r="V4025" i="1"/>
  <c r="T4025" i="1"/>
  <c r="S4025" i="1"/>
  <c r="V4024" i="1"/>
  <c r="T4024" i="1"/>
  <c r="S4024" i="1"/>
  <c r="V4023" i="1"/>
  <c r="T4023" i="1"/>
  <c r="S4023" i="1"/>
  <c r="V4022" i="1"/>
  <c r="T4022" i="1"/>
  <c r="S4022" i="1"/>
  <c r="V4021" i="1"/>
  <c r="T4021" i="1"/>
  <c r="S4021" i="1"/>
  <c r="V4020" i="1"/>
  <c r="T4020" i="1"/>
  <c r="S4020" i="1"/>
  <c r="V4019" i="1"/>
  <c r="T4019" i="1"/>
  <c r="S4019" i="1"/>
  <c r="V4018" i="1"/>
  <c r="T4018" i="1"/>
  <c r="S4018" i="1"/>
  <c r="V4017" i="1"/>
  <c r="T4017" i="1"/>
  <c r="S4017" i="1"/>
  <c r="V4016" i="1"/>
  <c r="T4016" i="1"/>
  <c r="S4016" i="1"/>
  <c r="V4015" i="1"/>
  <c r="T4015" i="1"/>
  <c r="S4015" i="1"/>
  <c r="V4014" i="1"/>
  <c r="T4014" i="1"/>
  <c r="S4014" i="1"/>
  <c r="V4013" i="1"/>
  <c r="T4013" i="1"/>
  <c r="S4013" i="1"/>
  <c r="V4012" i="1"/>
  <c r="T4012" i="1"/>
  <c r="S4012" i="1"/>
  <c r="V4011" i="1"/>
  <c r="T4011" i="1"/>
  <c r="S4011" i="1"/>
  <c r="V4010" i="1"/>
  <c r="T4010" i="1"/>
  <c r="S4010" i="1"/>
  <c r="V4009" i="1"/>
  <c r="T4009" i="1"/>
  <c r="S4009" i="1"/>
  <c r="V4008" i="1"/>
  <c r="T4008" i="1"/>
  <c r="S4008" i="1"/>
  <c r="V4007" i="1"/>
  <c r="T4007" i="1"/>
  <c r="S4007" i="1"/>
  <c r="V4006" i="1"/>
  <c r="T4006" i="1"/>
  <c r="S4006" i="1"/>
  <c r="V4005" i="1"/>
  <c r="T4005" i="1"/>
  <c r="S4005" i="1"/>
  <c r="V4004" i="1"/>
  <c r="T4004" i="1"/>
  <c r="S4004" i="1"/>
  <c r="V4003" i="1"/>
  <c r="T4003" i="1"/>
  <c r="S4003" i="1"/>
  <c r="V4002" i="1"/>
  <c r="T4002" i="1"/>
  <c r="S4002" i="1"/>
  <c r="V4001" i="1"/>
  <c r="T4001" i="1"/>
  <c r="S4001" i="1"/>
  <c r="V4000" i="1"/>
  <c r="T4000" i="1"/>
  <c r="S4000" i="1"/>
  <c r="V3999" i="1"/>
  <c r="T3999" i="1"/>
  <c r="S3999" i="1"/>
  <c r="V3998" i="1"/>
  <c r="T3998" i="1"/>
  <c r="S3998" i="1"/>
  <c r="V3997" i="1"/>
  <c r="T3997" i="1"/>
  <c r="S3997" i="1"/>
  <c r="V3996" i="1"/>
  <c r="T3996" i="1"/>
  <c r="S3996" i="1"/>
  <c r="V3995" i="1"/>
  <c r="T3995" i="1"/>
  <c r="S3995" i="1"/>
  <c r="V3994" i="1"/>
  <c r="T3994" i="1"/>
  <c r="S3994" i="1"/>
  <c r="V3993" i="1"/>
  <c r="T3993" i="1"/>
  <c r="S3993" i="1"/>
  <c r="V3992" i="1"/>
  <c r="T3992" i="1"/>
  <c r="S3992" i="1"/>
  <c r="V3991" i="1"/>
  <c r="T3991" i="1"/>
  <c r="S3991" i="1"/>
  <c r="V3990" i="1"/>
  <c r="T3990" i="1"/>
  <c r="S3990" i="1"/>
  <c r="V3989" i="1"/>
  <c r="T3989" i="1"/>
  <c r="S3989" i="1"/>
  <c r="V3988" i="1"/>
  <c r="T3988" i="1"/>
  <c r="S3988" i="1"/>
  <c r="V3987" i="1"/>
  <c r="T3987" i="1"/>
  <c r="S3987" i="1"/>
  <c r="V3986" i="1"/>
  <c r="T3986" i="1"/>
  <c r="S3986" i="1"/>
  <c r="V3985" i="1"/>
  <c r="T3985" i="1"/>
  <c r="S3985" i="1"/>
  <c r="V3984" i="1"/>
  <c r="T3984" i="1"/>
  <c r="S3984" i="1"/>
  <c r="V3983" i="1"/>
  <c r="T3983" i="1"/>
  <c r="S3983" i="1"/>
  <c r="V3982" i="1"/>
  <c r="T3982" i="1"/>
  <c r="S3982" i="1"/>
  <c r="V3981" i="1"/>
  <c r="T3981" i="1"/>
  <c r="S3981" i="1"/>
  <c r="V3980" i="1"/>
  <c r="T3980" i="1"/>
  <c r="S3980" i="1"/>
  <c r="V3979" i="1"/>
  <c r="T3979" i="1"/>
  <c r="S3979" i="1"/>
  <c r="V3978" i="1"/>
  <c r="T3978" i="1"/>
  <c r="S3978" i="1"/>
  <c r="V3977" i="1"/>
  <c r="T3977" i="1"/>
  <c r="S3977" i="1"/>
  <c r="V3976" i="1"/>
  <c r="T3976" i="1"/>
  <c r="S3976" i="1"/>
  <c r="V3975" i="1"/>
  <c r="T3975" i="1"/>
  <c r="S3975" i="1"/>
  <c r="V3974" i="1"/>
  <c r="T3974" i="1"/>
  <c r="S3974" i="1"/>
  <c r="S3973" i="1"/>
  <c r="T3973" i="1"/>
  <c r="V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S3919" i="1"/>
  <c r="T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T3910" i="1"/>
  <c r="S3910" i="1"/>
  <c r="T3909" i="1"/>
  <c r="S3909" i="1"/>
  <c r="T3908" i="1"/>
  <c r="S3908" i="1"/>
  <c r="T3907" i="1"/>
  <c r="S3907" i="1"/>
  <c r="T3906" i="1"/>
  <c r="S3906" i="1"/>
  <c r="T3905" i="1"/>
  <c r="S3905" i="1"/>
  <c r="T3904" i="1"/>
  <c r="S3904" i="1"/>
  <c r="T3903" i="1"/>
  <c r="S3903" i="1"/>
  <c r="T3902" i="1"/>
  <c r="S3902" i="1"/>
  <c r="T3901" i="1"/>
  <c r="S3901" i="1"/>
  <c r="T3900" i="1"/>
  <c r="S3900" i="1"/>
  <c r="T3899" i="1"/>
  <c r="S3899" i="1"/>
  <c r="T3898" i="1"/>
  <c r="S3898" i="1"/>
  <c r="T3897" i="1"/>
  <c r="S3897" i="1"/>
  <c r="T3896" i="1"/>
  <c r="S3896" i="1"/>
  <c r="T3895" i="1"/>
  <c r="S3895" i="1"/>
  <c r="T3894" i="1"/>
  <c r="S3894" i="1"/>
  <c r="T3893" i="1"/>
  <c r="S3893" i="1"/>
  <c r="T3892" i="1"/>
  <c r="S3892" i="1"/>
  <c r="T3891" i="1"/>
  <c r="S3891" i="1"/>
  <c r="T3890" i="1"/>
  <c r="S3890" i="1"/>
  <c r="T3889" i="1"/>
  <c r="S3889" i="1"/>
  <c r="T3888" i="1"/>
  <c r="S3888" i="1"/>
  <c r="T3887" i="1"/>
  <c r="S3887" i="1"/>
  <c r="T3886" i="1"/>
  <c r="S3886" i="1"/>
  <c r="T3885" i="1"/>
  <c r="S3885" i="1"/>
  <c r="T3884" i="1"/>
  <c r="S3884" i="1"/>
  <c r="T3883" i="1"/>
  <c r="S3883" i="1"/>
  <c r="T3882" i="1"/>
  <c r="S3882" i="1"/>
  <c r="T3881" i="1"/>
  <c r="S3881" i="1"/>
  <c r="T3880" i="1"/>
  <c r="S3880" i="1"/>
  <c r="T3879" i="1"/>
  <c r="S3879" i="1"/>
  <c r="T3878" i="1"/>
  <c r="S3878" i="1"/>
  <c r="T3877" i="1"/>
  <c r="S3877" i="1"/>
  <c r="T3876" i="1"/>
  <c r="S3876" i="1"/>
  <c r="T3875" i="1"/>
  <c r="S3875" i="1"/>
  <c r="T3874" i="1"/>
  <c r="S3874" i="1"/>
  <c r="T3873" i="1"/>
  <c r="S3873" i="1"/>
  <c r="T3872" i="1"/>
  <c r="S3872" i="1"/>
  <c r="T3871" i="1"/>
  <c r="S3871" i="1"/>
  <c r="T3870" i="1"/>
  <c r="S3870" i="1"/>
  <c r="T3869" i="1"/>
  <c r="S3869" i="1"/>
  <c r="T3868" i="1"/>
  <c r="S3868" i="1"/>
  <c r="T3867" i="1"/>
  <c r="S3867" i="1"/>
  <c r="T3866" i="1"/>
  <c r="S3866" i="1"/>
  <c r="S3865" i="1"/>
  <c r="T3865" i="1"/>
  <c r="T3864" i="1"/>
  <c r="S3864" i="1"/>
  <c r="T3863" i="1"/>
  <c r="S3863" i="1"/>
  <c r="T3862" i="1"/>
  <c r="S3862" i="1"/>
  <c r="T3861" i="1"/>
  <c r="S3861" i="1"/>
  <c r="T3860" i="1"/>
  <c r="S3860" i="1"/>
  <c r="T3859" i="1"/>
  <c r="S3859" i="1"/>
  <c r="T3858" i="1"/>
  <c r="S3858" i="1"/>
  <c r="T3857" i="1"/>
  <c r="S3857" i="1"/>
  <c r="T3856" i="1"/>
  <c r="S3856" i="1"/>
  <c r="T3855" i="1"/>
  <c r="S3855" i="1"/>
  <c r="T3854" i="1"/>
  <c r="S3854" i="1"/>
  <c r="T3853" i="1"/>
  <c r="S3853" i="1"/>
  <c r="T3852" i="1"/>
  <c r="S3852" i="1"/>
  <c r="T3851" i="1"/>
  <c r="S3851" i="1"/>
  <c r="T3850" i="1"/>
  <c r="S3850" i="1"/>
  <c r="T3849" i="1"/>
  <c r="S3849" i="1"/>
  <c r="T3848" i="1"/>
  <c r="S3848" i="1"/>
  <c r="T3847" i="1"/>
  <c r="S3847" i="1"/>
  <c r="T3846" i="1"/>
  <c r="S3846" i="1"/>
  <c r="T3845" i="1"/>
  <c r="S3845" i="1"/>
  <c r="T3844" i="1"/>
  <c r="S3844" i="1"/>
  <c r="T3843" i="1"/>
  <c r="S3843" i="1"/>
  <c r="T3842" i="1"/>
  <c r="S3842" i="1"/>
  <c r="T3841" i="1"/>
  <c r="S3841" i="1"/>
  <c r="T3840" i="1"/>
  <c r="S3840" i="1"/>
  <c r="T3839" i="1"/>
  <c r="S3839" i="1"/>
  <c r="T3838" i="1"/>
  <c r="S3838" i="1"/>
  <c r="T3837" i="1"/>
  <c r="S3837" i="1"/>
  <c r="T3836" i="1"/>
  <c r="S3836" i="1"/>
  <c r="T3835" i="1"/>
  <c r="S3835" i="1"/>
  <c r="T3834" i="1"/>
  <c r="S3834" i="1"/>
  <c r="T3833" i="1"/>
  <c r="S3833" i="1"/>
  <c r="T3832" i="1"/>
  <c r="S3832" i="1"/>
  <c r="T3831" i="1"/>
  <c r="S3831" i="1"/>
  <c r="T3830" i="1"/>
  <c r="S3830" i="1"/>
  <c r="T3829" i="1"/>
  <c r="S3829" i="1"/>
  <c r="T3828" i="1"/>
  <c r="S3828" i="1"/>
  <c r="T3827" i="1"/>
  <c r="S3827" i="1"/>
  <c r="T3826" i="1"/>
  <c r="S3826" i="1"/>
  <c r="T3825" i="1"/>
  <c r="S3825" i="1"/>
  <c r="T3824" i="1"/>
  <c r="S3824" i="1"/>
  <c r="T3823" i="1"/>
  <c r="S3823" i="1"/>
  <c r="T3822" i="1"/>
  <c r="S3822" i="1"/>
  <c r="T3821" i="1"/>
  <c r="S3821" i="1"/>
  <c r="T3820" i="1"/>
  <c r="S3820" i="1"/>
  <c r="T3819" i="1"/>
  <c r="S3819" i="1"/>
  <c r="T3818" i="1"/>
  <c r="S3818" i="1"/>
  <c r="T3817" i="1"/>
  <c r="S3817" i="1"/>
  <c r="T3816" i="1"/>
  <c r="S3816" i="1"/>
  <c r="T3815" i="1"/>
  <c r="S3815" i="1"/>
  <c r="T3814" i="1"/>
  <c r="S3814" i="1"/>
  <c r="T3813" i="1"/>
  <c r="S3813" i="1"/>
  <c r="T3812" i="1"/>
  <c r="S3812" i="1"/>
  <c r="S3811" i="1"/>
  <c r="T3811" i="1"/>
  <c r="T3810" i="1"/>
  <c r="S3810" i="1"/>
  <c r="T3809" i="1"/>
  <c r="S3809" i="1"/>
  <c r="T3808" i="1"/>
  <c r="S3808" i="1"/>
  <c r="T3807" i="1"/>
  <c r="S3807" i="1"/>
  <c r="T3806" i="1"/>
  <c r="S3806" i="1"/>
  <c r="T3805" i="1"/>
  <c r="S3805" i="1"/>
  <c r="T3804" i="1"/>
  <c r="S3804" i="1"/>
  <c r="T3803" i="1"/>
  <c r="S3803" i="1"/>
  <c r="T3802" i="1"/>
  <c r="S3802" i="1"/>
  <c r="T3801" i="1"/>
  <c r="S3801" i="1"/>
  <c r="T3800" i="1"/>
  <c r="S3800" i="1"/>
  <c r="T3799" i="1"/>
  <c r="S3799" i="1"/>
  <c r="T3798" i="1"/>
  <c r="S3798" i="1"/>
  <c r="T3797" i="1"/>
  <c r="S3797" i="1"/>
  <c r="T3796" i="1"/>
  <c r="S3796" i="1"/>
  <c r="T3795" i="1"/>
  <c r="S3795" i="1"/>
  <c r="T3794" i="1"/>
  <c r="S3794" i="1"/>
  <c r="T3793" i="1"/>
  <c r="S3793" i="1"/>
  <c r="T3792" i="1"/>
  <c r="S3792" i="1"/>
  <c r="T3791" i="1"/>
  <c r="S3791" i="1"/>
  <c r="T3790" i="1"/>
  <c r="S3790" i="1"/>
  <c r="T3789" i="1"/>
  <c r="S3789" i="1"/>
  <c r="T3788" i="1"/>
  <c r="S3788" i="1"/>
  <c r="T3787" i="1"/>
  <c r="S3787" i="1"/>
  <c r="T3786" i="1"/>
  <c r="S3786" i="1"/>
  <c r="T3785" i="1"/>
  <c r="S3785" i="1"/>
  <c r="T3784" i="1"/>
  <c r="S3784" i="1"/>
  <c r="T3783" i="1"/>
  <c r="S3783" i="1"/>
  <c r="T3782" i="1"/>
  <c r="S3782" i="1"/>
  <c r="T3781" i="1"/>
  <c r="S3781" i="1"/>
  <c r="T3780" i="1"/>
  <c r="S3780" i="1"/>
  <c r="T3779" i="1"/>
  <c r="S3779" i="1"/>
  <c r="T3778" i="1"/>
  <c r="S3778" i="1"/>
  <c r="T3777" i="1"/>
  <c r="S3777" i="1"/>
  <c r="T3776" i="1"/>
  <c r="S3776" i="1"/>
  <c r="T3775" i="1"/>
  <c r="S3775" i="1"/>
  <c r="T3774" i="1"/>
  <c r="S3774" i="1"/>
  <c r="T3773" i="1"/>
  <c r="S3773" i="1"/>
  <c r="T3772" i="1"/>
  <c r="S3772" i="1"/>
  <c r="T3771" i="1"/>
  <c r="S3771" i="1"/>
  <c r="T3770" i="1"/>
  <c r="S3770" i="1"/>
  <c r="T3769" i="1"/>
  <c r="S3769" i="1"/>
  <c r="T3768" i="1"/>
  <c r="S3768" i="1"/>
  <c r="T3767" i="1"/>
  <c r="S3767" i="1"/>
  <c r="T3766" i="1"/>
  <c r="S3766" i="1"/>
  <c r="T3765" i="1"/>
  <c r="S3765" i="1"/>
  <c r="T3764" i="1"/>
  <c r="S3764" i="1"/>
  <c r="T3763" i="1"/>
  <c r="S3763" i="1"/>
  <c r="T3762" i="1"/>
  <c r="S3762" i="1"/>
  <c r="T3761" i="1"/>
  <c r="S3761" i="1"/>
  <c r="T3760" i="1"/>
  <c r="S3760" i="1"/>
  <c r="T3759" i="1"/>
  <c r="S3759" i="1"/>
  <c r="T3758" i="1"/>
  <c r="S3758" i="1"/>
  <c r="S3757" i="1"/>
  <c r="T3757" i="1"/>
  <c r="T3756" i="1"/>
  <c r="S3756" i="1"/>
  <c r="T3755" i="1"/>
  <c r="S3755" i="1"/>
  <c r="T3754" i="1"/>
  <c r="S3754" i="1"/>
  <c r="T3753" i="1"/>
  <c r="S3753" i="1"/>
  <c r="T3752" i="1"/>
  <c r="S3752" i="1"/>
  <c r="T3751" i="1"/>
  <c r="S3751" i="1"/>
  <c r="T3750" i="1"/>
  <c r="S3750" i="1"/>
  <c r="T3749" i="1"/>
  <c r="S3749" i="1"/>
  <c r="T3748" i="1"/>
  <c r="S3748" i="1"/>
  <c r="T3747" i="1"/>
  <c r="S3747" i="1"/>
  <c r="T3746" i="1"/>
  <c r="S3746" i="1"/>
  <c r="T3745" i="1"/>
  <c r="S3745" i="1"/>
  <c r="T3744" i="1"/>
  <c r="S3744" i="1"/>
  <c r="T3743" i="1"/>
  <c r="S3743" i="1"/>
  <c r="T3742" i="1"/>
  <c r="S3742" i="1"/>
  <c r="T3741" i="1"/>
  <c r="S3741" i="1"/>
  <c r="T3740" i="1"/>
  <c r="S3740" i="1"/>
  <c r="T3739" i="1"/>
  <c r="S3739" i="1"/>
  <c r="T3738" i="1"/>
  <c r="S3738" i="1"/>
  <c r="T3737" i="1"/>
  <c r="S3737" i="1"/>
  <c r="T3736" i="1"/>
  <c r="S3736" i="1"/>
  <c r="T3735" i="1"/>
  <c r="S3735" i="1"/>
  <c r="T3734" i="1"/>
  <c r="S3734" i="1"/>
  <c r="T3733" i="1"/>
  <c r="S3733" i="1"/>
  <c r="T3732" i="1"/>
  <c r="S3732" i="1"/>
  <c r="T3731" i="1"/>
  <c r="S3731" i="1"/>
  <c r="T3730" i="1"/>
  <c r="S3730" i="1"/>
  <c r="T3729" i="1"/>
  <c r="S3729" i="1"/>
  <c r="T3728" i="1"/>
  <c r="S3728" i="1"/>
  <c r="T3727" i="1"/>
  <c r="S3727" i="1"/>
  <c r="T3726" i="1"/>
  <c r="S3726" i="1"/>
  <c r="T3725" i="1"/>
  <c r="S3725" i="1"/>
  <c r="T3724" i="1"/>
  <c r="S3724" i="1"/>
  <c r="T3723" i="1"/>
  <c r="S3723" i="1"/>
  <c r="T3722" i="1"/>
  <c r="S3722" i="1"/>
  <c r="T3721" i="1"/>
  <c r="S3721" i="1"/>
  <c r="T3720" i="1"/>
  <c r="S3720" i="1"/>
  <c r="T3719" i="1"/>
  <c r="S3719" i="1"/>
  <c r="T3718" i="1"/>
  <c r="S3718" i="1"/>
  <c r="T3717" i="1"/>
  <c r="S3717" i="1"/>
  <c r="T3716" i="1"/>
  <c r="S3716" i="1"/>
  <c r="T3715" i="1"/>
  <c r="S3715" i="1"/>
  <c r="T3714" i="1"/>
  <c r="S3714" i="1"/>
  <c r="T3713" i="1"/>
  <c r="S3713" i="1"/>
  <c r="T3712" i="1"/>
  <c r="S3712" i="1"/>
  <c r="T3711" i="1"/>
  <c r="S3711" i="1"/>
  <c r="T3710" i="1"/>
  <c r="S3710" i="1"/>
  <c r="T3709" i="1"/>
  <c r="S3709" i="1"/>
  <c r="T3708" i="1"/>
  <c r="S3708" i="1"/>
  <c r="T3707" i="1"/>
  <c r="S3707" i="1"/>
  <c r="T3706" i="1"/>
  <c r="S3706" i="1"/>
  <c r="T3705" i="1"/>
  <c r="S3705" i="1"/>
  <c r="T3704" i="1"/>
  <c r="S3704" i="1"/>
  <c r="S3703" i="1"/>
  <c r="T3703" i="1"/>
  <c r="V3702" i="1"/>
  <c r="T3702" i="1"/>
  <c r="S3702" i="1"/>
  <c r="V3701" i="1"/>
  <c r="T3701" i="1"/>
  <c r="S3701" i="1"/>
  <c r="V3700" i="1"/>
  <c r="T3700" i="1"/>
  <c r="S3700" i="1"/>
  <c r="V3699" i="1"/>
  <c r="T3699" i="1"/>
  <c r="S3699" i="1"/>
  <c r="V3698" i="1"/>
  <c r="T3698" i="1"/>
  <c r="S3698" i="1"/>
  <c r="V3697" i="1"/>
  <c r="T3697" i="1"/>
  <c r="S3697" i="1"/>
  <c r="V3696" i="1"/>
  <c r="T3696" i="1"/>
  <c r="S3696" i="1"/>
  <c r="V3695" i="1"/>
  <c r="T3695" i="1"/>
  <c r="S3695" i="1"/>
  <c r="V3694" i="1"/>
  <c r="T3694" i="1"/>
  <c r="S3694" i="1"/>
  <c r="V3693" i="1"/>
  <c r="T3693" i="1"/>
  <c r="S3693" i="1"/>
  <c r="V3692" i="1"/>
  <c r="T3692" i="1"/>
  <c r="S3692" i="1"/>
  <c r="V3691" i="1"/>
  <c r="T3691" i="1"/>
  <c r="S3691" i="1"/>
  <c r="V3690" i="1"/>
  <c r="T3690" i="1"/>
  <c r="S3690" i="1"/>
  <c r="V3689" i="1"/>
  <c r="T3689" i="1"/>
  <c r="S3689" i="1"/>
  <c r="V3688" i="1"/>
  <c r="T3688" i="1"/>
  <c r="S3688" i="1"/>
  <c r="V3687" i="1"/>
  <c r="T3687" i="1"/>
  <c r="S3687" i="1"/>
  <c r="V3686" i="1"/>
  <c r="T3686" i="1"/>
  <c r="S3686" i="1"/>
  <c r="V3685" i="1"/>
  <c r="T3685" i="1"/>
  <c r="S3685" i="1"/>
  <c r="V3684" i="1"/>
  <c r="T3684" i="1"/>
  <c r="S3684" i="1"/>
  <c r="V3683" i="1"/>
  <c r="T3683" i="1"/>
  <c r="S3683" i="1"/>
  <c r="V3682" i="1"/>
  <c r="T3682" i="1"/>
  <c r="S3682" i="1"/>
  <c r="V3681" i="1"/>
  <c r="T3681" i="1"/>
  <c r="S3681" i="1"/>
  <c r="V3680" i="1"/>
  <c r="T3680" i="1"/>
  <c r="S3680" i="1"/>
  <c r="V3679" i="1"/>
  <c r="T3679" i="1"/>
  <c r="S3679" i="1"/>
  <c r="V3678" i="1"/>
  <c r="T3678" i="1"/>
  <c r="S3678" i="1"/>
  <c r="V3677" i="1"/>
  <c r="T3677" i="1"/>
  <c r="S3677" i="1"/>
  <c r="V3676" i="1"/>
  <c r="T3676" i="1"/>
  <c r="S3676" i="1"/>
  <c r="V3675" i="1"/>
  <c r="T3675" i="1"/>
  <c r="S3675" i="1"/>
  <c r="V3674" i="1"/>
  <c r="T3674" i="1"/>
  <c r="S3674" i="1"/>
  <c r="V3673" i="1"/>
  <c r="T3673" i="1"/>
  <c r="S3673" i="1"/>
  <c r="V3672" i="1"/>
  <c r="T3672" i="1"/>
  <c r="S3672" i="1"/>
  <c r="V3671" i="1"/>
  <c r="T3671" i="1"/>
  <c r="S3671" i="1"/>
  <c r="V3670" i="1"/>
  <c r="T3670" i="1"/>
  <c r="S3670" i="1"/>
  <c r="V3669" i="1"/>
  <c r="T3669" i="1"/>
  <c r="S3669" i="1"/>
  <c r="V3668" i="1"/>
  <c r="T3668" i="1"/>
  <c r="S3668" i="1"/>
  <c r="V3667" i="1"/>
  <c r="T3667" i="1"/>
  <c r="S3667" i="1"/>
  <c r="V3666" i="1"/>
  <c r="T3666" i="1"/>
  <c r="S3666" i="1"/>
  <c r="V3665" i="1"/>
  <c r="T3665" i="1"/>
  <c r="S3665" i="1"/>
  <c r="V3664" i="1"/>
  <c r="T3664" i="1"/>
  <c r="S3664" i="1"/>
  <c r="V3663" i="1"/>
  <c r="T3663" i="1"/>
  <c r="S3663" i="1"/>
  <c r="V3662" i="1"/>
  <c r="T3662" i="1"/>
  <c r="S3662" i="1"/>
  <c r="V3661" i="1"/>
  <c r="T3661" i="1"/>
  <c r="S3661" i="1"/>
  <c r="V3660" i="1"/>
  <c r="T3660" i="1"/>
  <c r="S3660" i="1"/>
  <c r="V3659" i="1"/>
  <c r="T3659" i="1"/>
  <c r="S3659" i="1"/>
  <c r="V3658" i="1"/>
  <c r="T3658" i="1"/>
  <c r="S3658" i="1"/>
  <c r="V3657" i="1"/>
  <c r="T3657" i="1"/>
  <c r="S3657" i="1"/>
  <c r="V3656" i="1"/>
  <c r="T3656" i="1"/>
  <c r="S3656" i="1"/>
  <c r="V3655" i="1"/>
  <c r="T3655" i="1"/>
  <c r="S3655" i="1"/>
  <c r="V3654" i="1"/>
  <c r="T3654" i="1"/>
  <c r="S3654" i="1"/>
  <c r="V3653" i="1"/>
  <c r="T3653" i="1"/>
  <c r="S3653" i="1"/>
  <c r="V3652" i="1"/>
  <c r="T3652" i="1"/>
  <c r="S3652" i="1"/>
  <c r="V3651" i="1"/>
  <c r="T3651" i="1"/>
  <c r="S3651" i="1"/>
  <c r="V3650" i="1"/>
  <c r="T3650" i="1"/>
  <c r="S3650" i="1"/>
  <c r="S3649" i="1"/>
  <c r="T3649" i="1"/>
  <c r="V3649" i="1"/>
  <c r="T3648" i="1"/>
  <c r="S3648" i="1"/>
  <c r="T3647" i="1"/>
  <c r="S3647" i="1"/>
  <c r="T3646" i="1"/>
  <c r="S3646" i="1"/>
  <c r="T3645" i="1"/>
  <c r="S3645" i="1"/>
  <c r="T3644" i="1"/>
  <c r="S3644" i="1"/>
  <c r="T3643" i="1"/>
  <c r="S3643" i="1"/>
  <c r="T3642" i="1"/>
  <c r="S3642" i="1"/>
  <c r="T3641" i="1"/>
  <c r="S3641" i="1"/>
  <c r="T3640" i="1"/>
  <c r="S3640" i="1"/>
  <c r="T3639" i="1"/>
  <c r="S3639" i="1"/>
  <c r="T3638" i="1"/>
  <c r="S3638" i="1"/>
  <c r="T3637" i="1"/>
  <c r="S3637" i="1"/>
  <c r="T3636" i="1"/>
  <c r="S3636" i="1"/>
  <c r="T3635" i="1"/>
  <c r="S3635" i="1"/>
  <c r="T3634" i="1"/>
  <c r="S3634" i="1"/>
  <c r="T3633" i="1"/>
  <c r="S3633" i="1"/>
  <c r="T3632" i="1"/>
  <c r="S3632" i="1"/>
  <c r="T3631" i="1"/>
  <c r="S3631" i="1"/>
  <c r="T3630" i="1"/>
  <c r="S3630" i="1"/>
  <c r="T3629" i="1"/>
  <c r="S3629" i="1"/>
  <c r="T3628" i="1"/>
  <c r="S3628" i="1"/>
  <c r="T3627" i="1"/>
  <c r="S3627" i="1"/>
  <c r="T3626" i="1"/>
  <c r="S3626" i="1"/>
  <c r="T3625" i="1"/>
  <c r="S3625" i="1"/>
  <c r="T3624" i="1"/>
  <c r="S3624" i="1"/>
  <c r="T3623" i="1"/>
  <c r="S3623" i="1"/>
  <c r="T3622" i="1"/>
  <c r="S3622" i="1"/>
  <c r="T3621" i="1"/>
  <c r="S3621" i="1"/>
  <c r="T3620" i="1"/>
  <c r="S3620" i="1"/>
  <c r="T3619" i="1"/>
  <c r="S3619" i="1"/>
  <c r="T3618" i="1"/>
  <c r="S3618" i="1"/>
  <c r="T3617" i="1"/>
  <c r="S3617" i="1"/>
  <c r="T3616" i="1"/>
  <c r="S3616" i="1"/>
  <c r="T3615" i="1"/>
  <c r="S3615" i="1"/>
  <c r="T3614" i="1"/>
  <c r="S3614" i="1"/>
  <c r="T3613" i="1"/>
  <c r="S3613" i="1"/>
  <c r="T3612" i="1"/>
  <c r="S3612" i="1"/>
  <c r="T3611" i="1"/>
  <c r="S3611" i="1"/>
  <c r="T3610" i="1"/>
  <c r="S3610" i="1"/>
  <c r="T3609" i="1"/>
  <c r="S3609" i="1"/>
  <c r="T3608" i="1"/>
  <c r="S3608" i="1"/>
  <c r="T3607" i="1"/>
  <c r="S3607" i="1"/>
  <c r="T3606" i="1"/>
  <c r="S3606" i="1"/>
  <c r="T3605" i="1"/>
  <c r="S3605" i="1"/>
  <c r="T3604" i="1"/>
  <c r="S3604" i="1"/>
  <c r="T3603" i="1"/>
  <c r="S3603" i="1"/>
  <c r="T3602" i="1"/>
  <c r="S3602" i="1"/>
  <c r="T3601" i="1"/>
  <c r="S3601" i="1"/>
  <c r="T3600" i="1"/>
  <c r="S3600" i="1"/>
  <c r="T3599" i="1"/>
  <c r="S3599" i="1"/>
  <c r="T3598" i="1"/>
  <c r="S3598" i="1"/>
  <c r="T3597" i="1"/>
  <c r="S3597" i="1"/>
  <c r="T3596" i="1"/>
  <c r="S3596" i="1"/>
  <c r="S3595" i="1"/>
  <c r="T3595" i="1"/>
  <c r="T3594" i="1"/>
  <c r="S3594" i="1"/>
  <c r="T3593" i="1"/>
  <c r="S3593" i="1"/>
  <c r="T3592" i="1"/>
  <c r="S3592" i="1"/>
  <c r="T3591" i="1"/>
  <c r="S3591" i="1"/>
  <c r="T3590" i="1"/>
  <c r="S3590" i="1"/>
  <c r="T3589" i="1"/>
  <c r="S3589" i="1"/>
  <c r="T3588" i="1"/>
  <c r="S3588" i="1"/>
  <c r="T3587" i="1"/>
  <c r="S3587" i="1"/>
  <c r="T3586" i="1"/>
  <c r="S3586" i="1"/>
  <c r="T3585" i="1"/>
  <c r="S3585" i="1"/>
  <c r="T3584" i="1"/>
  <c r="S3584" i="1"/>
  <c r="T3583" i="1"/>
  <c r="S3583" i="1"/>
  <c r="T3582" i="1"/>
  <c r="S3582" i="1"/>
  <c r="T3581" i="1"/>
  <c r="S3581" i="1"/>
  <c r="T3580" i="1"/>
  <c r="S3580" i="1"/>
  <c r="T3579" i="1"/>
  <c r="S3579" i="1"/>
  <c r="T3578" i="1"/>
  <c r="S3578" i="1"/>
  <c r="T3577" i="1"/>
  <c r="S3577" i="1"/>
  <c r="T3576" i="1"/>
  <c r="S3576" i="1"/>
  <c r="T3575" i="1"/>
  <c r="S3575" i="1"/>
  <c r="T3574" i="1"/>
  <c r="S3574" i="1"/>
  <c r="T3573" i="1"/>
  <c r="S3573" i="1"/>
  <c r="T3572" i="1"/>
  <c r="S3572" i="1"/>
  <c r="T3571" i="1"/>
  <c r="S3571" i="1"/>
  <c r="T3570" i="1"/>
  <c r="S3570" i="1"/>
  <c r="T3569" i="1"/>
  <c r="S3569" i="1"/>
  <c r="T3568" i="1"/>
  <c r="S3568" i="1"/>
  <c r="T3567" i="1"/>
  <c r="S3567" i="1"/>
  <c r="T3566" i="1"/>
  <c r="S3566" i="1"/>
  <c r="T3565" i="1"/>
  <c r="S3565" i="1"/>
  <c r="T3564" i="1"/>
  <c r="S3564" i="1"/>
  <c r="T3563" i="1"/>
  <c r="S3563" i="1"/>
  <c r="T3562" i="1"/>
  <c r="S3562" i="1"/>
  <c r="T3561" i="1"/>
  <c r="S3561" i="1"/>
  <c r="T3560" i="1"/>
  <c r="S3560" i="1"/>
  <c r="T3559" i="1"/>
  <c r="S3559" i="1"/>
  <c r="T3558" i="1"/>
  <c r="S3558" i="1"/>
  <c r="T3557" i="1"/>
  <c r="S3557" i="1"/>
  <c r="T3556" i="1"/>
  <c r="S3556" i="1"/>
  <c r="T3555" i="1"/>
  <c r="S3555" i="1"/>
  <c r="T3554" i="1"/>
  <c r="S3554" i="1"/>
  <c r="T3553" i="1"/>
  <c r="S3553" i="1"/>
  <c r="T3552" i="1"/>
  <c r="S3552" i="1"/>
  <c r="T3551" i="1"/>
  <c r="S3551" i="1"/>
  <c r="T3550" i="1"/>
  <c r="S3550" i="1"/>
  <c r="T3549" i="1"/>
  <c r="S3549" i="1"/>
  <c r="T3548" i="1"/>
  <c r="S3548" i="1"/>
  <c r="T3547" i="1"/>
  <c r="S3547" i="1"/>
  <c r="T3546" i="1"/>
  <c r="S3546" i="1"/>
  <c r="T3545" i="1"/>
  <c r="S3545" i="1"/>
  <c r="T3544" i="1"/>
  <c r="S3544" i="1"/>
  <c r="T3543" i="1"/>
  <c r="S3543" i="1"/>
  <c r="T3542" i="1"/>
  <c r="S3542" i="1"/>
  <c r="S3541" i="1"/>
  <c r="T3541" i="1"/>
  <c r="T3540" i="1"/>
  <c r="S3540" i="1"/>
  <c r="T3539" i="1"/>
  <c r="S3539" i="1"/>
  <c r="T3538" i="1"/>
  <c r="S3538" i="1"/>
  <c r="T3537" i="1"/>
  <c r="S3537" i="1"/>
  <c r="T3536" i="1"/>
  <c r="S3536" i="1"/>
  <c r="T3535" i="1"/>
  <c r="S3535" i="1"/>
  <c r="T3534" i="1"/>
  <c r="S3534" i="1"/>
  <c r="T3533" i="1"/>
  <c r="S3533" i="1"/>
  <c r="T3532" i="1"/>
  <c r="S3532" i="1"/>
  <c r="T3531" i="1"/>
  <c r="S3531" i="1"/>
  <c r="T3530" i="1"/>
  <c r="S3530" i="1"/>
  <c r="T3529" i="1"/>
  <c r="S3529" i="1"/>
  <c r="T3528" i="1"/>
  <c r="S3528" i="1"/>
  <c r="T3527" i="1"/>
  <c r="S3527" i="1"/>
  <c r="T3526" i="1"/>
  <c r="S3526" i="1"/>
  <c r="T3525" i="1"/>
  <c r="S3525" i="1"/>
  <c r="T3524" i="1"/>
  <c r="S3524" i="1"/>
  <c r="T3523" i="1"/>
  <c r="S3523" i="1"/>
  <c r="T3522" i="1"/>
  <c r="S3522" i="1"/>
  <c r="T3521" i="1"/>
  <c r="S3521" i="1"/>
  <c r="T3520" i="1"/>
  <c r="S3520" i="1"/>
  <c r="T3519" i="1"/>
  <c r="S3519" i="1"/>
  <c r="T3518" i="1"/>
  <c r="S3518" i="1"/>
  <c r="T3517" i="1"/>
  <c r="S3517" i="1"/>
  <c r="T3516" i="1"/>
  <c r="S3516" i="1"/>
  <c r="T3515" i="1"/>
  <c r="S3515" i="1"/>
  <c r="T3514" i="1"/>
  <c r="S3514" i="1"/>
  <c r="T3513" i="1"/>
  <c r="S3513" i="1"/>
  <c r="T3512" i="1"/>
  <c r="S3512" i="1"/>
  <c r="T3511" i="1"/>
  <c r="S3511" i="1"/>
  <c r="T3510" i="1"/>
  <c r="S3510" i="1"/>
  <c r="T3509" i="1"/>
  <c r="S3509" i="1"/>
  <c r="T3508" i="1"/>
  <c r="S3508" i="1"/>
  <c r="T3507" i="1"/>
  <c r="S3507" i="1"/>
  <c r="T3506" i="1"/>
  <c r="S3506" i="1"/>
  <c r="T3505" i="1"/>
  <c r="S3505" i="1"/>
  <c r="T3504" i="1"/>
  <c r="S3504" i="1"/>
  <c r="T3503" i="1"/>
  <c r="S3503" i="1"/>
  <c r="T3502" i="1"/>
  <c r="S3502" i="1"/>
  <c r="T3501" i="1"/>
  <c r="S3501" i="1"/>
  <c r="T3500" i="1"/>
  <c r="S3500" i="1"/>
  <c r="T3499" i="1"/>
  <c r="S3499" i="1"/>
  <c r="T3498" i="1"/>
  <c r="S3498" i="1"/>
  <c r="T3497" i="1"/>
  <c r="S3497" i="1"/>
  <c r="T3496" i="1"/>
  <c r="S3496" i="1"/>
  <c r="T3495" i="1"/>
  <c r="S3495" i="1"/>
  <c r="T3494" i="1"/>
  <c r="S3494" i="1"/>
  <c r="T3493" i="1"/>
  <c r="S3493" i="1"/>
  <c r="T3492" i="1"/>
  <c r="S3492" i="1"/>
  <c r="T3491" i="1"/>
  <c r="S3491" i="1"/>
  <c r="T3490" i="1"/>
  <c r="S3490" i="1"/>
  <c r="T3489" i="1"/>
  <c r="S3489" i="1"/>
  <c r="T3488" i="1"/>
  <c r="S3488" i="1"/>
  <c r="S3487" i="1"/>
  <c r="T3487" i="1"/>
  <c r="T3486" i="1"/>
  <c r="S3486" i="1"/>
  <c r="T3485" i="1"/>
  <c r="S3485" i="1"/>
  <c r="T3484" i="1"/>
  <c r="S3484" i="1"/>
  <c r="T3483" i="1"/>
  <c r="S3483" i="1"/>
  <c r="T3482" i="1"/>
  <c r="S3482" i="1"/>
  <c r="T3481" i="1"/>
  <c r="S3481" i="1"/>
  <c r="T3480" i="1"/>
  <c r="S3480" i="1"/>
  <c r="T3479" i="1"/>
  <c r="S3479" i="1"/>
  <c r="T3478" i="1"/>
  <c r="S3478" i="1"/>
  <c r="T3477" i="1"/>
  <c r="S3477" i="1"/>
  <c r="T3476" i="1"/>
  <c r="S3476" i="1"/>
  <c r="T3475" i="1"/>
  <c r="S3475" i="1"/>
  <c r="T3474" i="1"/>
  <c r="S3474" i="1"/>
  <c r="T3473" i="1"/>
  <c r="S3473" i="1"/>
  <c r="T3472" i="1"/>
  <c r="S3472" i="1"/>
  <c r="T3471" i="1"/>
  <c r="S3471" i="1"/>
  <c r="T3470" i="1"/>
  <c r="S3470" i="1"/>
  <c r="T3469" i="1"/>
  <c r="S3469" i="1"/>
  <c r="T3468" i="1"/>
  <c r="S3468" i="1"/>
  <c r="T3467" i="1"/>
  <c r="S3467" i="1"/>
  <c r="T3466" i="1"/>
  <c r="S3466" i="1"/>
  <c r="T3465" i="1"/>
  <c r="S3465" i="1"/>
  <c r="T3464" i="1"/>
  <c r="S3464" i="1"/>
  <c r="T3463" i="1"/>
  <c r="S3463" i="1"/>
  <c r="T3462" i="1"/>
  <c r="S3462" i="1"/>
  <c r="T3461" i="1"/>
  <c r="S3461" i="1"/>
  <c r="T3460" i="1"/>
  <c r="S3460" i="1"/>
  <c r="T3459" i="1"/>
  <c r="S3459" i="1"/>
  <c r="T3458" i="1"/>
  <c r="S3458" i="1"/>
  <c r="T3457" i="1"/>
  <c r="S3457" i="1"/>
  <c r="T3456" i="1"/>
  <c r="S3456" i="1"/>
  <c r="T3455" i="1"/>
  <c r="S3455" i="1"/>
  <c r="T3454" i="1"/>
  <c r="S3454" i="1"/>
  <c r="T3453" i="1"/>
  <c r="S3453" i="1"/>
  <c r="T3452" i="1"/>
  <c r="S3452" i="1"/>
  <c r="T3451" i="1"/>
  <c r="S3451" i="1"/>
  <c r="T3450" i="1"/>
  <c r="S3450" i="1"/>
  <c r="T3449" i="1"/>
  <c r="S3449" i="1"/>
  <c r="T3448" i="1"/>
  <c r="S3448" i="1"/>
  <c r="T3447" i="1"/>
  <c r="S3447" i="1"/>
  <c r="T3446" i="1"/>
  <c r="S3446" i="1"/>
  <c r="T3445" i="1"/>
  <c r="S3445" i="1"/>
  <c r="T3444" i="1"/>
  <c r="S3444" i="1"/>
  <c r="T3443" i="1"/>
  <c r="S3443" i="1"/>
  <c r="T3442" i="1"/>
  <c r="S3442" i="1"/>
  <c r="T3441" i="1"/>
  <c r="S3441" i="1"/>
  <c r="T3440" i="1"/>
  <c r="S3440" i="1"/>
  <c r="T3439" i="1"/>
  <c r="S3439" i="1"/>
  <c r="T3438" i="1"/>
  <c r="S3438" i="1"/>
  <c r="T3437" i="1"/>
  <c r="S3437" i="1"/>
  <c r="T3436" i="1"/>
  <c r="S3436" i="1"/>
  <c r="T3435" i="1"/>
  <c r="S3435" i="1"/>
  <c r="T3434" i="1"/>
  <c r="S3434" i="1"/>
  <c r="S3433" i="1"/>
  <c r="T3433" i="1"/>
  <c r="W3432" i="1"/>
  <c r="T3432" i="1"/>
  <c r="S3432" i="1"/>
  <c r="W3431" i="1"/>
  <c r="T3431" i="1"/>
  <c r="S3431" i="1"/>
  <c r="W3430" i="1"/>
  <c r="T3430" i="1"/>
  <c r="S3430" i="1"/>
  <c r="W3429" i="1"/>
  <c r="T3429" i="1"/>
  <c r="S3429" i="1"/>
  <c r="W3428" i="1"/>
  <c r="T3428" i="1"/>
  <c r="S3428" i="1"/>
  <c r="W3427" i="1"/>
  <c r="T3427" i="1"/>
  <c r="S3427" i="1"/>
  <c r="W3426" i="1"/>
  <c r="T3426" i="1"/>
  <c r="S3426" i="1"/>
  <c r="W3425" i="1"/>
  <c r="T3425" i="1"/>
  <c r="S3425" i="1"/>
  <c r="W3424" i="1"/>
  <c r="T3424" i="1"/>
  <c r="S3424" i="1"/>
  <c r="W3423" i="1"/>
  <c r="T3423" i="1"/>
  <c r="S3423" i="1"/>
  <c r="W3422" i="1"/>
  <c r="T3422" i="1"/>
  <c r="S3422" i="1"/>
  <c r="W3421" i="1"/>
  <c r="T3421" i="1"/>
  <c r="S3421" i="1"/>
  <c r="W3420" i="1"/>
  <c r="T3420" i="1"/>
  <c r="S3420" i="1"/>
  <c r="W3419" i="1"/>
  <c r="T3419" i="1"/>
  <c r="S3419" i="1"/>
  <c r="W3418" i="1"/>
  <c r="T3418" i="1"/>
  <c r="S3418" i="1"/>
  <c r="W3417" i="1"/>
  <c r="T3417" i="1"/>
  <c r="S3417" i="1"/>
  <c r="W3416" i="1"/>
  <c r="T3416" i="1"/>
  <c r="S3416" i="1"/>
  <c r="W3415" i="1"/>
  <c r="T3415" i="1"/>
  <c r="S3415" i="1"/>
  <c r="W3414" i="1"/>
  <c r="T3414" i="1"/>
  <c r="S3414" i="1"/>
  <c r="W3413" i="1"/>
  <c r="T3413" i="1"/>
  <c r="S3413" i="1"/>
  <c r="W3412" i="1"/>
  <c r="T3412" i="1"/>
  <c r="S3412" i="1"/>
  <c r="W3411" i="1"/>
  <c r="T3411" i="1"/>
  <c r="S3411" i="1"/>
  <c r="W3410" i="1"/>
  <c r="T3410" i="1"/>
  <c r="S3410" i="1"/>
  <c r="W3409" i="1"/>
  <c r="T3409" i="1"/>
  <c r="S3409" i="1"/>
  <c r="W3408" i="1"/>
  <c r="T3408" i="1"/>
  <c r="S3408" i="1"/>
  <c r="W3407" i="1"/>
  <c r="T3407" i="1"/>
  <c r="S3407" i="1"/>
  <c r="W3406" i="1"/>
  <c r="T3406" i="1"/>
  <c r="S3406" i="1"/>
  <c r="W3405" i="1"/>
  <c r="T3405" i="1"/>
  <c r="S3405" i="1"/>
  <c r="W3404" i="1"/>
  <c r="T3404" i="1"/>
  <c r="S3404" i="1"/>
  <c r="W3403" i="1"/>
  <c r="T3403" i="1"/>
  <c r="S3403" i="1"/>
  <c r="W3402" i="1"/>
  <c r="T3402" i="1"/>
  <c r="S3402" i="1"/>
  <c r="W3401" i="1"/>
  <c r="T3401" i="1"/>
  <c r="S3401" i="1"/>
  <c r="W3400" i="1"/>
  <c r="T3400" i="1"/>
  <c r="S3400" i="1"/>
  <c r="W3399" i="1"/>
  <c r="T3399" i="1"/>
  <c r="S3399" i="1"/>
  <c r="W3398" i="1"/>
  <c r="T3398" i="1"/>
  <c r="S3398" i="1"/>
  <c r="W3397" i="1"/>
  <c r="T3397" i="1"/>
  <c r="S3397" i="1"/>
  <c r="W3396" i="1"/>
  <c r="T3396" i="1"/>
  <c r="S3396" i="1"/>
  <c r="W3395" i="1"/>
  <c r="T3395" i="1"/>
  <c r="S3395" i="1"/>
  <c r="W3394" i="1"/>
  <c r="T3394" i="1"/>
  <c r="S3394" i="1"/>
  <c r="W3393" i="1"/>
  <c r="T3393" i="1"/>
  <c r="S3393" i="1"/>
  <c r="W3392" i="1"/>
  <c r="T3392" i="1"/>
  <c r="S3392" i="1"/>
  <c r="W3391" i="1"/>
  <c r="T3391" i="1"/>
  <c r="S3391" i="1"/>
  <c r="W3390" i="1"/>
  <c r="T3390" i="1"/>
  <c r="S3390" i="1"/>
  <c r="W3389" i="1"/>
  <c r="T3389" i="1"/>
  <c r="S3389" i="1"/>
  <c r="W3388" i="1"/>
  <c r="T3388" i="1"/>
  <c r="S3388" i="1"/>
  <c r="W3387" i="1"/>
  <c r="T3387" i="1"/>
  <c r="S3387" i="1"/>
  <c r="W3386" i="1"/>
  <c r="T3386" i="1"/>
  <c r="S3386" i="1"/>
  <c r="W3385" i="1"/>
  <c r="T3385" i="1"/>
  <c r="S3385" i="1"/>
  <c r="W3384" i="1"/>
  <c r="T3384" i="1"/>
  <c r="S3384" i="1"/>
  <c r="W3383" i="1"/>
  <c r="T3383" i="1"/>
  <c r="S3383" i="1"/>
  <c r="W3382" i="1"/>
  <c r="T3382" i="1"/>
  <c r="S3382" i="1"/>
  <c r="W3381" i="1"/>
  <c r="T3381" i="1"/>
  <c r="S3381" i="1"/>
  <c r="W3380" i="1"/>
  <c r="T3380" i="1"/>
  <c r="S3380" i="1"/>
  <c r="S3379" i="1"/>
  <c r="T3379" i="1"/>
  <c r="W3379" i="1"/>
  <c r="T3378" i="1"/>
  <c r="S3378" i="1"/>
  <c r="T3377" i="1"/>
  <c r="S3377" i="1"/>
  <c r="T3376" i="1"/>
  <c r="S3376" i="1"/>
  <c r="T3375" i="1"/>
  <c r="S3375" i="1"/>
  <c r="T3374" i="1"/>
  <c r="S3374" i="1"/>
  <c r="T3373" i="1"/>
  <c r="S3373" i="1"/>
  <c r="T3372" i="1"/>
  <c r="S3372" i="1"/>
  <c r="T3371" i="1"/>
  <c r="S3371" i="1"/>
  <c r="T3370" i="1"/>
  <c r="S3370" i="1"/>
  <c r="T3369" i="1"/>
  <c r="S3369" i="1"/>
  <c r="T3368" i="1"/>
  <c r="S3368" i="1"/>
  <c r="T3367" i="1"/>
  <c r="S3367" i="1"/>
  <c r="T3366" i="1"/>
  <c r="S3366" i="1"/>
  <c r="T3365" i="1"/>
  <c r="S3365" i="1"/>
  <c r="T3364" i="1"/>
  <c r="S3364" i="1"/>
  <c r="T3363" i="1"/>
  <c r="S3363" i="1"/>
  <c r="T3362" i="1"/>
  <c r="S3362" i="1"/>
  <c r="T3361" i="1"/>
  <c r="S3361" i="1"/>
  <c r="T3360" i="1"/>
  <c r="S3360" i="1"/>
  <c r="T3359" i="1"/>
  <c r="S3359" i="1"/>
  <c r="T3358" i="1"/>
  <c r="S3358" i="1"/>
  <c r="T3357" i="1"/>
  <c r="S3357" i="1"/>
  <c r="T3356" i="1"/>
  <c r="S3356" i="1"/>
  <c r="T3355" i="1"/>
  <c r="S3355" i="1"/>
  <c r="T3354" i="1"/>
  <c r="S3354" i="1"/>
  <c r="T3353" i="1"/>
  <c r="S3353" i="1"/>
  <c r="T3352" i="1"/>
  <c r="S3352" i="1"/>
  <c r="T3351" i="1"/>
  <c r="S3351" i="1"/>
  <c r="T3350" i="1"/>
  <c r="S3350" i="1"/>
  <c r="T3349" i="1"/>
  <c r="S3349" i="1"/>
  <c r="T3348" i="1"/>
  <c r="S3348" i="1"/>
  <c r="T3347" i="1"/>
  <c r="S3347" i="1"/>
  <c r="T3346" i="1"/>
  <c r="S3346" i="1"/>
  <c r="T3345" i="1"/>
  <c r="S3345" i="1"/>
  <c r="T3344" i="1"/>
  <c r="S3344" i="1"/>
  <c r="T3343" i="1"/>
  <c r="S3343" i="1"/>
  <c r="T3342" i="1"/>
  <c r="S3342" i="1"/>
  <c r="T3341" i="1"/>
  <c r="S3341" i="1"/>
  <c r="T3340" i="1"/>
  <c r="S3340" i="1"/>
  <c r="T3339" i="1"/>
  <c r="S3339" i="1"/>
  <c r="T3338" i="1"/>
  <c r="S3338" i="1"/>
  <c r="T3337" i="1"/>
  <c r="S3337" i="1"/>
  <c r="T3336" i="1"/>
  <c r="S3336" i="1"/>
  <c r="T3335" i="1"/>
  <c r="S3335" i="1"/>
  <c r="T3334" i="1"/>
  <c r="S3334" i="1"/>
  <c r="T3333" i="1"/>
  <c r="S3333" i="1"/>
  <c r="T3332" i="1"/>
  <c r="S3332" i="1"/>
  <c r="T3331" i="1"/>
  <c r="S3331" i="1"/>
  <c r="T3330" i="1"/>
  <c r="S3330" i="1"/>
  <c r="T3329" i="1"/>
  <c r="S3329" i="1"/>
  <c r="T3328" i="1"/>
  <c r="S3328" i="1"/>
  <c r="T3327" i="1"/>
  <c r="S3327" i="1"/>
  <c r="T3326" i="1"/>
  <c r="S3326" i="1"/>
  <c r="S3325" i="1"/>
  <c r="T3325" i="1"/>
  <c r="T3324" i="1"/>
  <c r="S3324" i="1"/>
  <c r="T3323" i="1"/>
  <c r="S3323" i="1"/>
  <c r="T3322" i="1"/>
  <c r="S3322" i="1"/>
  <c r="T3321" i="1"/>
  <c r="S3321" i="1"/>
  <c r="T3320" i="1"/>
  <c r="S3320" i="1"/>
  <c r="T3319" i="1"/>
  <c r="S3319" i="1"/>
  <c r="T3318" i="1"/>
  <c r="S3318" i="1"/>
  <c r="T3317" i="1"/>
  <c r="S3317" i="1"/>
  <c r="T3316" i="1"/>
  <c r="S3316" i="1"/>
  <c r="T3315" i="1"/>
  <c r="S3315" i="1"/>
  <c r="T3314" i="1"/>
  <c r="S3314" i="1"/>
  <c r="T3313" i="1"/>
  <c r="S3313" i="1"/>
  <c r="T3312" i="1"/>
  <c r="S3312" i="1"/>
  <c r="T3311" i="1"/>
  <c r="S3311" i="1"/>
  <c r="T3310" i="1"/>
  <c r="S3310" i="1"/>
  <c r="T3309" i="1"/>
  <c r="S3309" i="1"/>
  <c r="T3308" i="1"/>
  <c r="S3308" i="1"/>
  <c r="T3307" i="1"/>
  <c r="S3307" i="1"/>
  <c r="T3306" i="1"/>
  <c r="S3306" i="1"/>
  <c r="T3305" i="1"/>
  <c r="S3305" i="1"/>
  <c r="T3304" i="1"/>
  <c r="S3304" i="1"/>
  <c r="T3303" i="1"/>
  <c r="S3303" i="1"/>
  <c r="T3302" i="1"/>
  <c r="S3302" i="1"/>
  <c r="T3301" i="1"/>
  <c r="S3301" i="1"/>
  <c r="T3300" i="1"/>
  <c r="S3300" i="1"/>
  <c r="T3299" i="1"/>
  <c r="S3299" i="1"/>
  <c r="T3298" i="1"/>
  <c r="S3298" i="1"/>
  <c r="T3297" i="1"/>
  <c r="S3297" i="1"/>
  <c r="T3296" i="1"/>
  <c r="S3296" i="1"/>
  <c r="T3295" i="1"/>
  <c r="S3295" i="1"/>
  <c r="T3294" i="1"/>
  <c r="S3294" i="1"/>
  <c r="T3293" i="1"/>
  <c r="S3293" i="1"/>
  <c r="T3292" i="1"/>
  <c r="S3292" i="1"/>
  <c r="T3291" i="1"/>
  <c r="S3291" i="1"/>
  <c r="T3290" i="1"/>
  <c r="S3290" i="1"/>
  <c r="T3289" i="1"/>
  <c r="S3289" i="1"/>
  <c r="T3288" i="1"/>
  <c r="S3288" i="1"/>
  <c r="T3287" i="1"/>
  <c r="S3287" i="1"/>
  <c r="T3286" i="1"/>
  <c r="S3286" i="1"/>
  <c r="T3285" i="1"/>
  <c r="S3285" i="1"/>
  <c r="T3284" i="1"/>
  <c r="S3284" i="1"/>
  <c r="T3283" i="1"/>
  <c r="S3283" i="1"/>
  <c r="T3282" i="1"/>
  <c r="S3282" i="1"/>
  <c r="T3281" i="1"/>
  <c r="S3281" i="1"/>
  <c r="T3280" i="1"/>
  <c r="S3280" i="1"/>
  <c r="T3279" i="1"/>
  <c r="S3279" i="1"/>
  <c r="T3278" i="1"/>
  <c r="S3278" i="1"/>
  <c r="T3277" i="1"/>
  <c r="S3277" i="1"/>
  <c r="T3276" i="1"/>
  <c r="S3276" i="1"/>
  <c r="T3275" i="1"/>
  <c r="S3275" i="1"/>
  <c r="T3274" i="1"/>
  <c r="S3274" i="1"/>
  <c r="T3273" i="1"/>
  <c r="S3273" i="1"/>
  <c r="T3272" i="1"/>
  <c r="S3272" i="1"/>
  <c r="S3271" i="1"/>
  <c r="T3271" i="1"/>
  <c r="T3270" i="1"/>
  <c r="S3270" i="1"/>
  <c r="T3269" i="1"/>
  <c r="S3269" i="1"/>
  <c r="T3268" i="1"/>
  <c r="S3268" i="1"/>
  <c r="T3267" i="1"/>
  <c r="S3267" i="1"/>
  <c r="T3266" i="1"/>
  <c r="S3266" i="1"/>
  <c r="T3265" i="1"/>
  <c r="S3265" i="1"/>
  <c r="T3264" i="1"/>
  <c r="S3264" i="1"/>
  <c r="T3263" i="1"/>
  <c r="S3263" i="1"/>
  <c r="T3262" i="1"/>
  <c r="S3262" i="1"/>
  <c r="T3261" i="1"/>
  <c r="S3261" i="1"/>
  <c r="T3260" i="1"/>
  <c r="S3260" i="1"/>
  <c r="T3259" i="1"/>
  <c r="S3259" i="1"/>
  <c r="T3258" i="1"/>
  <c r="S3258" i="1"/>
  <c r="T3257" i="1"/>
  <c r="S3257" i="1"/>
  <c r="T3256" i="1"/>
  <c r="S3256" i="1"/>
  <c r="T3255" i="1"/>
  <c r="S3255" i="1"/>
  <c r="T3254" i="1"/>
  <c r="S3254" i="1"/>
  <c r="T3253" i="1"/>
  <c r="S3253" i="1"/>
  <c r="T3252" i="1"/>
  <c r="S3252" i="1"/>
  <c r="T3251" i="1"/>
  <c r="S3251" i="1"/>
  <c r="T3250" i="1"/>
  <c r="S3250" i="1"/>
  <c r="T3249" i="1"/>
  <c r="S3249" i="1"/>
  <c r="T3248" i="1"/>
  <c r="S3248" i="1"/>
  <c r="T3247" i="1"/>
  <c r="S3247" i="1"/>
  <c r="T3246" i="1"/>
  <c r="S3246" i="1"/>
  <c r="T3245" i="1"/>
  <c r="S3245" i="1"/>
  <c r="T3244" i="1"/>
  <c r="S3244" i="1"/>
  <c r="T3243" i="1"/>
  <c r="S3243" i="1"/>
  <c r="T3242" i="1"/>
  <c r="S3242" i="1"/>
  <c r="T3241" i="1"/>
  <c r="S3241" i="1"/>
  <c r="T3240" i="1"/>
  <c r="S3240" i="1"/>
  <c r="T3239" i="1"/>
  <c r="S3239" i="1"/>
  <c r="T3238" i="1"/>
  <c r="S3238" i="1"/>
  <c r="T3237" i="1"/>
  <c r="S3237" i="1"/>
  <c r="T3236" i="1"/>
  <c r="S3236" i="1"/>
  <c r="T3235" i="1"/>
  <c r="S3235" i="1"/>
  <c r="T3234" i="1"/>
  <c r="S3234" i="1"/>
  <c r="T3233" i="1"/>
  <c r="S3233" i="1"/>
  <c r="T3232" i="1"/>
  <c r="S3232" i="1"/>
  <c r="T3231" i="1"/>
  <c r="S3231" i="1"/>
  <c r="T3230" i="1"/>
  <c r="S3230" i="1"/>
  <c r="T3229" i="1"/>
  <c r="S3229" i="1"/>
  <c r="T3228" i="1"/>
  <c r="S3228" i="1"/>
  <c r="T3227" i="1"/>
  <c r="S3227" i="1"/>
  <c r="T3226" i="1"/>
  <c r="S3226" i="1"/>
  <c r="T3225" i="1"/>
  <c r="S3225" i="1"/>
  <c r="T3224" i="1"/>
  <c r="S3224" i="1"/>
  <c r="T3223" i="1"/>
  <c r="S3223" i="1"/>
  <c r="T3222" i="1"/>
  <c r="S3222" i="1"/>
  <c r="T3221" i="1"/>
  <c r="S3221" i="1"/>
  <c r="T3220" i="1"/>
  <c r="S3220" i="1"/>
  <c r="T3219" i="1"/>
  <c r="S3219" i="1"/>
  <c r="T3218" i="1"/>
  <c r="S3218" i="1"/>
  <c r="S3217" i="1"/>
  <c r="T3217" i="1"/>
  <c r="T3216" i="1"/>
  <c r="S3216" i="1"/>
  <c r="T3215" i="1"/>
  <c r="S3215" i="1"/>
  <c r="T3214" i="1"/>
  <c r="S3214" i="1"/>
  <c r="T3213" i="1"/>
  <c r="S3213" i="1"/>
  <c r="T3212" i="1"/>
  <c r="S3212" i="1"/>
  <c r="T3211" i="1"/>
  <c r="S3211" i="1"/>
  <c r="T3210" i="1"/>
  <c r="S3210" i="1"/>
  <c r="T3209" i="1"/>
  <c r="S3209" i="1"/>
  <c r="T3208" i="1"/>
  <c r="S3208" i="1"/>
  <c r="T3207" i="1"/>
  <c r="S3207" i="1"/>
  <c r="T3206" i="1"/>
  <c r="S3206" i="1"/>
  <c r="T3205" i="1"/>
  <c r="S3205" i="1"/>
  <c r="T3204" i="1"/>
  <c r="S3204" i="1"/>
  <c r="T3203" i="1"/>
  <c r="S3203" i="1"/>
  <c r="T3202" i="1"/>
  <c r="S3202" i="1"/>
  <c r="T3201" i="1"/>
  <c r="S3201" i="1"/>
  <c r="T3200" i="1"/>
  <c r="S3200" i="1"/>
  <c r="T3199" i="1"/>
  <c r="S3199" i="1"/>
  <c r="T3198" i="1"/>
  <c r="S3198" i="1"/>
  <c r="T3197" i="1"/>
  <c r="S3197" i="1"/>
  <c r="T3196" i="1"/>
  <c r="S3196" i="1"/>
  <c r="T3195" i="1"/>
  <c r="S3195" i="1"/>
  <c r="T3194" i="1"/>
  <c r="S3194" i="1"/>
  <c r="T3193" i="1"/>
  <c r="S3193" i="1"/>
  <c r="T3192" i="1"/>
  <c r="S3192" i="1"/>
  <c r="T3191" i="1"/>
  <c r="S3191" i="1"/>
  <c r="T3190" i="1"/>
  <c r="S3190" i="1"/>
  <c r="T3189" i="1"/>
  <c r="S3189" i="1"/>
  <c r="T3188" i="1"/>
  <c r="S3188" i="1"/>
  <c r="T3187" i="1"/>
  <c r="S3187" i="1"/>
  <c r="T3186" i="1"/>
  <c r="S3186" i="1"/>
  <c r="T3185" i="1"/>
  <c r="S3185" i="1"/>
  <c r="T3184" i="1"/>
  <c r="S3184" i="1"/>
  <c r="T3183" i="1"/>
  <c r="S3183" i="1"/>
  <c r="T3182" i="1"/>
  <c r="S3182" i="1"/>
  <c r="T3181" i="1"/>
  <c r="S3181" i="1"/>
  <c r="T3180" i="1"/>
  <c r="S3180" i="1"/>
  <c r="T3179" i="1"/>
  <c r="S3179" i="1"/>
  <c r="T3178" i="1"/>
  <c r="S3178" i="1"/>
  <c r="T3177" i="1"/>
  <c r="S3177" i="1"/>
  <c r="T3176" i="1"/>
  <c r="S3176" i="1"/>
  <c r="T3175" i="1"/>
  <c r="S3175" i="1"/>
  <c r="T3174" i="1"/>
  <c r="S3174" i="1"/>
  <c r="T3173" i="1"/>
  <c r="S3173" i="1"/>
  <c r="T3172" i="1"/>
  <c r="S3172" i="1"/>
  <c r="T3171" i="1"/>
  <c r="S3171" i="1"/>
  <c r="T3170" i="1"/>
  <c r="S3170" i="1"/>
  <c r="T3169" i="1"/>
  <c r="S3169" i="1"/>
  <c r="T3168" i="1"/>
  <c r="S3168" i="1"/>
  <c r="T3167" i="1"/>
  <c r="S3167" i="1"/>
  <c r="T3166" i="1"/>
  <c r="S3166" i="1"/>
  <c r="T3165" i="1"/>
  <c r="S3165" i="1"/>
  <c r="T3164" i="1"/>
  <c r="S3164" i="1"/>
  <c r="S3163" i="1"/>
  <c r="T3163" i="1"/>
  <c r="T3162" i="1"/>
  <c r="S3162" i="1"/>
  <c r="T3161" i="1"/>
  <c r="S3161" i="1"/>
  <c r="T3160" i="1"/>
  <c r="S3160" i="1"/>
  <c r="T3159" i="1"/>
  <c r="S3159" i="1"/>
  <c r="T3158" i="1"/>
  <c r="S3158" i="1"/>
  <c r="T3157" i="1"/>
  <c r="S3157" i="1"/>
  <c r="T3156" i="1"/>
  <c r="S3156" i="1"/>
  <c r="T3155" i="1"/>
  <c r="S3155" i="1"/>
  <c r="T3154" i="1"/>
  <c r="S3154" i="1"/>
  <c r="T3153" i="1"/>
  <c r="S3153" i="1"/>
  <c r="T3152" i="1"/>
  <c r="S3152" i="1"/>
  <c r="T3151" i="1"/>
  <c r="S3151" i="1"/>
  <c r="T3150" i="1"/>
  <c r="S3150" i="1"/>
  <c r="T3149" i="1"/>
  <c r="S3149" i="1"/>
  <c r="T3148" i="1"/>
  <c r="S3148" i="1"/>
  <c r="T3147" i="1"/>
  <c r="S3147" i="1"/>
  <c r="T3146" i="1"/>
  <c r="S3146" i="1"/>
  <c r="T3145" i="1"/>
  <c r="S3145" i="1"/>
  <c r="T3144" i="1"/>
  <c r="S3144" i="1"/>
  <c r="T3143" i="1"/>
  <c r="S3143" i="1"/>
  <c r="T3142" i="1"/>
  <c r="S3142" i="1"/>
  <c r="T3141" i="1"/>
  <c r="S3141" i="1"/>
  <c r="T3140" i="1"/>
  <c r="S3140" i="1"/>
  <c r="T3139" i="1"/>
  <c r="S3139" i="1"/>
  <c r="T3138" i="1"/>
  <c r="S3138" i="1"/>
  <c r="T3137" i="1"/>
  <c r="S3137" i="1"/>
  <c r="T3136" i="1"/>
  <c r="S3136" i="1"/>
  <c r="T3135" i="1"/>
  <c r="S3135" i="1"/>
  <c r="T3134" i="1"/>
  <c r="S3134" i="1"/>
  <c r="T3133" i="1"/>
  <c r="S3133" i="1"/>
  <c r="T3132" i="1"/>
  <c r="S3132" i="1"/>
  <c r="T3131" i="1"/>
  <c r="S3131" i="1"/>
  <c r="T3130" i="1"/>
  <c r="S3130" i="1"/>
  <c r="T3129" i="1"/>
  <c r="S3129" i="1"/>
  <c r="T3128" i="1"/>
  <c r="S3128" i="1"/>
  <c r="T3127" i="1"/>
  <c r="S3127" i="1"/>
  <c r="T3126" i="1"/>
  <c r="S3126" i="1"/>
  <c r="T3125" i="1"/>
  <c r="S3125" i="1"/>
  <c r="T3124" i="1"/>
  <c r="S3124" i="1"/>
  <c r="T3123" i="1"/>
  <c r="S3123" i="1"/>
  <c r="T3122" i="1"/>
  <c r="S3122" i="1"/>
  <c r="T3121" i="1"/>
  <c r="S3121" i="1"/>
  <c r="T3120" i="1"/>
  <c r="S3120" i="1"/>
  <c r="T3119" i="1"/>
  <c r="S3119" i="1"/>
  <c r="T3118" i="1"/>
  <c r="S3118" i="1"/>
  <c r="T3117" i="1"/>
  <c r="S3117" i="1"/>
  <c r="T3116" i="1"/>
  <c r="S3116" i="1"/>
  <c r="T3115" i="1"/>
  <c r="S3115" i="1"/>
  <c r="T3114" i="1"/>
  <c r="S3114" i="1"/>
  <c r="T3113" i="1"/>
  <c r="S3113" i="1"/>
  <c r="T3112" i="1"/>
  <c r="S3112" i="1"/>
  <c r="T3111" i="1"/>
  <c r="S3111" i="1"/>
  <c r="T3110" i="1"/>
  <c r="S3110" i="1"/>
  <c r="S3109" i="1"/>
  <c r="T3109" i="1"/>
  <c r="S3108" i="1"/>
  <c r="U3108" i="1" s="1"/>
  <c r="S3107" i="1"/>
  <c r="U3107" i="1" s="1"/>
  <c r="S3106" i="1"/>
  <c r="U3106" i="1" s="1"/>
  <c r="S3105" i="1"/>
  <c r="U3105" i="1" s="1"/>
  <c r="S3104" i="1"/>
  <c r="U3104" i="1" s="1"/>
  <c r="S3103" i="1"/>
  <c r="U3103" i="1" s="1"/>
  <c r="S3102" i="1"/>
  <c r="U3102" i="1" s="1"/>
  <c r="S3101" i="1"/>
  <c r="U3101" i="1" s="1"/>
  <c r="S3100" i="1"/>
  <c r="U3100" i="1" s="1"/>
  <c r="S3099" i="1"/>
  <c r="U3099" i="1" s="1"/>
  <c r="S3098" i="1"/>
  <c r="U3098" i="1" s="1"/>
  <c r="S3097" i="1"/>
  <c r="U3097" i="1" s="1"/>
  <c r="S3096" i="1"/>
  <c r="U3096" i="1" s="1"/>
  <c r="S3095" i="1"/>
  <c r="U3095" i="1" s="1"/>
  <c r="S3094" i="1"/>
  <c r="U3094" i="1" s="1"/>
  <c r="S3093" i="1"/>
  <c r="U3093" i="1" s="1"/>
  <c r="S3092" i="1"/>
  <c r="U3092" i="1" s="1"/>
  <c r="S3091" i="1"/>
  <c r="U3091" i="1" s="1"/>
  <c r="S3090" i="1"/>
  <c r="U3090" i="1" s="1"/>
  <c r="S3089" i="1"/>
  <c r="U3089" i="1" s="1"/>
  <c r="S3088" i="1"/>
  <c r="U3088" i="1" s="1"/>
  <c r="S3087" i="1"/>
  <c r="U3087" i="1" s="1"/>
  <c r="S3086" i="1"/>
  <c r="U3086" i="1" s="1"/>
  <c r="S3085" i="1"/>
  <c r="U3085" i="1" s="1"/>
  <c r="S3084" i="1"/>
  <c r="U3084" i="1" s="1"/>
  <c r="S3083" i="1"/>
  <c r="U3083" i="1" s="1"/>
  <c r="S3082" i="1"/>
  <c r="U3082" i="1" s="1"/>
  <c r="S3081" i="1"/>
  <c r="U3081" i="1" s="1"/>
  <c r="S3080" i="1"/>
  <c r="U3080" i="1" s="1"/>
  <c r="S3079" i="1"/>
  <c r="U3079" i="1" s="1"/>
  <c r="S3078" i="1"/>
  <c r="U3078" i="1" s="1"/>
  <c r="S3077" i="1"/>
  <c r="U3077" i="1" s="1"/>
  <c r="S3076" i="1"/>
  <c r="U3076" i="1" s="1"/>
  <c r="S3075" i="1"/>
  <c r="U3075" i="1" s="1"/>
  <c r="S3074" i="1"/>
  <c r="U3074" i="1" s="1"/>
  <c r="S3073" i="1"/>
  <c r="U3073" i="1" s="1"/>
  <c r="S3072" i="1"/>
  <c r="U3072" i="1" s="1"/>
  <c r="S3071" i="1"/>
  <c r="U3071" i="1" s="1"/>
  <c r="S3070" i="1"/>
  <c r="U3070" i="1" s="1"/>
  <c r="S3069" i="1"/>
  <c r="U3069" i="1" s="1"/>
  <c r="S3068" i="1"/>
  <c r="U3068" i="1" s="1"/>
  <c r="S3067" i="1"/>
  <c r="U3067" i="1" s="1"/>
  <c r="S3066" i="1"/>
  <c r="U3066" i="1" s="1"/>
  <c r="S3065" i="1"/>
  <c r="U3065" i="1" s="1"/>
  <c r="S3064" i="1"/>
  <c r="U3064" i="1" s="1"/>
  <c r="S3063" i="1"/>
  <c r="U3063" i="1" s="1"/>
  <c r="S3062" i="1"/>
  <c r="U3062" i="1" s="1"/>
  <c r="S3061" i="1"/>
  <c r="U3061" i="1" s="1"/>
  <c r="T3060" i="1"/>
  <c r="S3060" i="1"/>
  <c r="T3059" i="1"/>
  <c r="S3059" i="1"/>
  <c r="T3058" i="1"/>
  <c r="S3058" i="1"/>
  <c r="T3057" i="1"/>
  <c r="S3057" i="1"/>
  <c r="T3056" i="1"/>
  <c r="S3056" i="1"/>
  <c r="T3055" i="1"/>
  <c r="S3055" i="1"/>
  <c r="T3054" i="1"/>
  <c r="S3054" i="1"/>
  <c r="T3053" i="1"/>
  <c r="S3053" i="1"/>
  <c r="T3052" i="1"/>
  <c r="S3052" i="1"/>
  <c r="T3051" i="1"/>
  <c r="S3051" i="1"/>
  <c r="T3050" i="1"/>
  <c r="S3050" i="1"/>
  <c r="T3049" i="1"/>
  <c r="S3049" i="1"/>
  <c r="T3048" i="1"/>
  <c r="S3048" i="1"/>
  <c r="T3047" i="1"/>
  <c r="S3047" i="1"/>
  <c r="T3046" i="1"/>
  <c r="S3046" i="1"/>
  <c r="T3045" i="1"/>
  <c r="S3045" i="1"/>
  <c r="T3044" i="1"/>
  <c r="S3044" i="1"/>
  <c r="T3043" i="1"/>
  <c r="S3043" i="1"/>
  <c r="T3042" i="1"/>
  <c r="S3042" i="1"/>
  <c r="T3041" i="1"/>
  <c r="S3041" i="1"/>
  <c r="T3040" i="1"/>
  <c r="S3040" i="1"/>
  <c r="T3039" i="1"/>
  <c r="S3039" i="1"/>
  <c r="T3038" i="1"/>
  <c r="S3038" i="1"/>
  <c r="T3037" i="1"/>
  <c r="S3037" i="1"/>
  <c r="T3036" i="1"/>
  <c r="S3036" i="1"/>
  <c r="T3035" i="1"/>
  <c r="S3035" i="1"/>
  <c r="T3034" i="1"/>
  <c r="S3034" i="1"/>
  <c r="T3033" i="1"/>
  <c r="S3033" i="1"/>
  <c r="T3032" i="1"/>
  <c r="S3032" i="1"/>
  <c r="T3031" i="1"/>
  <c r="S3031" i="1"/>
  <c r="T3030" i="1"/>
  <c r="S3030" i="1"/>
  <c r="T3029" i="1"/>
  <c r="S3029" i="1"/>
  <c r="T3028" i="1"/>
  <c r="S3028" i="1"/>
  <c r="T3027" i="1"/>
  <c r="S3027" i="1"/>
  <c r="T3026" i="1"/>
  <c r="S3026" i="1"/>
  <c r="T3025" i="1"/>
  <c r="S3025" i="1"/>
  <c r="T3024" i="1"/>
  <c r="S3024" i="1"/>
  <c r="T3023" i="1"/>
  <c r="S3023" i="1"/>
  <c r="T3022" i="1"/>
  <c r="S3022" i="1"/>
  <c r="T3021" i="1"/>
  <c r="S3021" i="1"/>
  <c r="T3020" i="1"/>
  <c r="S3020" i="1"/>
  <c r="T3019" i="1"/>
  <c r="S3019" i="1"/>
  <c r="T3018" i="1"/>
  <c r="S3018" i="1"/>
  <c r="T3017" i="1"/>
  <c r="S3017" i="1"/>
  <c r="T3016" i="1"/>
  <c r="S3016" i="1"/>
  <c r="T3015" i="1"/>
  <c r="S3015" i="1"/>
  <c r="T3014" i="1"/>
  <c r="S3014" i="1"/>
  <c r="T3013" i="1"/>
  <c r="S3013" i="1"/>
  <c r="T3012" i="1"/>
  <c r="S3012" i="1"/>
  <c r="T3011" i="1"/>
  <c r="S3011" i="1"/>
  <c r="T3010" i="1"/>
  <c r="S3010" i="1"/>
  <c r="T3009" i="1"/>
  <c r="S3009" i="1"/>
  <c r="T3008" i="1"/>
  <c r="S3008" i="1"/>
  <c r="S3007" i="1"/>
  <c r="T3007" i="1"/>
  <c r="T3006" i="1"/>
  <c r="S3006" i="1"/>
  <c r="T3005" i="1"/>
  <c r="S3005" i="1"/>
  <c r="T3004" i="1"/>
  <c r="S3004" i="1"/>
  <c r="T3003" i="1"/>
  <c r="S3003" i="1"/>
  <c r="T3002" i="1"/>
  <c r="S3002" i="1"/>
  <c r="T3001" i="1"/>
  <c r="S3001" i="1"/>
  <c r="T3000" i="1"/>
  <c r="S3000" i="1"/>
  <c r="T2999" i="1"/>
  <c r="S2999" i="1"/>
  <c r="T2998" i="1"/>
  <c r="S2998" i="1"/>
  <c r="T2997" i="1"/>
  <c r="S2997" i="1"/>
  <c r="T2996" i="1"/>
  <c r="S2996" i="1"/>
  <c r="T2995" i="1"/>
  <c r="S2995" i="1"/>
  <c r="T2994" i="1"/>
  <c r="S2994" i="1"/>
  <c r="T2993" i="1"/>
  <c r="S2993" i="1"/>
  <c r="T2992" i="1"/>
  <c r="S2992" i="1"/>
  <c r="T2991" i="1"/>
  <c r="S2991" i="1"/>
  <c r="T2990" i="1"/>
  <c r="S2990" i="1"/>
  <c r="T2989" i="1"/>
  <c r="S2989" i="1"/>
  <c r="T2988" i="1"/>
  <c r="S2988" i="1"/>
  <c r="T2987" i="1"/>
  <c r="S2987" i="1"/>
  <c r="T2986" i="1"/>
  <c r="S2986" i="1"/>
  <c r="T2985" i="1"/>
  <c r="S2985" i="1"/>
  <c r="T2984" i="1"/>
  <c r="S2984" i="1"/>
  <c r="T2983" i="1"/>
  <c r="S2983" i="1"/>
  <c r="T2982" i="1"/>
  <c r="S2982" i="1"/>
  <c r="T2981" i="1"/>
  <c r="S2981" i="1"/>
  <c r="T2980" i="1"/>
  <c r="S2980" i="1"/>
  <c r="T2979" i="1"/>
  <c r="S2979" i="1"/>
  <c r="T2978" i="1"/>
  <c r="S2978" i="1"/>
  <c r="T2977" i="1"/>
  <c r="S2977" i="1"/>
  <c r="T2976" i="1"/>
  <c r="S2976" i="1"/>
  <c r="T2975" i="1"/>
  <c r="S2975" i="1"/>
  <c r="T2974" i="1"/>
  <c r="S2974" i="1"/>
  <c r="T2973" i="1"/>
  <c r="S2973" i="1"/>
  <c r="T2972" i="1"/>
  <c r="S2972" i="1"/>
  <c r="T2971" i="1"/>
  <c r="S2971" i="1"/>
  <c r="T2970" i="1"/>
  <c r="S2970" i="1"/>
  <c r="T2969" i="1"/>
  <c r="S2969" i="1"/>
  <c r="T2968" i="1"/>
  <c r="S2968" i="1"/>
  <c r="T2967" i="1"/>
  <c r="S2967" i="1"/>
  <c r="T2966" i="1"/>
  <c r="S2966" i="1"/>
  <c r="T2965" i="1"/>
  <c r="S2965" i="1"/>
  <c r="T2964" i="1"/>
  <c r="S2964" i="1"/>
  <c r="S2963" i="1"/>
  <c r="T2963" i="1"/>
  <c r="T2962" i="1"/>
  <c r="S2962" i="1"/>
  <c r="T2961" i="1"/>
  <c r="S2961" i="1"/>
  <c r="T2960" i="1"/>
  <c r="S2960" i="1"/>
  <c r="T2959" i="1"/>
  <c r="S2959" i="1"/>
  <c r="T2958" i="1"/>
  <c r="S2958" i="1"/>
  <c r="T2957" i="1"/>
  <c r="S2957" i="1"/>
  <c r="T2956" i="1"/>
  <c r="S2956" i="1"/>
  <c r="T2955" i="1"/>
  <c r="S2955" i="1"/>
  <c r="T2954" i="1"/>
  <c r="S2954" i="1"/>
  <c r="T2953" i="1"/>
  <c r="S2953" i="1"/>
  <c r="T2952" i="1"/>
  <c r="S2952" i="1"/>
  <c r="T2951" i="1"/>
  <c r="S2951" i="1"/>
  <c r="T2950" i="1"/>
  <c r="S2950" i="1"/>
  <c r="T2949" i="1"/>
  <c r="S2949" i="1"/>
  <c r="T2948" i="1"/>
  <c r="S2948" i="1"/>
  <c r="T2947" i="1"/>
  <c r="S2947" i="1"/>
  <c r="T2946" i="1"/>
  <c r="S2946" i="1"/>
  <c r="T2945" i="1"/>
  <c r="S2945" i="1"/>
  <c r="T2944" i="1"/>
  <c r="S2944" i="1"/>
  <c r="T2943" i="1"/>
  <c r="S2943" i="1"/>
  <c r="T2942" i="1"/>
  <c r="S2942" i="1"/>
  <c r="T2941" i="1"/>
  <c r="S2941" i="1"/>
  <c r="T2940" i="1"/>
  <c r="S2940" i="1"/>
  <c r="T2939" i="1"/>
  <c r="S2939" i="1"/>
  <c r="T2938" i="1"/>
  <c r="S2938" i="1"/>
  <c r="T2937" i="1"/>
  <c r="S2937" i="1"/>
  <c r="T2936" i="1"/>
  <c r="S2936" i="1"/>
  <c r="T2935" i="1"/>
  <c r="S2935" i="1"/>
  <c r="T2934" i="1"/>
  <c r="S2934" i="1"/>
  <c r="T2933" i="1"/>
  <c r="S2933" i="1"/>
  <c r="T2932" i="1"/>
  <c r="S2932" i="1"/>
  <c r="T2931" i="1"/>
  <c r="S2931" i="1"/>
  <c r="T2930" i="1"/>
  <c r="S2930" i="1"/>
  <c r="T2929" i="1"/>
  <c r="S2929" i="1"/>
  <c r="T2928" i="1"/>
  <c r="S2928" i="1"/>
  <c r="T2927" i="1"/>
  <c r="S2927" i="1"/>
  <c r="T2926" i="1"/>
  <c r="S2926" i="1"/>
  <c r="T2925" i="1"/>
  <c r="S2925" i="1"/>
  <c r="T2924" i="1"/>
  <c r="S2924" i="1"/>
  <c r="T2923" i="1"/>
  <c r="S2923" i="1"/>
  <c r="T2922" i="1"/>
  <c r="S2922" i="1"/>
  <c r="T2921" i="1"/>
  <c r="S2921" i="1"/>
  <c r="T2920" i="1"/>
  <c r="S2920" i="1"/>
  <c r="T2919" i="1"/>
  <c r="S2919" i="1"/>
  <c r="T2918" i="1"/>
  <c r="S2918" i="1"/>
  <c r="T2917" i="1"/>
  <c r="S2917" i="1"/>
  <c r="T2916" i="1"/>
  <c r="S2916" i="1"/>
  <c r="T2915" i="1"/>
  <c r="S2915" i="1"/>
  <c r="T2914" i="1"/>
  <c r="S2914" i="1"/>
  <c r="T2913" i="1"/>
  <c r="S2913" i="1"/>
  <c r="T2912" i="1"/>
  <c r="S2912" i="1"/>
  <c r="T2911" i="1"/>
  <c r="S2911" i="1"/>
  <c r="T2910" i="1"/>
  <c r="S2910" i="1"/>
  <c r="S2909" i="1"/>
  <c r="T2909" i="1"/>
  <c r="U4091" i="1" l="1"/>
  <c r="U4115" i="1"/>
  <c r="U4139" i="1"/>
  <c r="U4155" i="1"/>
  <c r="U4220" i="1"/>
  <c r="U4288" i="1"/>
  <c r="U4296" i="1"/>
  <c r="U4304" i="1"/>
  <c r="U4308" i="1"/>
  <c r="U4316" i="1"/>
  <c r="U4320" i="1"/>
  <c r="U4324" i="1"/>
  <c r="U4332" i="1"/>
  <c r="U4336" i="1"/>
  <c r="U4340" i="1"/>
  <c r="U4396" i="1"/>
  <c r="U4400" i="1"/>
  <c r="U4408" i="1"/>
  <c r="U4412" i="1"/>
  <c r="U4416" i="1"/>
  <c r="U4366" i="1"/>
  <c r="U4402" i="1"/>
  <c r="U4140" i="1"/>
  <c r="U4417" i="1"/>
  <c r="U4395" i="1"/>
  <c r="U4411" i="1"/>
  <c r="U4419" i="1"/>
  <c r="U4409" i="1"/>
  <c r="U4374" i="1"/>
  <c r="U4382" i="1"/>
  <c r="U4386" i="1"/>
  <c r="U4418" i="1"/>
  <c r="U4359" i="1"/>
  <c r="U4363" i="1"/>
  <c r="U4371" i="1"/>
  <c r="U4375" i="1"/>
  <c r="U4379" i="1"/>
  <c r="U4387" i="1"/>
  <c r="U4410" i="1"/>
  <c r="U4422" i="1"/>
  <c r="U4407" i="1"/>
  <c r="U4051" i="1"/>
  <c r="U3225" i="1"/>
  <c r="U3233" i="1"/>
  <c r="U3399" i="1"/>
  <c r="U3407" i="1"/>
  <c r="U3423" i="1"/>
  <c r="U3546" i="1"/>
  <c r="U3731" i="1"/>
  <c r="U3735" i="1"/>
  <c r="U3759" i="1"/>
  <c r="U3763" i="1"/>
  <c r="U3767" i="1"/>
  <c r="U3771" i="1"/>
  <c r="U3775" i="1"/>
  <c r="U3779" i="1"/>
  <c r="U3783" i="1"/>
  <c r="U3787" i="1"/>
  <c r="U3815" i="1"/>
  <c r="U3819" i="1"/>
  <c r="U3823" i="1"/>
  <c r="U3827" i="1"/>
  <c r="U3835" i="1"/>
  <c r="U3843" i="1"/>
  <c r="U3847" i="1"/>
  <c r="U3851" i="1"/>
  <c r="U4349" i="1"/>
  <c r="U4357" i="1"/>
  <c r="U4365" i="1"/>
  <c r="U4393" i="1"/>
  <c r="U3417" i="1"/>
  <c r="U3425" i="1"/>
  <c r="U3465" i="1"/>
  <c r="U3473" i="1"/>
  <c r="U3477" i="1"/>
  <c r="U3481" i="1"/>
  <c r="U3485" i="1"/>
  <c r="U3489" i="1"/>
  <c r="U3493" i="1"/>
  <c r="U3501" i="1"/>
  <c r="U3549" i="1"/>
  <c r="U3730" i="1"/>
  <c r="U3774" i="1"/>
  <c r="U3778" i="1"/>
  <c r="U3782" i="1"/>
  <c r="U3786" i="1"/>
  <c r="U3790" i="1"/>
  <c r="U3794" i="1"/>
  <c r="U3814" i="1"/>
  <c r="U3826" i="1"/>
  <c r="U3830" i="1"/>
  <c r="U3834" i="1"/>
  <c r="U3838" i="1"/>
  <c r="U3846" i="1"/>
  <c r="U3854" i="1"/>
  <c r="U3862" i="1"/>
  <c r="U3866" i="1"/>
  <c r="U3890" i="1"/>
  <c r="U4164" i="1"/>
  <c r="U4172" i="1"/>
  <c r="U4180" i="1"/>
  <c r="U4188" i="1"/>
  <c r="U4196" i="1"/>
  <c r="U4204" i="1"/>
  <c r="U4212" i="1"/>
  <c r="U4343" i="1"/>
  <c r="U4347" i="1"/>
  <c r="U4351" i="1"/>
  <c r="U4398" i="1"/>
  <c r="U4406" i="1"/>
  <c r="U3907" i="1"/>
  <c r="U3927" i="1"/>
  <c r="U4232" i="1"/>
  <c r="U4240" i="1"/>
  <c r="U4276" i="1"/>
  <c r="U4344" i="1"/>
  <c r="U4352" i="1"/>
  <c r="U4383" i="1"/>
  <c r="U4391" i="1"/>
  <c r="U4403" i="1"/>
  <c r="U4096" i="1"/>
  <c r="U4104" i="1"/>
  <c r="U4108" i="1"/>
  <c r="U4116" i="1"/>
  <c r="U4124" i="1"/>
  <c r="U4128" i="1"/>
  <c r="U4225" i="1"/>
  <c r="U4237" i="1"/>
  <c r="U4241" i="1"/>
  <c r="U4245" i="1"/>
  <c r="U4249" i="1"/>
  <c r="U4253" i="1"/>
  <c r="U4261" i="1"/>
  <c r="U4265" i="1"/>
  <c r="U4269" i="1"/>
  <c r="U4273" i="1"/>
  <c r="U4309" i="1"/>
  <c r="U4325" i="1"/>
  <c r="U4333" i="1"/>
  <c r="U4356" i="1"/>
  <c r="U4364" i="1"/>
  <c r="U4368" i="1"/>
  <c r="U4372" i="1"/>
  <c r="U4376" i="1"/>
  <c r="U4384" i="1"/>
  <c r="U4392" i="1"/>
  <c r="U4353" i="1"/>
  <c r="U4404" i="1"/>
  <c r="U4334" i="1"/>
  <c r="U4377" i="1"/>
  <c r="U4385" i="1"/>
  <c r="U4389" i="1"/>
  <c r="U3981" i="1"/>
  <c r="U3989" i="1"/>
  <c r="U3997" i="1"/>
  <c r="U4005" i="1"/>
  <c r="U4082" i="1"/>
  <c r="U4090" i="1"/>
  <c r="U4134" i="1"/>
  <c r="U4138" i="1"/>
  <c r="U4227" i="1"/>
  <c r="U4231" i="1"/>
  <c r="U4239" i="1"/>
  <c r="U4243" i="1"/>
  <c r="U4255" i="1"/>
  <c r="U4259" i="1"/>
  <c r="U4263" i="1"/>
  <c r="U4275" i="1"/>
  <c r="U4279" i="1"/>
  <c r="U4283" i="1"/>
  <c r="U4327" i="1"/>
  <c r="U4331" i="1"/>
  <c r="U4358" i="1"/>
  <c r="U4362" i="1"/>
  <c r="U4370" i="1"/>
  <c r="U4378" i="1"/>
  <c r="U4390" i="1"/>
  <c r="U4401" i="1"/>
  <c r="U4405" i="1"/>
  <c r="U4093" i="1"/>
  <c r="U4097" i="1"/>
  <c r="U4101" i="1"/>
  <c r="U4345" i="1"/>
  <c r="U4373" i="1"/>
  <c r="U3412" i="1"/>
  <c r="U3652" i="1"/>
  <c r="U3660" i="1"/>
  <c r="U3668" i="1"/>
  <c r="U3676" i="1"/>
  <c r="U3684" i="1"/>
  <c r="U4055" i="1"/>
  <c r="U4059" i="1"/>
  <c r="U4071" i="1"/>
  <c r="U4075" i="1"/>
  <c r="U4079" i="1"/>
  <c r="U4118" i="1"/>
  <c r="U4122" i="1"/>
  <c r="U4137" i="1"/>
  <c r="U4141" i="1"/>
  <c r="U4145" i="1"/>
  <c r="U4149" i="1"/>
  <c r="U4153" i="1"/>
  <c r="U4229" i="1"/>
  <c r="U4305" i="1"/>
  <c r="U4328" i="1"/>
  <c r="U4335" i="1"/>
  <c r="U4346" i="1"/>
  <c r="U4360" i="1"/>
  <c r="U4367" i="1"/>
  <c r="U4270" i="1"/>
  <c r="U4321" i="1"/>
  <c r="U4399" i="1"/>
  <c r="U4415" i="1"/>
  <c r="U3935" i="1"/>
  <c r="U3959" i="1"/>
  <c r="U4052" i="1"/>
  <c r="U4099" i="1"/>
  <c r="U4119" i="1"/>
  <c r="U4161" i="1"/>
  <c r="U4169" i="1"/>
  <c r="U4177" i="1"/>
  <c r="U4185" i="1"/>
  <c r="U4193" i="1"/>
  <c r="U4201" i="1"/>
  <c r="U4209" i="1"/>
  <c r="U4286" i="1"/>
  <c r="U4294" i="1"/>
  <c r="U4329" i="1"/>
  <c r="U4361" i="1"/>
  <c r="U3495" i="1"/>
  <c r="U3511" i="1"/>
  <c r="U3776" i="1"/>
  <c r="U3784" i="1"/>
  <c r="U3792" i="1"/>
  <c r="U3892" i="1"/>
  <c r="U4318" i="1"/>
  <c r="U4381" i="1"/>
  <c r="U3572" i="1"/>
  <c r="U3600" i="1"/>
  <c r="U3604" i="1"/>
  <c r="U3628" i="1"/>
  <c r="U3721" i="1"/>
  <c r="U3785" i="1"/>
  <c r="U3789" i="1"/>
  <c r="U3793" i="1"/>
  <c r="U3797" i="1"/>
  <c r="U3801" i="1"/>
  <c r="U3805" i="1"/>
  <c r="U3809" i="1"/>
  <c r="U3813" i="1"/>
  <c r="U3881" i="1"/>
  <c r="U3921" i="1"/>
  <c r="U3978" i="1"/>
  <c r="U3986" i="1"/>
  <c r="U3994" i="1"/>
  <c r="U4002" i="1"/>
  <c r="U4010" i="1"/>
  <c r="U4018" i="1"/>
  <c r="U4026" i="1"/>
  <c r="U4143" i="1"/>
  <c r="U4162" i="1"/>
  <c r="U4170" i="1"/>
  <c r="U4178" i="1"/>
  <c r="U4186" i="1"/>
  <c r="U4194" i="1"/>
  <c r="U4202" i="1"/>
  <c r="U4210" i="1"/>
  <c r="U4291" i="1"/>
  <c r="U4315" i="1"/>
  <c r="U4319" i="1"/>
  <c r="U4323" i="1"/>
  <c r="U4337" i="1"/>
  <c r="U4341" i="1"/>
  <c r="U4348" i="1"/>
  <c r="U4369" i="1"/>
  <c r="U4397" i="1"/>
  <c r="U4413" i="1"/>
  <c r="U3234" i="1"/>
  <c r="U3238" i="1"/>
  <c r="U3246" i="1"/>
  <c r="U3262" i="1"/>
  <c r="U3282" i="1"/>
  <c r="U3413" i="1"/>
  <c r="U3429" i="1"/>
  <c r="U3439" i="1"/>
  <c r="U3443" i="1"/>
  <c r="U3447" i="1"/>
  <c r="U3491" i="1"/>
  <c r="U4064" i="1"/>
  <c r="U4072" i="1"/>
  <c r="U4080" i="1"/>
  <c r="U4103" i="1"/>
  <c r="U4107" i="1"/>
  <c r="U4114" i="1"/>
  <c r="U4160" i="1"/>
  <c r="U4168" i="1"/>
  <c r="U4176" i="1"/>
  <c r="U4184" i="1"/>
  <c r="U4192" i="1"/>
  <c r="U4200" i="1"/>
  <c r="U4208" i="1"/>
  <c r="U4307" i="1"/>
  <c r="U4084" i="1"/>
  <c r="U4163" i="1"/>
  <c r="U4171" i="1"/>
  <c r="U4179" i="1"/>
  <c r="U4187" i="1"/>
  <c r="U4195" i="1"/>
  <c r="U4203" i="1"/>
  <c r="U4211" i="1"/>
  <c r="U4226" i="1"/>
  <c r="U4233" i="1"/>
  <c r="U4277" i="1"/>
  <c r="U4281" i="1"/>
  <c r="U3937" i="1"/>
  <c r="U4058" i="1"/>
  <c r="U4085" i="1"/>
  <c r="U4089" i="1"/>
  <c r="U4112" i="1"/>
  <c r="U4131" i="1"/>
  <c r="U4142" i="1"/>
  <c r="U4146" i="1"/>
  <c r="U4219" i="1"/>
  <c r="U4223" i="1"/>
  <c r="U4230" i="1"/>
  <c r="U4234" i="1"/>
  <c r="U4238" i="1"/>
  <c r="U4242" i="1"/>
  <c r="U4250" i="1"/>
  <c r="U4285" i="1"/>
  <c r="U4289" i="1"/>
  <c r="U4293" i="1"/>
  <c r="U4297" i="1"/>
  <c r="U3385" i="1"/>
  <c r="U3692" i="1"/>
  <c r="U3700" i="1"/>
  <c r="U4070" i="1"/>
  <c r="U4132" i="1"/>
  <c r="U4271" i="1"/>
  <c r="U4313" i="1"/>
  <c r="U4151" i="1"/>
  <c r="U4317" i="1"/>
  <c r="U3279" i="1"/>
  <c r="U3394" i="1"/>
  <c r="U3402" i="1"/>
  <c r="U4067" i="1"/>
  <c r="U4083" i="1"/>
  <c r="U4087" i="1"/>
  <c r="U4102" i="1"/>
  <c r="U4110" i="1"/>
  <c r="U4117" i="1"/>
  <c r="U4121" i="1"/>
  <c r="U4125" i="1"/>
  <c r="U4129" i="1"/>
  <c r="U4148" i="1"/>
  <c r="U4152" i="1"/>
  <c r="U4156" i="1"/>
  <c r="U4217" i="1"/>
  <c r="U4221" i="1"/>
  <c r="U4252" i="1"/>
  <c r="U4260" i="1"/>
  <c r="U4272" i="1"/>
  <c r="U4295" i="1"/>
  <c r="U4299" i="1"/>
  <c r="U4303" i="1"/>
  <c r="U4314" i="1"/>
  <c r="U4068" i="1"/>
  <c r="U4086" i="1"/>
  <c r="U3409" i="1"/>
  <c r="U3422" i="1"/>
  <c r="U3492" i="1"/>
  <c r="U3496" i="1"/>
  <c r="U3500" i="1"/>
  <c r="U3508" i="1"/>
  <c r="U3520" i="1"/>
  <c r="U3528" i="1"/>
  <c r="U3968" i="1"/>
  <c r="U3972" i="1"/>
  <c r="U4074" i="1"/>
  <c r="U4120" i="1"/>
  <c r="U4130" i="1"/>
  <c r="U4144" i="1"/>
  <c r="U4158" i="1"/>
  <c r="U4215" i="1"/>
  <c r="U4222" i="1"/>
  <c r="U4244" i="1"/>
  <c r="U4251" i="1"/>
  <c r="U4262" i="1"/>
  <c r="U4266" i="1"/>
  <c r="U4298" i="1"/>
  <c r="U4312" i="1"/>
  <c r="U3765" i="1"/>
  <c r="U3953" i="1"/>
  <c r="U4060" i="1"/>
  <c r="U4078" i="1"/>
  <c r="U4092" i="1"/>
  <c r="U4127" i="1"/>
  <c r="U4248" i="1"/>
  <c r="U4284" i="1"/>
  <c r="U4302" i="1"/>
  <c r="U4013" i="1"/>
  <c r="U4021" i="1"/>
  <c r="U4167" i="1"/>
  <c r="U4175" i="1"/>
  <c r="U4183" i="1"/>
  <c r="U4191" i="1"/>
  <c r="U4199" i="1"/>
  <c r="U4207" i="1"/>
  <c r="U4216" i="1"/>
  <c r="U4267" i="1"/>
  <c r="U4100" i="1"/>
  <c r="U4111" i="1"/>
  <c r="U4159" i="1"/>
  <c r="U4256" i="1"/>
  <c r="U4278" i="1"/>
  <c r="U4292" i="1"/>
  <c r="U3490" i="1"/>
  <c r="U3973" i="1"/>
  <c r="U3405" i="1"/>
  <c r="U3498" i="1"/>
  <c r="U3502" i="1"/>
  <c r="U4135" i="1"/>
  <c r="U4165" i="1"/>
  <c r="U4173" i="1"/>
  <c r="U4181" i="1"/>
  <c r="U4189" i="1"/>
  <c r="U4197" i="1"/>
  <c r="U4205" i="1"/>
  <c r="U4213" i="1"/>
  <c r="U4224" i="1"/>
  <c r="U4228" i="1"/>
  <c r="U4235" i="1"/>
  <c r="U4246" i="1"/>
  <c r="U4257" i="1"/>
  <c r="U4264" i="1"/>
  <c r="U4268" i="1"/>
  <c r="U4310" i="1"/>
  <c r="U4054" i="1"/>
  <c r="U3403" i="1"/>
  <c r="U3416" i="1"/>
  <c r="U3421" i="1"/>
  <c r="U3523" i="1"/>
  <c r="U3531" i="1"/>
  <c r="U3539" i="1"/>
  <c r="U3543" i="1"/>
  <c r="U3547" i="1"/>
  <c r="U3582" i="1"/>
  <c r="U3606" i="1"/>
  <c r="U3727" i="1"/>
  <c r="U3859" i="1"/>
  <c r="U4062" i="1"/>
  <c r="U4066" i="1"/>
  <c r="U4076" i="1"/>
  <c r="U4094" i="1"/>
  <c r="U4098" i="1"/>
  <c r="U4105" i="1"/>
  <c r="U4136" i="1"/>
  <c r="U4150" i="1"/>
  <c r="U4157" i="1"/>
  <c r="U4214" i="1"/>
  <c r="U4290" i="1"/>
  <c r="U4300" i="1"/>
  <c r="U4311" i="1"/>
  <c r="U3482" i="1"/>
  <c r="U3382" i="1"/>
  <c r="U3427" i="1"/>
  <c r="U3603" i="1"/>
  <c r="U3607" i="1"/>
  <c r="U3611" i="1"/>
  <c r="U3615" i="1"/>
  <c r="U3619" i="1"/>
  <c r="U3627" i="1"/>
  <c r="U3720" i="1"/>
  <c r="U3724" i="1"/>
  <c r="U3732" i="1"/>
  <c r="U3736" i="1"/>
  <c r="U3752" i="1"/>
  <c r="U3764" i="1"/>
  <c r="U3864" i="1"/>
  <c r="U3868" i="1"/>
  <c r="U3872" i="1"/>
  <c r="U3876" i="1"/>
  <c r="U3880" i="1"/>
  <c r="U3916" i="1"/>
  <c r="U3980" i="1"/>
  <c r="U3988" i="1"/>
  <c r="U3996" i="1"/>
  <c r="U4004" i="1"/>
  <c r="U4012" i="1"/>
  <c r="U4020" i="1"/>
  <c r="U4056" i="1"/>
  <c r="U4063" i="1"/>
  <c r="U4077" i="1"/>
  <c r="U4088" i="1"/>
  <c r="U4095" i="1"/>
  <c r="U4106" i="1"/>
  <c r="U4123" i="1"/>
  <c r="U4126" i="1"/>
  <c r="U4147" i="1"/>
  <c r="U4154" i="1"/>
  <c r="U4166" i="1"/>
  <c r="U4174" i="1"/>
  <c r="U4182" i="1"/>
  <c r="U4190" i="1"/>
  <c r="U4198" i="1"/>
  <c r="U4206" i="1"/>
  <c r="U4218" i="1"/>
  <c r="U4236" i="1"/>
  <c r="U4247" i="1"/>
  <c r="U4254" i="1"/>
  <c r="U4258" i="1"/>
  <c r="U4280" i="1"/>
  <c r="U4287" i="1"/>
  <c r="U4301" i="1"/>
  <c r="U3144" i="1"/>
  <c r="U3148" i="1"/>
  <c r="U3152" i="1"/>
  <c r="U3160" i="1"/>
  <c r="U3180" i="1"/>
  <c r="U3184" i="1"/>
  <c r="U3188" i="1"/>
  <c r="U3192" i="1"/>
  <c r="U3196" i="1"/>
  <c r="U3200" i="1"/>
  <c r="U3204" i="1"/>
  <c r="U3208" i="1"/>
  <c r="U3212" i="1"/>
  <c r="U3216" i="1"/>
  <c r="U3220" i="1"/>
  <c r="U3224" i="1"/>
  <c r="U3236" i="1"/>
  <c r="U3244" i="1"/>
  <c r="U3248" i="1"/>
  <c r="U3252" i="1"/>
  <c r="U3256" i="1"/>
  <c r="U3268" i="1"/>
  <c r="U3280" i="1"/>
  <c r="U3284" i="1"/>
  <c r="U3288" i="1"/>
  <c r="U3312" i="1"/>
  <c r="U3348" i="1"/>
  <c r="U3356" i="1"/>
  <c r="U3364" i="1"/>
  <c r="U3398" i="1"/>
  <c r="U3411" i="1"/>
  <c r="U3419" i="1"/>
  <c r="U3471" i="1"/>
  <c r="U3530" i="1"/>
  <c r="U3542" i="1"/>
  <c r="U3550" i="1"/>
  <c r="U3554" i="1"/>
  <c r="U3558" i="1"/>
  <c r="U3566" i="1"/>
  <c r="U3574" i="1"/>
  <c r="U3578" i="1"/>
  <c r="U3598" i="1"/>
  <c r="U3614" i="1"/>
  <c r="U3622" i="1"/>
  <c r="U3626" i="1"/>
  <c r="U3630" i="1"/>
  <c r="U3642" i="1"/>
  <c r="U3646" i="1"/>
  <c r="U3655" i="1"/>
  <c r="U3663" i="1"/>
  <c r="U3671" i="1"/>
  <c r="U3679" i="1"/>
  <c r="U3687" i="1"/>
  <c r="U3695" i="1"/>
  <c r="U3707" i="1"/>
  <c r="U3711" i="1"/>
  <c r="U3719" i="1"/>
  <c r="U3754" i="1"/>
  <c r="U3773" i="1"/>
  <c r="U3817" i="1"/>
  <c r="U3825" i="1"/>
  <c r="U3845" i="1"/>
  <c r="U3884" i="1"/>
  <c r="U3939" i="1"/>
  <c r="U3943" i="1"/>
  <c r="U3947" i="1"/>
  <c r="U3951" i="1"/>
  <c r="U3970" i="1"/>
  <c r="U3393" i="1"/>
  <c r="U3444" i="1"/>
  <c r="U3468" i="1"/>
  <c r="U3476" i="1"/>
  <c r="U3865" i="1"/>
  <c r="U3900" i="1"/>
  <c r="U3940" i="1"/>
  <c r="U3944" i="1"/>
  <c r="U3967" i="1"/>
  <c r="U3977" i="1"/>
  <c r="U3985" i="1"/>
  <c r="U3993" i="1"/>
  <c r="U4001" i="1"/>
  <c r="U4009" i="1"/>
  <c r="U3889" i="1"/>
  <c r="U3383" i="1"/>
  <c r="U3595" i="1"/>
  <c r="U3391" i="1"/>
  <c r="U3457" i="1"/>
  <c r="U3544" i="1"/>
  <c r="U3913" i="1"/>
  <c r="U3182" i="1"/>
  <c r="U3190" i="1"/>
  <c r="U3198" i="1"/>
  <c r="U3290" i="1"/>
  <c r="U3384" i="1"/>
  <c r="U3389" i="1"/>
  <c r="U3397" i="1"/>
  <c r="U3415" i="1"/>
  <c r="U3438" i="1"/>
  <c r="U3470" i="1"/>
  <c r="U3533" i="1"/>
  <c r="U3552" i="1"/>
  <c r="U3560" i="1"/>
  <c r="U3576" i="1"/>
  <c r="U3709" i="1"/>
  <c r="U3717" i="1"/>
  <c r="U3729" i="1"/>
  <c r="U3772" i="1"/>
  <c r="U3875" i="1"/>
  <c r="U3894" i="1"/>
  <c r="U3898" i="1"/>
  <c r="U3926" i="1"/>
  <c r="U3961" i="1"/>
  <c r="U3969" i="1"/>
  <c r="U3751" i="1"/>
  <c r="U3235" i="1"/>
  <c r="U3287" i="1"/>
  <c r="U3291" i="1"/>
  <c r="U3295" i="1"/>
  <c r="U3299" i="1"/>
  <c r="U3303" i="1"/>
  <c r="U3311" i="1"/>
  <c r="U3323" i="1"/>
  <c r="U3327" i="1"/>
  <c r="U3331" i="1"/>
  <c r="U3351" i="1"/>
  <c r="U3355" i="1"/>
  <c r="U3426" i="1"/>
  <c r="U3573" i="1"/>
  <c r="U3581" i="1"/>
  <c r="U3589" i="1"/>
  <c r="U3597" i="1"/>
  <c r="U3629" i="1"/>
  <c r="U3657" i="1"/>
  <c r="U3665" i="1"/>
  <c r="U3673" i="1"/>
  <c r="U3681" i="1"/>
  <c r="U3689" i="1"/>
  <c r="U3697" i="1"/>
  <c r="U3706" i="1"/>
  <c r="U3710" i="1"/>
  <c r="U3714" i="1"/>
  <c r="U3718" i="1"/>
  <c r="U3722" i="1"/>
  <c r="U3883" i="1"/>
  <c r="U3891" i="1"/>
  <c r="U3930" i="1"/>
  <c r="U3938" i="1"/>
  <c r="U3472" i="1"/>
  <c r="U3488" i="1"/>
  <c r="U3519" i="1"/>
  <c r="U3267" i="1"/>
  <c r="U3247" i="1"/>
  <c r="U3431" i="1"/>
  <c r="U3401" i="1"/>
  <c r="U2911" i="1"/>
  <c r="U2971" i="1"/>
  <c r="U2975" i="1"/>
  <c r="U2979" i="1"/>
  <c r="U2983" i="1"/>
  <c r="U2987" i="1"/>
  <c r="U2991" i="1"/>
  <c r="U3011" i="1"/>
  <c r="U3015" i="1"/>
  <c r="U3019" i="1"/>
  <c r="U3023" i="1"/>
  <c r="U3027" i="1"/>
  <c r="U3031" i="1"/>
  <c r="U3039" i="1"/>
  <c r="U3043" i="1"/>
  <c r="U3047" i="1"/>
  <c r="U3111" i="1"/>
  <c r="U3119" i="1"/>
  <c r="U3127" i="1"/>
  <c r="U3179" i="1"/>
  <c r="U3227" i="1"/>
  <c r="U3298" i="1"/>
  <c r="U3302" i="1"/>
  <c r="U3306" i="1"/>
  <c r="U3314" i="1"/>
  <c r="U3322" i="1"/>
  <c r="U3326" i="1"/>
  <c r="U3330" i="1"/>
  <c r="U3381" i="1"/>
  <c r="U3396" i="1"/>
  <c r="U3406" i="1"/>
  <c r="U3441" i="1"/>
  <c r="U3449" i="1"/>
  <c r="U3453" i="1"/>
  <c r="U3487" i="1"/>
  <c r="U3499" i="1"/>
  <c r="U3503" i="1"/>
  <c r="U3507" i="1"/>
  <c r="U3541" i="1"/>
  <c r="U3545" i="1"/>
  <c r="U3557" i="1"/>
  <c r="U3565" i="1"/>
  <c r="U3609" i="1"/>
  <c r="U3621" i="1"/>
  <c r="U3632" i="1"/>
  <c r="U3636" i="1"/>
  <c r="U3640" i="1"/>
  <c r="U3739" i="1"/>
  <c r="U3743" i="1"/>
  <c r="U3766" i="1"/>
  <c r="U3770" i="1"/>
  <c r="U3781" i="1"/>
  <c r="U3829" i="1"/>
  <c r="U3844" i="1"/>
  <c r="U3855" i="1"/>
  <c r="U3882" i="1"/>
  <c r="U3886" i="1"/>
  <c r="U3893" i="1"/>
  <c r="U3897" i="1"/>
  <c r="U3901" i="1"/>
  <c r="U3905" i="1"/>
  <c r="U3924" i="1"/>
  <c r="U3928" i="1"/>
  <c r="U3936" i="1"/>
  <c r="U3974" i="1"/>
  <c r="U3979" i="1"/>
  <c r="U3982" i="1"/>
  <c r="U3987" i="1"/>
  <c r="U3990" i="1"/>
  <c r="U3995" i="1"/>
  <c r="U3998" i="1"/>
  <c r="U4003" i="1"/>
  <c r="U4006" i="1"/>
  <c r="U4011" i="1"/>
  <c r="U4014" i="1"/>
  <c r="U4019" i="1"/>
  <c r="U4022" i="1"/>
  <c r="U3848" i="1"/>
  <c r="U3755" i="1"/>
  <c r="U3871" i="1"/>
  <c r="U4017" i="1"/>
  <c r="U4025" i="1"/>
  <c r="U3442" i="1"/>
  <c r="U3822" i="1"/>
  <c r="U3584" i="1"/>
  <c r="U3458" i="1"/>
  <c r="U3535" i="1"/>
  <c r="U3733" i="1"/>
  <c r="U3811" i="1"/>
  <c r="U3849" i="1"/>
  <c r="U3941" i="1"/>
  <c r="U3949" i="1"/>
  <c r="U3450" i="1"/>
  <c r="U3527" i="1"/>
  <c r="U3577" i="1"/>
  <c r="U3217" i="1"/>
  <c r="U3237" i="1"/>
  <c r="U3241" i="1"/>
  <c r="U3245" i="1"/>
  <c r="U3249" i="1"/>
  <c r="U3253" i="1"/>
  <c r="U3257" i="1"/>
  <c r="U3265" i="1"/>
  <c r="U3269" i="1"/>
  <c r="U3273" i="1"/>
  <c r="U3395" i="1"/>
  <c r="U3410" i="1"/>
  <c r="U3420" i="1"/>
  <c r="U3455" i="1"/>
  <c r="U3459" i="1"/>
  <c r="U3463" i="1"/>
  <c r="U3478" i="1"/>
  <c r="U3513" i="1"/>
  <c r="U3517" i="1"/>
  <c r="U3521" i="1"/>
  <c r="U3532" i="1"/>
  <c r="U3536" i="1"/>
  <c r="U3540" i="1"/>
  <c r="U3567" i="1"/>
  <c r="U3571" i="1"/>
  <c r="U3586" i="1"/>
  <c r="U3608" i="1"/>
  <c r="U3638" i="1"/>
  <c r="U3650" i="1"/>
  <c r="U3658" i="1"/>
  <c r="U3666" i="1"/>
  <c r="U3674" i="1"/>
  <c r="U3682" i="1"/>
  <c r="U3690" i="1"/>
  <c r="U3698" i="1"/>
  <c r="U3741" i="1"/>
  <c r="U3749" i="1"/>
  <c r="U3796" i="1"/>
  <c r="U3804" i="1"/>
  <c r="U3812" i="1"/>
  <c r="U3869" i="1"/>
  <c r="U3873" i="1"/>
  <c r="U3895" i="1"/>
  <c r="U3903" i="1"/>
  <c r="U3919" i="1"/>
  <c r="U3946" i="1"/>
  <c r="U3950" i="1"/>
  <c r="U3954" i="1"/>
  <c r="U3958" i="1"/>
  <c r="U3534" i="1"/>
  <c r="U3569" i="1"/>
  <c r="U3592" i="1"/>
  <c r="U3641" i="1"/>
  <c r="U2910" i="1"/>
  <c r="U2914" i="1"/>
  <c r="U2918" i="1"/>
  <c r="U2930" i="1"/>
  <c r="U2942" i="1"/>
  <c r="U2946" i="1"/>
  <c r="U2950" i="1"/>
  <c r="U2962" i="1"/>
  <c r="U2966" i="1"/>
  <c r="U3022" i="1"/>
  <c r="U3030" i="1"/>
  <c r="U3034" i="1"/>
  <c r="U3038" i="1"/>
  <c r="U3042" i="1"/>
  <c r="U3054" i="1"/>
  <c r="U3114" i="1"/>
  <c r="U3126" i="1"/>
  <c r="U3130" i="1"/>
  <c r="U3134" i="1"/>
  <c r="U3138" i="1"/>
  <c r="U3146" i="1"/>
  <c r="U3158" i="1"/>
  <c r="U3162" i="1"/>
  <c r="U3170" i="1"/>
  <c r="U3178" i="1"/>
  <c r="U3230" i="1"/>
  <c r="U3321" i="1"/>
  <c r="U3333" i="1"/>
  <c r="U3341" i="1"/>
  <c r="U3345" i="1"/>
  <c r="U3349" i="1"/>
  <c r="U3357" i="1"/>
  <c r="U3365" i="1"/>
  <c r="U3369" i="1"/>
  <c r="U3373" i="1"/>
  <c r="U3377" i="1"/>
  <c r="U3430" i="1"/>
  <c r="U3440" i="1"/>
  <c r="U3448" i="1"/>
  <c r="U3456" i="1"/>
  <c r="U3467" i="1"/>
  <c r="U3525" i="1"/>
  <c r="U3529" i="1"/>
  <c r="U3575" i="1"/>
  <c r="U3579" i="1"/>
  <c r="U3590" i="1"/>
  <c r="U3624" i="1"/>
  <c r="U3631" i="1"/>
  <c r="U3635" i="1"/>
  <c r="U3639" i="1"/>
  <c r="U3643" i="1"/>
  <c r="U3647" i="1"/>
  <c r="U3653" i="1"/>
  <c r="U3661" i="1"/>
  <c r="U3669" i="1"/>
  <c r="U3677" i="1"/>
  <c r="U3685" i="1"/>
  <c r="U3693" i="1"/>
  <c r="U3701" i="1"/>
  <c r="U3704" i="1"/>
  <c r="U3738" i="1"/>
  <c r="U3742" i="1"/>
  <c r="U3746" i="1"/>
  <c r="U3750" i="1"/>
  <c r="U3816" i="1"/>
  <c r="U3820" i="1"/>
  <c r="U3904" i="1"/>
  <c r="U3908" i="1"/>
  <c r="U3912" i="1"/>
  <c r="U3962" i="1"/>
  <c r="U3181" i="1"/>
  <c r="U3185" i="1"/>
  <c r="U3189" i="1"/>
  <c r="U3193" i="1"/>
  <c r="U3221" i="1"/>
  <c r="U3259" i="1"/>
  <c r="U3270" i="1"/>
  <c r="U3274" i="1"/>
  <c r="U3278" i="1"/>
  <c r="U3289" i="1"/>
  <c r="U3366" i="1"/>
  <c r="U3370" i="1"/>
  <c r="U3374" i="1"/>
  <c r="U3378" i="1"/>
  <c r="U3388" i="1"/>
  <c r="U3418" i="1"/>
  <c r="U3432" i="1"/>
  <c r="U3454" i="1"/>
  <c r="U3461" i="1"/>
  <c r="U3475" i="1"/>
  <c r="U3479" i="1"/>
  <c r="U3596" i="1"/>
  <c r="U3618" i="1"/>
  <c r="U3753" i="1"/>
  <c r="U3836" i="1"/>
  <c r="U3840" i="1"/>
  <c r="U3858" i="1"/>
  <c r="U3914" i="1"/>
  <c r="U3918" i="1"/>
  <c r="U3922" i="1"/>
  <c r="U3260" i="1"/>
  <c r="U3264" i="1"/>
  <c r="U3293" i="1"/>
  <c r="U3301" i="1"/>
  <c r="U3313" i="1"/>
  <c r="U3332" i="1"/>
  <c r="U3359" i="1"/>
  <c r="U3363" i="1"/>
  <c r="U3386" i="1"/>
  <c r="U3400" i="1"/>
  <c r="U3414" i="1"/>
  <c r="U3428" i="1"/>
  <c r="U3436" i="1"/>
  <c r="U3524" i="1"/>
  <c r="U3538" i="1"/>
  <c r="U3564" i="1"/>
  <c r="U3585" i="1"/>
  <c r="U3713" i="1"/>
  <c r="U3728" i="1"/>
  <c r="U3807" i="1"/>
  <c r="U3833" i="1"/>
  <c r="U3837" i="1"/>
  <c r="U3911" i="1"/>
  <c r="U3915" i="1"/>
  <c r="U3960" i="1"/>
  <c r="U3964" i="1"/>
  <c r="U3971" i="1"/>
  <c r="U3506" i="1"/>
  <c r="U3957" i="1"/>
  <c r="U3433" i="1"/>
  <c r="U3187" i="1"/>
  <c r="U3325" i="1"/>
  <c r="U3353" i="1"/>
  <c r="U3368" i="1"/>
  <c r="U3380" i="1"/>
  <c r="U3387" i="1"/>
  <c r="U3445" i="1"/>
  <c r="U3452" i="1"/>
  <c r="U3466" i="1"/>
  <c r="U3510" i="1"/>
  <c r="U3561" i="1"/>
  <c r="U3649" i="1"/>
  <c r="U3800" i="1"/>
  <c r="U3808" i="1"/>
  <c r="U3879" i="1"/>
  <c r="U3139" i="1"/>
  <c r="U3336" i="1"/>
  <c r="U3553" i="1"/>
  <c r="U3568" i="1"/>
  <c r="U3128" i="1"/>
  <c r="U3136" i="1"/>
  <c r="U3434" i="1"/>
  <c r="U3514" i="1"/>
  <c r="U3518" i="1"/>
  <c r="U3522" i="1"/>
  <c r="U3703" i="1"/>
  <c r="U3932" i="1"/>
  <c r="U3147" i="1"/>
  <c r="U3317" i="1"/>
  <c r="U3379" i="1"/>
  <c r="U3484" i="1"/>
  <c r="U2912" i="1"/>
  <c r="U2920" i="1"/>
  <c r="U2913" i="1"/>
  <c r="U2917" i="1"/>
  <c r="U2921" i="1"/>
  <c r="U2925" i="1"/>
  <c r="U2933" i="1"/>
  <c r="U2937" i="1"/>
  <c r="U2941" i="1"/>
  <c r="U2945" i="1"/>
  <c r="U2949" i="1"/>
  <c r="U2953" i="1"/>
  <c r="U2957" i="1"/>
  <c r="U2969" i="1"/>
  <c r="U2997" i="1"/>
  <c r="U3001" i="1"/>
  <c r="U3005" i="1"/>
  <c r="U3009" i="1"/>
  <c r="U3017" i="1"/>
  <c r="U3049" i="1"/>
  <c r="U3113" i="1"/>
  <c r="U3117" i="1"/>
  <c r="U3121" i="1"/>
  <c r="U3125" i="1"/>
  <c r="U3137" i="1"/>
  <c r="U3141" i="1"/>
  <c r="U3145" i="1"/>
  <c r="U3149" i="1"/>
  <c r="U3153" i="1"/>
  <c r="U3157" i="1"/>
  <c r="U3173" i="1"/>
  <c r="U3177" i="1"/>
  <c r="U3228" i="1"/>
  <c r="U3232" i="1"/>
  <c r="U3266" i="1"/>
  <c r="U3281" i="1"/>
  <c r="U3292" i="1"/>
  <c r="U3296" i="1"/>
  <c r="U3319" i="1"/>
  <c r="U3334" i="1"/>
  <c r="U3338" i="1"/>
  <c r="U3342" i="1"/>
  <c r="U3346" i="1"/>
  <c r="U3350" i="1"/>
  <c r="U3390" i="1"/>
  <c r="U3404" i="1"/>
  <c r="U3435" i="1"/>
  <c r="U3446" i="1"/>
  <c r="U3460" i="1"/>
  <c r="U3464" i="1"/>
  <c r="U3474" i="1"/>
  <c r="U3486" i="1"/>
  <c r="U3497" i="1"/>
  <c r="U3504" i="1"/>
  <c r="U3515" i="1"/>
  <c r="U3599" i="1"/>
  <c r="U3610" i="1"/>
  <c r="U3617" i="1"/>
  <c r="U3625" i="1"/>
  <c r="U3745" i="1"/>
  <c r="U3756" i="1"/>
  <c r="U3760" i="1"/>
  <c r="U3850" i="1"/>
  <c r="U3857" i="1"/>
  <c r="U3861" i="1"/>
  <c r="U3925" i="1"/>
  <c r="U3929" i="1"/>
  <c r="U3556" i="1"/>
  <c r="U3559" i="1"/>
  <c r="U3563" i="1"/>
  <c r="U3570" i="1"/>
  <c r="U3588" i="1"/>
  <c r="U3591" i="1"/>
  <c r="U3613" i="1"/>
  <c r="U3620" i="1"/>
  <c r="U3645" i="1"/>
  <c r="U3654" i="1"/>
  <c r="U3662" i="1"/>
  <c r="U3670" i="1"/>
  <c r="U3678" i="1"/>
  <c r="U3686" i="1"/>
  <c r="U3694" i="1"/>
  <c r="U3702" i="1"/>
  <c r="U3716" i="1"/>
  <c r="U3723" i="1"/>
  <c r="U3734" i="1"/>
  <c r="U3748" i="1"/>
  <c r="U3762" i="1"/>
  <c r="U3777" i="1"/>
  <c r="U3799" i="1"/>
  <c r="U3803" i="1"/>
  <c r="U3818" i="1"/>
  <c r="U3832" i="1"/>
  <c r="U3839" i="1"/>
  <c r="U3853" i="1"/>
  <c r="U3860" i="1"/>
  <c r="U3878" i="1"/>
  <c r="U3885" i="1"/>
  <c r="U3896" i="1"/>
  <c r="U3910" i="1"/>
  <c r="U3917" i="1"/>
  <c r="U3931" i="1"/>
  <c r="U3942" i="1"/>
  <c r="U3956" i="1"/>
  <c r="U3963" i="1"/>
  <c r="U3593" i="1"/>
  <c r="U3725" i="1"/>
  <c r="U3841" i="1"/>
  <c r="U3887" i="1"/>
  <c r="U3933" i="1"/>
  <c r="U3965" i="1"/>
  <c r="U3975" i="1"/>
  <c r="U3983" i="1"/>
  <c r="U3991" i="1"/>
  <c r="U3999" i="1"/>
  <c r="U4007" i="1"/>
  <c r="U4015" i="1"/>
  <c r="U4023" i="1"/>
  <c r="U3305" i="1"/>
  <c r="U3316" i="1"/>
  <c r="U3320" i="1"/>
  <c r="U3335" i="1"/>
  <c r="U3339" i="1"/>
  <c r="U3358" i="1"/>
  <c r="U3362" i="1"/>
  <c r="U3392" i="1"/>
  <c r="U3408" i="1"/>
  <c r="U3424" i="1"/>
  <c r="U3437" i="1"/>
  <c r="U3451" i="1"/>
  <c r="U3462" i="1"/>
  <c r="U3469" i="1"/>
  <c r="U3483" i="1"/>
  <c r="U3494" i="1"/>
  <c r="U3505" i="1"/>
  <c r="U3512" i="1"/>
  <c r="U3526" i="1"/>
  <c r="U3537" i="1"/>
  <c r="U3548" i="1"/>
  <c r="U3551" i="1"/>
  <c r="U3555" i="1"/>
  <c r="U3562" i="1"/>
  <c r="U3580" i="1"/>
  <c r="U3583" i="1"/>
  <c r="U3587" i="1"/>
  <c r="U3594" i="1"/>
  <c r="U3601" i="1"/>
  <c r="U3605" i="1"/>
  <c r="U3612" i="1"/>
  <c r="U3633" i="1"/>
  <c r="U3637" i="1"/>
  <c r="U3644" i="1"/>
  <c r="U3656" i="1"/>
  <c r="U3664" i="1"/>
  <c r="U3672" i="1"/>
  <c r="U3680" i="1"/>
  <c r="U3688" i="1"/>
  <c r="U3696" i="1"/>
  <c r="U3708" i="1"/>
  <c r="U3715" i="1"/>
  <c r="U3726" i="1"/>
  <c r="U3740" i="1"/>
  <c r="U3747" i="1"/>
  <c r="U3757" i="1"/>
  <c r="U3761" i="1"/>
  <c r="U3768" i="1"/>
  <c r="U3780" i="1"/>
  <c r="U3791" i="1"/>
  <c r="U3798" i="1"/>
  <c r="U3802" i="1"/>
  <c r="U3824" i="1"/>
  <c r="U3831" i="1"/>
  <c r="U3842" i="1"/>
  <c r="U3852" i="1"/>
  <c r="U3870" i="1"/>
  <c r="U3877" i="1"/>
  <c r="U3888" i="1"/>
  <c r="U3902" i="1"/>
  <c r="U3909" i="1"/>
  <c r="U3923" i="1"/>
  <c r="U3934" i="1"/>
  <c r="U3948" i="1"/>
  <c r="U3955" i="1"/>
  <c r="U3966" i="1"/>
  <c r="U3480" i="1"/>
  <c r="U3509" i="1"/>
  <c r="U3516" i="1"/>
  <c r="U3602" i="1"/>
  <c r="U3616" i="1"/>
  <c r="U3623" i="1"/>
  <c r="U3634" i="1"/>
  <c r="U3648" i="1"/>
  <c r="U3651" i="1"/>
  <c r="U3659" i="1"/>
  <c r="U3667" i="1"/>
  <c r="U3675" i="1"/>
  <c r="U3683" i="1"/>
  <c r="U3691" i="1"/>
  <c r="U3699" i="1"/>
  <c r="U3705" i="1"/>
  <c r="U3712" i="1"/>
  <c r="U3737" i="1"/>
  <c r="U3744" i="1"/>
  <c r="U3758" i="1"/>
  <c r="U3769" i="1"/>
  <c r="U3788" i="1"/>
  <c r="U3795" i="1"/>
  <c r="U3806" i="1"/>
  <c r="U3810" i="1"/>
  <c r="U3821" i="1"/>
  <c r="U3828" i="1"/>
  <c r="U3856" i="1"/>
  <c r="U3863" i="1"/>
  <c r="U3867" i="1"/>
  <c r="U3874" i="1"/>
  <c r="U3899" i="1"/>
  <c r="U3906" i="1"/>
  <c r="U3920" i="1"/>
  <c r="U3945" i="1"/>
  <c r="U3952" i="1"/>
  <c r="U3976" i="1"/>
  <c r="U3984" i="1"/>
  <c r="U3992" i="1"/>
  <c r="U4000" i="1"/>
  <c r="U4008" i="1"/>
  <c r="U4016" i="1"/>
  <c r="U4024" i="1"/>
  <c r="U2977" i="1"/>
  <c r="U2936" i="1"/>
  <c r="U2948" i="1"/>
  <c r="U2956" i="1"/>
  <c r="U2960" i="1"/>
  <c r="U2968" i="1"/>
  <c r="U2976" i="1"/>
  <c r="U3000" i="1"/>
  <c r="U3012" i="1"/>
  <c r="U3044" i="1"/>
  <c r="U3048" i="1"/>
  <c r="U3052" i="1"/>
  <c r="U3060" i="1"/>
  <c r="U3112" i="1"/>
  <c r="U3116" i="1"/>
  <c r="U3120" i="1"/>
  <c r="U3124" i="1"/>
  <c r="U3132" i="1"/>
  <c r="U3159" i="1"/>
  <c r="U3167" i="1"/>
  <c r="U3171" i="1"/>
  <c r="U3222" i="1"/>
  <c r="U3229" i="1"/>
  <c r="U3240" i="1"/>
  <c r="U3254" i="1"/>
  <c r="U3261" i="1"/>
  <c r="U3272" i="1"/>
  <c r="U3297" i="1"/>
  <c r="U3304" i="1"/>
  <c r="U3329" i="1"/>
  <c r="U3340" i="1"/>
  <c r="U3343" i="1"/>
  <c r="U3347" i="1"/>
  <c r="U3354" i="1"/>
  <c r="U3361" i="1"/>
  <c r="U3372" i="1"/>
  <c r="U3375" i="1"/>
  <c r="U3156" i="1"/>
  <c r="U3191" i="1"/>
  <c r="U3195" i="1"/>
  <c r="U3199" i="1"/>
  <c r="U3203" i="1"/>
  <c r="U3207" i="1"/>
  <c r="U3211" i="1"/>
  <c r="U3215" i="1"/>
  <c r="U3219" i="1"/>
  <c r="U3226" i="1"/>
  <c r="U3251" i="1"/>
  <c r="U3258" i="1"/>
  <c r="U3276" i="1"/>
  <c r="U3283" i="1"/>
  <c r="U3294" i="1"/>
  <c r="U3308" i="1"/>
  <c r="U3315" i="1"/>
  <c r="U3133" i="1"/>
  <c r="U3255" i="1"/>
  <c r="U3337" i="1"/>
  <c r="U3344" i="1"/>
  <c r="U3376" i="1"/>
  <c r="U3109" i="1"/>
  <c r="U3169" i="1"/>
  <c r="U3231" i="1"/>
  <c r="U3242" i="1"/>
  <c r="U3263" i="1"/>
  <c r="U3310" i="1"/>
  <c r="U3324" i="1"/>
  <c r="U3352" i="1"/>
  <c r="U2985" i="1"/>
  <c r="U3021" i="1"/>
  <c r="U3277" i="1"/>
  <c r="U3309" i="1"/>
  <c r="U3285" i="1"/>
  <c r="U3367" i="1"/>
  <c r="U3371" i="1"/>
  <c r="U3223" i="1"/>
  <c r="U2947" i="1"/>
  <c r="U3115" i="1"/>
  <c r="U3151" i="1"/>
  <c r="U3210" i="1"/>
  <c r="U3218" i="1"/>
  <c r="U3239" i="1"/>
  <c r="U3243" i="1"/>
  <c r="U3250" i="1"/>
  <c r="U3271" i="1"/>
  <c r="U3275" i="1"/>
  <c r="U3286" i="1"/>
  <c r="U3300" i="1"/>
  <c r="U3307" i="1"/>
  <c r="U3318" i="1"/>
  <c r="U3328" i="1"/>
  <c r="U3360" i="1"/>
  <c r="U2952" i="1"/>
  <c r="U3007" i="1"/>
  <c r="U2980" i="1"/>
  <c r="U3050" i="1"/>
  <c r="U2916" i="1"/>
  <c r="U2924" i="1"/>
  <c r="U2928" i="1"/>
  <c r="U2932" i="1"/>
  <c r="U2943" i="1"/>
  <c r="U2967" i="1"/>
  <c r="U2986" i="1"/>
  <c r="U2990" i="1"/>
  <c r="U2994" i="1"/>
  <c r="U2998" i="1"/>
  <c r="U3002" i="1"/>
  <c r="U3006" i="1"/>
  <c r="U3010" i="1"/>
  <c r="U3041" i="1"/>
  <c r="U3122" i="1"/>
  <c r="U3129" i="1"/>
  <c r="U3140" i="1"/>
  <c r="U3154" i="1"/>
  <c r="U3161" i="1"/>
  <c r="U3165" i="1"/>
  <c r="U3172" i="1"/>
  <c r="U3176" i="1"/>
  <c r="U3183" i="1"/>
  <c r="U3202" i="1"/>
  <c r="U3213" i="1"/>
  <c r="U3053" i="1"/>
  <c r="U3214" i="1"/>
  <c r="U3018" i="1"/>
  <c r="U2909" i="1"/>
  <c r="U3123" i="1"/>
  <c r="U3166" i="1"/>
  <c r="U3058" i="1"/>
  <c r="U2938" i="1"/>
  <c r="U2981" i="1"/>
  <c r="U2988" i="1"/>
  <c r="U3004" i="1"/>
  <c r="U3016" i="1"/>
  <c r="U3020" i="1"/>
  <c r="U3024" i="1"/>
  <c r="U3036" i="1"/>
  <c r="U3051" i="1"/>
  <c r="U3055" i="1"/>
  <c r="U3059" i="1"/>
  <c r="U3110" i="1"/>
  <c r="U3131" i="1"/>
  <c r="U3135" i="1"/>
  <c r="U3142" i="1"/>
  <c r="U3163" i="1"/>
  <c r="U3174" i="1"/>
  <c r="U2944" i="1"/>
  <c r="U3164" i="1"/>
  <c r="U3168" i="1"/>
  <c r="U3175" i="1"/>
  <c r="U3186" i="1"/>
  <c r="U3197" i="1"/>
  <c r="U3201" i="1"/>
  <c r="U3026" i="1"/>
  <c r="U3206" i="1"/>
  <c r="U3155" i="1"/>
  <c r="U2915" i="1"/>
  <c r="U2935" i="1"/>
  <c r="U2978" i="1"/>
  <c r="U2982" i="1"/>
  <c r="U2993" i="1"/>
  <c r="U3118" i="1"/>
  <c r="U3143" i="1"/>
  <c r="U3150" i="1"/>
  <c r="U3194" i="1"/>
  <c r="U3205" i="1"/>
  <c r="U3209" i="1"/>
  <c r="U2923" i="1"/>
  <c r="U2927" i="1"/>
  <c r="U2934" i="1"/>
  <c r="U2955" i="1"/>
  <c r="U2959" i="1"/>
  <c r="U2970" i="1"/>
  <c r="U2974" i="1"/>
  <c r="U2989" i="1"/>
  <c r="U2996" i="1"/>
  <c r="U3008" i="1"/>
  <c r="U3029" i="1"/>
  <c r="U3033" i="1"/>
  <c r="U3040" i="1"/>
  <c r="U2963" i="1"/>
  <c r="U2939" i="1"/>
  <c r="U2964" i="1"/>
  <c r="U3013" i="1"/>
  <c r="U3045" i="1"/>
  <c r="U3056" i="1"/>
  <c r="U2931" i="1"/>
  <c r="U3037" i="1"/>
  <c r="U2922" i="1"/>
  <c r="U2929" i="1"/>
  <c r="U2940" i="1"/>
  <c r="U2954" i="1"/>
  <c r="U2961" i="1"/>
  <c r="U2965" i="1"/>
  <c r="U2972" i="1"/>
  <c r="U2984" i="1"/>
  <c r="U2995" i="1"/>
  <c r="U2999" i="1"/>
  <c r="U3014" i="1"/>
  <c r="U3028" i="1"/>
  <c r="U3035" i="1"/>
  <c r="U3046" i="1"/>
  <c r="U2919" i="1"/>
  <c r="U2926" i="1"/>
  <c r="U2951" i="1"/>
  <c r="U2958" i="1"/>
  <c r="U2973" i="1"/>
  <c r="U2992" i="1"/>
  <c r="U3003" i="1"/>
  <c r="U3025" i="1"/>
  <c r="U3032" i="1"/>
  <c r="U3057" i="1"/>
  <c r="T2908" i="1" l="1"/>
  <c r="S2908" i="1"/>
  <c r="T2907" i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2897" i="1"/>
  <c r="S2897" i="1"/>
  <c r="T2896" i="1"/>
  <c r="S2896" i="1"/>
  <c r="T2895" i="1"/>
  <c r="S2895" i="1"/>
  <c r="T2894" i="1"/>
  <c r="S2894" i="1"/>
  <c r="T2893" i="1"/>
  <c r="S2893" i="1"/>
  <c r="T2892" i="1"/>
  <c r="S2892" i="1"/>
  <c r="T2891" i="1"/>
  <c r="S2891" i="1"/>
  <c r="T2890" i="1"/>
  <c r="S2890" i="1"/>
  <c r="T2889" i="1"/>
  <c r="S2889" i="1"/>
  <c r="T2888" i="1"/>
  <c r="S2888" i="1"/>
  <c r="T2887" i="1"/>
  <c r="S2887" i="1"/>
  <c r="T2886" i="1"/>
  <c r="S2886" i="1"/>
  <c r="T2885" i="1"/>
  <c r="S2885" i="1"/>
  <c r="T2884" i="1"/>
  <c r="S2884" i="1"/>
  <c r="T2883" i="1"/>
  <c r="S2883" i="1"/>
  <c r="T2882" i="1"/>
  <c r="S2882" i="1"/>
  <c r="T2881" i="1"/>
  <c r="S2881" i="1"/>
  <c r="T2880" i="1"/>
  <c r="S2880" i="1"/>
  <c r="T2879" i="1"/>
  <c r="S2879" i="1"/>
  <c r="T2878" i="1"/>
  <c r="S2878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S2855" i="1"/>
  <c r="T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819" i="1"/>
  <c r="S2819" i="1"/>
  <c r="T2818" i="1"/>
  <c r="S2818" i="1"/>
  <c r="T2817" i="1"/>
  <c r="S2817" i="1"/>
  <c r="T2816" i="1"/>
  <c r="S2816" i="1"/>
  <c r="T2815" i="1"/>
  <c r="S2815" i="1"/>
  <c r="T2814" i="1"/>
  <c r="S2814" i="1"/>
  <c r="T2813" i="1"/>
  <c r="S2813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S2801" i="1"/>
  <c r="T2801" i="1"/>
  <c r="T2800" i="1"/>
  <c r="S2800" i="1"/>
  <c r="T2799" i="1"/>
  <c r="S2799" i="1"/>
  <c r="U2799" i="1" s="1"/>
  <c r="T2798" i="1"/>
  <c r="S2798" i="1"/>
  <c r="T2797" i="1"/>
  <c r="S2797" i="1"/>
  <c r="T2796" i="1"/>
  <c r="S2796" i="1"/>
  <c r="T2795" i="1"/>
  <c r="S2795" i="1"/>
  <c r="U2795" i="1" s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780" i="1"/>
  <c r="S2780" i="1"/>
  <c r="T2779" i="1"/>
  <c r="S2779" i="1"/>
  <c r="U2779" i="1" s="1"/>
  <c r="T2778" i="1"/>
  <c r="S2778" i="1"/>
  <c r="T2777" i="1"/>
  <c r="S2777" i="1"/>
  <c r="T2776" i="1"/>
  <c r="S2776" i="1"/>
  <c r="T2775" i="1"/>
  <c r="S2775" i="1"/>
  <c r="T2774" i="1"/>
  <c r="S2774" i="1"/>
  <c r="T2773" i="1"/>
  <c r="S2773" i="1"/>
  <c r="T2772" i="1"/>
  <c r="S2772" i="1"/>
  <c r="T2771" i="1"/>
  <c r="S2771" i="1"/>
  <c r="U2771" i="1" s="1"/>
  <c r="T2770" i="1"/>
  <c r="S2770" i="1"/>
  <c r="T2769" i="1"/>
  <c r="S2769" i="1"/>
  <c r="T2768" i="1"/>
  <c r="S2768" i="1"/>
  <c r="T2767" i="1"/>
  <c r="S2767" i="1"/>
  <c r="U2767" i="1" s="1"/>
  <c r="T2766" i="1"/>
  <c r="S2766" i="1"/>
  <c r="T2765" i="1"/>
  <c r="S2765" i="1"/>
  <c r="T2764" i="1"/>
  <c r="S2764" i="1"/>
  <c r="T2763" i="1"/>
  <c r="S2763" i="1"/>
  <c r="U2763" i="1" s="1"/>
  <c r="T2762" i="1"/>
  <c r="S2762" i="1"/>
  <c r="T2761" i="1"/>
  <c r="S2761" i="1"/>
  <c r="T2760" i="1"/>
  <c r="S2760" i="1"/>
  <c r="T2759" i="1"/>
  <c r="S2759" i="1"/>
  <c r="U2759" i="1" s="1"/>
  <c r="T2758" i="1"/>
  <c r="S2758" i="1"/>
  <c r="T2757" i="1"/>
  <c r="S2757" i="1"/>
  <c r="T2756" i="1"/>
  <c r="S2756" i="1"/>
  <c r="T2755" i="1"/>
  <c r="S2755" i="1"/>
  <c r="U2755" i="1" s="1"/>
  <c r="T2754" i="1"/>
  <c r="S2754" i="1"/>
  <c r="T2753" i="1"/>
  <c r="S2753" i="1"/>
  <c r="T2752" i="1"/>
  <c r="S2752" i="1"/>
  <c r="T2751" i="1"/>
  <c r="S2751" i="1"/>
  <c r="U2751" i="1" s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742" i="1"/>
  <c r="S2742" i="1"/>
  <c r="T2741" i="1"/>
  <c r="S2741" i="1"/>
  <c r="T2740" i="1"/>
  <c r="S2740" i="1"/>
  <c r="T2739" i="1"/>
  <c r="S2739" i="1"/>
  <c r="T2738" i="1"/>
  <c r="S2738" i="1"/>
  <c r="T2737" i="1"/>
  <c r="S2737" i="1"/>
  <c r="T2736" i="1"/>
  <c r="S2736" i="1"/>
  <c r="T2735" i="1"/>
  <c r="S2735" i="1"/>
  <c r="U2735" i="1" s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U2714" i="1" s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T2706" i="1"/>
  <c r="S2706" i="1"/>
  <c r="T2705" i="1"/>
  <c r="S2705" i="1"/>
  <c r="T2704" i="1"/>
  <c r="S2704" i="1"/>
  <c r="T2703" i="1"/>
  <c r="S2703" i="1"/>
  <c r="T2702" i="1"/>
  <c r="S2702" i="1"/>
  <c r="T2701" i="1"/>
  <c r="S2701" i="1"/>
  <c r="T2700" i="1"/>
  <c r="S2700" i="1"/>
  <c r="T2699" i="1"/>
  <c r="S2699" i="1"/>
  <c r="T2698" i="1"/>
  <c r="S2698" i="1"/>
  <c r="T2697" i="1"/>
  <c r="S2697" i="1"/>
  <c r="T2696" i="1"/>
  <c r="S2696" i="1"/>
  <c r="T2695" i="1"/>
  <c r="S2695" i="1"/>
  <c r="T2694" i="1"/>
  <c r="S2694" i="1"/>
  <c r="S2693" i="1"/>
  <c r="T2693" i="1"/>
  <c r="T2692" i="1"/>
  <c r="S2692" i="1"/>
  <c r="T2691" i="1"/>
  <c r="S2691" i="1"/>
  <c r="T2690" i="1"/>
  <c r="S2690" i="1"/>
  <c r="T2689" i="1"/>
  <c r="S2689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651" i="1"/>
  <c r="S2651" i="1"/>
  <c r="T2650" i="1"/>
  <c r="S2650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643" i="1"/>
  <c r="S2643" i="1"/>
  <c r="T2642" i="1"/>
  <c r="S2642" i="1"/>
  <c r="T2641" i="1"/>
  <c r="S2641" i="1"/>
  <c r="T2640" i="1"/>
  <c r="S2640" i="1"/>
  <c r="S2639" i="1"/>
  <c r="T2639" i="1"/>
  <c r="T2638" i="1"/>
  <c r="S2638" i="1"/>
  <c r="T2637" i="1"/>
  <c r="S2637" i="1"/>
  <c r="T2636" i="1"/>
  <c r="S2636" i="1"/>
  <c r="T2635" i="1"/>
  <c r="S2635" i="1"/>
  <c r="T2634" i="1"/>
  <c r="S2634" i="1"/>
  <c r="T2633" i="1"/>
  <c r="S2633" i="1"/>
  <c r="T2632" i="1"/>
  <c r="S2632" i="1"/>
  <c r="T2631" i="1"/>
  <c r="S2631" i="1"/>
  <c r="T2630" i="1"/>
  <c r="S2630" i="1"/>
  <c r="T2629" i="1"/>
  <c r="S2629" i="1"/>
  <c r="T2628" i="1"/>
  <c r="S2628" i="1"/>
  <c r="T2627" i="1"/>
  <c r="S2627" i="1"/>
  <c r="T2626" i="1"/>
  <c r="S2626" i="1"/>
  <c r="T2625" i="1"/>
  <c r="S2625" i="1"/>
  <c r="T2624" i="1"/>
  <c r="S2624" i="1"/>
  <c r="T2623" i="1"/>
  <c r="S2623" i="1"/>
  <c r="T2622" i="1"/>
  <c r="S2622" i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615" i="1"/>
  <c r="S2615" i="1"/>
  <c r="T2614" i="1"/>
  <c r="S2614" i="1"/>
  <c r="T2613" i="1"/>
  <c r="S2613" i="1"/>
  <c r="T2612" i="1"/>
  <c r="S2612" i="1"/>
  <c r="T2611" i="1"/>
  <c r="S2611" i="1"/>
  <c r="T2610" i="1"/>
  <c r="S2610" i="1"/>
  <c r="T2609" i="1"/>
  <c r="S2609" i="1"/>
  <c r="T2608" i="1"/>
  <c r="S2608" i="1"/>
  <c r="T2607" i="1"/>
  <c r="S2607" i="1"/>
  <c r="T2606" i="1"/>
  <c r="S2606" i="1"/>
  <c r="T2605" i="1"/>
  <c r="S2605" i="1"/>
  <c r="T2604" i="1"/>
  <c r="S2604" i="1"/>
  <c r="T2603" i="1"/>
  <c r="S2603" i="1"/>
  <c r="T2602" i="1"/>
  <c r="S2602" i="1"/>
  <c r="T2601" i="1"/>
  <c r="S2601" i="1"/>
  <c r="T2600" i="1"/>
  <c r="S2600" i="1"/>
  <c r="T2599" i="1"/>
  <c r="S2599" i="1"/>
  <c r="T2598" i="1"/>
  <c r="S2598" i="1"/>
  <c r="T2597" i="1"/>
  <c r="S2597" i="1"/>
  <c r="T2596" i="1"/>
  <c r="S2596" i="1"/>
  <c r="T2595" i="1"/>
  <c r="S2595" i="1"/>
  <c r="T2594" i="1"/>
  <c r="S2594" i="1"/>
  <c r="T2593" i="1"/>
  <c r="S2593" i="1"/>
  <c r="T2592" i="1"/>
  <c r="S2592" i="1"/>
  <c r="T2591" i="1"/>
  <c r="S2591" i="1"/>
  <c r="T2590" i="1"/>
  <c r="S2590" i="1"/>
  <c r="T2589" i="1"/>
  <c r="S2589" i="1"/>
  <c r="T2588" i="1"/>
  <c r="S2588" i="1"/>
  <c r="T2587" i="1"/>
  <c r="S2587" i="1"/>
  <c r="T2586" i="1"/>
  <c r="S2586" i="1"/>
  <c r="S2585" i="1"/>
  <c r="T2585" i="1"/>
  <c r="T2584" i="1"/>
  <c r="S2584" i="1"/>
  <c r="T2583" i="1"/>
  <c r="S2583" i="1"/>
  <c r="T2582" i="1"/>
  <c r="S2582" i="1"/>
  <c r="T2581" i="1"/>
  <c r="S2581" i="1"/>
  <c r="T2580" i="1"/>
  <c r="S2580" i="1"/>
  <c r="T2579" i="1"/>
  <c r="S2579" i="1"/>
  <c r="T2578" i="1"/>
  <c r="S2578" i="1"/>
  <c r="T2577" i="1"/>
  <c r="S2577" i="1"/>
  <c r="T2576" i="1"/>
  <c r="S2576" i="1"/>
  <c r="T2575" i="1"/>
  <c r="S2575" i="1"/>
  <c r="T2574" i="1"/>
  <c r="S2574" i="1"/>
  <c r="T2573" i="1"/>
  <c r="S2573" i="1"/>
  <c r="T2572" i="1"/>
  <c r="S2572" i="1"/>
  <c r="T2571" i="1"/>
  <c r="S2571" i="1"/>
  <c r="T2570" i="1"/>
  <c r="S2570" i="1"/>
  <c r="T2569" i="1"/>
  <c r="S2569" i="1"/>
  <c r="T2568" i="1"/>
  <c r="S2568" i="1"/>
  <c r="T2567" i="1"/>
  <c r="S2567" i="1"/>
  <c r="T2566" i="1"/>
  <c r="S2566" i="1"/>
  <c r="T2565" i="1"/>
  <c r="S2565" i="1"/>
  <c r="T2564" i="1"/>
  <c r="S2564" i="1"/>
  <c r="T2563" i="1"/>
  <c r="S2563" i="1"/>
  <c r="T2562" i="1"/>
  <c r="S2562" i="1"/>
  <c r="T2561" i="1"/>
  <c r="S2561" i="1"/>
  <c r="T2560" i="1"/>
  <c r="S2560" i="1"/>
  <c r="T2559" i="1"/>
  <c r="S2559" i="1"/>
  <c r="T2558" i="1"/>
  <c r="S2558" i="1"/>
  <c r="T2557" i="1"/>
  <c r="S2557" i="1"/>
  <c r="T2556" i="1"/>
  <c r="S2556" i="1"/>
  <c r="T2555" i="1"/>
  <c r="S2555" i="1"/>
  <c r="T2554" i="1"/>
  <c r="S2554" i="1"/>
  <c r="T2553" i="1"/>
  <c r="S2553" i="1"/>
  <c r="T2552" i="1"/>
  <c r="S2552" i="1"/>
  <c r="T2551" i="1"/>
  <c r="S2551" i="1"/>
  <c r="T2550" i="1"/>
  <c r="S2550" i="1"/>
  <c r="T2549" i="1"/>
  <c r="S2549" i="1"/>
  <c r="T2548" i="1"/>
  <c r="S2548" i="1"/>
  <c r="T2547" i="1"/>
  <c r="S2547" i="1"/>
  <c r="T2546" i="1"/>
  <c r="S2546" i="1"/>
  <c r="T2545" i="1"/>
  <c r="S2545" i="1"/>
  <c r="T2544" i="1"/>
  <c r="S2544" i="1"/>
  <c r="T2543" i="1"/>
  <c r="S2543" i="1"/>
  <c r="T2542" i="1"/>
  <c r="S2542" i="1"/>
  <c r="T2541" i="1"/>
  <c r="S2541" i="1"/>
  <c r="T2540" i="1"/>
  <c r="S2540" i="1"/>
  <c r="T2539" i="1"/>
  <c r="S2539" i="1"/>
  <c r="T2538" i="1"/>
  <c r="S2538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S2531" i="1"/>
  <c r="T2531" i="1"/>
  <c r="T2530" i="1"/>
  <c r="S2530" i="1"/>
  <c r="T2529" i="1"/>
  <c r="S2529" i="1"/>
  <c r="T2528" i="1"/>
  <c r="S2528" i="1"/>
  <c r="T2527" i="1"/>
  <c r="S2527" i="1"/>
  <c r="T2526" i="1"/>
  <c r="S2526" i="1"/>
  <c r="T2525" i="1"/>
  <c r="S2525" i="1"/>
  <c r="T2524" i="1"/>
  <c r="S2524" i="1"/>
  <c r="T2523" i="1"/>
  <c r="S2523" i="1"/>
  <c r="T2522" i="1"/>
  <c r="S2522" i="1"/>
  <c r="T2521" i="1"/>
  <c r="S2521" i="1"/>
  <c r="T2520" i="1"/>
  <c r="S2520" i="1"/>
  <c r="T2519" i="1"/>
  <c r="S2519" i="1"/>
  <c r="T2518" i="1"/>
  <c r="S2518" i="1"/>
  <c r="T2517" i="1"/>
  <c r="S2517" i="1"/>
  <c r="T2516" i="1"/>
  <c r="S2516" i="1"/>
  <c r="T2515" i="1"/>
  <c r="S2515" i="1"/>
  <c r="T2514" i="1"/>
  <c r="S2514" i="1"/>
  <c r="T2513" i="1"/>
  <c r="S2513" i="1"/>
  <c r="T2512" i="1"/>
  <c r="S2512" i="1"/>
  <c r="T2511" i="1"/>
  <c r="S2511" i="1"/>
  <c r="T2510" i="1"/>
  <c r="S2510" i="1"/>
  <c r="T2509" i="1"/>
  <c r="S2509" i="1"/>
  <c r="T2508" i="1"/>
  <c r="S2508" i="1"/>
  <c r="T2507" i="1"/>
  <c r="S2507" i="1"/>
  <c r="T2506" i="1"/>
  <c r="S2506" i="1"/>
  <c r="T2505" i="1"/>
  <c r="S2505" i="1"/>
  <c r="T2504" i="1"/>
  <c r="S2504" i="1"/>
  <c r="T2503" i="1"/>
  <c r="S2503" i="1"/>
  <c r="T2502" i="1"/>
  <c r="S2502" i="1"/>
  <c r="T2501" i="1"/>
  <c r="S2501" i="1"/>
  <c r="T2500" i="1"/>
  <c r="S2500" i="1"/>
  <c r="T2499" i="1"/>
  <c r="S2499" i="1"/>
  <c r="T2498" i="1"/>
  <c r="S2498" i="1"/>
  <c r="T2497" i="1"/>
  <c r="S2497" i="1"/>
  <c r="T2496" i="1"/>
  <c r="S2496" i="1"/>
  <c r="T2495" i="1"/>
  <c r="S2495" i="1"/>
  <c r="T2494" i="1"/>
  <c r="S2494" i="1"/>
  <c r="T2493" i="1"/>
  <c r="S2493" i="1"/>
  <c r="T2492" i="1"/>
  <c r="S2492" i="1"/>
  <c r="T2491" i="1"/>
  <c r="S2491" i="1"/>
  <c r="T2490" i="1"/>
  <c r="S2490" i="1"/>
  <c r="T2489" i="1"/>
  <c r="S2489" i="1"/>
  <c r="T2488" i="1"/>
  <c r="S2488" i="1"/>
  <c r="T2487" i="1"/>
  <c r="S2487" i="1"/>
  <c r="T2486" i="1"/>
  <c r="S2486" i="1"/>
  <c r="T2485" i="1"/>
  <c r="S2485" i="1"/>
  <c r="T2484" i="1"/>
  <c r="S2484" i="1"/>
  <c r="T2483" i="1"/>
  <c r="S2483" i="1"/>
  <c r="T2482" i="1"/>
  <c r="S2482" i="1"/>
  <c r="T2481" i="1"/>
  <c r="S2481" i="1"/>
  <c r="T2480" i="1"/>
  <c r="S2480" i="1"/>
  <c r="T2479" i="1"/>
  <c r="S2479" i="1"/>
  <c r="T2478" i="1"/>
  <c r="S2478" i="1"/>
  <c r="T2477" i="1"/>
  <c r="S2477" i="1"/>
  <c r="T2476" i="1"/>
  <c r="S2476" i="1"/>
  <c r="T2475" i="1"/>
  <c r="S2475" i="1"/>
  <c r="T2474" i="1"/>
  <c r="S2474" i="1"/>
  <c r="T2473" i="1"/>
  <c r="S2473" i="1"/>
  <c r="T2472" i="1"/>
  <c r="S2472" i="1"/>
  <c r="T2471" i="1"/>
  <c r="S2471" i="1"/>
  <c r="T2470" i="1"/>
  <c r="S2470" i="1"/>
  <c r="T2469" i="1"/>
  <c r="S2469" i="1"/>
  <c r="T2468" i="1"/>
  <c r="S2468" i="1"/>
  <c r="T2467" i="1"/>
  <c r="S2467" i="1"/>
  <c r="T2466" i="1"/>
  <c r="S2466" i="1"/>
  <c r="T2465" i="1"/>
  <c r="S2465" i="1"/>
  <c r="T2464" i="1"/>
  <c r="S2464" i="1"/>
  <c r="T2463" i="1"/>
  <c r="S2463" i="1"/>
  <c r="T2462" i="1"/>
  <c r="S2462" i="1"/>
  <c r="T2461" i="1"/>
  <c r="S2461" i="1"/>
  <c r="T2460" i="1"/>
  <c r="S2460" i="1"/>
  <c r="T2459" i="1"/>
  <c r="S2459" i="1"/>
  <c r="T2458" i="1"/>
  <c r="S2458" i="1"/>
  <c r="T2457" i="1"/>
  <c r="S2457" i="1"/>
  <c r="T2456" i="1"/>
  <c r="S2456" i="1"/>
  <c r="T2455" i="1"/>
  <c r="S2455" i="1"/>
  <c r="T2454" i="1"/>
  <c r="S2454" i="1"/>
  <c r="T2453" i="1"/>
  <c r="S2453" i="1"/>
  <c r="T2452" i="1"/>
  <c r="S2452" i="1"/>
  <c r="T2451" i="1"/>
  <c r="S2451" i="1"/>
  <c r="T2450" i="1"/>
  <c r="S2450" i="1"/>
  <c r="T2449" i="1"/>
  <c r="S2449" i="1"/>
  <c r="T2448" i="1"/>
  <c r="S2448" i="1"/>
  <c r="T2447" i="1"/>
  <c r="S2447" i="1"/>
  <c r="T2446" i="1"/>
  <c r="S2446" i="1"/>
  <c r="T2445" i="1"/>
  <c r="S2445" i="1"/>
  <c r="T2444" i="1"/>
  <c r="S2444" i="1"/>
  <c r="T2443" i="1"/>
  <c r="S2443" i="1"/>
  <c r="T2442" i="1"/>
  <c r="S2442" i="1"/>
  <c r="T2441" i="1"/>
  <c r="S2441" i="1"/>
  <c r="T2440" i="1"/>
  <c r="S2440" i="1"/>
  <c r="T2439" i="1"/>
  <c r="S2439" i="1"/>
  <c r="T2438" i="1"/>
  <c r="S2438" i="1"/>
  <c r="T2437" i="1"/>
  <c r="S2437" i="1"/>
  <c r="T2436" i="1"/>
  <c r="S2436" i="1"/>
  <c r="T2435" i="1"/>
  <c r="S2435" i="1"/>
  <c r="T2434" i="1"/>
  <c r="S2434" i="1"/>
  <c r="T2433" i="1"/>
  <c r="S2433" i="1"/>
  <c r="T2432" i="1"/>
  <c r="S2432" i="1"/>
  <c r="T2431" i="1"/>
  <c r="S2431" i="1"/>
  <c r="T2430" i="1"/>
  <c r="S2430" i="1"/>
  <c r="T2429" i="1"/>
  <c r="S2429" i="1"/>
  <c r="T2428" i="1"/>
  <c r="S2428" i="1"/>
  <c r="T2427" i="1"/>
  <c r="S2427" i="1"/>
  <c r="T2426" i="1"/>
  <c r="S2426" i="1"/>
  <c r="T2425" i="1"/>
  <c r="S2425" i="1"/>
  <c r="T2424" i="1"/>
  <c r="S2424" i="1"/>
  <c r="S2423" i="1"/>
  <c r="T2423" i="1"/>
  <c r="T2368" i="1"/>
  <c r="S2368" i="1"/>
  <c r="T2367" i="1"/>
  <c r="S2367" i="1"/>
  <c r="T2366" i="1"/>
  <c r="S2366" i="1"/>
  <c r="T2365" i="1"/>
  <c r="S2365" i="1"/>
  <c r="T2364" i="1"/>
  <c r="S2364" i="1"/>
  <c r="T2363" i="1"/>
  <c r="S2363" i="1"/>
  <c r="T2362" i="1"/>
  <c r="S2362" i="1"/>
  <c r="T2361" i="1"/>
  <c r="S2361" i="1"/>
  <c r="T2360" i="1"/>
  <c r="S2360" i="1"/>
  <c r="T2359" i="1"/>
  <c r="S2359" i="1"/>
  <c r="T2358" i="1"/>
  <c r="S2358" i="1"/>
  <c r="T2357" i="1"/>
  <c r="S2357" i="1"/>
  <c r="T2356" i="1"/>
  <c r="S2356" i="1"/>
  <c r="T2355" i="1"/>
  <c r="S2355" i="1"/>
  <c r="T2354" i="1"/>
  <c r="S2354" i="1"/>
  <c r="T2353" i="1"/>
  <c r="S2353" i="1"/>
  <c r="T2352" i="1"/>
  <c r="S2352" i="1"/>
  <c r="T2351" i="1"/>
  <c r="S2351" i="1"/>
  <c r="T2350" i="1"/>
  <c r="S2350" i="1"/>
  <c r="T2349" i="1"/>
  <c r="S2349" i="1"/>
  <c r="T2348" i="1"/>
  <c r="S2348" i="1"/>
  <c r="T2347" i="1"/>
  <c r="S2347" i="1"/>
  <c r="T2346" i="1"/>
  <c r="S2346" i="1"/>
  <c r="T2345" i="1"/>
  <c r="S2345" i="1"/>
  <c r="T2344" i="1"/>
  <c r="S2344" i="1"/>
  <c r="T2343" i="1"/>
  <c r="S2343" i="1"/>
  <c r="T2342" i="1"/>
  <c r="S2342" i="1"/>
  <c r="T2341" i="1"/>
  <c r="S2341" i="1"/>
  <c r="T2340" i="1"/>
  <c r="S2340" i="1"/>
  <c r="T2339" i="1"/>
  <c r="S2339" i="1"/>
  <c r="T2338" i="1"/>
  <c r="S2338" i="1"/>
  <c r="T2337" i="1"/>
  <c r="S2337" i="1"/>
  <c r="T2336" i="1"/>
  <c r="S2336" i="1"/>
  <c r="T2335" i="1"/>
  <c r="S2335" i="1"/>
  <c r="T2334" i="1"/>
  <c r="S2334" i="1"/>
  <c r="T2333" i="1"/>
  <c r="S2333" i="1"/>
  <c r="T2332" i="1"/>
  <c r="S2332" i="1"/>
  <c r="T2331" i="1"/>
  <c r="S2331" i="1"/>
  <c r="T2330" i="1"/>
  <c r="S2330" i="1"/>
  <c r="T2329" i="1"/>
  <c r="S2329" i="1"/>
  <c r="T2328" i="1"/>
  <c r="S2328" i="1"/>
  <c r="T2327" i="1"/>
  <c r="S2327" i="1"/>
  <c r="T2326" i="1"/>
  <c r="S2326" i="1"/>
  <c r="T2325" i="1"/>
  <c r="S2325" i="1"/>
  <c r="T2324" i="1"/>
  <c r="S2324" i="1"/>
  <c r="T2323" i="1"/>
  <c r="S2323" i="1"/>
  <c r="T2322" i="1"/>
  <c r="S2322" i="1"/>
  <c r="T2321" i="1"/>
  <c r="S2321" i="1"/>
  <c r="T2320" i="1"/>
  <c r="S2320" i="1"/>
  <c r="T2319" i="1"/>
  <c r="S2319" i="1"/>
  <c r="T2318" i="1"/>
  <c r="S2318" i="1"/>
  <c r="T2317" i="1"/>
  <c r="S2317" i="1"/>
  <c r="T2256" i="1"/>
  <c r="S2256" i="1"/>
  <c r="T2255" i="1"/>
  <c r="S2255" i="1"/>
  <c r="T2254" i="1"/>
  <c r="S2254" i="1"/>
  <c r="T2253" i="1"/>
  <c r="S2253" i="1"/>
  <c r="T2252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S2203" i="1"/>
  <c r="T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T2151" i="1"/>
  <c r="S2151" i="1"/>
  <c r="T2150" i="1"/>
  <c r="S2150" i="1"/>
  <c r="S2149" i="1"/>
  <c r="T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S2095" i="1"/>
  <c r="T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T2066" i="1"/>
  <c r="S2066" i="1"/>
  <c r="T2065" i="1"/>
  <c r="S2065" i="1"/>
  <c r="T2064" i="1"/>
  <c r="S2064" i="1"/>
  <c r="T2063" i="1"/>
  <c r="S2063" i="1"/>
  <c r="T2062" i="1"/>
  <c r="S2062" i="1"/>
  <c r="T2061" i="1"/>
  <c r="S2061" i="1"/>
  <c r="T2060" i="1"/>
  <c r="S2060" i="1"/>
  <c r="T2059" i="1"/>
  <c r="S2059" i="1"/>
  <c r="T2058" i="1"/>
  <c r="S2058" i="1"/>
  <c r="T2057" i="1"/>
  <c r="S2057" i="1"/>
  <c r="T2056" i="1"/>
  <c r="S2056" i="1"/>
  <c r="T2055" i="1"/>
  <c r="S2055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S2041" i="1"/>
  <c r="T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S1987" i="1"/>
  <c r="T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S1773" i="1"/>
  <c r="U1773" i="1" s="1"/>
  <c r="S1772" i="1"/>
  <c r="U1772" i="1" s="1"/>
  <c r="S1771" i="1"/>
  <c r="U1771" i="1" s="1"/>
  <c r="S1770" i="1"/>
  <c r="U1770" i="1" s="1"/>
  <c r="S1769" i="1"/>
  <c r="U1769" i="1" s="1"/>
  <c r="S1768" i="1"/>
  <c r="U1768" i="1" s="1"/>
  <c r="S1767" i="1"/>
  <c r="U1767" i="1" s="1"/>
  <c r="S1766" i="1"/>
  <c r="U1766" i="1" s="1"/>
  <c r="S1765" i="1"/>
  <c r="U1765" i="1" s="1"/>
  <c r="S1764" i="1"/>
  <c r="U1764" i="1" s="1"/>
  <c r="S1763" i="1"/>
  <c r="U1763" i="1" s="1"/>
  <c r="S1762" i="1"/>
  <c r="U1762" i="1" s="1"/>
  <c r="S1761" i="1"/>
  <c r="U1761" i="1" s="1"/>
  <c r="S1760" i="1"/>
  <c r="U1760" i="1" s="1"/>
  <c r="S1759" i="1"/>
  <c r="U1759" i="1" s="1"/>
  <c r="S1758" i="1"/>
  <c r="U1758" i="1" s="1"/>
  <c r="S1757" i="1"/>
  <c r="U1757" i="1" s="1"/>
  <c r="S1756" i="1"/>
  <c r="U1756" i="1" s="1"/>
  <c r="S1755" i="1"/>
  <c r="U1755" i="1" s="1"/>
  <c r="S1754" i="1"/>
  <c r="U1754" i="1" s="1"/>
  <c r="S1753" i="1"/>
  <c r="U1753" i="1" s="1"/>
  <c r="S1752" i="1"/>
  <c r="U1752" i="1" s="1"/>
  <c r="S1751" i="1"/>
  <c r="U1751" i="1" s="1"/>
  <c r="S1750" i="1"/>
  <c r="U1750" i="1" s="1"/>
  <c r="S1749" i="1"/>
  <c r="U1749" i="1" s="1"/>
  <c r="S1748" i="1"/>
  <c r="U1748" i="1" s="1"/>
  <c r="S1747" i="1"/>
  <c r="U1747" i="1" s="1"/>
  <c r="S1746" i="1"/>
  <c r="U1746" i="1" s="1"/>
  <c r="S1745" i="1"/>
  <c r="U1745" i="1" s="1"/>
  <c r="S1744" i="1"/>
  <c r="U1744" i="1" s="1"/>
  <c r="S1743" i="1"/>
  <c r="U1743" i="1" s="1"/>
  <c r="S1742" i="1"/>
  <c r="U1742" i="1" s="1"/>
  <c r="S1741" i="1"/>
  <c r="U1741" i="1" s="1"/>
  <c r="S1740" i="1"/>
  <c r="U1740" i="1" s="1"/>
  <c r="S1739" i="1"/>
  <c r="U1739" i="1" s="1"/>
  <c r="S1738" i="1"/>
  <c r="U1738" i="1" s="1"/>
  <c r="S1737" i="1"/>
  <c r="U1737" i="1" s="1"/>
  <c r="S1736" i="1"/>
  <c r="U1736" i="1" s="1"/>
  <c r="S1735" i="1"/>
  <c r="U1735" i="1" s="1"/>
  <c r="S1734" i="1"/>
  <c r="U1734" i="1" s="1"/>
  <c r="S1733" i="1"/>
  <c r="U1733" i="1" s="1"/>
  <c r="S1732" i="1"/>
  <c r="U1732" i="1" s="1"/>
  <c r="S1731" i="1"/>
  <c r="U1731" i="1" s="1"/>
  <c r="S1730" i="1"/>
  <c r="U1730" i="1" s="1"/>
  <c r="S1729" i="1"/>
  <c r="U1729" i="1" s="1"/>
  <c r="S1728" i="1"/>
  <c r="U1728" i="1" s="1"/>
  <c r="S1727" i="1"/>
  <c r="U1727" i="1" s="1"/>
  <c r="S1726" i="1"/>
  <c r="U1726" i="1" s="1"/>
  <c r="S1725" i="1"/>
  <c r="U1725" i="1" s="1"/>
  <c r="S1724" i="1"/>
  <c r="U1724" i="1" s="1"/>
  <c r="S1723" i="1"/>
  <c r="U1723" i="1" s="1"/>
  <c r="S1722" i="1"/>
  <c r="U1722" i="1" s="1"/>
  <c r="S1721" i="1"/>
  <c r="U1721" i="1" s="1"/>
  <c r="S1720" i="1"/>
  <c r="U1720" i="1" s="1"/>
  <c r="S1719" i="1"/>
  <c r="U1719" i="1" s="1"/>
  <c r="S1718" i="1"/>
  <c r="U1718" i="1" s="1"/>
  <c r="S1717" i="1"/>
  <c r="U1717" i="1" s="1"/>
  <c r="S1716" i="1"/>
  <c r="U1716" i="1" s="1"/>
  <c r="S1715" i="1"/>
  <c r="U1715" i="1" s="1"/>
  <c r="S1714" i="1"/>
  <c r="U1714" i="1" s="1"/>
  <c r="S1713" i="1"/>
  <c r="U1713" i="1" s="1"/>
  <c r="S1712" i="1"/>
  <c r="U1712" i="1" s="1"/>
  <c r="S1711" i="1"/>
  <c r="U1711" i="1" s="1"/>
  <c r="S1710" i="1"/>
  <c r="U1710" i="1" s="1"/>
  <c r="S1709" i="1"/>
  <c r="U1709" i="1" s="1"/>
  <c r="S1708" i="1"/>
  <c r="U1708" i="1" s="1"/>
  <c r="S1707" i="1"/>
  <c r="U1707" i="1" s="1"/>
  <c r="S1706" i="1"/>
  <c r="U1706" i="1" s="1"/>
  <c r="S1705" i="1"/>
  <c r="U1705" i="1" s="1"/>
  <c r="S1704" i="1"/>
  <c r="U1704" i="1" s="1"/>
  <c r="S1703" i="1"/>
  <c r="U1703" i="1" s="1"/>
  <c r="S1702" i="1"/>
  <c r="U1702" i="1" s="1"/>
  <c r="S1701" i="1"/>
  <c r="U1701" i="1" s="1"/>
  <c r="S1700" i="1"/>
  <c r="U1700" i="1" s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472" i="1"/>
  <c r="U2750" i="1" l="1"/>
  <c r="U2430" i="1"/>
  <c r="U2438" i="1"/>
  <c r="U2601" i="1"/>
  <c r="U2605" i="1"/>
  <c r="U2609" i="1"/>
  <c r="U2617" i="1"/>
  <c r="U2621" i="1"/>
  <c r="U2625" i="1"/>
  <c r="U2629" i="1"/>
  <c r="U2637" i="1"/>
  <c r="U2641" i="1"/>
  <c r="U2729" i="1"/>
  <c r="U2737" i="1"/>
  <c r="U2745" i="1"/>
  <c r="U2749" i="1"/>
  <c r="U2753" i="1"/>
  <c r="U2761" i="1"/>
  <c r="U2769" i="1"/>
  <c r="U2773" i="1"/>
  <c r="U2777" i="1"/>
  <c r="U2809" i="1"/>
  <c r="U2813" i="1"/>
  <c r="U2817" i="1"/>
  <c r="U2821" i="1"/>
  <c r="U2825" i="1"/>
  <c r="U2833" i="1"/>
  <c r="U2837" i="1"/>
  <c r="U2841" i="1"/>
  <c r="U2845" i="1"/>
  <c r="U2849" i="1"/>
  <c r="U2865" i="1"/>
  <c r="U2873" i="1"/>
  <c r="U2881" i="1"/>
  <c r="U2885" i="1"/>
  <c r="U2893" i="1"/>
  <c r="U2897" i="1"/>
  <c r="U2905" i="1"/>
  <c r="U2600" i="1"/>
  <c r="U2624" i="1"/>
  <c r="U2632" i="1"/>
  <c r="U2644" i="1"/>
  <c r="U2648" i="1"/>
  <c r="U2656" i="1"/>
  <c r="U2660" i="1"/>
  <c r="U2664" i="1"/>
  <c r="U2672" i="1"/>
  <c r="U2676" i="1"/>
  <c r="U2680" i="1"/>
  <c r="U2688" i="1"/>
  <c r="U2692" i="1"/>
  <c r="U2696" i="1"/>
  <c r="U2708" i="1"/>
  <c r="U2712" i="1"/>
  <c r="U2803" i="1"/>
  <c r="U2807" i="1"/>
  <c r="U2811" i="1"/>
  <c r="U2847" i="1"/>
  <c r="U2851" i="1"/>
  <c r="U2859" i="1"/>
  <c r="U2875" i="1"/>
  <c r="U2423" i="1"/>
  <c r="U2439" i="1"/>
  <c r="U2447" i="1"/>
  <c r="U2591" i="1"/>
  <c r="U2599" i="1"/>
  <c r="U2843" i="1"/>
  <c r="U2863" i="1"/>
  <c r="U2879" i="1"/>
  <c r="U2883" i="1"/>
  <c r="U2887" i="1"/>
  <c r="U2891" i="1"/>
  <c r="U2895" i="1"/>
  <c r="U2899" i="1"/>
  <c r="U2903" i="1"/>
  <c r="U2907" i="1"/>
  <c r="U2671" i="1"/>
  <c r="U2687" i="1"/>
  <c r="U2703" i="1"/>
  <c r="U2326" i="1"/>
  <c r="U2358" i="1"/>
  <c r="U2366" i="1"/>
  <c r="U2436" i="1"/>
  <c r="U2444" i="1"/>
  <c r="U2452" i="1"/>
  <c r="U2540" i="1"/>
  <c r="U2544" i="1"/>
  <c r="U2548" i="1"/>
  <c r="U2560" i="1"/>
  <c r="U2572" i="1"/>
  <c r="U2576" i="1"/>
  <c r="U2580" i="1"/>
  <c r="U2584" i="1"/>
  <c r="U2643" i="1"/>
  <c r="U2719" i="1"/>
  <c r="U2815" i="1"/>
  <c r="U2784" i="1"/>
  <c r="U2792" i="1"/>
  <c r="U2832" i="1"/>
  <c r="U2840" i="1"/>
  <c r="U2856" i="1"/>
  <c r="U2868" i="1"/>
  <c r="U2872" i="1"/>
  <c r="U2876" i="1"/>
  <c r="U2880" i="1"/>
  <c r="U2888" i="1"/>
  <c r="U2892" i="1"/>
  <c r="U2896" i="1"/>
  <c r="U2900" i="1"/>
  <c r="U2904" i="1"/>
  <c r="U2908" i="1"/>
  <c r="U2693" i="1"/>
  <c r="U2709" i="1"/>
  <c r="U2606" i="1"/>
  <c r="U2453" i="1"/>
  <c r="U2546" i="1"/>
  <c r="U2554" i="1"/>
  <c r="U2558" i="1"/>
  <c r="U2562" i="1"/>
  <c r="U2590" i="1"/>
  <c r="U2665" i="1"/>
  <c r="U2669" i="1"/>
  <c r="U2736" i="1"/>
  <c r="U2647" i="1"/>
  <c r="U2577" i="1"/>
  <c r="U2626" i="1"/>
  <c r="U2630" i="1"/>
  <c r="U2646" i="1"/>
  <c r="U2662" i="1"/>
  <c r="U2678" i="1"/>
  <c r="U2694" i="1"/>
  <c r="U2698" i="1"/>
  <c r="U2706" i="1"/>
  <c r="U2710" i="1"/>
  <c r="U2793" i="1"/>
  <c r="U2659" i="1"/>
  <c r="U2603" i="1"/>
  <c r="U2607" i="1"/>
  <c r="U2615" i="1"/>
  <c r="U2627" i="1"/>
  <c r="U2631" i="1"/>
  <c r="U2635" i="1"/>
  <c r="U2762" i="1"/>
  <c r="U2778" i="1"/>
  <c r="U2794" i="1"/>
  <c r="U2802" i="1"/>
  <c r="U2806" i="1"/>
  <c r="U2818" i="1"/>
  <c r="U2822" i="1"/>
  <c r="U2826" i="1"/>
  <c r="U2830" i="1"/>
  <c r="U2858" i="1"/>
  <c r="U2862" i="1"/>
  <c r="U2866" i="1"/>
  <c r="U2870" i="1"/>
  <c r="U2878" i="1"/>
  <c r="U2882" i="1"/>
  <c r="U2890" i="1"/>
  <c r="U2894" i="1"/>
  <c r="U2902" i="1"/>
  <c r="U2636" i="1"/>
  <c r="U2707" i="1"/>
  <c r="U2474" i="1"/>
  <c r="U2594" i="1"/>
  <c r="U2598" i="1"/>
  <c r="U2739" i="1"/>
  <c r="U2782" i="1"/>
  <c r="U2790" i="1"/>
  <c r="U2723" i="1"/>
  <c r="U2455" i="1"/>
  <c r="U2459" i="1"/>
  <c r="U2463" i="1"/>
  <c r="U2475" i="1"/>
  <c r="U2479" i="1"/>
  <c r="U2483" i="1"/>
  <c r="U2491" i="1"/>
  <c r="U2495" i="1"/>
  <c r="U2499" i="1"/>
  <c r="U2503" i="1"/>
  <c r="U2507" i="1"/>
  <c r="U2539" i="1"/>
  <c r="U2567" i="1"/>
  <c r="U2571" i="1"/>
  <c r="U2575" i="1"/>
  <c r="U2579" i="1"/>
  <c r="U2583" i="1"/>
  <c r="U2587" i="1"/>
  <c r="U2595" i="1"/>
  <c r="U2602" i="1"/>
  <c r="U2633" i="1"/>
  <c r="U2649" i="1"/>
  <c r="U2653" i="1"/>
  <c r="U2704" i="1"/>
  <c r="U2720" i="1"/>
  <c r="U2724" i="1"/>
  <c r="U2728" i="1"/>
  <c r="U2740" i="1"/>
  <c r="U2744" i="1"/>
  <c r="U2752" i="1"/>
  <c r="U2760" i="1"/>
  <c r="U2787" i="1"/>
  <c r="U2791" i="1"/>
  <c r="U2874" i="1"/>
  <c r="U2691" i="1"/>
  <c r="U2801" i="1"/>
  <c r="U2614" i="1"/>
  <c r="U2622" i="1"/>
  <c r="U2638" i="1"/>
  <c r="U2681" i="1"/>
  <c r="U2685" i="1"/>
  <c r="U2697" i="1"/>
  <c r="U2705" i="1"/>
  <c r="U2713" i="1"/>
  <c r="U2628" i="1"/>
  <c r="U2764" i="1"/>
  <c r="U2772" i="1"/>
  <c r="U2871" i="1"/>
  <c r="U2675" i="1"/>
  <c r="U2512" i="1"/>
  <c r="U2596" i="1"/>
  <c r="U2650" i="1"/>
  <c r="U2725" i="1"/>
  <c r="U2741" i="1"/>
  <c r="U2640" i="1"/>
  <c r="U2679" i="1"/>
  <c r="U1995" i="1"/>
  <c r="U1999" i="1"/>
  <c r="U2003" i="1"/>
  <c r="U2011" i="1"/>
  <c r="U2015" i="1"/>
  <c r="U2019" i="1"/>
  <c r="U2031" i="1"/>
  <c r="U2119" i="1"/>
  <c r="U2243" i="1"/>
  <c r="U2429" i="1"/>
  <c r="U2465" i="1"/>
  <c r="U2469" i="1"/>
  <c r="U2473" i="1"/>
  <c r="U2481" i="1"/>
  <c r="U2485" i="1"/>
  <c r="U2489" i="1"/>
  <c r="U2493" i="1"/>
  <c r="U2505" i="1"/>
  <c r="U2509" i="1"/>
  <c r="U2593" i="1"/>
  <c r="U2597" i="1"/>
  <c r="U2608" i="1"/>
  <c r="U2623" i="1"/>
  <c r="U2639" i="1"/>
  <c r="U2655" i="1"/>
  <c r="U2663" i="1"/>
  <c r="U2666" i="1"/>
  <c r="U2682" i="1"/>
  <c r="U2722" i="1"/>
  <c r="U2726" i="1"/>
  <c r="U2730" i="1"/>
  <c r="U2738" i="1"/>
  <c r="U2742" i="1"/>
  <c r="U2781" i="1"/>
  <c r="U2785" i="1"/>
  <c r="U2796" i="1"/>
  <c r="U2804" i="1"/>
  <c r="U2812" i="1"/>
  <c r="U2820" i="1"/>
  <c r="U2844" i="1"/>
  <c r="U2864" i="1"/>
  <c r="U2765" i="1"/>
  <c r="U2776" i="1"/>
  <c r="U2783" i="1"/>
  <c r="U2797" i="1"/>
  <c r="U2805" i="1"/>
  <c r="U2824" i="1"/>
  <c r="U2835" i="1"/>
  <c r="U2839" i="1"/>
  <c r="U2850" i="1"/>
  <c r="U2854" i="1"/>
  <c r="U2861" i="1"/>
  <c r="U2898" i="1"/>
  <c r="U2582" i="1"/>
  <c r="U2758" i="1"/>
  <c r="U2531" i="1"/>
  <c r="U2610" i="1"/>
  <c r="U2651" i="1"/>
  <c r="U2658" i="1"/>
  <c r="U2683" i="1"/>
  <c r="U2690" i="1"/>
  <c r="U2701" i="1"/>
  <c r="U2715" i="1"/>
  <c r="U2733" i="1"/>
  <c r="U2828" i="1"/>
  <c r="U2251" i="1"/>
  <c r="U2323" i="1"/>
  <c r="U2355" i="1"/>
  <c r="U2456" i="1"/>
  <c r="U2504" i="1"/>
  <c r="U2524" i="1"/>
  <c r="U2563" i="1"/>
  <c r="U2604" i="1"/>
  <c r="U2611" i="1"/>
  <c r="U2634" i="1"/>
  <c r="U2645" i="1"/>
  <c r="U2652" i="1"/>
  <c r="U2670" i="1"/>
  <c r="U2673" i="1"/>
  <c r="U2677" i="1"/>
  <c r="U2684" i="1"/>
  <c r="U2695" i="1"/>
  <c r="U2702" i="1"/>
  <c r="U2716" i="1"/>
  <c r="U2727" i="1"/>
  <c r="U2734" i="1"/>
  <c r="U2748" i="1"/>
  <c r="U2766" i="1"/>
  <c r="U2770" i="1"/>
  <c r="U2780" i="1"/>
  <c r="U2798" i="1"/>
  <c r="U2810" i="1"/>
  <c r="U2814" i="1"/>
  <c r="U2829" i="1"/>
  <c r="U2836" i="1"/>
  <c r="U2848" i="1"/>
  <c r="U2855" i="1"/>
  <c r="U2869" i="1"/>
  <c r="U2886" i="1"/>
  <c r="U2889" i="1"/>
  <c r="U2906" i="1"/>
  <c r="U2586" i="1"/>
  <c r="U2076" i="1"/>
  <c r="U2461" i="1"/>
  <c r="U2588" i="1"/>
  <c r="U2618" i="1"/>
  <c r="U2642" i="1"/>
  <c r="U2756" i="1"/>
  <c r="U2774" i="1"/>
  <c r="U2788" i="1"/>
  <c r="U2852" i="1"/>
  <c r="U2574" i="1"/>
  <c r="U2620" i="1"/>
  <c r="U2033" i="1"/>
  <c r="U2077" i="1"/>
  <c r="U2081" i="1"/>
  <c r="U2085" i="1"/>
  <c r="U2089" i="1"/>
  <c r="U2097" i="1"/>
  <c r="U2113" i="1"/>
  <c r="U2245" i="1"/>
  <c r="U2249" i="1"/>
  <c r="U2502" i="1"/>
  <c r="U2506" i="1"/>
  <c r="U2517" i="1"/>
  <c r="U2541" i="1"/>
  <c r="U2565" i="1"/>
  <c r="U2589" i="1"/>
  <c r="U2592" i="1"/>
  <c r="U2612" i="1"/>
  <c r="U2619" i="1"/>
  <c r="U2667" i="1"/>
  <c r="U2674" i="1"/>
  <c r="U2699" i="1"/>
  <c r="U2717" i="1"/>
  <c r="U2721" i="1"/>
  <c r="U2731" i="1"/>
  <c r="U2746" i="1"/>
  <c r="U2757" i="1"/>
  <c r="U2768" i="1"/>
  <c r="U2775" i="1"/>
  <c r="U2789" i="1"/>
  <c r="U2800" i="1"/>
  <c r="U2808" i="1"/>
  <c r="U2819" i="1"/>
  <c r="U2823" i="1"/>
  <c r="U2834" i="1"/>
  <c r="U2838" i="1"/>
  <c r="U2853" i="1"/>
  <c r="U2860" i="1"/>
  <c r="U2877" i="1"/>
  <c r="U2901" i="1"/>
  <c r="U2510" i="1"/>
  <c r="U2514" i="1"/>
  <c r="U2518" i="1"/>
  <c r="U2522" i="1"/>
  <c r="U2526" i="1"/>
  <c r="U2530" i="1"/>
  <c r="U2534" i="1"/>
  <c r="U2613" i="1"/>
  <c r="U2616" i="1"/>
  <c r="U2654" i="1"/>
  <c r="U2657" i="1"/>
  <c r="U2661" i="1"/>
  <c r="U2668" i="1"/>
  <c r="U2686" i="1"/>
  <c r="U2689" i="1"/>
  <c r="U2700" i="1"/>
  <c r="U2711" i="1"/>
  <c r="U2718" i="1"/>
  <c r="U2732" i="1"/>
  <c r="U2743" i="1"/>
  <c r="U2754" i="1"/>
  <c r="U2786" i="1"/>
  <c r="U2816" i="1"/>
  <c r="U2827" i="1"/>
  <c r="U2831" i="1"/>
  <c r="U2842" i="1"/>
  <c r="U2846" i="1"/>
  <c r="U2857" i="1"/>
  <c r="U2867" i="1"/>
  <c r="U2884" i="1"/>
  <c r="U2747" i="1"/>
  <c r="U2248" i="1"/>
  <c r="U2256" i="1"/>
  <c r="U2320" i="1"/>
  <c r="U2324" i="1"/>
  <c r="U2457" i="1"/>
  <c r="U2500" i="1"/>
  <c r="U2543" i="1"/>
  <c r="U2547" i="1"/>
  <c r="U2551" i="1"/>
  <c r="U2555" i="1"/>
  <c r="U2578" i="1"/>
  <c r="U2536" i="1"/>
  <c r="U2253" i="1"/>
  <c r="U2317" i="1"/>
  <c r="U2325" i="1"/>
  <c r="U2427" i="1"/>
  <c r="U2442" i="1"/>
  <c r="U2528" i="1"/>
  <c r="U2030" i="1"/>
  <c r="U2034" i="1"/>
  <c r="U2038" i="1"/>
  <c r="U2046" i="1"/>
  <c r="U2054" i="1"/>
  <c r="U2070" i="1"/>
  <c r="U2078" i="1"/>
  <c r="U2086" i="1"/>
  <c r="U2102" i="1"/>
  <c r="U2106" i="1"/>
  <c r="U2110" i="1"/>
  <c r="U2114" i="1"/>
  <c r="U2118" i="1"/>
  <c r="U2122" i="1"/>
  <c r="U2431" i="1"/>
  <c r="U2443" i="1"/>
  <c r="U2451" i="1"/>
  <c r="U2462" i="1"/>
  <c r="U2470" i="1"/>
  <c r="U2490" i="1"/>
  <c r="U2501" i="1"/>
  <c r="U2525" i="1"/>
  <c r="U2529" i="1"/>
  <c r="U2533" i="1"/>
  <c r="U2568" i="1"/>
  <c r="U2424" i="1"/>
  <c r="U2545" i="1"/>
  <c r="U2425" i="1"/>
  <c r="U2471" i="1"/>
  <c r="U2573" i="1"/>
  <c r="U2433" i="1"/>
  <c r="U2437" i="1"/>
  <c r="U2441" i="1"/>
  <c r="U2445" i="1"/>
  <c r="U2468" i="1"/>
  <c r="U2476" i="1"/>
  <c r="U2484" i="1"/>
  <c r="U2492" i="1"/>
  <c r="U2511" i="1"/>
  <c r="U2515" i="1"/>
  <c r="U2535" i="1"/>
  <c r="U2542" i="1"/>
  <c r="U2550" i="1"/>
  <c r="U2566" i="1"/>
  <c r="U2585" i="1"/>
  <c r="U2121" i="1"/>
  <c r="U2129" i="1"/>
  <c r="U2145" i="1"/>
  <c r="U2149" i="1"/>
  <c r="U2153" i="1"/>
  <c r="U2157" i="1"/>
  <c r="U2165" i="1"/>
  <c r="U2197" i="1"/>
  <c r="U2213" i="1"/>
  <c r="U2217" i="1"/>
  <c r="U2221" i="1"/>
  <c r="U2225" i="1"/>
  <c r="U2233" i="1"/>
  <c r="U2237" i="1"/>
  <c r="U2241" i="1"/>
  <c r="U2328" i="1"/>
  <c r="U2332" i="1"/>
  <c r="U2348" i="1"/>
  <c r="U2360" i="1"/>
  <c r="U2368" i="1"/>
  <c r="U2432" i="1"/>
  <c r="U2450" i="1"/>
  <c r="U2454" i="1"/>
  <c r="U2464" i="1"/>
  <c r="U2487" i="1"/>
  <c r="U2494" i="1"/>
  <c r="U2498" i="1"/>
  <c r="U2513" i="1"/>
  <c r="U2520" i="1"/>
  <c r="U2532" i="1"/>
  <c r="U2553" i="1"/>
  <c r="U2557" i="1"/>
  <c r="U2564" i="1"/>
  <c r="U2521" i="1"/>
  <c r="U2426" i="1"/>
  <c r="U2472" i="1"/>
  <c r="U2480" i="1"/>
  <c r="U2561" i="1"/>
  <c r="U2361" i="1"/>
  <c r="U2440" i="1"/>
  <c r="U2434" i="1"/>
  <c r="U2448" i="1"/>
  <c r="U2466" i="1"/>
  <c r="U2477" i="1"/>
  <c r="U2537" i="1"/>
  <c r="U2569" i="1"/>
  <c r="U2488" i="1"/>
  <c r="U1992" i="1"/>
  <c r="U1996" i="1"/>
  <c r="U2000" i="1"/>
  <c r="U2008" i="1"/>
  <c r="U2012" i="1"/>
  <c r="U2016" i="1"/>
  <c r="U2428" i="1"/>
  <c r="U2435" i="1"/>
  <c r="U2449" i="1"/>
  <c r="U2460" i="1"/>
  <c r="U2467" i="1"/>
  <c r="U2478" i="1"/>
  <c r="U2482" i="1"/>
  <c r="U2496" i="1"/>
  <c r="U2508" i="1"/>
  <c r="U2519" i="1"/>
  <c r="U2523" i="1"/>
  <c r="U2538" i="1"/>
  <c r="U2552" i="1"/>
  <c r="U2559" i="1"/>
  <c r="U2570" i="1"/>
  <c r="U2458" i="1"/>
  <c r="U2200" i="1"/>
  <c r="U2327" i="1"/>
  <c r="U2331" i="1"/>
  <c r="U2335" i="1"/>
  <c r="U2339" i="1"/>
  <c r="U2347" i="1"/>
  <c r="U2359" i="1"/>
  <c r="U2363" i="1"/>
  <c r="U2367" i="1"/>
  <c r="U2446" i="1"/>
  <c r="U2486" i="1"/>
  <c r="U2497" i="1"/>
  <c r="U2516" i="1"/>
  <c r="U2527" i="1"/>
  <c r="U2549" i="1"/>
  <c r="U2556" i="1"/>
  <c r="U2581" i="1"/>
  <c r="U1989" i="1"/>
  <c r="U1993" i="1"/>
  <c r="U1997" i="1"/>
  <c r="U2005" i="1"/>
  <c r="U2009" i="1"/>
  <c r="U2013" i="1"/>
  <c r="U2021" i="1"/>
  <c r="U2025" i="1"/>
  <c r="U2029" i="1"/>
  <c r="U2036" i="1"/>
  <c r="U2199" i="1"/>
  <c r="U2207" i="1"/>
  <c r="U2211" i="1"/>
  <c r="U2223" i="1"/>
  <c r="U2227" i="1"/>
  <c r="U2231" i="1"/>
  <c r="U2334" i="1"/>
  <c r="U2338" i="1"/>
  <c r="U2342" i="1"/>
  <c r="U2346" i="1"/>
  <c r="U2124" i="1"/>
  <c r="U2128" i="1"/>
  <c r="U2132" i="1"/>
  <c r="U2136" i="1"/>
  <c r="U2148" i="1"/>
  <c r="U2152" i="1"/>
  <c r="U2156" i="1"/>
  <c r="U2160" i="1"/>
  <c r="U2168" i="1"/>
  <c r="U2180" i="1"/>
  <c r="U2184" i="1"/>
  <c r="U2188" i="1"/>
  <c r="U2192" i="1"/>
  <c r="U2196" i="1"/>
  <c r="U2350" i="1"/>
  <c r="U2014" i="1"/>
  <c r="U2065" i="1"/>
  <c r="U2204" i="1"/>
  <c r="U2236" i="1"/>
  <c r="U2352" i="1"/>
  <c r="U1998" i="1"/>
  <c r="U2024" i="1"/>
  <c r="U2035" i="1"/>
  <c r="U2039" i="1"/>
  <c r="U2043" i="1"/>
  <c r="U2047" i="1"/>
  <c r="U2055" i="1"/>
  <c r="U2059" i="1"/>
  <c r="U2063" i="1"/>
  <c r="U2067" i="1"/>
  <c r="U2071" i="1"/>
  <c r="U2075" i="1"/>
  <c r="U2079" i="1"/>
  <c r="U2087" i="1"/>
  <c r="U2130" i="1"/>
  <c r="U2198" i="1"/>
  <c r="U2202" i="1"/>
  <c r="U2210" i="1"/>
  <c r="U2218" i="1"/>
  <c r="U2234" i="1"/>
  <c r="U2242" i="1"/>
  <c r="U2341" i="1"/>
  <c r="U2032" i="1"/>
  <c r="U2167" i="1"/>
  <c r="U2175" i="1"/>
  <c r="U2191" i="1"/>
  <c r="U2250" i="1"/>
  <c r="U2318" i="1"/>
  <c r="U2329" i="1"/>
  <c r="U2337" i="1"/>
  <c r="U2357" i="1"/>
  <c r="U2057" i="1"/>
  <c r="U2061" i="1"/>
  <c r="U2088" i="1"/>
  <c r="U2096" i="1"/>
  <c r="U2100" i="1"/>
  <c r="U2104" i="1"/>
  <c r="U2116" i="1"/>
  <c r="U2123" i="1"/>
  <c r="U2127" i="1"/>
  <c r="U2131" i="1"/>
  <c r="U2135" i="1"/>
  <c r="U2139" i="1"/>
  <c r="U2143" i="1"/>
  <c r="U2159" i="1"/>
  <c r="U2170" i="1"/>
  <c r="U2174" i="1"/>
  <c r="U2178" i="1"/>
  <c r="U2182" i="1"/>
  <c r="U2194" i="1"/>
  <c r="U2201" i="1"/>
  <c r="U2205" i="1"/>
  <c r="U2209" i="1"/>
  <c r="U2319" i="1"/>
  <c r="U2330" i="1"/>
  <c r="U2344" i="1"/>
  <c r="U2351" i="1"/>
  <c r="U2362" i="1"/>
  <c r="U2120" i="1"/>
  <c r="U1987" i="1"/>
  <c r="U2073" i="1"/>
  <c r="U2101" i="1"/>
  <c r="U2171" i="1"/>
  <c r="U2179" i="1"/>
  <c r="U2345" i="1"/>
  <c r="U2349" i="1"/>
  <c r="U2356" i="1"/>
  <c r="U2027" i="1"/>
  <c r="U2222" i="1"/>
  <c r="U2090" i="1"/>
  <c r="U2098" i="1"/>
  <c r="U2125" i="1"/>
  <c r="U2133" i="1"/>
  <c r="U2176" i="1"/>
  <c r="U2203" i="1"/>
  <c r="U2321" i="1"/>
  <c r="U2353" i="1"/>
  <c r="U2364" i="1"/>
  <c r="U2058" i="1"/>
  <c r="U2001" i="1"/>
  <c r="U2017" i="1"/>
  <c r="U2044" i="1"/>
  <c r="U2056" i="1"/>
  <c r="U2064" i="1"/>
  <c r="U2091" i="1"/>
  <c r="U2095" i="1"/>
  <c r="U2099" i="1"/>
  <c r="U2103" i="1"/>
  <c r="U2107" i="1"/>
  <c r="U2111" i="1"/>
  <c r="U2134" i="1"/>
  <c r="U2138" i="1"/>
  <c r="U2142" i="1"/>
  <c r="U2146" i="1"/>
  <c r="U2150" i="1"/>
  <c r="U2162" i="1"/>
  <c r="U2169" i="1"/>
  <c r="U2173" i="1"/>
  <c r="U2177" i="1"/>
  <c r="U2181" i="1"/>
  <c r="U2185" i="1"/>
  <c r="U2189" i="1"/>
  <c r="U2219" i="1"/>
  <c r="U2235" i="1"/>
  <c r="U2239" i="1"/>
  <c r="U2254" i="1"/>
  <c r="U2322" i="1"/>
  <c r="U2336" i="1"/>
  <c r="U2343" i="1"/>
  <c r="U2354" i="1"/>
  <c r="U1990" i="1"/>
  <c r="U2002" i="1"/>
  <c r="U2006" i="1"/>
  <c r="U2018" i="1"/>
  <c r="U2022" i="1"/>
  <c r="U2026" i="1"/>
  <c r="U2045" i="1"/>
  <c r="U2049" i="1"/>
  <c r="U2053" i="1"/>
  <c r="U2072" i="1"/>
  <c r="U2166" i="1"/>
  <c r="U2216" i="1"/>
  <c r="U2224" i="1"/>
  <c r="U2232" i="1"/>
  <c r="U2255" i="1"/>
  <c r="U2333" i="1"/>
  <c r="U2340" i="1"/>
  <c r="U2365" i="1"/>
  <c r="U2060" i="1"/>
  <c r="U2074" i="1"/>
  <c r="U2092" i="1"/>
  <c r="U1988" i="1"/>
  <c r="U2004" i="1"/>
  <c r="U2020" i="1"/>
  <c r="U2037" i="1"/>
  <c r="U2048" i="1"/>
  <c r="U2080" i="1"/>
  <c r="U2105" i="1"/>
  <c r="U2112" i="1"/>
  <c r="U2137" i="1"/>
  <c r="U2144" i="1"/>
  <c r="U2151" i="1"/>
  <c r="U2158" i="1"/>
  <c r="U2183" i="1"/>
  <c r="U2190" i="1"/>
  <c r="U2226" i="1"/>
  <c r="U2220" i="1"/>
  <c r="U2252" i="1"/>
  <c r="U2052" i="1"/>
  <c r="U2084" i="1"/>
  <c r="U2109" i="1"/>
  <c r="U2141" i="1"/>
  <c r="U2212" i="1"/>
  <c r="U2244" i="1"/>
  <c r="U2028" i="1"/>
  <c r="U2117" i="1"/>
  <c r="U2206" i="1"/>
  <c r="U2093" i="1"/>
  <c r="U2164" i="1"/>
  <c r="U2041" i="1"/>
  <c r="U2155" i="1"/>
  <c r="U2163" i="1"/>
  <c r="U2195" i="1"/>
  <c r="U2050" i="1"/>
  <c r="U2068" i="1"/>
  <c r="U2082" i="1"/>
  <c r="U2214" i="1"/>
  <c r="U2228" i="1"/>
  <c r="U2246" i="1"/>
  <c r="U2066" i="1"/>
  <c r="U2187" i="1"/>
  <c r="U2230" i="1"/>
  <c r="U2042" i="1"/>
  <c r="U2238" i="1"/>
  <c r="U1991" i="1"/>
  <c r="U1994" i="1"/>
  <c r="U2007" i="1"/>
  <c r="U2010" i="1"/>
  <c r="U2023" i="1"/>
  <c r="U2040" i="1"/>
  <c r="U2051" i="1"/>
  <c r="U2062" i="1"/>
  <c r="U2069" i="1"/>
  <c r="U2083" i="1"/>
  <c r="U2094" i="1"/>
  <c r="U2108" i="1"/>
  <c r="U2115" i="1"/>
  <c r="U2126" i="1"/>
  <c r="U2140" i="1"/>
  <c r="U2147" i="1"/>
  <c r="U2154" i="1"/>
  <c r="U2161" i="1"/>
  <c r="U2172" i="1"/>
  <c r="U2186" i="1"/>
  <c r="U2193" i="1"/>
  <c r="U2208" i="1"/>
  <c r="U2215" i="1"/>
  <c r="U2229" i="1"/>
  <c r="U2240" i="1"/>
  <c r="U2247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S1418" i="1"/>
  <c r="T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S1364" i="1"/>
  <c r="T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S1310" i="1"/>
  <c r="T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S1256" i="1"/>
  <c r="T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S1202" i="1"/>
  <c r="T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S1148" i="1"/>
  <c r="T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8" i="1"/>
  <c r="S1128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S1094" i="1"/>
  <c r="T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S1040" i="1"/>
  <c r="T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S932" i="1"/>
  <c r="T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S878" i="1"/>
  <c r="T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S824" i="1"/>
  <c r="T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S770" i="1"/>
  <c r="T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S716" i="1"/>
  <c r="T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S662" i="1"/>
  <c r="T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S608" i="1"/>
  <c r="T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S554" i="1"/>
  <c r="T554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00" i="1"/>
  <c r="T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S446" i="1"/>
  <c r="T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S392" i="1"/>
  <c r="T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S284" i="1"/>
  <c r="T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S230" i="1"/>
  <c r="T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T122" i="1"/>
  <c r="S122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T68" i="1"/>
  <c r="S68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2" i="1"/>
  <c r="T2" i="1"/>
  <c r="U1196" i="1" l="1"/>
  <c r="U181" i="1"/>
  <c r="U889" i="1"/>
  <c r="U893" i="1"/>
  <c r="U1129" i="1"/>
  <c r="U1201" i="1"/>
  <c r="U1205" i="1"/>
  <c r="U1217" i="1"/>
  <c r="U1221" i="1"/>
  <c r="U1225" i="1"/>
  <c r="U1233" i="1"/>
  <c r="U1237" i="1"/>
  <c r="U1241" i="1"/>
  <c r="U1245" i="1"/>
  <c r="U1253" i="1"/>
  <c r="U1301" i="1"/>
  <c r="U1309" i="1"/>
  <c r="U1317" i="1"/>
  <c r="U1325" i="1"/>
  <c r="U1341" i="1"/>
  <c r="U1357" i="1"/>
  <c r="U1365" i="1"/>
  <c r="U1441" i="1"/>
  <c r="U1449" i="1"/>
  <c r="U1457" i="1"/>
  <c r="U1465" i="1"/>
  <c r="U795" i="1"/>
  <c r="U811" i="1"/>
  <c r="U859" i="1"/>
  <c r="U871" i="1"/>
  <c r="U875" i="1"/>
  <c r="U887" i="1"/>
  <c r="U911" i="1"/>
  <c r="U1199" i="1"/>
  <c r="U1203" i="1"/>
  <c r="U1243" i="1"/>
  <c r="U1247" i="1"/>
  <c r="U1251" i="1"/>
  <c r="U1255" i="1"/>
  <c r="U1263" i="1"/>
  <c r="U1271" i="1"/>
  <c r="U1295" i="1"/>
  <c r="U1303" i="1"/>
  <c r="U1327" i="1"/>
  <c r="U1331" i="1"/>
  <c r="U1343" i="1"/>
  <c r="U1347" i="1"/>
  <c r="U1351" i="1"/>
  <c r="U1355" i="1"/>
  <c r="U1371" i="1"/>
  <c r="U1379" i="1"/>
  <c r="U1435" i="1"/>
  <c r="U1443" i="1"/>
  <c r="U1451" i="1"/>
  <c r="U1463" i="1"/>
  <c r="U1471" i="1"/>
  <c r="U956" i="1"/>
  <c r="U892" i="1"/>
  <c r="U52" i="1"/>
  <c r="U1334" i="1"/>
  <c r="U1398" i="1"/>
  <c r="U1252" i="1"/>
  <c r="U1288" i="1"/>
  <c r="U1336" i="1"/>
  <c r="U1340" i="1"/>
  <c r="U1352" i="1"/>
  <c r="U1356" i="1"/>
  <c r="U1380" i="1"/>
  <c r="U1388" i="1"/>
  <c r="U1392" i="1"/>
  <c r="U1396" i="1"/>
  <c r="U1400" i="1"/>
  <c r="U1404" i="1"/>
  <c r="U1412" i="1"/>
  <c r="U1416" i="1"/>
  <c r="U1424" i="1"/>
  <c r="U1444" i="1"/>
  <c r="U1448" i="1"/>
  <c r="U1452" i="1"/>
  <c r="U1456" i="1"/>
  <c r="U1460" i="1"/>
  <c r="U1464" i="1"/>
  <c r="U1468" i="1"/>
  <c r="U802" i="1"/>
  <c r="U1202" i="1"/>
  <c r="U1278" i="1"/>
  <c r="U1286" i="1"/>
  <c r="U1048" i="1"/>
  <c r="U1072" i="1"/>
  <c r="U1084" i="1"/>
  <c r="U1088" i="1"/>
  <c r="U1104" i="1"/>
  <c r="U1108" i="1"/>
  <c r="U1112" i="1"/>
  <c r="U1116" i="1"/>
  <c r="U1140" i="1"/>
  <c r="U1164" i="1"/>
  <c r="U1168" i="1"/>
  <c r="U1172" i="1"/>
  <c r="U1176" i="1"/>
  <c r="U1180" i="1"/>
  <c r="U1248" i="1"/>
  <c r="U810" i="1"/>
  <c r="U926" i="1"/>
  <c r="U930" i="1"/>
  <c r="U934" i="1"/>
  <c r="U938" i="1"/>
  <c r="U1118" i="1"/>
  <c r="U1122" i="1"/>
  <c r="U1130" i="1"/>
  <c r="U1134" i="1"/>
  <c r="U1138" i="1"/>
  <c r="U1166" i="1"/>
  <c r="U1174" i="1"/>
  <c r="U1182" i="1"/>
  <c r="U1190" i="1"/>
  <c r="U920" i="1"/>
  <c r="U928" i="1"/>
  <c r="U940" i="1"/>
  <c r="U944" i="1"/>
  <c r="U948" i="1"/>
  <c r="U952" i="1"/>
  <c r="U1147" i="1"/>
  <c r="U1151" i="1"/>
  <c r="U1155" i="1"/>
  <c r="U1159" i="1"/>
  <c r="U1191" i="1"/>
  <c r="U1390" i="1"/>
  <c r="U1454" i="1"/>
  <c r="U806" i="1"/>
  <c r="U821" i="1"/>
  <c r="U972" i="1"/>
  <c r="U788" i="1"/>
  <c r="U792" i="1"/>
  <c r="U803" i="1"/>
  <c r="U807" i="1"/>
  <c r="U818" i="1"/>
  <c r="U826" i="1"/>
  <c r="U834" i="1"/>
  <c r="U842" i="1"/>
  <c r="U850" i="1"/>
  <c r="U866" i="1"/>
  <c r="U890" i="1"/>
  <c r="U894" i="1"/>
  <c r="U969" i="1"/>
  <c r="U1041" i="1"/>
  <c r="U1045" i="1"/>
  <c r="U1049" i="1"/>
  <c r="U1053" i="1"/>
  <c r="U1065" i="1"/>
  <c r="U1069" i="1"/>
  <c r="U1081" i="1"/>
  <c r="U1085" i="1"/>
  <c r="U1089" i="1"/>
  <c r="U1093" i="1"/>
  <c r="U1097" i="1"/>
  <c r="U1101" i="1"/>
  <c r="U1399" i="1"/>
  <c r="U1407" i="1"/>
  <c r="U1249" i="1"/>
  <c r="U781" i="1"/>
  <c r="U206" i="1"/>
  <c r="U210" i="1"/>
  <c r="U214" i="1"/>
  <c r="U218" i="1"/>
  <c r="U222" i="1"/>
  <c r="U226" i="1"/>
  <c r="U238" i="1"/>
  <c r="U242" i="1"/>
  <c r="U246" i="1"/>
  <c r="U250" i="1"/>
  <c r="U254" i="1"/>
  <c r="U262" i="1"/>
  <c r="U318" i="1"/>
  <c r="U322" i="1"/>
  <c r="U326" i="1"/>
  <c r="U330" i="1"/>
  <c r="U334" i="1"/>
  <c r="U338" i="1"/>
  <c r="U358" i="1"/>
  <c r="U362" i="1"/>
  <c r="U366" i="1"/>
  <c r="U370" i="1"/>
  <c r="U394" i="1"/>
  <c r="U442" i="1"/>
  <c r="U446" i="1"/>
  <c r="U450" i="1"/>
  <c r="U516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778" i="1"/>
  <c r="U786" i="1"/>
  <c r="U809" i="1"/>
  <c r="U812" i="1"/>
  <c r="U816" i="1"/>
  <c r="U820" i="1"/>
  <c r="U828" i="1"/>
  <c r="U832" i="1"/>
  <c r="U836" i="1"/>
  <c r="U840" i="1"/>
  <c r="U856" i="1"/>
  <c r="U963" i="1"/>
  <c r="U971" i="1"/>
  <c r="U979" i="1"/>
  <c r="U987" i="1"/>
  <c r="U991" i="1"/>
  <c r="U1055" i="1"/>
  <c r="U1063" i="1"/>
  <c r="U1071" i="1"/>
  <c r="U1079" i="1"/>
  <c r="U1087" i="1"/>
  <c r="U1095" i="1"/>
  <c r="U1111" i="1"/>
  <c r="U1210" i="1"/>
  <c r="U1214" i="1"/>
  <c r="U1218" i="1"/>
  <c r="U1230" i="1"/>
  <c r="U1234" i="1"/>
  <c r="U1238" i="1"/>
  <c r="U1242" i="1"/>
  <c r="U1250" i="1"/>
  <c r="U1257" i="1"/>
  <c r="U1281" i="1"/>
  <c r="U865" i="1"/>
  <c r="U869" i="1"/>
  <c r="U873" i="1"/>
  <c r="U888" i="1"/>
  <c r="U927" i="1"/>
  <c r="U939" i="1"/>
  <c r="U947" i="1"/>
  <c r="U1102" i="1"/>
  <c r="U1141" i="1"/>
  <c r="U1145" i="1"/>
  <c r="U1149" i="1"/>
  <c r="U1161" i="1"/>
  <c r="U1228" i="1"/>
  <c r="U1236" i="1"/>
  <c r="U1346" i="1"/>
  <c r="U1350" i="1"/>
  <c r="U1358" i="1"/>
  <c r="U1362" i="1"/>
  <c r="U1366" i="1"/>
  <c r="U1426" i="1"/>
  <c r="U1434" i="1"/>
  <c r="U1310" i="1"/>
  <c r="U1318" i="1"/>
  <c r="U1466" i="1"/>
  <c r="U796" i="1"/>
  <c r="U881" i="1"/>
  <c r="U1043" i="1"/>
  <c r="U1383" i="1"/>
  <c r="U273" i="1"/>
  <c r="U281" i="1"/>
  <c r="U285" i="1"/>
  <c r="U289" i="1"/>
  <c r="U309" i="1"/>
  <c r="U313" i="1"/>
  <c r="U357" i="1"/>
  <c r="U365" i="1"/>
  <c r="U369" i="1"/>
  <c r="U373" i="1"/>
  <c r="U377" i="1"/>
  <c r="U381" i="1"/>
  <c r="U389" i="1"/>
  <c r="U393" i="1"/>
  <c r="U405" i="1"/>
  <c r="U417" i="1"/>
  <c r="U425" i="1"/>
  <c r="U461" i="1"/>
  <c r="U469" i="1"/>
  <c r="U493" i="1"/>
  <c r="U549" i="1"/>
  <c r="U541" i="1"/>
  <c r="U533" i="1"/>
  <c r="U525" i="1"/>
  <c r="U517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835" i="1"/>
  <c r="U839" i="1"/>
  <c r="U843" i="1"/>
  <c r="U847" i="1"/>
  <c r="U851" i="1"/>
  <c r="U855" i="1"/>
  <c r="U886" i="1"/>
  <c r="U897" i="1"/>
  <c r="U909" i="1"/>
  <c r="U996" i="1"/>
  <c r="U1000" i="1"/>
  <c r="U1012" i="1"/>
  <c r="U1016" i="1"/>
  <c r="U1028" i="1"/>
  <c r="U1032" i="1"/>
  <c r="U1036" i="1"/>
  <c r="U1123" i="1"/>
  <c r="U1154" i="1"/>
  <c r="U1264" i="1"/>
  <c r="U1276" i="1"/>
  <c r="U1280" i="1"/>
  <c r="U1284" i="1"/>
  <c r="U1427" i="1"/>
  <c r="U921" i="1"/>
  <c r="U933" i="1"/>
  <c r="U949" i="1"/>
  <c r="U1175" i="1"/>
  <c r="U981" i="1"/>
  <c r="U989" i="1"/>
  <c r="U1005" i="1"/>
  <c r="U1013" i="1"/>
  <c r="U1021" i="1"/>
  <c r="U1029" i="1"/>
  <c r="U54" i="1"/>
  <c r="U46" i="1"/>
  <c r="U119" i="1"/>
  <c r="U111" i="1"/>
  <c r="U103" i="1"/>
  <c r="U95" i="1"/>
  <c r="U87" i="1"/>
  <c r="U79" i="1"/>
  <c r="U71" i="1"/>
  <c r="U159" i="1"/>
  <c r="U163" i="1"/>
  <c r="U167" i="1"/>
  <c r="U171" i="1"/>
  <c r="U175" i="1"/>
  <c r="U191" i="1"/>
  <c r="U771" i="1"/>
  <c r="U775" i="1"/>
  <c r="U783" i="1"/>
  <c r="U876" i="1"/>
  <c r="U880" i="1"/>
  <c r="U895" i="1"/>
  <c r="U903" i="1"/>
  <c r="U907" i="1"/>
  <c r="U946" i="1"/>
  <c r="U954" i="1"/>
  <c r="U962" i="1"/>
  <c r="U966" i="1"/>
  <c r="U970" i="1"/>
  <c r="U994" i="1"/>
  <c r="U1006" i="1"/>
  <c r="U1010" i="1"/>
  <c r="U1022" i="1"/>
  <c r="U1026" i="1"/>
  <c r="U1030" i="1"/>
  <c r="U1034" i="1"/>
  <c r="U1105" i="1"/>
  <c r="U1113" i="1"/>
  <c r="U1156" i="1"/>
  <c r="U1219" i="1"/>
  <c r="U1254" i="1"/>
  <c r="U1258" i="1"/>
  <c r="U1262" i="1"/>
  <c r="U1421" i="1"/>
  <c r="U1429" i="1"/>
  <c r="U772" i="1"/>
  <c r="U776" i="1"/>
  <c r="U780" i="1"/>
  <c r="U784" i="1"/>
  <c r="U799" i="1"/>
  <c r="U833" i="1"/>
  <c r="U841" i="1"/>
  <c r="U853" i="1"/>
  <c r="U860" i="1"/>
  <c r="U864" i="1"/>
  <c r="U872" i="1"/>
  <c r="U898" i="1"/>
  <c r="U902" i="1"/>
  <c r="U929" i="1"/>
  <c r="U945" i="1"/>
  <c r="U964" i="1"/>
  <c r="U976" i="1"/>
  <c r="U980" i="1"/>
  <c r="U984" i="1"/>
  <c r="U988" i="1"/>
  <c r="U992" i="1"/>
  <c r="U1090" i="1"/>
  <c r="U1094" i="1"/>
  <c r="U1120" i="1"/>
  <c r="U1124" i="1"/>
  <c r="U1128" i="1"/>
  <c r="U1143" i="1"/>
  <c r="U1193" i="1"/>
  <c r="U1204" i="1"/>
  <c r="U1211" i="1"/>
  <c r="U1215" i="1"/>
  <c r="U1235" i="1"/>
  <c r="U1269" i="1"/>
  <c r="U1277" i="1"/>
  <c r="U1384" i="1"/>
  <c r="U1364" i="1"/>
  <c r="U777" i="1"/>
  <c r="U800" i="1"/>
  <c r="U830" i="1"/>
  <c r="U884" i="1"/>
  <c r="U914" i="1"/>
  <c r="U918" i="1"/>
  <c r="U957" i="1"/>
  <c r="U977" i="1"/>
  <c r="U1044" i="1"/>
  <c r="U1110" i="1"/>
  <c r="U1114" i="1"/>
  <c r="U1121" i="1"/>
  <c r="U1132" i="1"/>
  <c r="U1170" i="1"/>
  <c r="U1178" i="1"/>
  <c r="U1266" i="1"/>
  <c r="U1270" i="1"/>
  <c r="U1289" i="1"/>
  <c r="U1329" i="1"/>
  <c r="U1373" i="1"/>
  <c r="U1377" i="1"/>
  <c r="U1385" i="1"/>
  <c r="U1439" i="1"/>
  <c r="U1447" i="1"/>
  <c r="U1459" i="1"/>
  <c r="U793" i="1"/>
  <c r="U819" i="1"/>
  <c r="U823" i="1"/>
  <c r="U827" i="1"/>
  <c r="U838" i="1"/>
  <c r="U846" i="1"/>
  <c r="U854" i="1"/>
  <c r="U858" i="1"/>
  <c r="U885" i="1"/>
  <c r="U896" i="1"/>
  <c r="U919" i="1"/>
  <c r="U923" i="1"/>
  <c r="U958" i="1"/>
  <c r="U1001" i="1"/>
  <c r="U1060" i="1"/>
  <c r="U1064" i="1"/>
  <c r="U1068" i="1"/>
  <c r="U1091" i="1"/>
  <c r="U1137" i="1"/>
  <c r="U1148" i="1"/>
  <c r="U1167" i="1"/>
  <c r="U1179" i="1"/>
  <c r="U1183" i="1"/>
  <c r="U1187" i="1"/>
  <c r="U1198" i="1"/>
  <c r="U1224" i="1"/>
  <c r="U1240" i="1"/>
  <c r="U1244" i="1"/>
  <c r="U1290" i="1"/>
  <c r="U1294" i="1"/>
  <c r="U1298" i="1"/>
  <c r="U1302" i="1"/>
  <c r="U1322" i="1"/>
  <c r="U1326" i="1"/>
  <c r="U1345" i="1"/>
  <c r="U1397" i="1"/>
  <c r="U1405" i="1"/>
  <c r="U1409" i="1"/>
  <c r="U1417" i="1"/>
  <c r="U1467" i="1"/>
  <c r="U770" i="1"/>
  <c r="U774" i="1"/>
  <c r="U797" i="1"/>
  <c r="U870" i="1"/>
  <c r="U935" i="1"/>
  <c r="U943" i="1"/>
  <c r="U951" i="1"/>
  <c r="U978" i="1"/>
  <c r="U986" i="1"/>
  <c r="U1080" i="1"/>
  <c r="U1100" i="1"/>
  <c r="U1126" i="1"/>
  <c r="U1213" i="1"/>
  <c r="U1229" i="1"/>
  <c r="U1267" i="1"/>
  <c r="U1275" i="1"/>
  <c r="U790" i="1"/>
  <c r="U794" i="1"/>
  <c r="U916" i="1"/>
  <c r="U1002" i="1"/>
  <c r="U1188" i="1"/>
  <c r="U1299" i="1"/>
  <c r="U1307" i="1"/>
  <c r="U1394" i="1"/>
  <c r="U779" i="1"/>
  <c r="U791" i="1"/>
  <c r="U817" i="1"/>
  <c r="U829" i="1"/>
  <c r="U867" i="1"/>
  <c r="U879" i="1"/>
  <c r="U883" i="1"/>
  <c r="U905" i="1"/>
  <c r="U913" i="1"/>
  <c r="U917" i="1"/>
  <c r="U925" i="1"/>
  <c r="U932" i="1"/>
  <c r="U967" i="1"/>
  <c r="U975" i="1"/>
  <c r="U1003" i="1"/>
  <c r="U1007" i="1"/>
  <c r="U1011" i="1"/>
  <c r="U1015" i="1"/>
  <c r="U1027" i="1"/>
  <c r="U1031" i="1"/>
  <c r="U1050" i="1"/>
  <c r="U1054" i="1"/>
  <c r="U1066" i="1"/>
  <c r="U1131" i="1"/>
  <c r="U1139" i="1"/>
  <c r="U1142" i="1"/>
  <c r="U1169" i="1"/>
  <c r="U1173" i="1"/>
  <c r="U1181" i="1"/>
  <c r="U1200" i="1"/>
  <c r="U1207" i="1"/>
  <c r="U1222" i="1"/>
  <c r="U1226" i="1"/>
  <c r="U1246" i="1"/>
  <c r="U1256" i="1"/>
  <c r="U1296" i="1"/>
  <c r="U1308" i="1"/>
  <c r="U1312" i="1"/>
  <c r="U1316" i="1"/>
  <c r="U1328" i="1"/>
  <c r="U1332" i="1"/>
  <c r="U1367" i="1"/>
  <c r="U1375" i="1"/>
  <c r="U1391" i="1"/>
  <c r="U1395" i="1"/>
  <c r="U1403" i="1"/>
  <c r="U1411" i="1"/>
  <c r="U1415" i="1"/>
  <c r="U1419" i="1"/>
  <c r="U1423" i="1"/>
  <c r="U1442" i="1"/>
  <c r="U1450" i="1"/>
  <c r="U1458" i="1"/>
  <c r="U681" i="1"/>
  <c r="U689" i="1"/>
  <c r="U693" i="1"/>
  <c r="U697" i="1"/>
  <c r="U701" i="1"/>
  <c r="U705" i="1"/>
  <c r="U713" i="1"/>
  <c r="U725" i="1"/>
  <c r="U729" i="1"/>
  <c r="U733" i="1"/>
  <c r="U737" i="1"/>
  <c r="U745" i="1"/>
  <c r="U765" i="1"/>
  <c r="U787" i="1"/>
  <c r="U849" i="1"/>
  <c r="U874" i="1"/>
  <c r="U891" i="1"/>
  <c r="U908" i="1"/>
  <c r="U912" i="1"/>
  <c r="U983" i="1"/>
  <c r="U995" i="1"/>
  <c r="U999" i="1"/>
  <c r="U1014" i="1"/>
  <c r="U1018" i="1"/>
  <c r="U1096" i="1"/>
  <c r="U1103" i="1"/>
  <c r="U1107" i="1"/>
  <c r="U1117" i="1"/>
  <c r="U1150" i="1"/>
  <c r="U1158" i="1"/>
  <c r="U1165" i="1"/>
  <c r="U1220" i="1"/>
  <c r="U1304" i="1"/>
  <c r="U1386" i="1"/>
  <c r="U1425" i="1"/>
  <c r="U563" i="1"/>
  <c r="U571" i="1"/>
  <c r="U603" i="1"/>
  <c r="U824" i="1"/>
  <c r="U857" i="1"/>
  <c r="U878" i="1"/>
  <c r="U1070" i="1"/>
  <c r="U1368" i="1"/>
  <c r="U1372" i="1"/>
  <c r="U184" i="1"/>
  <c r="U188" i="1"/>
  <c r="U192" i="1"/>
  <c r="U208" i="1"/>
  <c r="U272" i="1"/>
  <c r="U280" i="1"/>
  <c r="U288" i="1"/>
  <c r="U292" i="1"/>
  <c r="U296" i="1"/>
  <c r="U300" i="1"/>
  <c r="U304" i="1"/>
  <c r="U308" i="1"/>
  <c r="U316" i="1"/>
  <c r="U332" i="1"/>
  <c r="U392" i="1"/>
  <c r="U404" i="1"/>
  <c r="U408" i="1"/>
  <c r="U452" i="1"/>
  <c r="U468" i="1"/>
  <c r="U488" i="1"/>
  <c r="U492" i="1"/>
  <c r="U496" i="1"/>
  <c r="U785" i="1"/>
  <c r="U813" i="1"/>
  <c r="U825" i="1"/>
  <c r="U861" i="1"/>
  <c r="U868" i="1"/>
  <c r="U882" i="1"/>
  <c r="U899" i="1"/>
  <c r="U906" i="1"/>
  <c r="U910" i="1"/>
  <c r="U955" i="1"/>
  <c r="U965" i="1"/>
  <c r="U1074" i="1"/>
  <c r="U1078" i="1"/>
  <c r="U1082" i="1"/>
  <c r="U1086" i="1"/>
  <c r="U1133" i="1"/>
  <c r="U1144" i="1"/>
  <c r="U1189" i="1"/>
  <c r="U1279" i="1"/>
  <c r="U1418" i="1"/>
  <c r="U1453" i="1"/>
  <c r="U727" i="1"/>
  <c r="U735" i="1"/>
  <c r="U789" i="1"/>
  <c r="U814" i="1"/>
  <c r="U922" i="1"/>
  <c r="U937" i="1"/>
  <c r="U1051" i="1"/>
  <c r="U1059" i="1"/>
  <c r="U1067" i="1"/>
  <c r="U1197" i="1"/>
  <c r="U1272" i="1"/>
  <c r="U1353" i="1"/>
  <c r="U632" i="1"/>
  <c r="U644" i="1"/>
  <c r="U648" i="1"/>
  <c r="U660" i="1"/>
  <c r="U664" i="1"/>
  <c r="U672" i="1"/>
  <c r="U720" i="1"/>
  <c r="U724" i="1"/>
  <c r="U728" i="1"/>
  <c r="U732" i="1"/>
  <c r="U736" i="1"/>
  <c r="U740" i="1"/>
  <c r="U748" i="1"/>
  <c r="U752" i="1"/>
  <c r="U756" i="1"/>
  <c r="U760" i="1"/>
  <c r="U764" i="1"/>
  <c r="U782" i="1"/>
  <c r="U801" i="1"/>
  <c r="U804" i="1"/>
  <c r="U808" i="1"/>
  <c r="U815" i="1"/>
  <c r="U822" i="1"/>
  <c r="U837" i="1"/>
  <c r="U844" i="1"/>
  <c r="U848" i="1"/>
  <c r="U862" i="1"/>
  <c r="U915" i="1"/>
  <c r="U998" i="1"/>
  <c r="U1017" i="1"/>
  <c r="U1025" i="1"/>
  <c r="U1033" i="1"/>
  <c r="U1040" i="1"/>
  <c r="U1052" i="1"/>
  <c r="U1056" i="1"/>
  <c r="U1106" i="1"/>
  <c r="U1127" i="1"/>
  <c r="U1157" i="1"/>
  <c r="U1186" i="1"/>
  <c r="U1227" i="1"/>
  <c r="U1319" i="1"/>
  <c r="U1323" i="1"/>
  <c r="U1338" i="1"/>
  <c r="U1342" i="1"/>
  <c r="U1393" i="1"/>
  <c r="U1428" i="1"/>
  <c r="U1432" i="1"/>
  <c r="U1446" i="1"/>
  <c r="U936" i="1"/>
  <c r="U950" i="1"/>
  <c r="U961" i="1"/>
  <c r="U968" i="1"/>
  <c r="U982" i="1"/>
  <c r="U990" i="1"/>
  <c r="U997" i="1"/>
  <c r="U1009" i="1"/>
  <c r="U1020" i="1"/>
  <c r="U1024" i="1"/>
  <c r="U1035" i="1"/>
  <c r="U1039" i="1"/>
  <c r="U1047" i="1"/>
  <c r="U1058" i="1"/>
  <c r="U1062" i="1"/>
  <c r="U1073" i="1"/>
  <c r="U1077" i="1"/>
  <c r="U1092" i="1"/>
  <c r="U1099" i="1"/>
  <c r="U1109" i="1"/>
  <c r="U1119" i="1"/>
  <c r="U1136" i="1"/>
  <c r="U1146" i="1"/>
  <c r="U1153" i="1"/>
  <c r="U1160" i="1"/>
  <c r="U1171" i="1"/>
  <c r="U1185" i="1"/>
  <c r="U1192" i="1"/>
  <c r="U1206" i="1"/>
  <c r="U1216" i="1"/>
  <c r="U1223" i="1"/>
  <c r="U1261" i="1"/>
  <c r="U1268" i="1"/>
  <c r="U1282" i="1"/>
  <c r="U1293" i="1"/>
  <c r="U1300" i="1"/>
  <c r="U1311" i="1"/>
  <c r="U1315" i="1"/>
  <c r="U1330" i="1"/>
  <c r="U1337" i="1"/>
  <c r="U1349" i="1"/>
  <c r="U1360" i="1"/>
  <c r="U1378" i="1"/>
  <c r="U1382" i="1"/>
  <c r="U1389" i="1"/>
  <c r="U1410" i="1"/>
  <c r="U1414" i="1"/>
  <c r="U1431" i="1"/>
  <c r="U1438" i="1"/>
  <c r="U1445" i="1"/>
  <c r="U1470" i="1"/>
  <c r="U1231" i="1"/>
  <c r="U1265" i="1"/>
  <c r="U1283" i="1"/>
  <c r="U1287" i="1"/>
  <c r="U1297" i="1"/>
  <c r="U1320" i="1"/>
  <c r="U1324" i="1"/>
  <c r="U1335" i="1"/>
  <c r="U1339" i="1"/>
  <c r="U1354" i="1"/>
  <c r="U1361" i="1"/>
  <c r="U1369" i="1"/>
  <c r="U1376" i="1"/>
  <c r="U1387" i="1"/>
  <c r="U1401" i="1"/>
  <c r="U1408" i="1"/>
  <c r="U1422" i="1"/>
  <c r="U1433" i="1"/>
  <c r="U1436" i="1"/>
  <c r="U1440" i="1"/>
  <c r="U1461" i="1"/>
  <c r="U900" i="1"/>
  <c r="U941" i="1"/>
  <c r="U959" i="1"/>
  <c r="U973" i="1"/>
  <c r="U1037" i="1"/>
  <c r="U1075" i="1"/>
  <c r="U1162" i="1"/>
  <c r="U1194" i="1"/>
  <c r="U1208" i="1"/>
  <c r="U1259" i="1"/>
  <c r="U1273" i="1"/>
  <c r="U1291" i="1"/>
  <c r="U1305" i="1"/>
  <c r="U1313" i="1"/>
  <c r="U773" i="1"/>
  <c r="U798" i="1"/>
  <c r="U805" i="1"/>
  <c r="U831" i="1"/>
  <c r="U845" i="1"/>
  <c r="U852" i="1"/>
  <c r="U863" i="1"/>
  <c r="U877" i="1"/>
  <c r="U901" i="1"/>
  <c r="U904" i="1"/>
  <c r="U924" i="1"/>
  <c r="U931" i="1"/>
  <c r="U942" i="1"/>
  <c r="U953" i="1"/>
  <c r="U960" i="1"/>
  <c r="U974" i="1"/>
  <c r="U985" i="1"/>
  <c r="U993" i="1"/>
  <c r="U1004" i="1"/>
  <c r="U1008" i="1"/>
  <c r="U1019" i="1"/>
  <c r="U1023" i="1"/>
  <c r="U1038" i="1"/>
  <c r="U1042" i="1"/>
  <c r="U1046" i="1"/>
  <c r="U1057" i="1"/>
  <c r="U1061" i="1"/>
  <c r="U1076" i="1"/>
  <c r="U1083" i="1"/>
  <c r="U1098" i="1"/>
  <c r="U1115" i="1"/>
  <c r="U1125" i="1"/>
  <c r="U1135" i="1"/>
  <c r="U1152" i="1"/>
  <c r="U1163" i="1"/>
  <c r="U1177" i="1"/>
  <c r="U1184" i="1"/>
  <c r="U1195" i="1"/>
  <c r="U1209" i="1"/>
  <c r="U1212" i="1"/>
  <c r="U1232" i="1"/>
  <c r="U1239" i="1"/>
  <c r="U1260" i="1"/>
  <c r="U1274" i="1"/>
  <c r="U1285" i="1"/>
  <c r="U1292" i="1"/>
  <c r="U1306" i="1"/>
  <c r="U1314" i="1"/>
  <c r="U1321" i="1"/>
  <c r="U1333" i="1"/>
  <c r="U1344" i="1"/>
  <c r="U1348" i="1"/>
  <c r="U1359" i="1"/>
  <c r="U1363" i="1"/>
  <c r="U1370" i="1"/>
  <c r="U1374" i="1"/>
  <c r="U1381" i="1"/>
  <c r="U1402" i="1"/>
  <c r="U1406" i="1"/>
  <c r="U1413" i="1"/>
  <c r="U1420" i="1"/>
  <c r="U1430" i="1"/>
  <c r="U1437" i="1"/>
  <c r="U1455" i="1"/>
  <c r="U1462" i="1"/>
  <c r="U1469" i="1"/>
  <c r="U216" i="1"/>
  <c r="U244" i="1"/>
  <c r="U252" i="1"/>
  <c r="U215" i="1"/>
  <c r="U231" i="1"/>
  <c r="U235" i="1"/>
  <c r="U243" i="1"/>
  <c r="U259" i="1"/>
  <c r="U63" i="1"/>
  <c r="U47" i="1"/>
  <c r="U182" i="1"/>
  <c r="U217" i="1"/>
  <c r="U221" i="1"/>
  <c r="U225" i="1"/>
  <c r="U229" i="1"/>
  <c r="U233" i="1"/>
  <c r="U245" i="1"/>
  <c r="U249" i="1"/>
  <c r="U253" i="1"/>
  <c r="U257" i="1"/>
  <c r="U324" i="1"/>
  <c r="U360" i="1"/>
  <c r="U368" i="1"/>
  <c r="U432" i="1"/>
  <c r="U762" i="1"/>
  <c r="U509" i="1"/>
  <c r="U501" i="1"/>
  <c r="U118" i="1"/>
  <c r="U106" i="1"/>
  <c r="U98" i="1"/>
  <c r="U78" i="1"/>
  <c r="U70" i="1"/>
  <c r="U168" i="1"/>
  <c r="U176" i="1"/>
  <c r="U552" i="1"/>
  <c r="U548" i="1"/>
  <c r="U544" i="1"/>
  <c r="U540" i="1"/>
  <c r="U536" i="1"/>
  <c r="U532" i="1"/>
  <c r="U528" i="1"/>
  <c r="U524" i="1"/>
  <c r="U520" i="1"/>
  <c r="U512" i="1"/>
  <c r="U508" i="1"/>
  <c r="U504" i="1"/>
  <c r="U110" i="1"/>
  <c r="U82" i="1"/>
  <c r="U74" i="1"/>
  <c r="U132" i="1"/>
  <c r="U114" i="1"/>
  <c r="U86" i="1"/>
  <c r="U60" i="1"/>
  <c r="U135" i="1"/>
  <c r="U157" i="1"/>
  <c r="U395" i="1"/>
  <c r="U455" i="1"/>
  <c r="U487" i="1"/>
  <c r="U539" i="1"/>
  <c r="U523" i="1"/>
  <c r="U507" i="1"/>
  <c r="U256" i="1"/>
  <c r="U263" i="1"/>
  <c r="U267" i="1"/>
  <c r="U315" i="1"/>
  <c r="U323" i="1"/>
  <c r="U339" i="1"/>
  <c r="U347" i="1"/>
  <c r="U383" i="1"/>
  <c r="U387" i="1"/>
  <c r="U403" i="1"/>
  <c r="U411" i="1"/>
  <c r="U415" i="1"/>
  <c r="U419" i="1"/>
  <c r="U423" i="1"/>
  <c r="U427" i="1"/>
  <c r="U435" i="1"/>
  <c r="U443" i="1"/>
  <c r="U451" i="1"/>
  <c r="U474" i="1"/>
  <c r="U482" i="1"/>
  <c r="U610" i="1"/>
  <c r="U614" i="1"/>
  <c r="U634" i="1"/>
  <c r="U638" i="1"/>
  <c r="U642" i="1"/>
  <c r="U646" i="1"/>
  <c r="U650" i="1"/>
  <c r="U654" i="1"/>
  <c r="U690" i="1"/>
  <c r="U694" i="1"/>
  <c r="U146" i="1"/>
  <c r="U154" i="1"/>
  <c r="U166" i="1"/>
  <c r="U170" i="1"/>
  <c r="U174" i="1"/>
  <c r="U193" i="1"/>
  <c r="U197" i="1"/>
  <c r="U560" i="1"/>
  <c r="U568" i="1"/>
  <c r="U576" i="1"/>
  <c r="U584" i="1"/>
  <c r="U592" i="1"/>
  <c r="U600" i="1"/>
  <c r="U186" i="1"/>
  <c r="U348" i="1"/>
  <c r="U412" i="1"/>
  <c r="U416" i="1"/>
  <c r="U475" i="1"/>
  <c r="U483" i="1"/>
  <c r="U615" i="1"/>
  <c r="U623" i="1"/>
  <c r="U631" i="1"/>
  <c r="U639" i="1"/>
  <c r="U663" i="1"/>
  <c r="U671" i="1"/>
  <c r="U707" i="1"/>
  <c r="U711" i="1"/>
  <c r="U751" i="1"/>
  <c r="U763" i="1"/>
  <c r="U767" i="1"/>
  <c r="U376" i="1"/>
  <c r="U50" i="1"/>
  <c r="U349" i="1"/>
  <c r="U484" i="1"/>
  <c r="U684" i="1"/>
  <c r="U692" i="1"/>
  <c r="U406" i="1"/>
  <c r="U414" i="1"/>
  <c r="U422" i="1"/>
  <c r="U454" i="1"/>
  <c r="U458" i="1"/>
  <c r="U462" i="1"/>
  <c r="U555" i="1"/>
  <c r="U579" i="1"/>
  <c r="U587" i="1"/>
  <c r="U595" i="1"/>
  <c r="U673" i="1"/>
  <c r="U205" i="1"/>
  <c r="U457" i="1"/>
  <c r="U572" i="1"/>
  <c r="U596" i="1"/>
  <c r="U662" i="1"/>
  <c r="U137" i="1"/>
  <c r="U287" i="1"/>
  <c r="U346" i="1"/>
  <c r="U556" i="1"/>
  <c r="U588" i="1"/>
  <c r="U604" i="1"/>
  <c r="U670" i="1"/>
  <c r="U400" i="1"/>
  <c r="U489" i="1"/>
  <c r="U678" i="1"/>
  <c r="U702" i="1"/>
  <c r="U62" i="1"/>
  <c r="U156" i="1"/>
  <c r="U187" i="1"/>
  <c r="U199" i="1"/>
  <c r="U207" i="1"/>
  <c r="U230" i="1"/>
  <c r="U258" i="1"/>
  <c r="U265" i="1"/>
  <c r="U269" i="1"/>
  <c r="U328" i="1"/>
  <c r="U335" i="1"/>
  <c r="U351" i="1"/>
  <c r="U355" i="1"/>
  <c r="U359" i="1"/>
  <c r="U371" i="1"/>
  <c r="U379" i="1"/>
  <c r="U386" i="1"/>
  <c r="U390" i="1"/>
  <c r="U397" i="1"/>
  <c r="U401" i="1"/>
  <c r="U424" i="1"/>
  <c r="U436" i="1"/>
  <c r="U440" i="1"/>
  <c r="U444" i="1"/>
  <c r="U467" i="1"/>
  <c r="U470" i="1"/>
  <c r="U478" i="1"/>
  <c r="U486" i="1"/>
  <c r="U490" i="1"/>
  <c r="U494" i="1"/>
  <c r="U612" i="1"/>
  <c r="U616" i="1"/>
  <c r="U620" i="1"/>
  <c r="U624" i="1"/>
  <c r="U643" i="1"/>
  <c r="U651" i="1"/>
  <c r="U675" i="1"/>
  <c r="U679" i="1"/>
  <c r="U683" i="1"/>
  <c r="U695" i="1"/>
  <c r="U703" i="1"/>
  <c r="U710" i="1"/>
  <c r="U714" i="1"/>
  <c r="U718" i="1"/>
  <c r="U726" i="1"/>
  <c r="U757" i="1"/>
  <c r="U761" i="1"/>
  <c r="U768" i="1"/>
  <c r="U438" i="1"/>
  <c r="U759" i="1"/>
  <c r="U241" i="1"/>
  <c r="U564" i="1"/>
  <c r="U580" i="1"/>
  <c r="U129" i="1"/>
  <c r="U354" i="1"/>
  <c r="U145" i="1"/>
  <c r="U295" i="1"/>
  <c r="U303" i="1"/>
  <c r="U473" i="1"/>
  <c r="U125" i="1"/>
  <c r="U268" i="1"/>
  <c r="U327" i="1"/>
  <c r="U378" i="1"/>
  <c r="U3" i="1"/>
  <c r="U57" i="1"/>
  <c r="U169" i="1"/>
  <c r="U177" i="1"/>
  <c r="U200" i="1"/>
  <c r="U204" i="1"/>
  <c r="U219" i="1"/>
  <c r="U227" i="1"/>
  <c r="U251" i="1"/>
  <c r="U325" i="1"/>
  <c r="U344" i="1"/>
  <c r="U364" i="1"/>
  <c r="U380" i="1"/>
  <c r="U391" i="1"/>
  <c r="U429" i="1"/>
  <c r="U433" i="1"/>
  <c r="U437" i="1"/>
  <c r="U456" i="1"/>
  <c r="U460" i="1"/>
  <c r="U464" i="1"/>
  <c r="U499" i="1"/>
  <c r="U551" i="1"/>
  <c r="U547" i="1"/>
  <c r="U543" i="1"/>
  <c r="U535" i="1"/>
  <c r="U531" i="1"/>
  <c r="U527" i="1"/>
  <c r="U519" i="1"/>
  <c r="U515" i="1"/>
  <c r="U511" i="1"/>
  <c r="U503" i="1"/>
  <c r="U625" i="1"/>
  <c r="U629" i="1"/>
  <c r="U640" i="1"/>
  <c r="U656" i="1"/>
  <c r="U688" i="1"/>
  <c r="U696" i="1"/>
  <c r="U704" i="1"/>
  <c r="U715" i="1"/>
  <c r="U719" i="1"/>
  <c r="U723" i="1"/>
  <c r="U731" i="1"/>
  <c r="U750" i="1"/>
  <c r="U758" i="1"/>
  <c r="U769" i="1"/>
  <c r="U162" i="1"/>
  <c r="U716" i="1"/>
  <c r="U68" i="1"/>
  <c r="U102" i="1"/>
  <c r="U94" i="1"/>
  <c r="U185" i="1"/>
  <c r="U189" i="1"/>
  <c r="U220" i="1"/>
  <c r="U224" i="1"/>
  <c r="U240" i="1"/>
  <c r="U248" i="1"/>
  <c r="U274" i="1"/>
  <c r="U278" i="1"/>
  <c r="U294" i="1"/>
  <c r="U298" i="1"/>
  <c r="U302" i="1"/>
  <c r="U310" i="1"/>
  <c r="U314" i="1"/>
  <c r="U333" i="1"/>
  <c r="U337" i="1"/>
  <c r="U341" i="1"/>
  <c r="U345" i="1"/>
  <c r="U410" i="1"/>
  <c r="U426" i="1"/>
  <c r="U472" i="1"/>
  <c r="U476" i="1"/>
  <c r="U559" i="1"/>
  <c r="U567" i="1"/>
  <c r="U575" i="1"/>
  <c r="U583" i="1"/>
  <c r="U591" i="1"/>
  <c r="U599" i="1"/>
  <c r="U607" i="1"/>
  <c r="U641" i="1"/>
  <c r="U645" i="1"/>
  <c r="U657" i="1"/>
  <c r="U661" i="1"/>
  <c r="U665" i="1"/>
  <c r="U669" i="1"/>
  <c r="U739" i="1"/>
  <c r="U743" i="1"/>
  <c r="U747" i="1"/>
  <c r="U178" i="1"/>
  <c r="U266" i="1"/>
  <c r="U270" i="1"/>
  <c r="U329" i="1"/>
  <c r="U115" i="1"/>
  <c r="U75" i="1"/>
  <c r="U143" i="1"/>
  <c r="U553" i="1"/>
  <c r="U545" i="1"/>
  <c r="U537" i="1"/>
  <c r="U529" i="1"/>
  <c r="U521" i="1"/>
  <c r="U513" i="1"/>
  <c r="U505" i="1"/>
  <c r="U99" i="1"/>
  <c r="U83" i="1"/>
  <c r="U128" i="1"/>
  <c r="U124" i="1"/>
  <c r="U471" i="1"/>
  <c r="U611" i="1"/>
  <c r="U619" i="1"/>
  <c r="U9" i="1"/>
  <c r="U66" i="1"/>
  <c r="U59" i="1"/>
  <c r="U45" i="1"/>
  <c r="U41" i="1"/>
  <c r="U90" i="1"/>
  <c r="U122" i="1"/>
  <c r="U142" i="1"/>
  <c r="U131" i="1"/>
  <c r="U198" i="1"/>
  <c r="U202" i="1"/>
  <c r="U209" i="1"/>
  <c r="U213" i="1"/>
  <c r="U228" i="1"/>
  <c r="U232" i="1"/>
  <c r="U239" i="1"/>
  <c r="U279" i="1"/>
  <c r="U283" i="1"/>
  <c r="U291" i="1"/>
  <c r="U299" i="1"/>
  <c r="U307" i="1"/>
  <c r="U372" i="1"/>
  <c r="U700" i="1"/>
  <c r="U753" i="1"/>
  <c r="U53" i="1"/>
  <c r="U38" i="1"/>
  <c r="U107" i="1"/>
  <c r="U91" i="1"/>
  <c r="U139" i="1"/>
  <c r="U16" i="1"/>
  <c r="U58" i="1"/>
  <c r="U121" i="1"/>
  <c r="U113" i="1"/>
  <c r="U109" i="1"/>
  <c r="U105" i="1"/>
  <c r="U97" i="1"/>
  <c r="U554" i="1"/>
  <c r="U682" i="1"/>
  <c r="U686" i="1"/>
  <c r="U746" i="1"/>
  <c r="U117" i="1"/>
  <c r="U101" i="1"/>
  <c r="U126" i="1"/>
  <c r="U195" i="1"/>
  <c r="U203" i="1"/>
  <c r="U276" i="1"/>
  <c r="U284" i="1"/>
  <c r="U24" i="1"/>
  <c r="U35" i="1"/>
  <c r="U31" i="1"/>
  <c r="U27" i="1"/>
  <c r="U23" i="1"/>
  <c r="U19" i="1"/>
  <c r="U15" i="1"/>
  <c r="U11" i="1"/>
  <c r="U7" i="1"/>
  <c r="U39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140" i="1"/>
  <c r="U151" i="1"/>
  <c r="U158" i="1"/>
  <c r="U165" i="1"/>
  <c r="U173" i="1"/>
  <c r="U196" i="1"/>
  <c r="U255" i="1"/>
  <c r="U277" i="1"/>
  <c r="U340" i="1"/>
  <c r="U418" i="1"/>
  <c r="U500" i="1"/>
  <c r="U550" i="1"/>
  <c r="U546" i="1"/>
  <c r="U542" i="1"/>
  <c r="U538" i="1"/>
  <c r="U534" i="1"/>
  <c r="U530" i="1"/>
  <c r="U526" i="1"/>
  <c r="U522" i="1"/>
  <c r="U518" i="1"/>
  <c r="U514" i="1"/>
  <c r="U510" i="1"/>
  <c r="U506" i="1"/>
  <c r="U502" i="1"/>
  <c r="U626" i="1"/>
  <c r="U630" i="1"/>
  <c r="U649" i="1"/>
  <c r="U653" i="1"/>
  <c r="U668" i="1"/>
  <c r="U721" i="1"/>
  <c r="U306" i="1"/>
  <c r="U317" i="1"/>
  <c r="U321" i="1"/>
  <c r="U336" i="1"/>
  <c r="U343" i="1"/>
  <c r="U350" i="1"/>
  <c r="U361" i="1"/>
  <c r="U375" i="1"/>
  <c r="U382" i="1"/>
  <c r="U396" i="1"/>
  <c r="U407" i="1"/>
  <c r="U421" i="1"/>
  <c r="U428" i="1"/>
  <c r="U439" i="1"/>
  <c r="U449" i="1"/>
  <c r="U453" i="1"/>
  <c r="U463" i="1"/>
  <c r="U481" i="1"/>
  <c r="U485" i="1"/>
  <c r="U495" i="1"/>
  <c r="U618" i="1"/>
  <c r="U622" i="1"/>
  <c r="U633" i="1"/>
  <c r="U637" i="1"/>
  <c r="U652" i="1"/>
  <c r="U659" i="1"/>
  <c r="U667" i="1"/>
  <c r="U674" i="1"/>
  <c r="U685" i="1"/>
  <c r="U699" i="1"/>
  <c r="U706" i="1"/>
  <c r="U717" i="1"/>
  <c r="U738" i="1"/>
  <c r="U742" i="1"/>
  <c r="U749" i="1"/>
  <c r="U236" i="1"/>
  <c r="U311" i="1"/>
  <c r="U447" i="1"/>
  <c r="U465" i="1"/>
  <c r="U479" i="1"/>
  <c r="U497" i="1"/>
  <c r="U608" i="1"/>
  <c r="U627" i="1"/>
  <c r="U722" i="1"/>
  <c r="U754" i="1"/>
  <c r="U93" i="1"/>
  <c r="U89" i="1"/>
  <c r="U85" i="1"/>
  <c r="U81" i="1"/>
  <c r="U77" i="1"/>
  <c r="U73" i="1"/>
  <c r="U69" i="1"/>
  <c r="U134" i="1"/>
  <c r="U127" i="1"/>
  <c r="U149" i="1"/>
  <c r="U153" i="1"/>
  <c r="U179" i="1"/>
  <c r="U183" i="1"/>
  <c r="U190" i="1"/>
  <c r="U211" i="1"/>
  <c r="U223" i="1"/>
  <c r="U237" i="1"/>
  <c r="U247" i="1"/>
  <c r="U260" i="1"/>
  <c r="U264" i="1"/>
  <c r="U271" i="1"/>
  <c r="U293" i="1"/>
  <c r="U297" i="1"/>
  <c r="U312" i="1"/>
  <c r="U319" i="1"/>
  <c r="U331" i="1"/>
  <c r="U352" i="1"/>
  <c r="U356" i="1"/>
  <c r="U363" i="1"/>
  <c r="U384" i="1"/>
  <c r="U388" i="1"/>
  <c r="U398" i="1"/>
  <c r="U402" i="1"/>
  <c r="U409" i="1"/>
  <c r="U430" i="1"/>
  <c r="U434" i="1"/>
  <c r="U441" i="1"/>
  <c r="U448" i="1"/>
  <c r="U459" i="1"/>
  <c r="U466" i="1"/>
  <c r="U480" i="1"/>
  <c r="U491" i="1"/>
  <c r="U498" i="1"/>
  <c r="U609" i="1"/>
  <c r="U613" i="1"/>
  <c r="U628" i="1"/>
  <c r="U635" i="1"/>
  <c r="U647" i="1"/>
  <c r="U658" i="1"/>
  <c r="U676" i="1"/>
  <c r="U680" i="1"/>
  <c r="U687" i="1"/>
  <c r="U708" i="1"/>
  <c r="U712" i="1"/>
  <c r="U744" i="1"/>
  <c r="U755" i="1"/>
  <c r="U164" i="1"/>
  <c r="U180" i="1"/>
  <c r="U194" i="1"/>
  <c r="U201" i="1"/>
  <c r="U212" i="1"/>
  <c r="U234" i="1"/>
  <c r="U261" i="1"/>
  <c r="U275" i="1"/>
  <c r="U282" i="1"/>
  <c r="U286" i="1"/>
  <c r="U290" i="1"/>
  <c r="U301" i="1"/>
  <c r="U305" i="1"/>
  <c r="U320" i="1"/>
  <c r="U342" i="1"/>
  <c r="U353" i="1"/>
  <c r="U367" i="1"/>
  <c r="U374" i="1"/>
  <c r="U385" i="1"/>
  <c r="U399" i="1"/>
  <c r="U413" i="1"/>
  <c r="U420" i="1"/>
  <c r="U431" i="1"/>
  <c r="U445" i="1"/>
  <c r="U477" i="1"/>
  <c r="U617" i="1"/>
  <c r="U621" i="1"/>
  <c r="U636" i="1"/>
  <c r="U655" i="1"/>
  <c r="U666" i="1"/>
  <c r="U677" i="1"/>
  <c r="U691" i="1"/>
  <c r="U698" i="1"/>
  <c r="U709" i="1"/>
  <c r="U730" i="1"/>
  <c r="U734" i="1"/>
  <c r="U741" i="1"/>
  <c r="U766" i="1"/>
  <c r="U64" i="1"/>
  <c r="U152" i="1"/>
  <c r="U65" i="1"/>
  <c r="U55" i="1"/>
  <c r="U136" i="1"/>
  <c r="U133" i="1"/>
  <c r="U130" i="1"/>
  <c r="U148" i="1"/>
  <c r="U155" i="1"/>
  <c r="U10" i="1"/>
  <c r="U44" i="1"/>
  <c r="U144" i="1"/>
  <c r="U141" i="1"/>
  <c r="U138" i="1"/>
  <c r="U25" i="1"/>
  <c r="U40" i="1"/>
  <c r="U160" i="1"/>
  <c r="U123" i="1"/>
  <c r="U34" i="1"/>
  <c r="U67" i="1"/>
  <c r="U150" i="1"/>
  <c r="U161" i="1"/>
  <c r="U61" i="1"/>
  <c r="U26" i="1"/>
  <c r="U8" i="1"/>
  <c r="U49" i="1"/>
  <c r="U42" i="1"/>
  <c r="U147" i="1"/>
  <c r="U172" i="1"/>
  <c r="U32" i="1"/>
  <c r="U51" i="1"/>
  <c r="U48" i="1"/>
  <c r="U33" i="1"/>
  <c r="U17" i="1"/>
  <c r="U43" i="1"/>
  <c r="U56" i="1"/>
  <c r="U6" i="1"/>
  <c r="U37" i="1"/>
  <c r="U13" i="1"/>
  <c r="U28" i="1"/>
  <c r="U12" i="1"/>
  <c r="U4" i="1"/>
  <c r="U22" i="1"/>
  <c r="U14" i="1"/>
  <c r="U29" i="1"/>
  <c r="U5" i="1"/>
  <c r="U20" i="1"/>
  <c r="U30" i="1"/>
  <c r="U18" i="1"/>
  <c r="U21" i="1"/>
  <c r="U36" i="1"/>
  <c r="U2" i="1"/>
</calcChain>
</file>

<file path=xl/sharedStrings.xml><?xml version="1.0" encoding="utf-8"?>
<sst xmlns="http://schemas.openxmlformats.org/spreadsheetml/2006/main" count="57491" uniqueCount="291">
  <si>
    <t>species</t>
  </si>
  <si>
    <t>location</t>
  </si>
  <si>
    <t>sex</t>
  </si>
  <si>
    <t>Pseudocheirus</t>
  </si>
  <si>
    <t>peregrinus</t>
  </si>
  <si>
    <t>Mount Spec, NEQ</t>
  </si>
  <si>
    <t>Female</t>
  </si>
  <si>
    <t>date</t>
  </si>
  <si>
    <t>collection_ID</t>
  </si>
  <si>
    <t>J10116</t>
  </si>
  <si>
    <t>collector</t>
  </si>
  <si>
    <t>S. Breeden</t>
  </si>
  <si>
    <t>metric</t>
  </si>
  <si>
    <t>area</t>
  </si>
  <si>
    <t>depth</t>
  </si>
  <si>
    <t>dorsal</t>
  </si>
  <si>
    <t>side</t>
  </si>
  <si>
    <t>rep</t>
  </si>
  <si>
    <t>ventral</t>
  </si>
  <si>
    <t>head</t>
  </si>
  <si>
    <t>tail_basal_dorsal</t>
  </si>
  <si>
    <t>tail_basal_ventral</t>
  </si>
  <si>
    <t>tail_terminal</t>
  </si>
  <si>
    <t>ratiodorsal_ventral</t>
  </si>
  <si>
    <t>length</t>
  </si>
  <si>
    <t>type</t>
  </si>
  <si>
    <t>guard</t>
  </si>
  <si>
    <t>fur</t>
  </si>
  <si>
    <t>Bunya mountain</t>
  </si>
  <si>
    <t>J5206</t>
  </si>
  <si>
    <t>F.C. Green</t>
  </si>
  <si>
    <t>Rockhampton</t>
  </si>
  <si>
    <t>J4882</t>
  </si>
  <si>
    <t>R.E. Wallis</t>
  </si>
  <si>
    <t>id</t>
  </si>
  <si>
    <t>J5205</t>
  </si>
  <si>
    <t>Wallangarra, SEQ</t>
  </si>
  <si>
    <t>J7721</t>
  </si>
  <si>
    <t>Museum staff</t>
  </si>
  <si>
    <t>Yarraman, SEQ</t>
  </si>
  <si>
    <t>Male</t>
  </si>
  <si>
    <t>J9881</t>
  </si>
  <si>
    <t>Bald Rock Creek, Pyramids, Wyberba, SEQ</t>
  </si>
  <si>
    <t>J7823</t>
  </si>
  <si>
    <t>D.P. Vernon &amp; K. Keith</t>
  </si>
  <si>
    <t>J10117</t>
  </si>
  <si>
    <t>D.P. Vernon</t>
  </si>
  <si>
    <t>Stony range, Aramara, SEQ</t>
  </si>
  <si>
    <t>J9928</t>
  </si>
  <si>
    <t>Paluma, Taravale road</t>
  </si>
  <si>
    <t>JM6526</t>
  </si>
  <si>
    <t>S. Van Dyck, D. Skumkat</t>
  </si>
  <si>
    <t>Kelvin Grove, Brisbane</t>
  </si>
  <si>
    <t>J9213</t>
  </si>
  <si>
    <t>Soc. Prev. of Cruelty</t>
  </si>
  <si>
    <t>herbertensis</t>
  </si>
  <si>
    <t>JM1672</t>
  </si>
  <si>
    <t>S. Van Dyck</t>
  </si>
  <si>
    <t>Tully Fall Road - Forestry track 20km SE Ravenshoe</t>
  </si>
  <si>
    <t>white herbie</t>
  </si>
  <si>
    <t>Danbulla</t>
  </si>
  <si>
    <t>J9309</t>
  </si>
  <si>
    <t>G. Mack</t>
  </si>
  <si>
    <t>Evelyn Scrub</t>
  </si>
  <si>
    <t>J9415</t>
  </si>
  <si>
    <t>Cardwell Range, McAllister Mountains</t>
  </si>
  <si>
    <t>elevation</t>
  </si>
  <si>
    <t>JM6547</t>
  </si>
  <si>
    <t>value_mm</t>
  </si>
  <si>
    <t>dorsal_surface_mm2</t>
  </si>
  <si>
    <t>ventral_surfave_mm2</t>
  </si>
  <si>
    <t>tail_lenght_mm</t>
  </si>
  <si>
    <t>body_lenght_mm</t>
  </si>
  <si>
    <t>notes</t>
  </si>
  <si>
    <t>East Evelyn</t>
  </si>
  <si>
    <t>K. Keith</t>
  </si>
  <si>
    <t>J7963</t>
  </si>
  <si>
    <t>Atherton to Herberton road</t>
  </si>
  <si>
    <t>J9310</t>
  </si>
  <si>
    <t>cinereus</t>
  </si>
  <si>
    <t>Pseudochirulus</t>
  </si>
  <si>
    <t>JM6679</t>
  </si>
  <si>
    <t>Mt Spurgeon</t>
  </si>
  <si>
    <t>J6251</t>
  </si>
  <si>
    <t>M.L. Dempster</t>
  </si>
  <si>
    <t>J6357</t>
  </si>
  <si>
    <t>G. Neuhauser</t>
  </si>
  <si>
    <t>Mt Lewis</t>
  </si>
  <si>
    <t>JM6678</t>
  </si>
  <si>
    <t>J9416</t>
  </si>
  <si>
    <t>D. P. Vernon</t>
  </si>
  <si>
    <t>Macalister Mountain</t>
  </si>
  <si>
    <t>18°18'S / 149° 59'E</t>
  </si>
  <si>
    <t>JM6546</t>
  </si>
  <si>
    <t>Walsh Camp, 11km SW Atherton</t>
  </si>
  <si>
    <t>J9014</t>
  </si>
  <si>
    <t>J7966</t>
  </si>
  <si>
    <t>Ravenshoe - Tully Falls Road (Between Charmillin bridge and Ebony road)</t>
  </si>
  <si>
    <t>JM6545</t>
  </si>
  <si>
    <t>Ravenshoe, 13km NE</t>
  </si>
  <si>
    <t>J7958</t>
  </si>
  <si>
    <t>Pseudochirops</t>
  </si>
  <si>
    <t>archeri</t>
  </si>
  <si>
    <t>17°15′S, 145°30′E</t>
  </si>
  <si>
    <t>Atherton Tableland</t>
  </si>
  <si>
    <t>A. Krokenberger</t>
  </si>
  <si>
    <t>tail</t>
  </si>
  <si>
    <t>Juvenile</t>
  </si>
  <si>
    <t>J7962</t>
  </si>
  <si>
    <t>Evelyn</t>
  </si>
  <si>
    <t>J6356</t>
  </si>
  <si>
    <t>Neuhauser</t>
  </si>
  <si>
    <t>J3671</t>
  </si>
  <si>
    <t>H. C. Raven</t>
  </si>
  <si>
    <t>J14484</t>
  </si>
  <si>
    <t>B. Fisher</t>
  </si>
  <si>
    <t>JM6556</t>
  </si>
  <si>
    <t>unkown location (from a donor</t>
  </si>
  <si>
    <t>Massey Creek (2km NE lookout rock)</t>
  </si>
  <si>
    <t>JM16383</t>
  </si>
  <si>
    <t>J. Winter</t>
  </si>
  <si>
    <t>Only a piece of skin available - no sex - no further morphometrics</t>
  </si>
  <si>
    <t>Hugh Nelson Range (1.8km W of lonland gap</t>
  </si>
  <si>
    <t>JM16629</t>
  </si>
  <si>
    <t>E. Stricklin</t>
  </si>
  <si>
    <t>17.28/145.28 (lat long)</t>
  </si>
  <si>
    <t>Herberton River district</t>
  </si>
  <si>
    <t>J. Sharp</t>
  </si>
  <si>
    <t>no tail</t>
  </si>
  <si>
    <t>South</t>
  </si>
  <si>
    <t>East</t>
  </si>
  <si>
    <t>Hemibelideus</t>
  </si>
  <si>
    <t>lemuroides</t>
  </si>
  <si>
    <t>Yungaburra</t>
  </si>
  <si>
    <t>J345</t>
  </si>
  <si>
    <t>J756</t>
  </si>
  <si>
    <t>wired for exibihition</t>
  </si>
  <si>
    <t>J346</t>
  </si>
  <si>
    <t>J3669</t>
  </si>
  <si>
    <t>J6355</t>
  </si>
  <si>
    <t>JM6540</t>
  </si>
  <si>
    <t>JM6542</t>
  </si>
  <si>
    <t>Walsh camp</t>
  </si>
  <si>
    <t>J9407</t>
  </si>
  <si>
    <t>JM6544</t>
  </si>
  <si>
    <t>JM6976</t>
  </si>
  <si>
    <t>JM6539</t>
  </si>
  <si>
    <t>lat</t>
  </si>
  <si>
    <t>long</t>
  </si>
  <si>
    <t>J9408</t>
  </si>
  <si>
    <t>J9419</t>
  </si>
  <si>
    <t>juvenile</t>
  </si>
  <si>
    <t>juvenile (dependent - baby)</t>
  </si>
  <si>
    <t>J9406</t>
  </si>
  <si>
    <t>Cockram road (off Tully Fall road)</t>
  </si>
  <si>
    <t>JM18937</t>
  </si>
  <si>
    <t>J. Wright</t>
  </si>
  <si>
    <t>JM6543</t>
  </si>
  <si>
    <t>J9294</t>
  </si>
  <si>
    <t>Euramoo Ck, Danbulla, NE Atherton</t>
  </si>
  <si>
    <t>J9405</t>
  </si>
  <si>
    <t>Many Peak Range</t>
  </si>
  <si>
    <t>J11076</t>
  </si>
  <si>
    <t>Ravenshoe, Tully Falls Rd, 0.5km S Ebony Rd</t>
  </si>
  <si>
    <t>JM6552</t>
  </si>
  <si>
    <t>J9399</t>
  </si>
  <si>
    <t>Tolga Scrub</t>
  </si>
  <si>
    <t>JM18499</t>
  </si>
  <si>
    <t>C. Dollery</t>
  </si>
  <si>
    <t>Ravenshoe</t>
  </si>
  <si>
    <t>JM6193</t>
  </si>
  <si>
    <t>S. Van Dyck, H. Plowman</t>
  </si>
  <si>
    <t>J9295</t>
  </si>
  <si>
    <t>JM6557</t>
  </si>
  <si>
    <t>Atheron Tablelands</t>
  </si>
  <si>
    <t>J17533</t>
  </si>
  <si>
    <t>D. H. Fleay</t>
  </si>
  <si>
    <t>J9398</t>
  </si>
  <si>
    <t>Atherton Kindergarden</t>
  </si>
  <si>
    <t>JM21247</t>
  </si>
  <si>
    <t>Tully fall road forestry track 20 km south ravenshoe</t>
  </si>
  <si>
    <t>JM1673</t>
  </si>
  <si>
    <t>Upper Barron River</t>
  </si>
  <si>
    <t>JM8802</t>
  </si>
  <si>
    <t>JM6558</t>
  </si>
  <si>
    <t>J14307</t>
  </si>
  <si>
    <t>H. J. Lavgry</t>
  </si>
  <si>
    <t>Koombooloomba</t>
  </si>
  <si>
    <t>JM21526</t>
  </si>
  <si>
    <t>J9397</t>
  </si>
  <si>
    <t>Incomplete fur</t>
  </si>
  <si>
    <t>Kennedy hwy (mt fisher)</t>
  </si>
  <si>
    <t>JM16291</t>
  </si>
  <si>
    <t>Atherton Tablelands</t>
  </si>
  <si>
    <t>JM58</t>
  </si>
  <si>
    <t>Mossman</t>
  </si>
  <si>
    <t>J10366</t>
  </si>
  <si>
    <t>E. Palmer</t>
  </si>
  <si>
    <t>Perry rd old palemerston hwy milla milla</t>
  </si>
  <si>
    <t>JM18507</t>
  </si>
  <si>
    <t>C. Cockroft</t>
  </si>
  <si>
    <t>J9293</t>
  </si>
  <si>
    <t>17.36.39</t>
  </si>
  <si>
    <t>145.33.42</t>
  </si>
  <si>
    <t>J10118</t>
  </si>
  <si>
    <t>North Tamborine</t>
  </si>
  <si>
    <t>JM12488</t>
  </si>
  <si>
    <t>I. Filmer</t>
  </si>
  <si>
    <t>Levers plateau via Rathdowney</t>
  </si>
  <si>
    <t>J13237</t>
  </si>
  <si>
    <t>J. S. McEvoy</t>
  </si>
  <si>
    <t>Coen, C. York Peningula</t>
  </si>
  <si>
    <t>J9451</t>
  </si>
  <si>
    <t>J9929</t>
  </si>
  <si>
    <t>J11078</t>
  </si>
  <si>
    <t>Marys Ck, near Gympie</t>
  </si>
  <si>
    <t>J8287</t>
  </si>
  <si>
    <t>Mt Walsh, Biggenden</t>
  </si>
  <si>
    <t>J11077</t>
  </si>
  <si>
    <t>The Head, 24km E Killarney</t>
  </si>
  <si>
    <t>J13238</t>
  </si>
  <si>
    <t>T. Kirkpatrick and P. Philp</t>
  </si>
  <si>
    <t>Wallangarra</t>
  </si>
  <si>
    <t>J7723</t>
  </si>
  <si>
    <t>J7720</t>
  </si>
  <si>
    <t>J6358</t>
  </si>
  <si>
    <t>J9696</t>
  </si>
  <si>
    <t>Brisbane</t>
  </si>
  <si>
    <t>4/10/1887</t>
  </si>
  <si>
    <t>J11174</t>
  </si>
  <si>
    <t>Terrors Creek</t>
  </si>
  <si>
    <t>J85</t>
  </si>
  <si>
    <t>F. Raddaty</t>
  </si>
  <si>
    <t>Hobart</t>
  </si>
  <si>
    <t>JM16163</t>
  </si>
  <si>
    <t>M. Bigazzi</t>
  </si>
  <si>
    <t>Ashgrove, Brisbane</t>
  </si>
  <si>
    <t>J8743</t>
  </si>
  <si>
    <t>S. H. Tickle</t>
  </si>
  <si>
    <t>J8042</t>
  </si>
  <si>
    <t>A. Shields</t>
  </si>
  <si>
    <t>Brisbane, Gumdale</t>
  </si>
  <si>
    <t>Carina Brisbane</t>
  </si>
  <si>
    <t>JM8628</t>
  </si>
  <si>
    <t>Bardon Brisbane</t>
  </si>
  <si>
    <t>J10282</t>
  </si>
  <si>
    <t>R. U. Walker</t>
  </si>
  <si>
    <t>J13232</t>
  </si>
  <si>
    <t>St Lucia Brisbane</t>
  </si>
  <si>
    <t>J10372</t>
  </si>
  <si>
    <t>R. Q. S. P. C.</t>
  </si>
  <si>
    <t>Whiteside</t>
  </si>
  <si>
    <t>JM18591</t>
  </si>
  <si>
    <t>J. Reilly</t>
  </si>
  <si>
    <t>Mitchelton</t>
  </si>
  <si>
    <t>J14265</t>
  </si>
  <si>
    <t>M. McAnna</t>
  </si>
  <si>
    <t>31 Ruskin St, Taringa East</t>
  </si>
  <si>
    <t>JM10785</t>
  </si>
  <si>
    <t>J. Lacey</t>
  </si>
  <si>
    <t>JM20052</t>
  </si>
  <si>
    <t>D. Turnbull</t>
  </si>
  <si>
    <t>Wavell heights, Brisbane</t>
  </si>
  <si>
    <t>J8801</t>
  </si>
  <si>
    <t>R. J. Sherlock</t>
  </si>
  <si>
    <t>Nundah</t>
  </si>
  <si>
    <t>JM21249</t>
  </si>
  <si>
    <t>Kuraby</t>
  </si>
  <si>
    <t>JM10955</t>
  </si>
  <si>
    <t>Hornick</t>
  </si>
  <si>
    <t>Wowgabel</t>
  </si>
  <si>
    <t>JM18721</t>
  </si>
  <si>
    <t>B. Watkins</t>
  </si>
  <si>
    <t>JM7003</t>
  </si>
  <si>
    <t>Springbrook</t>
  </si>
  <si>
    <t>JM19664</t>
  </si>
  <si>
    <t>J21911</t>
  </si>
  <si>
    <t>M. Stepulg</t>
  </si>
  <si>
    <t>Brisbane, Narangba</t>
  </si>
  <si>
    <t>Ken O'Shea</t>
  </si>
  <si>
    <t>Brisbane, Taringa</t>
  </si>
  <si>
    <t>R. Walkor</t>
  </si>
  <si>
    <t>J8376</t>
  </si>
  <si>
    <t>Newmarket, Brisbane</t>
  </si>
  <si>
    <t>J10932</t>
  </si>
  <si>
    <t>R. W. Crawford</t>
  </si>
  <si>
    <t>J9212</t>
  </si>
  <si>
    <t>Soc. For Prevention of Cruelty</t>
  </si>
  <si>
    <t>Redhill</t>
  </si>
  <si>
    <t>JM8795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</si>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</sst>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F1F1F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B647-C2EC-0E49-BFBB-B7BFBE4F3873}">
  <sheetPr filterMode="1"/>
  <dimension ref="A1:X6366"/>
  <sheetViews>
    <sheetView tabSelected="1" zoomScaleNormal="100" workbookViewId="0">
      <pane ySplit="1" topLeftCell="A58" activePane="bottomLeft" state="frozen"/>
      <selection pane="bottomLeft" activeCell="O1" sqref="O1:O1048576"/>
    </sheetView>
  </sheetViews>
  <sheetFormatPr baseColWidth="10" defaultRowHeight="16" x14ac:dyDescent="0.2"/>
  <cols>
    <col min="4" max="4" width="34.33203125" customWidth="1"/>
    <col min="11" max="11" width="11.5" style="1" bestFit="1" customWidth="1"/>
    <col min="12" max="12" width="11.6640625" bestFit="1" customWidth="1"/>
    <col min="15" max="15" width="15.83203125" bestFit="1" customWidth="1"/>
  </cols>
  <sheetData>
    <row r="1" spans="1:24" x14ac:dyDescent="0.2">
      <c r="A1" t="s">
        <v>34</v>
      </c>
      <c r="B1" t="s">
        <v>290</v>
      </c>
      <c r="C1" t="s">
        <v>0</v>
      </c>
      <c r="D1" t="s">
        <v>1</v>
      </c>
      <c r="E1" t="s">
        <v>129</v>
      </c>
      <c r="F1" t="s">
        <v>130</v>
      </c>
      <c r="G1" t="s">
        <v>147</v>
      </c>
      <c r="H1" t="s">
        <v>148</v>
      </c>
      <c r="I1" t="s">
        <v>66</v>
      </c>
      <c r="J1" t="s">
        <v>2</v>
      </c>
      <c r="K1" s="1" t="s">
        <v>7</v>
      </c>
      <c r="L1" t="s">
        <v>8</v>
      </c>
      <c r="M1" t="s">
        <v>10</v>
      </c>
      <c r="N1" t="s">
        <v>12</v>
      </c>
      <c r="O1" t="s">
        <v>13</v>
      </c>
      <c r="P1" t="s">
        <v>25</v>
      </c>
      <c r="Q1" t="s">
        <v>17</v>
      </c>
      <c r="R1" t="s">
        <v>68</v>
      </c>
      <c r="S1" t="s">
        <v>69</v>
      </c>
      <c r="T1" t="s">
        <v>70</v>
      </c>
      <c r="U1" t="s">
        <v>23</v>
      </c>
      <c r="V1" t="s">
        <v>72</v>
      </c>
      <c r="W1" t="s">
        <v>71</v>
      </c>
      <c r="X1" t="s">
        <v>73</v>
      </c>
    </row>
    <row r="2" spans="1:24" hidden="1" x14ac:dyDescent="0.2">
      <c r="A2">
        <v>1</v>
      </c>
      <c r="B2" t="s">
        <v>3</v>
      </c>
      <c r="C2" t="s">
        <v>4</v>
      </c>
      <c r="D2" t="s">
        <v>5</v>
      </c>
      <c r="E2">
        <v>18.57</v>
      </c>
      <c r="F2">
        <v>146.11000000000001</v>
      </c>
      <c r="G2">
        <v>-18.95</v>
      </c>
      <c r="H2">
        <v>146.18</v>
      </c>
      <c r="I2">
        <v>930</v>
      </c>
      <c r="J2" t="s">
        <v>6</v>
      </c>
      <c r="K2" s="1">
        <v>21436</v>
      </c>
      <c r="L2" t="s">
        <v>9</v>
      </c>
      <c r="M2" t="s">
        <v>11</v>
      </c>
      <c r="N2" t="s">
        <v>14</v>
      </c>
      <c r="O2" t="s">
        <v>15</v>
      </c>
      <c r="P2" t="s">
        <v>27</v>
      </c>
      <c r="Q2">
        <v>1</v>
      </c>
      <c r="R2">
        <v>14.74</v>
      </c>
      <c r="S2">
        <f>200*317</f>
        <v>63400</v>
      </c>
      <c r="T2">
        <f>100*317</f>
        <v>31700</v>
      </c>
      <c r="U2">
        <f>S2/T2</f>
        <v>2</v>
      </c>
      <c r="V2">
        <v>317</v>
      </c>
      <c r="W2">
        <v>350</v>
      </c>
    </row>
    <row r="3" spans="1:24" hidden="1" x14ac:dyDescent="0.2">
      <c r="A3">
        <v>1</v>
      </c>
      <c r="B3" t="s">
        <v>3</v>
      </c>
      <c r="C3" t="s">
        <v>4</v>
      </c>
      <c r="D3" t="s">
        <v>5</v>
      </c>
      <c r="E3">
        <v>18.57</v>
      </c>
      <c r="F3">
        <v>146.11000000000001</v>
      </c>
      <c r="G3">
        <v>-18.95</v>
      </c>
      <c r="H3">
        <v>146.18</v>
      </c>
      <c r="I3">
        <v>930</v>
      </c>
      <c r="J3" t="s">
        <v>6</v>
      </c>
      <c r="K3" s="1">
        <v>21436</v>
      </c>
      <c r="L3" t="s">
        <v>9</v>
      </c>
      <c r="M3" t="s">
        <v>11</v>
      </c>
      <c r="N3" t="s">
        <v>14</v>
      </c>
      <c r="O3" t="s">
        <v>15</v>
      </c>
      <c r="P3" t="s">
        <v>27</v>
      </c>
      <c r="Q3">
        <v>2</v>
      </c>
      <c r="R3">
        <v>17.940000000000001</v>
      </c>
      <c r="S3">
        <f t="shared" ref="S3:S66" si="0">200*317</f>
        <v>63400</v>
      </c>
      <c r="T3">
        <f t="shared" ref="T3:T66" si="1">100*317</f>
        <v>31700</v>
      </c>
      <c r="U3">
        <f t="shared" ref="U3:U37" si="2">S3/T3</f>
        <v>2</v>
      </c>
      <c r="V3">
        <v>317</v>
      </c>
      <c r="W3">
        <v>350</v>
      </c>
    </row>
    <row r="4" spans="1:24" hidden="1" x14ac:dyDescent="0.2">
      <c r="A4">
        <v>1</v>
      </c>
      <c r="B4" t="s">
        <v>3</v>
      </c>
      <c r="C4" t="s">
        <v>4</v>
      </c>
      <c r="D4" t="s">
        <v>5</v>
      </c>
      <c r="E4">
        <v>18.57</v>
      </c>
      <c r="F4">
        <v>146.11000000000001</v>
      </c>
      <c r="G4">
        <v>-18.95</v>
      </c>
      <c r="H4">
        <v>146.18</v>
      </c>
      <c r="I4">
        <v>930</v>
      </c>
      <c r="J4" t="s">
        <v>6</v>
      </c>
      <c r="K4" s="1">
        <v>21436</v>
      </c>
      <c r="L4" t="s">
        <v>9</v>
      </c>
      <c r="M4" t="s">
        <v>11</v>
      </c>
      <c r="N4" t="s">
        <v>14</v>
      </c>
      <c r="O4" t="s">
        <v>15</v>
      </c>
      <c r="P4" t="s">
        <v>27</v>
      </c>
      <c r="Q4">
        <v>3</v>
      </c>
      <c r="R4">
        <v>17.739999999999998</v>
      </c>
      <c r="S4">
        <f t="shared" si="0"/>
        <v>63400</v>
      </c>
      <c r="T4">
        <f t="shared" si="1"/>
        <v>31700</v>
      </c>
      <c r="U4">
        <f t="shared" si="2"/>
        <v>2</v>
      </c>
      <c r="V4">
        <v>317</v>
      </c>
      <c r="W4">
        <v>350</v>
      </c>
    </row>
    <row r="5" spans="1:24" hidden="1" x14ac:dyDescent="0.2">
      <c r="A5">
        <v>1</v>
      </c>
      <c r="B5" t="s">
        <v>3</v>
      </c>
      <c r="C5" t="s">
        <v>4</v>
      </c>
      <c r="D5" t="s">
        <v>5</v>
      </c>
      <c r="E5">
        <v>18.57</v>
      </c>
      <c r="F5">
        <v>146.11000000000001</v>
      </c>
      <c r="G5">
        <v>-18.95</v>
      </c>
      <c r="H5">
        <v>146.18</v>
      </c>
      <c r="I5">
        <v>930</v>
      </c>
      <c r="J5" t="s">
        <v>6</v>
      </c>
      <c r="K5" s="1">
        <v>21436</v>
      </c>
      <c r="L5" t="s">
        <v>9</v>
      </c>
      <c r="M5" t="s">
        <v>11</v>
      </c>
      <c r="N5" t="s">
        <v>14</v>
      </c>
      <c r="O5" t="s">
        <v>15</v>
      </c>
      <c r="P5" t="s">
        <v>27</v>
      </c>
      <c r="Q5">
        <v>4</v>
      </c>
      <c r="R5">
        <v>12.69</v>
      </c>
      <c r="S5">
        <f t="shared" si="0"/>
        <v>63400</v>
      </c>
      <c r="T5">
        <f t="shared" si="1"/>
        <v>31700</v>
      </c>
      <c r="U5">
        <f t="shared" si="2"/>
        <v>2</v>
      </c>
      <c r="V5">
        <v>317</v>
      </c>
      <c r="W5">
        <v>350</v>
      </c>
    </row>
    <row r="6" spans="1:24" hidden="1" x14ac:dyDescent="0.2">
      <c r="A6">
        <v>1</v>
      </c>
      <c r="B6" t="s">
        <v>3</v>
      </c>
      <c r="C6" t="s">
        <v>4</v>
      </c>
      <c r="D6" t="s">
        <v>5</v>
      </c>
      <c r="E6">
        <v>18.57</v>
      </c>
      <c r="F6">
        <v>146.11000000000001</v>
      </c>
      <c r="G6">
        <v>-18.95</v>
      </c>
      <c r="H6">
        <v>146.18</v>
      </c>
      <c r="I6">
        <v>930</v>
      </c>
      <c r="J6" t="s">
        <v>6</v>
      </c>
      <c r="K6" s="1">
        <v>21436</v>
      </c>
      <c r="L6" t="s">
        <v>9</v>
      </c>
      <c r="M6" t="s">
        <v>11</v>
      </c>
      <c r="N6" t="s">
        <v>14</v>
      </c>
      <c r="O6" t="s">
        <v>15</v>
      </c>
      <c r="P6" t="s">
        <v>27</v>
      </c>
      <c r="Q6">
        <v>5</v>
      </c>
      <c r="R6">
        <v>16.39</v>
      </c>
      <c r="S6">
        <f t="shared" si="0"/>
        <v>63400</v>
      </c>
      <c r="T6">
        <f t="shared" si="1"/>
        <v>31700</v>
      </c>
      <c r="U6">
        <f t="shared" si="2"/>
        <v>2</v>
      </c>
      <c r="V6">
        <v>317</v>
      </c>
      <c r="W6">
        <v>350</v>
      </c>
    </row>
    <row r="7" spans="1:24" hidden="1" x14ac:dyDescent="0.2">
      <c r="A7">
        <v>1</v>
      </c>
      <c r="B7" t="s">
        <v>3</v>
      </c>
      <c r="C7" t="s">
        <v>4</v>
      </c>
      <c r="D7" t="s">
        <v>5</v>
      </c>
      <c r="E7">
        <v>18.57</v>
      </c>
      <c r="F7">
        <v>146.11000000000001</v>
      </c>
      <c r="G7">
        <v>-18.95</v>
      </c>
      <c r="H7">
        <v>146.18</v>
      </c>
      <c r="I7">
        <v>930</v>
      </c>
      <c r="J7" t="s">
        <v>6</v>
      </c>
      <c r="K7" s="1">
        <v>21436</v>
      </c>
      <c r="L7" t="s">
        <v>9</v>
      </c>
      <c r="M7" t="s">
        <v>11</v>
      </c>
      <c r="N7" t="s">
        <v>14</v>
      </c>
      <c r="O7" t="s">
        <v>15</v>
      </c>
      <c r="P7" t="s">
        <v>27</v>
      </c>
      <c r="Q7">
        <v>6</v>
      </c>
      <c r="R7">
        <v>17.04</v>
      </c>
      <c r="S7">
        <f t="shared" si="0"/>
        <v>63400</v>
      </c>
      <c r="T7">
        <f t="shared" si="1"/>
        <v>31700</v>
      </c>
      <c r="U7">
        <f t="shared" si="2"/>
        <v>2</v>
      </c>
      <c r="V7">
        <v>317</v>
      </c>
      <c r="W7">
        <v>350</v>
      </c>
    </row>
    <row r="8" spans="1:24" hidden="1" x14ac:dyDescent="0.2">
      <c r="A8">
        <v>1</v>
      </c>
      <c r="B8" t="s">
        <v>3</v>
      </c>
      <c r="C8" t="s">
        <v>4</v>
      </c>
      <c r="D8" t="s">
        <v>5</v>
      </c>
      <c r="E8">
        <v>18.57</v>
      </c>
      <c r="F8">
        <v>146.11000000000001</v>
      </c>
      <c r="G8">
        <v>-18.95</v>
      </c>
      <c r="H8">
        <v>146.18</v>
      </c>
      <c r="I8">
        <v>930</v>
      </c>
      <c r="J8" t="s">
        <v>6</v>
      </c>
      <c r="K8" s="1">
        <v>21436</v>
      </c>
      <c r="L8" t="s">
        <v>9</v>
      </c>
      <c r="M8" t="s">
        <v>11</v>
      </c>
      <c r="N8" t="s">
        <v>14</v>
      </c>
      <c r="O8" t="s">
        <v>16</v>
      </c>
      <c r="P8" t="s">
        <v>27</v>
      </c>
      <c r="Q8">
        <v>1</v>
      </c>
      <c r="R8">
        <v>13.57</v>
      </c>
      <c r="S8">
        <f t="shared" si="0"/>
        <v>63400</v>
      </c>
      <c r="T8">
        <f t="shared" si="1"/>
        <v>31700</v>
      </c>
      <c r="U8">
        <f t="shared" si="2"/>
        <v>2</v>
      </c>
      <c r="V8">
        <v>317</v>
      </c>
      <c r="W8">
        <v>350</v>
      </c>
    </row>
    <row r="9" spans="1:24" hidden="1" x14ac:dyDescent="0.2">
      <c r="A9">
        <v>1</v>
      </c>
      <c r="B9" t="s">
        <v>3</v>
      </c>
      <c r="C9" t="s">
        <v>4</v>
      </c>
      <c r="D9" t="s">
        <v>5</v>
      </c>
      <c r="E9">
        <v>18.57</v>
      </c>
      <c r="F9">
        <v>146.11000000000001</v>
      </c>
      <c r="G9">
        <v>-18.95</v>
      </c>
      <c r="H9">
        <v>146.18</v>
      </c>
      <c r="I9">
        <v>930</v>
      </c>
      <c r="J9" t="s">
        <v>6</v>
      </c>
      <c r="K9" s="1">
        <v>21436</v>
      </c>
      <c r="L9" t="s">
        <v>9</v>
      </c>
      <c r="M9" t="s">
        <v>11</v>
      </c>
      <c r="N9" t="s">
        <v>14</v>
      </c>
      <c r="O9" t="s">
        <v>16</v>
      </c>
      <c r="P9" t="s">
        <v>27</v>
      </c>
      <c r="Q9">
        <v>2</v>
      </c>
      <c r="R9">
        <v>13.97</v>
      </c>
      <c r="S9">
        <f t="shared" si="0"/>
        <v>63400</v>
      </c>
      <c r="T9">
        <f t="shared" si="1"/>
        <v>31700</v>
      </c>
      <c r="U9">
        <f t="shared" si="2"/>
        <v>2</v>
      </c>
      <c r="V9">
        <v>317</v>
      </c>
      <c r="W9">
        <v>350</v>
      </c>
    </row>
    <row r="10" spans="1:24" hidden="1" x14ac:dyDescent="0.2">
      <c r="A10">
        <v>1</v>
      </c>
      <c r="B10" t="s">
        <v>3</v>
      </c>
      <c r="C10" t="s">
        <v>4</v>
      </c>
      <c r="D10" t="s">
        <v>5</v>
      </c>
      <c r="E10">
        <v>18.57</v>
      </c>
      <c r="F10">
        <v>146.11000000000001</v>
      </c>
      <c r="G10">
        <v>-18.95</v>
      </c>
      <c r="H10">
        <v>146.18</v>
      </c>
      <c r="I10">
        <v>930</v>
      </c>
      <c r="J10" t="s">
        <v>6</v>
      </c>
      <c r="K10" s="1">
        <v>21436</v>
      </c>
      <c r="L10" t="s">
        <v>9</v>
      </c>
      <c r="M10" t="s">
        <v>11</v>
      </c>
      <c r="N10" t="s">
        <v>14</v>
      </c>
      <c r="O10" t="s">
        <v>16</v>
      </c>
      <c r="P10" t="s">
        <v>27</v>
      </c>
      <c r="Q10">
        <v>3</v>
      </c>
      <c r="R10">
        <v>12.69</v>
      </c>
      <c r="S10">
        <f t="shared" si="0"/>
        <v>63400</v>
      </c>
      <c r="T10">
        <f t="shared" si="1"/>
        <v>31700</v>
      </c>
      <c r="U10">
        <f t="shared" si="2"/>
        <v>2</v>
      </c>
      <c r="V10">
        <v>317</v>
      </c>
      <c r="W10">
        <v>350</v>
      </c>
    </row>
    <row r="11" spans="1:24" hidden="1" x14ac:dyDescent="0.2">
      <c r="A11">
        <v>1</v>
      </c>
      <c r="B11" t="s">
        <v>3</v>
      </c>
      <c r="C11" t="s">
        <v>4</v>
      </c>
      <c r="D11" t="s">
        <v>5</v>
      </c>
      <c r="E11">
        <v>18.57</v>
      </c>
      <c r="F11">
        <v>146.11000000000001</v>
      </c>
      <c r="G11">
        <v>-18.95</v>
      </c>
      <c r="H11">
        <v>146.18</v>
      </c>
      <c r="I11">
        <v>930</v>
      </c>
      <c r="J11" t="s">
        <v>6</v>
      </c>
      <c r="K11" s="1">
        <v>21436</v>
      </c>
      <c r="L11" t="s">
        <v>9</v>
      </c>
      <c r="M11" t="s">
        <v>11</v>
      </c>
      <c r="N11" t="s">
        <v>14</v>
      </c>
      <c r="O11" t="s">
        <v>16</v>
      </c>
      <c r="P11" t="s">
        <v>27</v>
      </c>
      <c r="Q11">
        <v>4</v>
      </c>
      <c r="R11">
        <v>13.88</v>
      </c>
      <c r="S11">
        <f t="shared" si="0"/>
        <v>63400</v>
      </c>
      <c r="T11">
        <f t="shared" si="1"/>
        <v>31700</v>
      </c>
      <c r="U11">
        <f t="shared" si="2"/>
        <v>2</v>
      </c>
      <c r="V11">
        <v>317</v>
      </c>
      <c r="W11">
        <v>350</v>
      </c>
    </row>
    <row r="12" spans="1:24" hidden="1" x14ac:dyDescent="0.2">
      <c r="A12">
        <v>1</v>
      </c>
      <c r="B12" t="s">
        <v>3</v>
      </c>
      <c r="C12" t="s">
        <v>4</v>
      </c>
      <c r="D12" t="s">
        <v>5</v>
      </c>
      <c r="E12">
        <v>18.57</v>
      </c>
      <c r="F12">
        <v>146.11000000000001</v>
      </c>
      <c r="G12">
        <v>-18.95</v>
      </c>
      <c r="H12">
        <v>146.18</v>
      </c>
      <c r="I12">
        <v>930</v>
      </c>
      <c r="J12" t="s">
        <v>6</v>
      </c>
      <c r="K12" s="1">
        <v>21436</v>
      </c>
      <c r="L12" t="s">
        <v>9</v>
      </c>
      <c r="M12" t="s">
        <v>11</v>
      </c>
      <c r="N12" t="s">
        <v>14</v>
      </c>
      <c r="O12" t="s">
        <v>16</v>
      </c>
      <c r="P12" t="s">
        <v>27</v>
      </c>
      <c r="Q12">
        <v>5</v>
      </c>
      <c r="R12">
        <v>13.36</v>
      </c>
      <c r="S12">
        <f t="shared" si="0"/>
        <v>63400</v>
      </c>
      <c r="T12">
        <f t="shared" si="1"/>
        <v>31700</v>
      </c>
      <c r="U12">
        <f t="shared" si="2"/>
        <v>2</v>
      </c>
      <c r="V12">
        <v>317</v>
      </c>
      <c r="W12">
        <v>350</v>
      </c>
    </row>
    <row r="13" spans="1:24" hidden="1" x14ac:dyDescent="0.2">
      <c r="A13">
        <v>1</v>
      </c>
      <c r="B13" t="s">
        <v>3</v>
      </c>
      <c r="C13" t="s">
        <v>4</v>
      </c>
      <c r="D13" t="s">
        <v>5</v>
      </c>
      <c r="E13">
        <v>18.57</v>
      </c>
      <c r="F13">
        <v>146.11000000000001</v>
      </c>
      <c r="G13">
        <v>-18.95</v>
      </c>
      <c r="H13">
        <v>146.18</v>
      </c>
      <c r="I13">
        <v>930</v>
      </c>
      <c r="J13" t="s">
        <v>6</v>
      </c>
      <c r="K13" s="1">
        <v>21436</v>
      </c>
      <c r="L13" t="s">
        <v>9</v>
      </c>
      <c r="M13" t="s">
        <v>11</v>
      </c>
      <c r="N13" t="s">
        <v>14</v>
      </c>
      <c r="O13" t="s">
        <v>16</v>
      </c>
      <c r="P13" t="s">
        <v>27</v>
      </c>
      <c r="Q13">
        <v>6</v>
      </c>
      <c r="R13">
        <v>9.81</v>
      </c>
      <c r="S13">
        <f t="shared" si="0"/>
        <v>63400</v>
      </c>
      <c r="T13">
        <f t="shared" si="1"/>
        <v>31700</v>
      </c>
      <c r="U13">
        <f t="shared" si="2"/>
        <v>2</v>
      </c>
      <c r="V13">
        <v>317</v>
      </c>
      <c r="W13">
        <v>350</v>
      </c>
    </row>
    <row r="14" spans="1:24" hidden="1" x14ac:dyDescent="0.2">
      <c r="A14">
        <v>1</v>
      </c>
      <c r="B14" t="s">
        <v>3</v>
      </c>
      <c r="C14" t="s">
        <v>4</v>
      </c>
      <c r="D14" t="s">
        <v>5</v>
      </c>
      <c r="E14">
        <v>18.57</v>
      </c>
      <c r="F14">
        <v>146.11000000000001</v>
      </c>
      <c r="G14">
        <v>-18.95</v>
      </c>
      <c r="H14">
        <v>146.18</v>
      </c>
      <c r="I14">
        <v>930</v>
      </c>
      <c r="J14" t="s">
        <v>6</v>
      </c>
      <c r="K14" s="1">
        <v>21436</v>
      </c>
      <c r="L14" t="s">
        <v>9</v>
      </c>
      <c r="M14" t="s">
        <v>11</v>
      </c>
      <c r="N14" t="s">
        <v>14</v>
      </c>
      <c r="O14" t="s">
        <v>18</v>
      </c>
      <c r="P14" t="s">
        <v>27</v>
      </c>
      <c r="Q14">
        <v>1</v>
      </c>
      <c r="R14">
        <v>3.54</v>
      </c>
      <c r="S14">
        <f t="shared" si="0"/>
        <v>63400</v>
      </c>
      <c r="T14">
        <f t="shared" si="1"/>
        <v>31700</v>
      </c>
      <c r="U14">
        <f t="shared" si="2"/>
        <v>2</v>
      </c>
      <c r="V14">
        <v>317</v>
      </c>
      <c r="W14">
        <v>350</v>
      </c>
    </row>
    <row r="15" spans="1:24" hidden="1" x14ac:dyDescent="0.2">
      <c r="A15">
        <v>1</v>
      </c>
      <c r="B15" t="s">
        <v>3</v>
      </c>
      <c r="C15" t="s">
        <v>4</v>
      </c>
      <c r="D15" t="s">
        <v>5</v>
      </c>
      <c r="E15">
        <v>18.57</v>
      </c>
      <c r="F15">
        <v>146.11000000000001</v>
      </c>
      <c r="G15">
        <v>-18.95</v>
      </c>
      <c r="H15">
        <v>146.18</v>
      </c>
      <c r="I15">
        <v>930</v>
      </c>
      <c r="J15" t="s">
        <v>6</v>
      </c>
      <c r="K15" s="1">
        <v>21436</v>
      </c>
      <c r="L15" t="s">
        <v>9</v>
      </c>
      <c r="M15" t="s">
        <v>11</v>
      </c>
      <c r="N15" t="s">
        <v>14</v>
      </c>
      <c r="O15" t="s">
        <v>18</v>
      </c>
      <c r="P15" t="s">
        <v>27</v>
      </c>
      <c r="Q15">
        <v>2</v>
      </c>
      <c r="R15">
        <v>2.77</v>
      </c>
      <c r="S15">
        <f t="shared" si="0"/>
        <v>63400</v>
      </c>
      <c r="T15">
        <f t="shared" si="1"/>
        <v>31700</v>
      </c>
      <c r="U15">
        <f t="shared" si="2"/>
        <v>2</v>
      </c>
      <c r="V15">
        <v>317</v>
      </c>
      <c r="W15">
        <v>350</v>
      </c>
    </row>
    <row r="16" spans="1:24" hidden="1" x14ac:dyDescent="0.2">
      <c r="A16">
        <v>1</v>
      </c>
      <c r="B16" t="s">
        <v>3</v>
      </c>
      <c r="C16" t="s">
        <v>4</v>
      </c>
      <c r="D16" t="s">
        <v>5</v>
      </c>
      <c r="E16">
        <v>18.57</v>
      </c>
      <c r="F16">
        <v>146.11000000000001</v>
      </c>
      <c r="G16">
        <v>-18.95</v>
      </c>
      <c r="H16">
        <v>146.18</v>
      </c>
      <c r="I16">
        <v>930</v>
      </c>
      <c r="J16" t="s">
        <v>6</v>
      </c>
      <c r="K16" s="1">
        <v>21436</v>
      </c>
      <c r="L16" t="s">
        <v>9</v>
      </c>
      <c r="M16" t="s">
        <v>11</v>
      </c>
      <c r="N16" t="s">
        <v>14</v>
      </c>
      <c r="O16" t="s">
        <v>18</v>
      </c>
      <c r="P16" t="s">
        <v>27</v>
      </c>
      <c r="Q16">
        <v>3</v>
      </c>
      <c r="R16">
        <v>3.37</v>
      </c>
      <c r="S16">
        <f t="shared" si="0"/>
        <v>63400</v>
      </c>
      <c r="T16">
        <f t="shared" si="1"/>
        <v>31700</v>
      </c>
      <c r="U16">
        <f t="shared" si="2"/>
        <v>2</v>
      </c>
      <c r="V16">
        <v>317</v>
      </c>
      <c r="W16">
        <v>350</v>
      </c>
    </row>
    <row r="17" spans="1:23" hidden="1" x14ac:dyDescent="0.2">
      <c r="A17">
        <v>1</v>
      </c>
      <c r="B17" t="s">
        <v>3</v>
      </c>
      <c r="C17" t="s">
        <v>4</v>
      </c>
      <c r="D17" t="s">
        <v>5</v>
      </c>
      <c r="E17">
        <v>18.57</v>
      </c>
      <c r="F17">
        <v>146.11000000000001</v>
      </c>
      <c r="G17">
        <v>-18.95</v>
      </c>
      <c r="H17">
        <v>146.18</v>
      </c>
      <c r="I17">
        <v>930</v>
      </c>
      <c r="J17" t="s">
        <v>6</v>
      </c>
      <c r="K17" s="1">
        <v>21436</v>
      </c>
      <c r="L17" t="s">
        <v>9</v>
      </c>
      <c r="M17" t="s">
        <v>11</v>
      </c>
      <c r="N17" t="s">
        <v>14</v>
      </c>
      <c r="O17" t="s">
        <v>18</v>
      </c>
      <c r="P17" t="s">
        <v>27</v>
      </c>
      <c r="Q17">
        <v>4</v>
      </c>
      <c r="R17">
        <v>3</v>
      </c>
      <c r="S17">
        <f t="shared" si="0"/>
        <v>63400</v>
      </c>
      <c r="T17">
        <f t="shared" si="1"/>
        <v>31700</v>
      </c>
      <c r="U17">
        <f t="shared" si="2"/>
        <v>2</v>
      </c>
      <c r="V17">
        <v>317</v>
      </c>
      <c r="W17">
        <v>350</v>
      </c>
    </row>
    <row r="18" spans="1:23" hidden="1" x14ac:dyDescent="0.2">
      <c r="A18">
        <v>1</v>
      </c>
      <c r="B18" t="s">
        <v>3</v>
      </c>
      <c r="C18" t="s">
        <v>4</v>
      </c>
      <c r="D18" t="s">
        <v>5</v>
      </c>
      <c r="E18">
        <v>18.57</v>
      </c>
      <c r="F18">
        <v>146.11000000000001</v>
      </c>
      <c r="G18">
        <v>-18.95</v>
      </c>
      <c r="H18">
        <v>146.18</v>
      </c>
      <c r="I18">
        <v>930</v>
      </c>
      <c r="J18" t="s">
        <v>6</v>
      </c>
      <c r="K18" s="1">
        <v>21436</v>
      </c>
      <c r="L18" t="s">
        <v>9</v>
      </c>
      <c r="M18" t="s">
        <v>11</v>
      </c>
      <c r="N18" t="s">
        <v>14</v>
      </c>
      <c r="O18" t="s">
        <v>18</v>
      </c>
      <c r="P18" t="s">
        <v>27</v>
      </c>
      <c r="Q18">
        <v>5</v>
      </c>
      <c r="R18">
        <v>2.4</v>
      </c>
      <c r="S18">
        <f t="shared" si="0"/>
        <v>63400</v>
      </c>
      <c r="T18">
        <f t="shared" si="1"/>
        <v>31700</v>
      </c>
      <c r="U18">
        <f t="shared" si="2"/>
        <v>2</v>
      </c>
      <c r="V18">
        <v>317</v>
      </c>
      <c r="W18">
        <v>350</v>
      </c>
    </row>
    <row r="19" spans="1:23" hidden="1" x14ac:dyDescent="0.2">
      <c r="A19">
        <v>1</v>
      </c>
      <c r="B19" t="s">
        <v>3</v>
      </c>
      <c r="C19" t="s">
        <v>4</v>
      </c>
      <c r="D19" t="s">
        <v>5</v>
      </c>
      <c r="E19">
        <v>18.57</v>
      </c>
      <c r="F19">
        <v>146.11000000000001</v>
      </c>
      <c r="G19">
        <v>-18.95</v>
      </c>
      <c r="H19">
        <v>146.18</v>
      </c>
      <c r="I19">
        <v>930</v>
      </c>
      <c r="J19" t="s">
        <v>6</v>
      </c>
      <c r="K19" s="1">
        <v>21436</v>
      </c>
      <c r="L19" t="s">
        <v>9</v>
      </c>
      <c r="M19" t="s">
        <v>11</v>
      </c>
      <c r="N19" t="s">
        <v>14</v>
      </c>
      <c r="O19" t="s">
        <v>18</v>
      </c>
      <c r="P19" t="s">
        <v>27</v>
      </c>
      <c r="Q19">
        <v>6</v>
      </c>
      <c r="R19">
        <v>2.2999999999999998</v>
      </c>
      <c r="S19">
        <f t="shared" si="0"/>
        <v>63400</v>
      </c>
      <c r="T19">
        <f t="shared" si="1"/>
        <v>31700</v>
      </c>
      <c r="U19">
        <f t="shared" si="2"/>
        <v>2</v>
      </c>
      <c r="V19">
        <v>317</v>
      </c>
      <c r="W19">
        <v>350</v>
      </c>
    </row>
    <row r="20" spans="1:23" hidden="1" x14ac:dyDescent="0.2">
      <c r="A20">
        <v>1</v>
      </c>
      <c r="B20" t="s">
        <v>3</v>
      </c>
      <c r="C20" t="s">
        <v>4</v>
      </c>
      <c r="D20" t="s">
        <v>5</v>
      </c>
      <c r="E20">
        <v>18.57</v>
      </c>
      <c r="F20">
        <v>146.11000000000001</v>
      </c>
      <c r="G20">
        <v>-18.95</v>
      </c>
      <c r="H20">
        <v>146.18</v>
      </c>
      <c r="I20">
        <v>930</v>
      </c>
      <c r="J20" t="s">
        <v>6</v>
      </c>
      <c r="K20" s="1">
        <v>21436</v>
      </c>
      <c r="L20" t="s">
        <v>9</v>
      </c>
      <c r="M20" t="s">
        <v>11</v>
      </c>
      <c r="N20" t="s">
        <v>14</v>
      </c>
      <c r="O20" t="s">
        <v>19</v>
      </c>
      <c r="P20" t="s">
        <v>27</v>
      </c>
      <c r="Q20">
        <v>1</v>
      </c>
      <c r="R20">
        <v>11.75</v>
      </c>
      <c r="S20">
        <f t="shared" si="0"/>
        <v>63400</v>
      </c>
      <c r="T20">
        <f t="shared" si="1"/>
        <v>31700</v>
      </c>
      <c r="U20">
        <f t="shared" si="2"/>
        <v>2</v>
      </c>
      <c r="V20">
        <v>317</v>
      </c>
      <c r="W20">
        <v>350</v>
      </c>
    </row>
    <row r="21" spans="1:23" hidden="1" x14ac:dyDescent="0.2">
      <c r="A21">
        <v>1</v>
      </c>
      <c r="B21" t="s">
        <v>3</v>
      </c>
      <c r="C21" t="s">
        <v>4</v>
      </c>
      <c r="D21" t="s">
        <v>5</v>
      </c>
      <c r="E21">
        <v>18.57</v>
      </c>
      <c r="F21">
        <v>146.11000000000001</v>
      </c>
      <c r="G21">
        <v>-18.95</v>
      </c>
      <c r="H21">
        <v>146.18</v>
      </c>
      <c r="I21">
        <v>930</v>
      </c>
      <c r="J21" t="s">
        <v>6</v>
      </c>
      <c r="K21" s="1">
        <v>21436</v>
      </c>
      <c r="L21" t="s">
        <v>9</v>
      </c>
      <c r="M21" t="s">
        <v>11</v>
      </c>
      <c r="N21" t="s">
        <v>14</v>
      </c>
      <c r="O21" t="s">
        <v>19</v>
      </c>
      <c r="P21" t="s">
        <v>27</v>
      </c>
      <c r="Q21">
        <v>2</v>
      </c>
      <c r="R21">
        <v>8.66</v>
      </c>
      <c r="S21">
        <f t="shared" si="0"/>
        <v>63400</v>
      </c>
      <c r="T21">
        <f t="shared" si="1"/>
        <v>31700</v>
      </c>
      <c r="U21">
        <f t="shared" si="2"/>
        <v>2</v>
      </c>
      <c r="V21">
        <v>317</v>
      </c>
      <c r="W21">
        <v>350</v>
      </c>
    </row>
    <row r="22" spans="1:23" hidden="1" x14ac:dyDescent="0.2">
      <c r="A22">
        <v>1</v>
      </c>
      <c r="B22" t="s">
        <v>3</v>
      </c>
      <c r="C22" t="s">
        <v>4</v>
      </c>
      <c r="D22" t="s">
        <v>5</v>
      </c>
      <c r="E22">
        <v>18.57</v>
      </c>
      <c r="F22">
        <v>146.11000000000001</v>
      </c>
      <c r="G22">
        <v>-18.95</v>
      </c>
      <c r="H22">
        <v>146.18</v>
      </c>
      <c r="I22">
        <v>930</v>
      </c>
      <c r="J22" t="s">
        <v>6</v>
      </c>
      <c r="K22" s="1">
        <v>21436</v>
      </c>
      <c r="L22" t="s">
        <v>9</v>
      </c>
      <c r="M22" t="s">
        <v>11</v>
      </c>
      <c r="N22" t="s">
        <v>14</v>
      </c>
      <c r="O22" t="s">
        <v>19</v>
      </c>
      <c r="P22" t="s">
        <v>27</v>
      </c>
      <c r="Q22">
        <v>3</v>
      </c>
      <c r="R22">
        <v>11.64</v>
      </c>
      <c r="S22">
        <f t="shared" si="0"/>
        <v>63400</v>
      </c>
      <c r="T22">
        <f t="shared" si="1"/>
        <v>31700</v>
      </c>
      <c r="U22">
        <f t="shared" si="2"/>
        <v>2</v>
      </c>
      <c r="V22">
        <v>317</v>
      </c>
      <c r="W22">
        <v>350</v>
      </c>
    </row>
    <row r="23" spans="1:23" hidden="1" x14ac:dyDescent="0.2">
      <c r="A23">
        <v>1</v>
      </c>
      <c r="B23" t="s">
        <v>3</v>
      </c>
      <c r="C23" t="s">
        <v>4</v>
      </c>
      <c r="D23" t="s">
        <v>5</v>
      </c>
      <c r="E23">
        <v>18.57</v>
      </c>
      <c r="F23">
        <v>146.11000000000001</v>
      </c>
      <c r="G23">
        <v>-18.95</v>
      </c>
      <c r="H23">
        <v>146.18</v>
      </c>
      <c r="I23">
        <v>930</v>
      </c>
      <c r="J23" t="s">
        <v>6</v>
      </c>
      <c r="K23" s="1">
        <v>21436</v>
      </c>
      <c r="L23" t="s">
        <v>9</v>
      </c>
      <c r="M23" t="s">
        <v>11</v>
      </c>
      <c r="N23" t="s">
        <v>14</v>
      </c>
      <c r="O23" t="s">
        <v>19</v>
      </c>
      <c r="P23" t="s">
        <v>27</v>
      </c>
      <c r="Q23">
        <v>4</v>
      </c>
      <c r="R23">
        <v>5.97</v>
      </c>
      <c r="S23">
        <f t="shared" si="0"/>
        <v>63400</v>
      </c>
      <c r="T23">
        <f t="shared" si="1"/>
        <v>31700</v>
      </c>
      <c r="U23">
        <f t="shared" si="2"/>
        <v>2</v>
      </c>
      <c r="V23">
        <v>317</v>
      </c>
      <c r="W23">
        <v>350</v>
      </c>
    </row>
    <row r="24" spans="1:23" hidden="1" x14ac:dyDescent="0.2">
      <c r="A24">
        <v>1</v>
      </c>
      <c r="B24" t="s">
        <v>3</v>
      </c>
      <c r="C24" t="s">
        <v>4</v>
      </c>
      <c r="D24" t="s">
        <v>5</v>
      </c>
      <c r="E24">
        <v>18.57</v>
      </c>
      <c r="F24">
        <v>146.11000000000001</v>
      </c>
      <c r="G24">
        <v>-18.95</v>
      </c>
      <c r="H24">
        <v>146.18</v>
      </c>
      <c r="I24">
        <v>930</v>
      </c>
      <c r="J24" t="s">
        <v>6</v>
      </c>
      <c r="K24" s="1">
        <v>21436</v>
      </c>
      <c r="L24" t="s">
        <v>9</v>
      </c>
      <c r="M24" t="s">
        <v>11</v>
      </c>
      <c r="N24" t="s">
        <v>14</v>
      </c>
      <c r="O24" t="s">
        <v>19</v>
      </c>
      <c r="P24" t="s">
        <v>27</v>
      </c>
      <c r="Q24">
        <v>5</v>
      </c>
      <c r="R24">
        <v>10.06</v>
      </c>
      <c r="S24">
        <f t="shared" si="0"/>
        <v>63400</v>
      </c>
      <c r="T24">
        <f t="shared" si="1"/>
        <v>31700</v>
      </c>
      <c r="U24">
        <f t="shared" si="2"/>
        <v>2</v>
      </c>
      <c r="V24">
        <v>317</v>
      </c>
      <c r="W24">
        <v>350</v>
      </c>
    </row>
    <row r="25" spans="1:23" hidden="1" x14ac:dyDescent="0.2">
      <c r="A25">
        <v>1</v>
      </c>
      <c r="B25" t="s">
        <v>3</v>
      </c>
      <c r="C25" t="s">
        <v>4</v>
      </c>
      <c r="D25" t="s">
        <v>5</v>
      </c>
      <c r="E25">
        <v>18.57</v>
      </c>
      <c r="F25">
        <v>146.11000000000001</v>
      </c>
      <c r="G25">
        <v>-18.95</v>
      </c>
      <c r="H25">
        <v>146.18</v>
      </c>
      <c r="I25">
        <v>930</v>
      </c>
      <c r="J25" t="s">
        <v>6</v>
      </c>
      <c r="K25" s="1">
        <v>21436</v>
      </c>
      <c r="L25" t="s">
        <v>9</v>
      </c>
      <c r="M25" t="s">
        <v>11</v>
      </c>
      <c r="N25" t="s">
        <v>14</v>
      </c>
      <c r="O25" t="s">
        <v>19</v>
      </c>
      <c r="P25" t="s">
        <v>27</v>
      </c>
      <c r="Q25">
        <v>6</v>
      </c>
      <c r="R25">
        <v>7.55</v>
      </c>
      <c r="S25">
        <f t="shared" si="0"/>
        <v>63400</v>
      </c>
      <c r="T25">
        <f t="shared" si="1"/>
        <v>31700</v>
      </c>
      <c r="U25">
        <f t="shared" si="2"/>
        <v>2</v>
      </c>
      <c r="V25">
        <v>317</v>
      </c>
      <c r="W25">
        <v>350</v>
      </c>
    </row>
    <row r="26" spans="1:23" hidden="1" x14ac:dyDescent="0.2">
      <c r="A26">
        <v>1</v>
      </c>
      <c r="B26" t="s">
        <v>3</v>
      </c>
      <c r="C26" t="s">
        <v>4</v>
      </c>
      <c r="D26" t="s">
        <v>5</v>
      </c>
      <c r="E26">
        <v>18.57</v>
      </c>
      <c r="F26">
        <v>146.11000000000001</v>
      </c>
      <c r="G26">
        <v>-18.95</v>
      </c>
      <c r="H26">
        <v>146.18</v>
      </c>
      <c r="I26">
        <v>930</v>
      </c>
      <c r="J26" t="s">
        <v>6</v>
      </c>
      <c r="K26" s="1">
        <v>21436</v>
      </c>
      <c r="L26" t="s">
        <v>9</v>
      </c>
      <c r="M26" t="s">
        <v>11</v>
      </c>
      <c r="N26" t="s">
        <v>14</v>
      </c>
      <c r="O26" t="s">
        <v>20</v>
      </c>
      <c r="P26" t="s">
        <v>27</v>
      </c>
      <c r="Q26">
        <v>1</v>
      </c>
      <c r="R26">
        <v>4.83</v>
      </c>
      <c r="S26">
        <f t="shared" si="0"/>
        <v>63400</v>
      </c>
      <c r="T26">
        <f t="shared" si="1"/>
        <v>31700</v>
      </c>
      <c r="U26">
        <f t="shared" si="2"/>
        <v>2</v>
      </c>
      <c r="V26">
        <v>317</v>
      </c>
      <c r="W26">
        <v>350</v>
      </c>
    </row>
    <row r="27" spans="1:23" hidden="1" x14ac:dyDescent="0.2">
      <c r="A27">
        <v>1</v>
      </c>
      <c r="B27" t="s">
        <v>3</v>
      </c>
      <c r="C27" t="s">
        <v>4</v>
      </c>
      <c r="D27" t="s">
        <v>5</v>
      </c>
      <c r="E27">
        <v>18.57</v>
      </c>
      <c r="F27">
        <v>146.11000000000001</v>
      </c>
      <c r="G27">
        <v>-18.95</v>
      </c>
      <c r="H27">
        <v>146.18</v>
      </c>
      <c r="I27">
        <v>930</v>
      </c>
      <c r="J27" t="s">
        <v>6</v>
      </c>
      <c r="K27" s="1">
        <v>21436</v>
      </c>
      <c r="L27" t="s">
        <v>9</v>
      </c>
      <c r="M27" t="s">
        <v>11</v>
      </c>
      <c r="N27" t="s">
        <v>14</v>
      </c>
      <c r="O27" t="s">
        <v>20</v>
      </c>
      <c r="P27" t="s">
        <v>27</v>
      </c>
      <c r="Q27">
        <v>2</v>
      </c>
      <c r="R27">
        <v>4.8600000000000003</v>
      </c>
      <c r="S27">
        <f t="shared" si="0"/>
        <v>63400</v>
      </c>
      <c r="T27">
        <f t="shared" si="1"/>
        <v>31700</v>
      </c>
      <c r="U27">
        <f t="shared" si="2"/>
        <v>2</v>
      </c>
      <c r="V27">
        <v>317</v>
      </c>
      <c r="W27">
        <v>350</v>
      </c>
    </row>
    <row r="28" spans="1:23" hidden="1" x14ac:dyDescent="0.2">
      <c r="A28">
        <v>1</v>
      </c>
      <c r="B28" t="s">
        <v>3</v>
      </c>
      <c r="C28" t="s">
        <v>4</v>
      </c>
      <c r="D28" t="s">
        <v>5</v>
      </c>
      <c r="E28">
        <v>18.57</v>
      </c>
      <c r="F28">
        <v>146.11000000000001</v>
      </c>
      <c r="G28">
        <v>-18.95</v>
      </c>
      <c r="H28">
        <v>146.18</v>
      </c>
      <c r="I28">
        <v>930</v>
      </c>
      <c r="J28" t="s">
        <v>6</v>
      </c>
      <c r="K28" s="1">
        <v>21436</v>
      </c>
      <c r="L28" t="s">
        <v>9</v>
      </c>
      <c r="M28" t="s">
        <v>11</v>
      </c>
      <c r="N28" t="s">
        <v>14</v>
      </c>
      <c r="O28" t="s">
        <v>20</v>
      </c>
      <c r="P28" t="s">
        <v>27</v>
      </c>
      <c r="Q28">
        <v>3</v>
      </c>
      <c r="R28">
        <v>4.5199999999999996</v>
      </c>
      <c r="S28">
        <f t="shared" si="0"/>
        <v>63400</v>
      </c>
      <c r="T28">
        <f t="shared" si="1"/>
        <v>31700</v>
      </c>
      <c r="U28">
        <f t="shared" si="2"/>
        <v>2</v>
      </c>
      <c r="V28">
        <v>317</v>
      </c>
      <c r="W28">
        <v>350</v>
      </c>
    </row>
    <row r="29" spans="1:23" hidden="1" x14ac:dyDescent="0.2">
      <c r="A29">
        <v>1</v>
      </c>
      <c r="B29" t="s">
        <v>3</v>
      </c>
      <c r="C29" t="s">
        <v>4</v>
      </c>
      <c r="D29" t="s">
        <v>5</v>
      </c>
      <c r="E29">
        <v>18.57</v>
      </c>
      <c r="F29">
        <v>146.11000000000001</v>
      </c>
      <c r="G29">
        <v>-18.95</v>
      </c>
      <c r="H29">
        <v>146.18</v>
      </c>
      <c r="I29">
        <v>930</v>
      </c>
      <c r="J29" t="s">
        <v>6</v>
      </c>
      <c r="K29" s="1">
        <v>21436</v>
      </c>
      <c r="L29" t="s">
        <v>9</v>
      </c>
      <c r="M29" t="s">
        <v>11</v>
      </c>
      <c r="N29" t="s">
        <v>14</v>
      </c>
      <c r="O29" t="s">
        <v>21</v>
      </c>
      <c r="P29" t="s">
        <v>27</v>
      </c>
      <c r="Q29">
        <v>4</v>
      </c>
      <c r="R29">
        <v>3.26</v>
      </c>
      <c r="S29">
        <f t="shared" si="0"/>
        <v>63400</v>
      </c>
      <c r="T29">
        <f t="shared" si="1"/>
        <v>31700</v>
      </c>
      <c r="U29">
        <f t="shared" si="2"/>
        <v>2</v>
      </c>
      <c r="V29">
        <v>317</v>
      </c>
      <c r="W29">
        <v>350</v>
      </c>
    </row>
    <row r="30" spans="1:23" hidden="1" x14ac:dyDescent="0.2">
      <c r="A30">
        <v>1</v>
      </c>
      <c r="B30" t="s">
        <v>3</v>
      </c>
      <c r="C30" t="s">
        <v>4</v>
      </c>
      <c r="D30" t="s">
        <v>5</v>
      </c>
      <c r="E30">
        <v>18.57</v>
      </c>
      <c r="F30">
        <v>146.11000000000001</v>
      </c>
      <c r="G30">
        <v>-18.95</v>
      </c>
      <c r="H30">
        <v>146.18</v>
      </c>
      <c r="I30">
        <v>930</v>
      </c>
      <c r="J30" t="s">
        <v>6</v>
      </c>
      <c r="K30" s="1">
        <v>21436</v>
      </c>
      <c r="L30" t="s">
        <v>9</v>
      </c>
      <c r="M30" t="s">
        <v>11</v>
      </c>
      <c r="N30" t="s">
        <v>14</v>
      </c>
      <c r="O30" t="s">
        <v>21</v>
      </c>
      <c r="P30" t="s">
        <v>27</v>
      </c>
      <c r="Q30">
        <v>5</v>
      </c>
      <c r="R30">
        <v>2.42</v>
      </c>
      <c r="S30">
        <f t="shared" si="0"/>
        <v>63400</v>
      </c>
      <c r="T30">
        <f t="shared" si="1"/>
        <v>31700</v>
      </c>
      <c r="U30">
        <f t="shared" si="2"/>
        <v>2</v>
      </c>
      <c r="V30">
        <v>317</v>
      </c>
      <c r="W30">
        <v>350</v>
      </c>
    </row>
    <row r="31" spans="1:23" hidden="1" x14ac:dyDescent="0.2">
      <c r="A31">
        <v>1</v>
      </c>
      <c r="B31" t="s">
        <v>3</v>
      </c>
      <c r="C31" t="s">
        <v>4</v>
      </c>
      <c r="D31" t="s">
        <v>5</v>
      </c>
      <c r="E31">
        <v>18.57</v>
      </c>
      <c r="F31">
        <v>146.11000000000001</v>
      </c>
      <c r="G31">
        <v>-18.95</v>
      </c>
      <c r="H31">
        <v>146.18</v>
      </c>
      <c r="I31">
        <v>930</v>
      </c>
      <c r="J31" t="s">
        <v>6</v>
      </c>
      <c r="K31" s="1">
        <v>21436</v>
      </c>
      <c r="L31" t="s">
        <v>9</v>
      </c>
      <c r="M31" t="s">
        <v>11</v>
      </c>
      <c r="N31" t="s">
        <v>14</v>
      </c>
      <c r="O31" t="s">
        <v>21</v>
      </c>
      <c r="P31" t="s">
        <v>27</v>
      </c>
      <c r="Q31">
        <v>6</v>
      </c>
      <c r="R31">
        <v>1.95</v>
      </c>
      <c r="S31">
        <f t="shared" si="0"/>
        <v>63400</v>
      </c>
      <c r="T31">
        <f t="shared" si="1"/>
        <v>31700</v>
      </c>
      <c r="U31">
        <f t="shared" si="2"/>
        <v>2</v>
      </c>
      <c r="V31">
        <v>317</v>
      </c>
      <c r="W31">
        <v>350</v>
      </c>
    </row>
    <row r="32" spans="1:23" hidden="1" x14ac:dyDescent="0.2">
      <c r="A32">
        <v>1</v>
      </c>
      <c r="B32" t="s">
        <v>3</v>
      </c>
      <c r="C32" t="s">
        <v>4</v>
      </c>
      <c r="D32" t="s">
        <v>5</v>
      </c>
      <c r="E32">
        <v>18.57</v>
      </c>
      <c r="F32">
        <v>146.11000000000001</v>
      </c>
      <c r="G32">
        <v>-18.95</v>
      </c>
      <c r="H32">
        <v>146.18</v>
      </c>
      <c r="I32">
        <v>930</v>
      </c>
      <c r="J32" t="s">
        <v>6</v>
      </c>
      <c r="K32" s="1">
        <v>21436</v>
      </c>
      <c r="L32" t="s">
        <v>9</v>
      </c>
      <c r="M32" t="s">
        <v>11</v>
      </c>
      <c r="N32" t="s">
        <v>14</v>
      </c>
      <c r="O32" t="s">
        <v>22</v>
      </c>
      <c r="P32" t="s">
        <v>27</v>
      </c>
      <c r="Q32">
        <v>1</v>
      </c>
      <c r="R32">
        <v>0.91</v>
      </c>
      <c r="S32">
        <f t="shared" si="0"/>
        <v>63400</v>
      </c>
      <c r="T32">
        <f t="shared" si="1"/>
        <v>31700</v>
      </c>
      <c r="U32">
        <f t="shared" si="2"/>
        <v>2</v>
      </c>
      <c r="V32">
        <v>317</v>
      </c>
      <c r="W32">
        <v>350</v>
      </c>
    </row>
    <row r="33" spans="1:23" hidden="1" x14ac:dyDescent="0.2">
      <c r="A33">
        <v>1</v>
      </c>
      <c r="B33" t="s">
        <v>3</v>
      </c>
      <c r="C33" t="s">
        <v>4</v>
      </c>
      <c r="D33" t="s">
        <v>5</v>
      </c>
      <c r="E33">
        <v>18.57</v>
      </c>
      <c r="F33">
        <v>146.11000000000001</v>
      </c>
      <c r="G33">
        <v>-18.95</v>
      </c>
      <c r="H33">
        <v>146.18</v>
      </c>
      <c r="I33">
        <v>930</v>
      </c>
      <c r="J33" t="s">
        <v>6</v>
      </c>
      <c r="K33" s="1">
        <v>21436</v>
      </c>
      <c r="L33" t="s">
        <v>9</v>
      </c>
      <c r="M33" t="s">
        <v>11</v>
      </c>
      <c r="N33" t="s">
        <v>14</v>
      </c>
      <c r="O33" t="s">
        <v>22</v>
      </c>
      <c r="P33" t="s">
        <v>27</v>
      </c>
      <c r="Q33">
        <v>2</v>
      </c>
      <c r="R33">
        <v>0.72</v>
      </c>
      <c r="S33">
        <f t="shared" si="0"/>
        <v>63400</v>
      </c>
      <c r="T33">
        <f t="shared" si="1"/>
        <v>31700</v>
      </c>
      <c r="U33">
        <f t="shared" si="2"/>
        <v>2</v>
      </c>
      <c r="V33">
        <v>317</v>
      </c>
      <c r="W33">
        <v>350</v>
      </c>
    </row>
    <row r="34" spans="1:23" hidden="1" x14ac:dyDescent="0.2">
      <c r="A34">
        <v>1</v>
      </c>
      <c r="B34" t="s">
        <v>3</v>
      </c>
      <c r="C34" t="s">
        <v>4</v>
      </c>
      <c r="D34" t="s">
        <v>5</v>
      </c>
      <c r="E34">
        <v>18.57</v>
      </c>
      <c r="F34">
        <v>146.11000000000001</v>
      </c>
      <c r="G34">
        <v>-18.95</v>
      </c>
      <c r="H34">
        <v>146.18</v>
      </c>
      <c r="I34">
        <v>930</v>
      </c>
      <c r="J34" t="s">
        <v>6</v>
      </c>
      <c r="K34" s="1">
        <v>21436</v>
      </c>
      <c r="L34" t="s">
        <v>9</v>
      </c>
      <c r="M34" t="s">
        <v>11</v>
      </c>
      <c r="N34" t="s">
        <v>14</v>
      </c>
      <c r="O34" t="s">
        <v>22</v>
      </c>
      <c r="P34" t="s">
        <v>27</v>
      </c>
      <c r="Q34">
        <v>3</v>
      </c>
      <c r="R34">
        <v>0.84</v>
      </c>
      <c r="S34">
        <f t="shared" si="0"/>
        <v>63400</v>
      </c>
      <c r="T34">
        <f t="shared" si="1"/>
        <v>31700</v>
      </c>
      <c r="U34">
        <f t="shared" si="2"/>
        <v>2</v>
      </c>
      <c r="V34">
        <v>317</v>
      </c>
      <c r="W34">
        <v>350</v>
      </c>
    </row>
    <row r="35" spans="1:23" hidden="1" x14ac:dyDescent="0.2">
      <c r="A35">
        <v>1</v>
      </c>
      <c r="B35" t="s">
        <v>3</v>
      </c>
      <c r="C35" t="s">
        <v>4</v>
      </c>
      <c r="D35" t="s">
        <v>5</v>
      </c>
      <c r="E35">
        <v>18.57</v>
      </c>
      <c r="F35">
        <v>146.11000000000001</v>
      </c>
      <c r="G35">
        <v>-18.95</v>
      </c>
      <c r="H35">
        <v>146.18</v>
      </c>
      <c r="I35">
        <v>930</v>
      </c>
      <c r="J35" t="s">
        <v>6</v>
      </c>
      <c r="K35" s="1">
        <v>21436</v>
      </c>
      <c r="L35" t="s">
        <v>9</v>
      </c>
      <c r="M35" t="s">
        <v>11</v>
      </c>
      <c r="N35" t="s">
        <v>14</v>
      </c>
      <c r="O35" t="s">
        <v>22</v>
      </c>
      <c r="P35" t="s">
        <v>27</v>
      </c>
      <c r="Q35">
        <v>4</v>
      </c>
      <c r="R35">
        <v>0.22</v>
      </c>
      <c r="S35">
        <f t="shared" si="0"/>
        <v>63400</v>
      </c>
      <c r="T35">
        <f t="shared" si="1"/>
        <v>31700</v>
      </c>
      <c r="U35">
        <f t="shared" si="2"/>
        <v>2</v>
      </c>
      <c r="V35">
        <v>317</v>
      </c>
      <c r="W35">
        <v>350</v>
      </c>
    </row>
    <row r="36" spans="1:23" hidden="1" x14ac:dyDescent="0.2">
      <c r="A36">
        <v>1</v>
      </c>
      <c r="B36" t="s">
        <v>3</v>
      </c>
      <c r="C36" t="s">
        <v>4</v>
      </c>
      <c r="D36" t="s">
        <v>5</v>
      </c>
      <c r="E36">
        <v>18.57</v>
      </c>
      <c r="F36">
        <v>146.11000000000001</v>
      </c>
      <c r="G36">
        <v>-18.95</v>
      </c>
      <c r="H36">
        <v>146.18</v>
      </c>
      <c r="I36">
        <v>930</v>
      </c>
      <c r="J36" t="s">
        <v>6</v>
      </c>
      <c r="K36" s="1">
        <v>21436</v>
      </c>
      <c r="L36" t="s">
        <v>9</v>
      </c>
      <c r="M36" t="s">
        <v>11</v>
      </c>
      <c r="N36" t="s">
        <v>14</v>
      </c>
      <c r="O36" t="s">
        <v>22</v>
      </c>
      <c r="P36" t="s">
        <v>27</v>
      </c>
      <c r="Q36">
        <v>5</v>
      </c>
      <c r="R36">
        <v>0.52</v>
      </c>
      <c r="S36">
        <f t="shared" si="0"/>
        <v>63400</v>
      </c>
      <c r="T36">
        <f t="shared" si="1"/>
        <v>31700</v>
      </c>
      <c r="U36">
        <f t="shared" si="2"/>
        <v>2</v>
      </c>
      <c r="V36">
        <v>317</v>
      </c>
      <c r="W36">
        <v>350</v>
      </c>
    </row>
    <row r="37" spans="1:23" hidden="1" x14ac:dyDescent="0.2">
      <c r="A37">
        <v>1</v>
      </c>
      <c r="B37" t="s">
        <v>3</v>
      </c>
      <c r="C37" t="s">
        <v>4</v>
      </c>
      <c r="D37" t="s">
        <v>5</v>
      </c>
      <c r="E37">
        <v>18.57</v>
      </c>
      <c r="F37">
        <v>146.11000000000001</v>
      </c>
      <c r="G37">
        <v>-18.95</v>
      </c>
      <c r="H37">
        <v>146.18</v>
      </c>
      <c r="I37">
        <v>930</v>
      </c>
      <c r="J37" t="s">
        <v>6</v>
      </c>
      <c r="K37" s="1">
        <v>21436</v>
      </c>
      <c r="L37" t="s">
        <v>9</v>
      </c>
      <c r="M37" t="s">
        <v>11</v>
      </c>
      <c r="N37" t="s">
        <v>14</v>
      </c>
      <c r="O37" t="s">
        <v>22</v>
      </c>
      <c r="P37" t="s">
        <v>27</v>
      </c>
      <c r="Q37">
        <v>6</v>
      </c>
      <c r="R37">
        <v>0.25</v>
      </c>
      <c r="S37">
        <f t="shared" si="0"/>
        <v>63400</v>
      </c>
      <c r="T37">
        <f t="shared" si="1"/>
        <v>31700</v>
      </c>
      <c r="U37">
        <f t="shared" si="2"/>
        <v>2</v>
      </c>
      <c r="V37">
        <v>317</v>
      </c>
      <c r="W37">
        <v>350</v>
      </c>
    </row>
    <row r="38" spans="1:23" hidden="1" x14ac:dyDescent="0.2">
      <c r="A38">
        <v>1</v>
      </c>
      <c r="B38" t="s">
        <v>3</v>
      </c>
      <c r="C38" t="s">
        <v>4</v>
      </c>
      <c r="D38" t="s">
        <v>5</v>
      </c>
      <c r="E38">
        <v>18.57</v>
      </c>
      <c r="F38">
        <v>146.11000000000001</v>
      </c>
      <c r="G38">
        <v>-18.95</v>
      </c>
      <c r="H38">
        <v>146.18</v>
      </c>
      <c r="I38">
        <v>930</v>
      </c>
      <c r="J38" t="s">
        <v>6</v>
      </c>
      <c r="K38" s="1">
        <v>21436</v>
      </c>
      <c r="L38" t="s">
        <v>9</v>
      </c>
      <c r="M38" t="s">
        <v>11</v>
      </c>
      <c r="N38" t="s">
        <v>24</v>
      </c>
      <c r="O38" t="s">
        <v>15</v>
      </c>
      <c r="P38" t="s">
        <v>26</v>
      </c>
      <c r="Q38">
        <v>1</v>
      </c>
      <c r="R38">
        <v>21.5</v>
      </c>
      <c r="S38">
        <f t="shared" si="0"/>
        <v>63400</v>
      </c>
      <c r="T38">
        <f t="shared" si="1"/>
        <v>31700</v>
      </c>
      <c r="U38">
        <f t="shared" ref="U38:U101" si="3">S38/T38</f>
        <v>2</v>
      </c>
      <c r="V38">
        <v>317</v>
      </c>
      <c r="W38">
        <v>350</v>
      </c>
    </row>
    <row r="39" spans="1:23" hidden="1" x14ac:dyDescent="0.2">
      <c r="A39">
        <v>1</v>
      </c>
      <c r="B39" t="s">
        <v>3</v>
      </c>
      <c r="C39" t="s">
        <v>4</v>
      </c>
      <c r="D39" t="s">
        <v>5</v>
      </c>
      <c r="E39">
        <v>18.57</v>
      </c>
      <c r="F39">
        <v>146.11000000000001</v>
      </c>
      <c r="G39">
        <v>-18.95</v>
      </c>
      <c r="H39">
        <v>146.18</v>
      </c>
      <c r="I39">
        <v>930</v>
      </c>
      <c r="J39" t="s">
        <v>6</v>
      </c>
      <c r="K39" s="1">
        <v>21436</v>
      </c>
      <c r="L39" t="s">
        <v>9</v>
      </c>
      <c r="M39" t="s">
        <v>11</v>
      </c>
      <c r="N39" t="s">
        <v>24</v>
      </c>
      <c r="O39" t="s">
        <v>15</v>
      </c>
      <c r="P39" t="s">
        <v>26</v>
      </c>
      <c r="Q39">
        <v>2</v>
      </c>
      <c r="R39">
        <v>23.53</v>
      </c>
      <c r="S39">
        <f t="shared" si="0"/>
        <v>63400</v>
      </c>
      <c r="T39">
        <f t="shared" si="1"/>
        <v>31700</v>
      </c>
      <c r="U39">
        <f t="shared" si="3"/>
        <v>2</v>
      </c>
      <c r="V39">
        <v>317</v>
      </c>
      <c r="W39">
        <v>350</v>
      </c>
    </row>
    <row r="40" spans="1:23" hidden="1" x14ac:dyDescent="0.2">
      <c r="A40">
        <v>1</v>
      </c>
      <c r="B40" t="s">
        <v>3</v>
      </c>
      <c r="C40" t="s">
        <v>4</v>
      </c>
      <c r="D40" t="s">
        <v>5</v>
      </c>
      <c r="E40">
        <v>18.57</v>
      </c>
      <c r="F40">
        <v>146.11000000000001</v>
      </c>
      <c r="G40">
        <v>-18.95</v>
      </c>
      <c r="H40">
        <v>146.18</v>
      </c>
      <c r="I40">
        <v>930</v>
      </c>
      <c r="J40" t="s">
        <v>6</v>
      </c>
      <c r="K40" s="1">
        <v>21436</v>
      </c>
      <c r="L40" t="s">
        <v>9</v>
      </c>
      <c r="M40" t="s">
        <v>11</v>
      </c>
      <c r="N40" t="s">
        <v>24</v>
      </c>
      <c r="O40" t="s">
        <v>15</v>
      </c>
      <c r="P40" t="s">
        <v>26</v>
      </c>
      <c r="Q40">
        <v>3</v>
      </c>
      <c r="R40">
        <v>20.87</v>
      </c>
      <c r="S40">
        <f t="shared" si="0"/>
        <v>63400</v>
      </c>
      <c r="T40">
        <f t="shared" si="1"/>
        <v>31700</v>
      </c>
      <c r="U40">
        <f t="shared" si="3"/>
        <v>2</v>
      </c>
      <c r="V40">
        <v>317</v>
      </c>
      <c r="W40">
        <v>350</v>
      </c>
    </row>
    <row r="41" spans="1:23" hidden="1" x14ac:dyDescent="0.2">
      <c r="A41">
        <v>1</v>
      </c>
      <c r="B41" t="s">
        <v>3</v>
      </c>
      <c r="C41" t="s">
        <v>4</v>
      </c>
      <c r="D41" t="s">
        <v>5</v>
      </c>
      <c r="E41">
        <v>18.57</v>
      </c>
      <c r="F41">
        <v>146.11000000000001</v>
      </c>
      <c r="G41">
        <v>-18.95</v>
      </c>
      <c r="H41">
        <v>146.18</v>
      </c>
      <c r="I41">
        <v>930</v>
      </c>
      <c r="J41" t="s">
        <v>6</v>
      </c>
      <c r="K41" s="1">
        <v>21436</v>
      </c>
      <c r="L41" t="s">
        <v>9</v>
      </c>
      <c r="M41" t="s">
        <v>11</v>
      </c>
      <c r="N41" t="s">
        <v>24</v>
      </c>
      <c r="O41" t="s">
        <v>15</v>
      </c>
      <c r="P41" t="s">
        <v>26</v>
      </c>
      <c r="Q41">
        <v>4</v>
      </c>
      <c r="R41">
        <v>19.73</v>
      </c>
      <c r="S41">
        <f t="shared" si="0"/>
        <v>63400</v>
      </c>
      <c r="T41">
        <f t="shared" si="1"/>
        <v>31700</v>
      </c>
      <c r="U41">
        <f t="shared" si="3"/>
        <v>2</v>
      </c>
      <c r="V41">
        <v>317</v>
      </c>
      <c r="W41">
        <v>350</v>
      </c>
    </row>
    <row r="42" spans="1:23" hidden="1" x14ac:dyDescent="0.2">
      <c r="A42">
        <v>1</v>
      </c>
      <c r="B42" t="s">
        <v>3</v>
      </c>
      <c r="C42" t="s">
        <v>4</v>
      </c>
      <c r="D42" t="s">
        <v>5</v>
      </c>
      <c r="E42">
        <v>18.57</v>
      </c>
      <c r="F42">
        <v>146.11000000000001</v>
      </c>
      <c r="G42">
        <v>-18.95</v>
      </c>
      <c r="H42">
        <v>146.18</v>
      </c>
      <c r="I42">
        <v>930</v>
      </c>
      <c r="J42" t="s">
        <v>6</v>
      </c>
      <c r="K42" s="1">
        <v>21436</v>
      </c>
      <c r="L42" t="s">
        <v>9</v>
      </c>
      <c r="M42" t="s">
        <v>11</v>
      </c>
      <c r="N42" t="s">
        <v>24</v>
      </c>
      <c r="O42" t="s">
        <v>15</v>
      </c>
      <c r="P42" t="s">
        <v>26</v>
      </c>
      <c r="Q42">
        <v>5</v>
      </c>
      <c r="R42">
        <v>20.2</v>
      </c>
      <c r="S42">
        <f t="shared" si="0"/>
        <v>63400</v>
      </c>
      <c r="T42">
        <f t="shared" si="1"/>
        <v>31700</v>
      </c>
      <c r="U42">
        <f t="shared" si="3"/>
        <v>2</v>
      </c>
      <c r="V42">
        <v>317</v>
      </c>
      <c r="W42">
        <v>350</v>
      </c>
    </row>
    <row r="43" spans="1:23" hidden="1" x14ac:dyDescent="0.2">
      <c r="A43">
        <v>1</v>
      </c>
      <c r="B43" t="s">
        <v>3</v>
      </c>
      <c r="C43" t="s">
        <v>4</v>
      </c>
      <c r="D43" t="s">
        <v>5</v>
      </c>
      <c r="E43">
        <v>18.57</v>
      </c>
      <c r="F43">
        <v>146.11000000000001</v>
      </c>
      <c r="G43">
        <v>-18.95</v>
      </c>
      <c r="H43">
        <v>146.18</v>
      </c>
      <c r="I43">
        <v>930</v>
      </c>
      <c r="J43" t="s">
        <v>6</v>
      </c>
      <c r="K43" s="1">
        <v>21436</v>
      </c>
      <c r="L43" t="s">
        <v>9</v>
      </c>
      <c r="M43" t="s">
        <v>11</v>
      </c>
      <c r="N43" t="s">
        <v>24</v>
      </c>
      <c r="O43" t="s">
        <v>15</v>
      </c>
      <c r="P43" t="s">
        <v>26</v>
      </c>
      <c r="Q43">
        <v>6</v>
      </c>
      <c r="R43">
        <v>23.57</v>
      </c>
      <c r="S43">
        <f t="shared" si="0"/>
        <v>63400</v>
      </c>
      <c r="T43">
        <f t="shared" si="1"/>
        <v>31700</v>
      </c>
      <c r="U43">
        <f t="shared" si="3"/>
        <v>2</v>
      </c>
      <c r="V43">
        <v>317</v>
      </c>
      <c r="W43">
        <v>350</v>
      </c>
    </row>
    <row r="44" spans="1:23" hidden="1" x14ac:dyDescent="0.2">
      <c r="A44">
        <v>1</v>
      </c>
      <c r="B44" t="s">
        <v>3</v>
      </c>
      <c r="C44" t="s">
        <v>4</v>
      </c>
      <c r="D44" t="s">
        <v>5</v>
      </c>
      <c r="E44">
        <v>18.57</v>
      </c>
      <c r="F44">
        <v>146.11000000000001</v>
      </c>
      <c r="G44">
        <v>-18.95</v>
      </c>
      <c r="H44">
        <v>146.18</v>
      </c>
      <c r="I44">
        <v>930</v>
      </c>
      <c r="J44" t="s">
        <v>6</v>
      </c>
      <c r="K44" s="1">
        <v>21436</v>
      </c>
      <c r="L44" t="s">
        <v>9</v>
      </c>
      <c r="M44" t="s">
        <v>11</v>
      </c>
      <c r="N44" t="s">
        <v>24</v>
      </c>
      <c r="O44" t="s">
        <v>15</v>
      </c>
      <c r="P44" t="s">
        <v>26</v>
      </c>
      <c r="Q44">
        <v>7</v>
      </c>
      <c r="R44">
        <v>21.38</v>
      </c>
      <c r="S44">
        <f t="shared" si="0"/>
        <v>63400</v>
      </c>
      <c r="T44">
        <f t="shared" si="1"/>
        <v>31700</v>
      </c>
      <c r="U44">
        <f t="shared" si="3"/>
        <v>2</v>
      </c>
      <c r="V44">
        <v>317</v>
      </c>
      <c r="W44">
        <v>350</v>
      </c>
    </row>
    <row r="45" spans="1:23" hidden="1" x14ac:dyDescent="0.2">
      <c r="A45">
        <v>1</v>
      </c>
      <c r="B45" t="s">
        <v>3</v>
      </c>
      <c r="C45" t="s">
        <v>4</v>
      </c>
      <c r="D45" t="s">
        <v>5</v>
      </c>
      <c r="E45">
        <v>18.57</v>
      </c>
      <c r="F45">
        <v>146.11000000000001</v>
      </c>
      <c r="G45">
        <v>-18.95</v>
      </c>
      <c r="H45">
        <v>146.18</v>
      </c>
      <c r="I45">
        <v>930</v>
      </c>
      <c r="J45" t="s">
        <v>6</v>
      </c>
      <c r="K45" s="1">
        <v>21436</v>
      </c>
      <c r="L45" t="s">
        <v>9</v>
      </c>
      <c r="M45" t="s">
        <v>11</v>
      </c>
      <c r="N45" t="s">
        <v>24</v>
      </c>
      <c r="O45" t="s">
        <v>15</v>
      </c>
      <c r="P45" t="s">
        <v>26</v>
      </c>
      <c r="Q45">
        <v>8</v>
      </c>
      <c r="R45">
        <v>19.98</v>
      </c>
      <c r="S45">
        <f t="shared" si="0"/>
        <v>63400</v>
      </c>
      <c r="T45">
        <f t="shared" si="1"/>
        <v>31700</v>
      </c>
      <c r="U45">
        <f t="shared" si="3"/>
        <v>2</v>
      </c>
      <c r="V45">
        <v>317</v>
      </c>
      <c r="W45">
        <v>350</v>
      </c>
    </row>
    <row r="46" spans="1:23" hidden="1" x14ac:dyDescent="0.2">
      <c r="A46">
        <v>1</v>
      </c>
      <c r="B46" t="s">
        <v>3</v>
      </c>
      <c r="C46" t="s">
        <v>4</v>
      </c>
      <c r="D46" t="s">
        <v>5</v>
      </c>
      <c r="E46">
        <v>18.57</v>
      </c>
      <c r="F46">
        <v>146.11000000000001</v>
      </c>
      <c r="G46">
        <v>-18.95</v>
      </c>
      <c r="H46">
        <v>146.18</v>
      </c>
      <c r="I46">
        <v>930</v>
      </c>
      <c r="J46" t="s">
        <v>6</v>
      </c>
      <c r="K46" s="1">
        <v>21436</v>
      </c>
      <c r="L46" t="s">
        <v>9</v>
      </c>
      <c r="M46" t="s">
        <v>11</v>
      </c>
      <c r="N46" t="s">
        <v>24</v>
      </c>
      <c r="O46" t="s">
        <v>15</v>
      </c>
      <c r="P46" t="s">
        <v>26</v>
      </c>
      <c r="Q46">
        <v>9</v>
      </c>
      <c r="R46">
        <v>22.59</v>
      </c>
      <c r="S46">
        <f t="shared" si="0"/>
        <v>63400</v>
      </c>
      <c r="T46">
        <f t="shared" si="1"/>
        <v>31700</v>
      </c>
      <c r="U46">
        <f t="shared" si="3"/>
        <v>2</v>
      </c>
      <c r="V46">
        <v>317</v>
      </c>
      <c r="W46">
        <v>350</v>
      </c>
    </row>
    <row r="47" spans="1:23" hidden="1" x14ac:dyDescent="0.2">
      <c r="A47">
        <v>1</v>
      </c>
      <c r="B47" t="s">
        <v>3</v>
      </c>
      <c r="C47" t="s">
        <v>4</v>
      </c>
      <c r="D47" t="s">
        <v>5</v>
      </c>
      <c r="E47">
        <v>18.57</v>
      </c>
      <c r="F47">
        <v>146.11000000000001</v>
      </c>
      <c r="G47">
        <v>-18.95</v>
      </c>
      <c r="H47">
        <v>146.18</v>
      </c>
      <c r="I47">
        <v>930</v>
      </c>
      <c r="J47" t="s">
        <v>6</v>
      </c>
      <c r="K47" s="1">
        <v>21436</v>
      </c>
      <c r="L47" t="s">
        <v>9</v>
      </c>
      <c r="M47" t="s">
        <v>11</v>
      </c>
      <c r="N47" t="s">
        <v>24</v>
      </c>
      <c r="O47" t="s">
        <v>15</v>
      </c>
      <c r="P47" t="s">
        <v>26</v>
      </c>
      <c r="Q47">
        <v>10</v>
      </c>
      <c r="R47">
        <v>24.53</v>
      </c>
      <c r="S47">
        <f t="shared" si="0"/>
        <v>63400</v>
      </c>
      <c r="T47">
        <f t="shared" si="1"/>
        <v>31700</v>
      </c>
      <c r="U47">
        <f t="shared" si="3"/>
        <v>2</v>
      </c>
      <c r="V47">
        <v>317</v>
      </c>
      <c r="W47">
        <v>350</v>
      </c>
    </row>
    <row r="48" spans="1:23" x14ac:dyDescent="0.2">
      <c r="A48">
        <v>1</v>
      </c>
      <c r="B48" t="s">
        <v>3</v>
      </c>
      <c r="C48" t="s">
        <v>4</v>
      </c>
      <c r="D48" t="s">
        <v>5</v>
      </c>
      <c r="E48">
        <v>18.57</v>
      </c>
      <c r="F48">
        <v>146.11000000000001</v>
      </c>
      <c r="G48">
        <v>-18.95</v>
      </c>
      <c r="H48">
        <v>146.18</v>
      </c>
      <c r="I48">
        <v>930</v>
      </c>
      <c r="J48" t="s">
        <v>6</v>
      </c>
      <c r="K48" s="1">
        <v>21436</v>
      </c>
      <c r="L48" t="s">
        <v>9</v>
      </c>
      <c r="M48" t="s">
        <v>11</v>
      </c>
      <c r="N48" t="s">
        <v>24</v>
      </c>
      <c r="O48" t="s">
        <v>15</v>
      </c>
      <c r="P48" t="s">
        <v>27</v>
      </c>
      <c r="Q48">
        <v>1</v>
      </c>
      <c r="R48">
        <v>18.920000000000002</v>
      </c>
      <c r="S48">
        <f t="shared" si="0"/>
        <v>63400</v>
      </c>
      <c r="T48">
        <f t="shared" si="1"/>
        <v>31700</v>
      </c>
      <c r="U48">
        <f t="shared" si="3"/>
        <v>2</v>
      </c>
      <c r="V48">
        <v>317</v>
      </c>
      <c r="W48">
        <v>350</v>
      </c>
    </row>
    <row r="49" spans="1:23" x14ac:dyDescent="0.2">
      <c r="A49">
        <v>1</v>
      </c>
      <c r="B49" t="s">
        <v>3</v>
      </c>
      <c r="C49" t="s">
        <v>4</v>
      </c>
      <c r="D49" t="s">
        <v>5</v>
      </c>
      <c r="E49">
        <v>18.57</v>
      </c>
      <c r="F49">
        <v>146.11000000000001</v>
      </c>
      <c r="G49">
        <v>-18.95</v>
      </c>
      <c r="H49">
        <v>146.18</v>
      </c>
      <c r="I49">
        <v>930</v>
      </c>
      <c r="J49" t="s">
        <v>6</v>
      </c>
      <c r="K49" s="1">
        <v>21436</v>
      </c>
      <c r="L49" t="s">
        <v>9</v>
      </c>
      <c r="M49" t="s">
        <v>11</v>
      </c>
      <c r="N49" t="s">
        <v>24</v>
      </c>
      <c r="O49" t="s">
        <v>15</v>
      </c>
      <c r="P49" t="s">
        <v>27</v>
      </c>
      <c r="Q49">
        <v>2</v>
      </c>
      <c r="R49">
        <v>19.48</v>
      </c>
      <c r="S49">
        <f t="shared" si="0"/>
        <v>63400</v>
      </c>
      <c r="T49">
        <f t="shared" si="1"/>
        <v>31700</v>
      </c>
      <c r="U49">
        <f t="shared" si="3"/>
        <v>2</v>
      </c>
      <c r="V49">
        <v>317</v>
      </c>
      <c r="W49">
        <v>350</v>
      </c>
    </row>
    <row r="50" spans="1:23" x14ac:dyDescent="0.2">
      <c r="A50">
        <v>1</v>
      </c>
      <c r="B50" t="s">
        <v>3</v>
      </c>
      <c r="C50" t="s">
        <v>4</v>
      </c>
      <c r="D50" t="s">
        <v>5</v>
      </c>
      <c r="E50">
        <v>18.57</v>
      </c>
      <c r="F50">
        <v>146.11000000000001</v>
      </c>
      <c r="G50">
        <v>-18.95</v>
      </c>
      <c r="H50">
        <v>146.18</v>
      </c>
      <c r="I50">
        <v>930</v>
      </c>
      <c r="J50" t="s">
        <v>6</v>
      </c>
      <c r="K50" s="1">
        <v>21436</v>
      </c>
      <c r="L50" t="s">
        <v>9</v>
      </c>
      <c r="M50" t="s">
        <v>11</v>
      </c>
      <c r="N50" t="s">
        <v>24</v>
      </c>
      <c r="O50" t="s">
        <v>15</v>
      </c>
      <c r="P50" t="s">
        <v>27</v>
      </c>
      <c r="Q50">
        <v>3</v>
      </c>
      <c r="R50">
        <v>18.72</v>
      </c>
      <c r="S50">
        <f t="shared" si="0"/>
        <v>63400</v>
      </c>
      <c r="T50">
        <f t="shared" si="1"/>
        <v>31700</v>
      </c>
      <c r="U50">
        <f t="shared" si="3"/>
        <v>2</v>
      </c>
      <c r="V50">
        <v>317</v>
      </c>
      <c r="W50">
        <v>350</v>
      </c>
    </row>
    <row r="51" spans="1:23" x14ac:dyDescent="0.2">
      <c r="A51">
        <v>1</v>
      </c>
      <c r="B51" t="s">
        <v>3</v>
      </c>
      <c r="C51" t="s">
        <v>4</v>
      </c>
      <c r="D51" t="s">
        <v>5</v>
      </c>
      <c r="E51">
        <v>18.57</v>
      </c>
      <c r="F51">
        <v>146.11000000000001</v>
      </c>
      <c r="G51">
        <v>-18.95</v>
      </c>
      <c r="H51">
        <v>146.18</v>
      </c>
      <c r="I51">
        <v>930</v>
      </c>
      <c r="J51" t="s">
        <v>6</v>
      </c>
      <c r="K51" s="1">
        <v>21436</v>
      </c>
      <c r="L51" t="s">
        <v>9</v>
      </c>
      <c r="M51" t="s">
        <v>11</v>
      </c>
      <c r="N51" t="s">
        <v>24</v>
      </c>
      <c r="O51" t="s">
        <v>15</v>
      </c>
      <c r="P51" t="s">
        <v>27</v>
      </c>
      <c r="Q51">
        <v>4</v>
      </c>
      <c r="R51">
        <v>17.98</v>
      </c>
      <c r="S51">
        <f t="shared" si="0"/>
        <v>63400</v>
      </c>
      <c r="T51">
        <f t="shared" si="1"/>
        <v>31700</v>
      </c>
      <c r="U51">
        <f t="shared" si="3"/>
        <v>2</v>
      </c>
      <c r="V51">
        <v>317</v>
      </c>
      <c r="W51">
        <v>350</v>
      </c>
    </row>
    <row r="52" spans="1:23" x14ac:dyDescent="0.2">
      <c r="A52">
        <v>1</v>
      </c>
      <c r="B52" t="s">
        <v>3</v>
      </c>
      <c r="C52" t="s">
        <v>4</v>
      </c>
      <c r="D52" t="s">
        <v>5</v>
      </c>
      <c r="E52">
        <v>18.57</v>
      </c>
      <c r="F52">
        <v>146.11000000000001</v>
      </c>
      <c r="G52">
        <v>-18.95</v>
      </c>
      <c r="H52">
        <v>146.18</v>
      </c>
      <c r="I52">
        <v>930</v>
      </c>
      <c r="J52" t="s">
        <v>6</v>
      </c>
      <c r="K52" s="1">
        <v>21436</v>
      </c>
      <c r="L52" t="s">
        <v>9</v>
      </c>
      <c r="M52" t="s">
        <v>11</v>
      </c>
      <c r="N52" t="s">
        <v>24</v>
      </c>
      <c r="O52" t="s">
        <v>15</v>
      </c>
      <c r="P52" t="s">
        <v>27</v>
      </c>
      <c r="Q52">
        <v>5</v>
      </c>
      <c r="R52">
        <v>17.04</v>
      </c>
      <c r="S52">
        <f t="shared" si="0"/>
        <v>63400</v>
      </c>
      <c r="T52">
        <f t="shared" si="1"/>
        <v>31700</v>
      </c>
      <c r="U52">
        <f t="shared" si="3"/>
        <v>2</v>
      </c>
      <c r="V52">
        <v>317</v>
      </c>
      <c r="W52">
        <v>350</v>
      </c>
    </row>
    <row r="53" spans="1:23" x14ac:dyDescent="0.2">
      <c r="A53">
        <v>1</v>
      </c>
      <c r="B53" t="s">
        <v>3</v>
      </c>
      <c r="C53" t="s">
        <v>4</v>
      </c>
      <c r="D53" t="s">
        <v>5</v>
      </c>
      <c r="E53">
        <v>18.57</v>
      </c>
      <c r="F53">
        <v>146.11000000000001</v>
      </c>
      <c r="G53">
        <v>-18.95</v>
      </c>
      <c r="H53">
        <v>146.18</v>
      </c>
      <c r="I53">
        <v>930</v>
      </c>
      <c r="J53" t="s">
        <v>6</v>
      </c>
      <c r="K53" s="1">
        <v>21436</v>
      </c>
      <c r="L53" t="s">
        <v>9</v>
      </c>
      <c r="M53" t="s">
        <v>11</v>
      </c>
      <c r="N53" t="s">
        <v>24</v>
      </c>
      <c r="O53" t="s">
        <v>15</v>
      </c>
      <c r="P53" t="s">
        <v>27</v>
      </c>
      <c r="Q53">
        <v>6</v>
      </c>
      <c r="R53">
        <v>18.66</v>
      </c>
      <c r="S53">
        <f t="shared" si="0"/>
        <v>63400</v>
      </c>
      <c r="T53">
        <f t="shared" si="1"/>
        <v>31700</v>
      </c>
      <c r="U53">
        <f t="shared" si="3"/>
        <v>2</v>
      </c>
      <c r="V53">
        <v>317</v>
      </c>
      <c r="W53">
        <v>350</v>
      </c>
    </row>
    <row r="54" spans="1:23" x14ac:dyDescent="0.2">
      <c r="A54">
        <v>1</v>
      </c>
      <c r="B54" t="s">
        <v>3</v>
      </c>
      <c r="C54" t="s">
        <v>4</v>
      </c>
      <c r="D54" t="s">
        <v>5</v>
      </c>
      <c r="E54">
        <v>18.57</v>
      </c>
      <c r="F54">
        <v>146.11000000000001</v>
      </c>
      <c r="G54">
        <v>-18.95</v>
      </c>
      <c r="H54">
        <v>146.18</v>
      </c>
      <c r="I54">
        <v>930</v>
      </c>
      <c r="J54" t="s">
        <v>6</v>
      </c>
      <c r="K54" s="1">
        <v>21436</v>
      </c>
      <c r="L54" t="s">
        <v>9</v>
      </c>
      <c r="M54" t="s">
        <v>11</v>
      </c>
      <c r="N54" t="s">
        <v>24</v>
      </c>
      <c r="O54" t="s">
        <v>15</v>
      </c>
      <c r="P54" t="s">
        <v>27</v>
      </c>
      <c r="Q54">
        <v>7</v>
      </c>
      <c r="R54">
        <v>17.420000000000002</v>
      </c>
      <c r="S54">
        <f t="shared" si="0"/>
        <v>63400</v>
      </c>
      <c r="T54">
        <f t="shared" si="1"/>
        <v>31700</v>
      </c>
      <c r="U54">
        <f t="shared" si="3"/>
        <v>2</v>
      </c>
      <c r="V54">
        <v>317</v>
      </c>
      <c r="W54">
        <v>350</v>
      </c>
    </row>
    <row r="55" spans="1:23" x14ac:dyDescent="0.2">
      <c r="A55">
        <v>1</v>
      </c>
      <c r="B55" t="s">
        <v>3</v>
      </c>
      <c r="C55" t="s">
        <v>4</v>
      </c>
      <c r="D55" t="s">
        <v>5</v>
      </c>
      <c r="E55">
        <v>18.57</v>
      </c>
      <c r="F55">
        <v>146.11000000000001</v>
      </c>
      <c r="G55">
        <v>-18.95</v>
      </c>
      <c r="H55">
        <v>146.18</v>
      </c>
      <c r="I55">
        <v>930</v>
      </c>
      <c r="J55" t="s">
        <v>6</v>
      </c>
      <c r="K55" s="1">
        <v>21436</v>
      </c>
      <c r="L55" t="s">
        <v>9</v>
      </c>
      <c r="M55" t="s">
        <v>11</v>
      </c>
      <c r="N55" t="s">
        <v>24</v>
      </c>
      <c r="O55" t="s">
        <v>15</v>
      </c>
      <c r="P55" t="s">
        <v>27</v>
      </c>
      <c r="Q55">
        <v>8</v>
      </c>
      <c r="R55">
        <v>19.78</v>
      </c>
      <c r="S55">
        <f t="shared" si="0"/>
        <v>63400</v>
      </c>
      <c r="T55">
        <f t="shared" si="1"/>
        <v>31700</v>
      </c>
      <c r="U55">
        <f t="shared" si="3"/>
        <v>2</v>
      </c>
      <c r="V55">
        <v>317</v>
      </c>
      <c r="W55">
        <v>350</v>
      </c>
    </row>
    <row r="56" spans="1:23" x14ac:dyDescent="0.2">
      <c r="A56">
        <v>1</v>
      </c>
      <c r="B56" t="s">
        <v>3</v>
      </c>
      <c r="C56" t="s">
        <v>4</v>
      </c>
      <c r="D56" t="s">
        <v>5</v>
      </c>
      <c r="E56">
        <v>18.57</v>
      </c>
      <c r="F56">
        <v>146.11000000000001</v>
      </c>
      <c r="G56">
        <v>-18.95</v>
      </c>
      <c r="H56">
        <v>146.18</v>
      </c>
      <c r="I56">
        <v>930</v>
      </c>
      <c r="J56" t="s">
        <v>6</v>
      </c>
      <c r="K56" s="1">
        <v>21436</v>
      </c>
      <c r="L56" t="s">
        <v>9</v>
      </c>
      <c r="M56" t="s">
        <v>11</v>
      </c>
      <c r="N56" t="s">
        <v>24</v>
      </c>
      <c r="O56" t="s">
        <v>15</v>
      </c>
      <c r="P56" t="s">
        <v>27</v>
      </c>
      <c r="Q56">
        <v>9</v>
      </c>
      <c r="R56">
        <v>18.96</v>
      </c>
      <c r="S56">
        <f t="shared" si="0"/>
        <v>63400</v>
      </c>
      <c r="T56">
        <f t="shared" si="1"/>
        <v>31700</v>
      </c>
      <c r="U56">
        <f t="shared" si="3"/>
        <v>2</v>
      </c>
      <c r="V56">
        <v>317</v>
      </c>
      <c r="W56">
        <v>350</v>
      </c>
    </row>
    <row r="57" spans="1:23" x14ac:dyDescent="0.2">
      <c r="A57">
        <v>1</v>
      </c>
      <c r="B57" t="s">
        <v>3</v>
      </c>
      <c r="C57" t="s">
        <v>4</v>
      </c>
      <c r="D57" t="s">
        <v>5</v>
      </c>
      <c r="E57">
        <v>18.57</v>
      </c>
      <c r="F57">
        <v>146.11000000000001</v>
      </c>
      <c r="G57">
        <v>-18.95</v>
      </c>
      <c r="H57">
        <v>146.18</v>
      </c>
      <c r="I57">
        <v>930</v>
      </c>
      <c r="J57" t="s">
        <v>6</v>
      </c>
      <c r="K57" s="1">
        <v>21436</v>
      </c>
      <c r="L57" t="s">
        <v>9</v>
      </c>
      <c r="M57" t="s">
        <v>11</v>
      </c>
      <c r="N57" t="s">
        <v>24</v>
      </c>
      <c r="O57" t="s">
        <v>15</v>
      </c>
      <c r="P57" t="s">
        <v>27</v>
      </c>
      <c r="Q57">
        <v>10</v>
      </c>
      <c r="R57">
        <v>19.579999999999998</v>
      </c>
      <c r="S57">
        <f t="shared" si="0"/>
        <v>63400</v>
      </c>
      <c r="T57">
        <f t="shared" si="1"/>
        <v>31700</v>
      </c>
      <c r="U57">
        <f t="shared" si="3"/>
        <v>2</v>
      </c>
      <c r="V57">
        <v>317</v>
      </c>
      <c r="W57">
        <v>350</v>
      </c>
    </row>
    <row r="58" spans="1:23" x14ac:dyDescent="0.2">
      <c r="A58">
        <v>1</v>
      </c>
      <c r="B58" t="s">
        <v>3</v>
      </c>
      <c r="C58" t="s">
        <v>4</v>
      </c>
      <c r="D58" t="s">
        <v>5</v>
      </c>
      <c r="E58">
        <v>18.57</v>
      </c>
      <c r="F58">
        <v>146.11000000000001</v>
      </c>
      <c r="G58">
        <v>-18.95</v>
      </c>
      <c r="H58">
        <v>146.18</v>
      </c>
      <c r="I58">
        <v>930</v>
      </c>
      <c r="J58" t="s">
        <v>6</v>
      </c>
      <c r="K58" s="1">
        <v>21436</v>
      </c>
      <c r="L58" t="s">
        <v>9</v>
      </c>
      <c r="M58" t="s">
        <v>11</v>
      </c>
      <c r="N58" t="s">
        <v>24</v>
      </c>
      <c r="O58" t="s">
        <v>18</v>
      </c>
      <c r="P58" t="s">
        <v>27</v>
      </c>
      <c r="Q58">
        <v>1</v>
      </c>
      <c r="R58">
        <v>11.1</v>
      </c>
      <c r="S58">
        <f t="shared" si="0"/>
        <v>63400</v>
      </c>
      <c r="T58">
        <f t="shared" si="1"/>
        <v>31700</v>
      </c>
      <c r="U58">
        <f t="shared" si="3"/>
        <v>2</v>
      </c>
      <c r="V58">
        <v>317</v>
      </c>
      <c r="W58">
        <v>350</v>
      </c>
    </row>
    <row r="59" spans="1:23" x14ac:dyDescent="0.2">
      <c r="A59">
        <v>1</v>
      </c>
      <c r="B59" t="s">
        <v>3</v>
      </c>
      <c r="C59" t="s">
        <v>4</v>
      </c>
      <c r="D59" t="s">
        <v>5</v>
      </c>
      <c r="E59">
        <v>18.57</v>
      </c>
      <c r="F59">
        <v>146.11000000000001</v>
      </c>
      <c r="G59">
        <v>-18.95</v>
      </c>
      <c r="H59">
        <v>146.18</v>
      </c>
      <c r="I59">
        <v>930</v>
      </c>
      <c r="J59" t="s">
        <v>6</v>
      </c>
      <c r="K59" s="1">
        <v>21436</v>
      </c>
      <c r="L59" t="s">
        <v>9</v>
      </c>
      <c r="M59" t="s">
        <v>11</v>
      </c>
      <c r="N59" t="s">
        <v>24</v>
      </c>
      <c r="O59" t="s">
        <v>18</v>
      </c>
      <c r="P59" t="s">
        <v>27</v>
      </c>
      <c r="Q59">
        <v>2</v>
      </c>
      <c r="R59">
        <v>12.53</v>
      </c>
      <c r="S59">
        <f t="shared" si="0"/>
        <v>63400</v>
      </c>
      <c r="T59">
        <f t="shared" si="1"/>
        <v>31700</v>
      </c>
      <c r="U59">
        <f t="shared" si="3"/>
        <v>2</v>
      </c>
      <c r="V59">
        <v>317</v>
      </c>
      <c r="W59">
        <v>350</v>
      </c>
    </row>
    <row r="60" spans="1:23" x14ac:dyDescent="0.2">
      <c r="A60">
        <v>1</v>
      </c>
      <c r="B60" t="s">
        <v>3</v>
      </c>
      <c r="C60" t="s">
        <v>4</v>
      </c>
      <c r="D60" t="s">
        <v>5</v>
      </c>
      <c r="E60">
        <v>18.57</v>
      </c>
      <c r="F60">
        <v>146.11000000000001</v>
      </c>
      <c r="G60">
        <v>-18.95</v>
      </c>
      <c r="H60">
        <v>146.18</v>
      </c>
      <c r="I60">
        <v>930</v>
      </c>
      <c r="J60" t="s">
        <v>6</v>
      </c>
      <c r="K60" s="1">
        <v>21436</v>
      </c>
      <c r="L60" t="s">
        <v>9</v>
      </c>
      <c r="M60" t="s">
        <v>11</v>
      </c>
      <c r="N60" t="s">
        <v>24</v>
      </c>
      <c r="O60" t="s">
        <v>18</v>
      </c>
      <c r="P60" t="s">
        <v>27</v>
      </c>
      <c r="Q60">
        <v>3</v>
      </c>
      <c r="R60">
        <v>12.87</v>
      </c>
      <c r="S60">
        <f t="shared" si="0"/>
        <v>63400</v>
      </c>
      <c r="T60">
        <f t="shared" si="1"/>
        <v>31700</v>
      </c>
      <c r="U60">
        <f t="shared" si="3"/>
        <v>2</v>
      </c>
      <c r="V60">
        <v>317</v>
      </c>
      <c r="W60">
        <v>350</v>
      </c>
    </row>
    <row r="61" spans="1:23" x14ac:dyDescent="0.2">
      <c r="A61">
        <v>1</v>
      </c>
      <c r="B61" t="s">
        <v>3</v>
      </c>
      <c r="C61" t="s">
        <v>4</v>
      </c>
      <c r="D61" t="s">
        <v>5</v>
      </c>
      <c r="E61">
        <v>18.57</v>
      </c>
      <c r="F61">
        <v>146.11000000000001</v>
      </c>
      <c r="G61">
        <v>-18.95</v>
      </c>
      <c r="H61">
        <v>146.18</v>
      </c>
      <c r="I61">
        <v>930</v>
      </c>
      <c r="J61" t="s">
        <v>6</v>
      </c>
      <c r="K61" s="1">
        <v>21436</v>
      </c>
      <c r="L61" t="s">
        <v>9</v>
      </c>
      <c r="M61" t="s">
        <v>11</v>
      </c>
      <c r="N61" t="s">
        <v>24</v>
      </c>
      <c r="O61" t="s">
        <v>18</v>
      </c>
      <c r="P61" t="s">
        <v>27</v>
      </c>
      <c r="Q61">
        <v>4</v>
      </c>
      <c r="R61">
        <v>10.56</v>
      </c>
      <c r="S61">
        <f t="shared" si="0"/>
        <v>63400</v>
      </c>
      <c r="T61">
        <f t="shared" si="1"/>
        <v>31700</v>
      </c>
      <c r="U61">
        <f t="shared" si="3"/>
        <v>2</v>
      </c>
      <c r="V61">
        <v>317</v>
      </c>
      <c r="W61">
        <v>350</v>
      </c>
    </row>
    <row r="62" spans="1:23" x14ac:dyDescent="0.2">
      <c r="A62">
        <v>1</v>
      </c>
      <c r="B62" t="s">
        <v>3</v>
      </c>
      <c r="C62" t="s">
        <v>4</v>
      </c>
      <c r="D62" t="s">
        <v>5</v>
      </c>
      <c r="E62">
        <v>18.57</v>
      </c>
      <c r="F62">
        <v>146.11000000000001</v>
      </c>
      <c r="G62">
        <v>-18.95</v>
      </c>
      <c r="H62">
        <v>146.18</v>
      </c>
      <c r="I62">
        <v>930</v>
      </c>
      <c r="J62" t="s">
        <v>6</v>
      </c>
      <c r="K62" s="1">
        <v>21436</v>
      </c>
      <c r="L62" t="s">
        <v>9</v>
      </c>
      <c r="M62" t="s">
        <v>11</v>
      </c>
      <c r="N62" t="s">
        <v>24</v>
      </c>
      <c r="O62" t="s">
        <v>18</v>
      </c>
      <c r="P62" t="s">
        <v>27</v>
      </c>
      <c r="Q62">
        <v>5</v>
      </c>
      <c r="R62">
        <v>10.66</v>
      </c>
      <c r="S62">
        <f t="shared" si="0"/>
        <v>63400</v>
      </c>
      <c r="T62">
        <f t="shared" si="1"/>
        <v>31700</v>
      </c>
      <c r="U62">
        <f t="shared" si="3"/>
        <v>2</v>
      </c>
      <c r="V62">
        <v>317</v>
      </c>
      <c r="W62">
        <v>350</v>
      </c>
    </row>
    <row r="63" spans="1:23" x14ac:dyDescent="0.2">
      <c r="A63">
        <v>1</v>
      </c>
      <c r="B63" t="s">
        <v>3</v>
      </c>
      <c r="C63" t="s">
        <v>4</v>
      </c>
      <c r="D63" t="s">
        <v>5</v>
      </c>
      <c r="E63">
        <v>18.57</v>
      </c>
      <c r="F63">
        <v>146.11000000000001</v>
      </c>
      <c r="G63">
        <v>-18.95</v>
      </c>
      <c r="H63">
        <v>146.18</v>
      </c>
      <c r="I63">
        <v>930</v>
      </c>
      <c r="J63" t="s">
        <v>6</v>
      </c>
      <c r="K63" s="1">
        <v>21436</v>
      </c>
      <c r="L63" t="s">
        <v>9</v>
      </c>
      <c r="M63" t="s">
        <v>11</v>
      </c>
      <c r="N63" t="s">
        <v>24</v>
      </c>
      <c r="O63" t="s">
        <v>18</v>
      </c>
      <c r="P63" t="s">
        <v>27</v>
      </c>
      <c r="Q63">
        <v>6</v>
      </c>
      <c r="R63">
        <v>10.61</v>
      </c>
      <c r="S63">
        <f t="shared" si="0"/>
        <v>63400</v>
      </c>
      <c r="T63">
        <f t="shared" si="1"/>
        <v>31700</v>
      </c>
      <c r="U63">
        <f t="shared" si="3"/>
        <v>2</v>
      </c>
      <c r="V63">
        <v>317</v>
      </c>
      <c r="W63">
        <v>350</v>
      </c>
    </row>
    <row r="64" spans="1:23" x14ac:dyDescent="0.2">
      <c r="A64">
        <v>1</v>
      </c>
      <c r="B64" t="s">
        <v>3</v>
      </c>
      <c r="C64" t="s">
        <v>4</v>
      </c>
      <c r="D64" t="s">
        <v>5</v>
      </c>
      <c r="E64">
        <v>18.57</v>
      </c>
      <c r="F64">
        <v>146.11000000000001</v>
      </c>
      <c r="G64">
        <v>-18.95</v>
      </c>
      <c r="H64">
        <v>146.18</v>
      </c>
      <c r="I64">
        <v>930</v>
      </c>
      <c r="J64" t="s">
        <v>6</v>
      </c>
      <c r="K64" s="1">
        <v>21436</v>
      </c>
      <c r="L64" t="s">
        <v>9</v>
      </c>
      <c r="M64" t="s">
        <v>11</v>
      </c>
      <c r="N64" t="s">
        <v>24</v>
      </c>
      <c r="O64" t="s">
        <v>18</v>
      </c>
      <c r="P64" t="s">
        <v>27</v>
      </c>
      <c r="Q64">
        <v>7</v>
      </c>
      <c r="R64">
        <v>10.58</v>
      </c>
      <c r="S64">
        <f t="shared" si="0"/>
        <v>63400</v>
      </c>
      <c r="T64">
        <f t="shared" si="1"/>
        <v>31700</v>
      </c>
      <c r="U64">
        <f t="shared" si="3"/>
        <v>2</v>
      </c>
      <c r="V64">
        <v>317</v>
      </c>
      <c r="W64">
        <v>350</v>
      </c>
    </row>
    <row r="65" spans="1:23" x14ac:dyDescent="0.2">
      <c r="A65">
        <v>1</v>
      </c>
      <c r="B65" t="s">
        <v>3</v>
      </c>
      <c r="C65" t="s">
        <v>4</v>
      </c>
      <c r="D65" t="s">
        <v>5</v>
      </c>
      <c r="E65">
        <v>18.57</v>
      </c>
      <c r="F65">
        <v>146.11000000000001</v>
      </c>
      <c r="G65">
        <v>-18.95</v>
      </c>
      <c r="H65">
        <v>146.18</v>
      </c>
      <c r="I65">
        <v>930</v>
      </c>
      <c r="J65" t="s">
        <v>6</v>
      </c>
      <c r="K65" s="1">
        <v>21436</v>
      </c>
      <c r="L65" t="s">
        <v>9</v>
      </c>
      <c r="M65" t="s">
        <v>11</v>
      </c>
      <c r="N65" t="s">
        <v>24</v>
      </c>
      <c r="O65" t="s">
        <v>18</v>
      </c>
      <c r="P65" t="s">
        <v>27</v>
      </c>
      <c r="Q65">
        <v>8</v>
      </c>
      <c r="R65">
        <v>9.6300000000000008</v>
      </c>
      <c r="S65">
        <f t="shared" si="0"/>
        <v>63400</v>
      </c>
      <c r="T65">
        <f t="shared" si="1"/>
        <v>31700</v>
      </c>
      <c r="U65">
        <f t="shared" si="3"/>
        <v>2</v>
      </c>
      <c r="V65">
        <v>317</v>
      </c>
      <c r="W65">
        <v>350</v>
      </c>
    </row>
    <row r="66" spans="1:23" x14ac:dyDescent="0.2">
      <c r="A66">
        <v>1</v>
      </c>
      <c r="B66" t="s">
        <v>3</v>
      </c>
      <c r="C66" t="s">
        <v>4</v>
      </c>
      <c r="D66" t="s">
        <v>5</v>
      </c>
      <c r="E66">
        <v>18.57</v>
      </c>
      <c r="F66">
        <v>146.11000000000001</v>
      </c>
      <c r="G66">
        <v>-18.95</v>
      </c>
      <c r="H66">
        <v>146.18</v>
      </c>
      <c r="I66">
        <v>930</v>
      </c>
      <c r="J66" t="s">
        <v>6</v>
      </c>
      <c r="K66" s="1">
        <v>21436</v>
      </c>
      <c r="L66" t="s">
        <v>9</v>
      </c>
      <c r="M66" t="s">
        <v>11</v>
      </c>
      <c r="N66" t="s">
        <v>24</v>
      </c>
      <c r="O66" t="s">
        <v>18</v>
      </c>
      <c r="P66" t="s">
        <v>27</v>
      </c>
      <c r="Q66">
        <v>9</v>
      </c>
      <c r="R66">
        <v>11.42</v>
      </c>
      <c r="S66">
        <f t="shared" si="0"/>
        <v>63400</v>
      </c>
      <c r="T66">
        <f t="shared" si="1"/>
        <v>31700</v>
      </c>
      <c r="U66">
        <f t="shared" si="3"/>
        <v>2</v>
      </c>
      <c r="V66">
        <v>317</v>
      </c>
      <c r="W66">
        <v>350</v>
      </c>
    </row>
    <row r="67" spans="1:23" x14ac:dyDescent="0.2">
      <c r="A67">
        <v>1</v>
      </c>
      <c r="B67" t="s">
        <v>3</v>
      </c>
      <c r="C67" t="s">
        <v>4</v>
      </c>
      <c r="D67" t="s">
        <v>5</v>
      </c>
      <c r="E67">
        <v>18.57</v>
      </c>
      <c r="F67">
        <v>146.11000000000001</v>
      </c>
      <c r="G67">
        <v>-18.95</v>
      </c>
      <c r="H67">
        <v>146.18</v>
      </c>
      <c r="I67">
        <v>930</v>
      </c>
      <c r="J67" t="s">
        <v>6</v>
      </c>
      <c r="K67" s="1">
        <v>21436</v>
      </c>
      <c r="L67" t="s">
        <v>9</v>
      </c>
      <c r="M67" t="s">
        <v>11</v>
      </c>
      <c r="N67" t="s">
        <v>24</v>
      </c>
      <c r="O67" t="s">
        <v>18</v>
      </c>
      <c r="P67" t="s">
        <v>27</v>
      </c>
      <c r="Q67">
        <v>10</v>
      </c>
      <c r="R67">
        <v>9.1199999999999992</v>
      </c>
      <c r="S67">
        <f t="shared" ref="S67" si="4">200*317</f>
        <v>63400</v>
      </c>
      <c r="T67">
        <f t="shared" ref="T67" si="5">100*317</f>
        <v>31700</v>
      </c>
      <c r="U67">
        <f t="shared" si="3"/>
        <v>2</v>
      </c>
      <c r="V67">
        <v>317</v>
      </c>
      <c r="W67">
        <v>350</v>
      </c>
    </row>
    <row r="68" spans="1:23" hidden="1" x14ac:dyDescent="0.2">
      <c r="A68">
        <v>2</v>
      </c>
      <c r="B68" t="s">
        <v>3</v>
      </c>
      <c r="C68" t="s">
        <v>4</v>
      </c>
      <c r="D68" t="s">
        <v>28</v>
      </c>
      <c r="E68">
        <v>26.53</v>
      </c>
      <c r="F68">
        <v>151.37</v>
      </c>
      <c r="G68">
        <v>-28.883299999999998</v>
      </c>
      <c r="H68">
        <v>151.61667</v>
      </c>
      <c r="I68">
        <v>916</v>
      </c>
      <c r="K68" s="1">
        <v>11610</v>
      </c>
      <c r="L68" t="s">
        <v>29</v>
      </c>
      <c r="M68" t="s">
        <v>30</v>
      </c>
      <c r="N68" t="s">
        <v>14</v>
      </c>
      <c r="O68" t="s">
        <v>15</v>
      </c>
      <c r="P68" t="s">
        <v>27</v>
      </c>
      <c r="Q68">
        <v>1</v>
      </c>
      <c r="R68">
        <v>12.37</v>
      </c>
      <c r="S68">
        <f>365*127</f>
        <v>46355</v>
      </c>
      <c r="T68">
        <f>100*245</f>
        <v>24500</v>
      </c>
      <c r="U68">
        <f t="shared" si="3"/>
        <v>1.8920408163265305</v>
      </c>
      <c r="V68">
        <v>301</v>
      </c>
      <c r="W68">
        <v>365</v>
      </c>
    </row>
    <row r="69" spans="1:23" hidden="1" x14ac:dyDescent="0.2">
      <c r="A69">
        <v>2</v>
      </c>
      <c r="B69" t="s">
        <v>3</v>
      </c>
      <c r="C69" t="s">
        <v>4</v>
      </c>
      <c r="D69" t="s">
        <v>28</v>
      </c>
      <c r="E69">
        <v>26.53</v>
      </c>
      <c r="F69">
        <v>151.37</v>
      </c>
      <c r="G69">
        <v>-28.883299999999998</v>
      </c>
      <c r="H69">
        <v>151.61667</v>
      </c>
      <c r="I69">
        <v>916</v>
      </c>
      <c r="K69" s="1">
        <v>11610</v>
      </c>
      <c r="L69" t="s">
        <v>29</v>
      </c>
      <c r="M69" t="s">
        <v>30</v>
      </c>
      <c r="N69" t="s">
        <v>14</v>
      </c>
      <c r="O69" t="s">
        <v>15</v>
      </c>
      <c r="P69" t="s">
        <v>27</v>
      </c>
      <c r="Q69">
        <v>2</v>
      </c>
      <c r="R69">
        <v>11.68</v>
      </c>
      <c r="S69">
        <f t="shared" ref="S69:S121" si="6">365*127</f>
        <v>46355</v>
      </c>
      <c r="T69">
        <f t="shared" ref="T69:T121" si="7">100*245</f>
        <v>24500</v>
      </c>
      <c r="U69">
        <f t="shared" si="3"/>
        <v>1.8920408163265305</v>
      </c>
      <c r="V69">
        <v>301</v>
      </c>
      <c r="W69">
        <v>365</v>
      </c>
    </row>
    <row r="70" spans="1:23" hidden="1" x14ac:dyDescent="0.2">
      <c r="A70">
        <v>2</v>
      </c>
      <c r="B70" t="s">
        <v>3</v>
      </c>
      <c r="C70" t="s">
        <v>4</v>
      </c>
      <c r="D70" t="s">
        <v>28</v>
      </c>
      <c r="E70">
        <v>26.53</v>
      </c>
      <c r="F70">
        <v>151.37</v>
      </c>
      <c r="G70">
        <v>-28.883299999999998</v>
      </c>
      <c r="H70">
        <v>151.61667</v>
      </c>
      <c r="I70">
        <v>916</v>
      </c>
      <c r="K70" s="1">
        <v>11610</v>
      </c>
      <c r="L70" t="s">
        <v>29</v>
      </c>
      <c r="M70" t="s">
        <v>30</v>
      </c>
      <c r="N70" t="s">
        <v>14</v>
      </c>
      <c r="O70" t="s">
        <v>15</v>
      </c>
      <c r="P70" t="s">
        <v>27</v>
      </c>
      <c r="Q70">
        <v>3</v>
      </c>
      <c r="R70">
        <v>14.74</v>
      </c>
      <c r="S70">
        <f t="shared" si="6"/>
        <v>46355</v>
      </c>
      <c r="T70">
        <f t="shared" si="7"/>
        <v>24500</v>
      </c>
      <c r="U70">
        <f t="shared" si="3"/>
        <v>1.8920408163265305</v>
      </c>
      <c r="V70">
        <v>301</v>
      </c>
      <c r="W70">
        <v>365</v>
      </c>
    </row>
    <row r="71" spans="1:23" hidden="1" x14ac:dyDescent="0.2">
      <c r="A71">
        <v>2</v>
      </c>
      <c r="B71" t="s">
        <v>3</v>
      </c>
      <c r="C71" t="s">
        <v>4</v>
      </c>
      <c r="D71" t="s">
        <v>28</v>
      </c>
      <c r="E71">
        <v>26.53</v>
      </c>
      <c r="F71">
        <v>151.37</v>
      </c>
      <c r="G71">
        <v>-28.883299999999998</v>
      </c>
      <c r="H71">
        <v>151.61667</v>
      </c>
      <c r="I71">
        <v>916</v>
      </c>
      <c r="K71" s="1">
        <v>11610</v>
      </c>
      <c r="L71" t="s">
        <v>29</v>
      </c>
      <c r="M71" t="s">
        <v>30</v>
      </c>
      <c r="N71" t="s">
        <v>14</v>
      </c>
      <c r="O71" t="s">
        <v>15</v>
      </c>
      <c r="P71" t="s">
        <v>27</v>
      </c>
      <c r="Q71">
        <v>4</v>
      </c>
      <c r="R71">
        <v>12.99</v>
      </c>
      <c r="S71">
        <f t="shared" si="6"/>
        <v>46355</v>
      </c>
      <c r="T71">
        <f t="shared" si="7"/>
        <v>24500</v>
      </c>
      <c r="U71">
        <f t="shared" si="3"/>
        <v>1.8920408163265305</v>
      </c>
      <c r="V71">
        <v>301</v>
      </c>
      <c r="W71">
        <v>365</v>
      </c>
    </row>
    <row r="72" spans="1:23" hidden="1" x14ac:dyDescent="0.2">
      <c r="A72">
        <v>2</v>
      </c>
      <c r="B72" t="s">
        <v>3</v>
      </c>
      <c r="C72" t="s">
        <v>4</v>
      </c>
      <c r="D72" t="s">
        <v>28</v>
      </c>
      <c r="E72">
        <v>26.53</v>
      </c>
      <c r="F72">
        <v>151.37</v>
      </c>
      <c r="G72">
        <v>-28.883299999999998</v>
      </c>
      <c r="H72">
        <v>151.61667</v>
      </c>
      <c r="I72">
        <v>916</v>
      </c>
      <c r="K72" s="1">
        <v>11610</v>
      </c>
      <c r="L72" t="s">
        <v>29</v>
      </c>
      <c r="M72" t="s">
        <v>30</v>
      </c>
      <c r="N72" t="s">
        <v>14</v>
      </c>
      <c r="O72" t="s">
        <v>15</v>
      </c>
      <c r="P72" t="s">
        <v>27</v>
      </c>
      <c r="Q72">
        <v>5</v>
      </c>
      <c r="R72">
        <v>11.92</v>
      </c>
      <c r="S72">
        <f t="shared" si="6"/>
        <v>46355</v>
      </c>
      <c r="T72">
        <f t="shared" si="7"/>
        <v>24500</v>
      </c>
      <c r="U72">
        <f t="shared" si="3"/>
        <v>1.8920408163265305</v>
      </c>
      <c r="V72">
        <v>301</v>
      </c>
      <c r="W72">
        <v>365</v>
      </c>
    </row>
    <row r="73" spans="1:23" hidden="1" x14ac:dyDescent="0.2">
      <c r="A73">
        <v>2</v>
      </c>
      <c r="B73" t="s">
        <v>3</v>
      </c>
      <c r="C73" t="s">
        <v>4</v>
      </c>
      <c r="D73" t="s">
        <v>28</v>
      </c>
      <c r="E73">
        <v>26.53</v>
      </c>
      <c r="F73">
        <v>151.37</v>
      </c>
      <c r="G73">
        <v>-28.883299999999998</v>
      </c>
      <c r="H73">
        <v>151.61667</v>
      </c>
      <c r="I73">
        <v>916</v>
      </c>
      <c r="K73" s="1">
        <v>11610</v>
      </c>
      <c r="L73" t="s">
        <v>29</v>
      </c>
      <c r="M73" t="s">
        <v>30</v>
      </c>
      <c r="N73" t="s">
        <v>14</v>
      </c>
      <c r="O73" t="s">
        <v>15</v>
      </c>
      <c r="P73" t="s">
        <v>27</v>
      </c>
      <c r="Q73">
        <v>6</v>
      </c>
      <c r="R73">
        <v>12.83</v>
      </c>
      <c r="S73">
        <f t="shared" si="6"/>
        <v>46355</v>
      </c>
      <c r="T73">
        <f t="shared" si="7"/>
        <v>24500</v>
      </c>
      <c r="U73">
        <f t="shared" si="3"/>
        <v>1.8920408163265305</v>
      </c>
      <c r="V73">
        <v>301</v>
      </c>
      <c r="W73">
        <v>365</v>
      </c>
    </row>
    <row r="74" spans="1:23" hidden="1" x14ac:dyDescent="0.2">
      <c r="A74">
        <v>2</v>
      </c>
      <c r="B74" t="s">
        <v>3</v>
      </c>
      <c r="C74" t="s">
        <v>4</v>
      </c>
      <c r="D74" t="s">
        <v>28</v>
      </c>
      <c r="E74">
        <v>26.53</v>
      </c>
      <c r="F74">
        <v>151.37</v>
      </c>
      <c r="G74">
        <v>-28.883299999999998</v>
      </c>
      <c r="H74">
        <v>151.61667</v>
      </c>
      <c r="I74">
        <v>916</v>
      </c>
      <c r="K74" s="1">
        <v>11610</v>
      </c>
      <c r="L74" t="s">
        <v>29</v>
      </c>
      <c r="M74" t="s">
        <v>30</v>
      </c>
      <c r="N74" t="s">
        <v>14</v>
      </c>
      <c r="O74" t="s">
        <v>16</v>
      </c>
      <c r="P74" t="s">
        <v>27</v>
      </c>
      <c r="Q74">
        <v>1</v>
      </c>
      <c r="R74">
        <v>10.83</v>
      </c>
      <c r="S74">
        <f t="shared" si="6"/>
        <v>46355</v>
      </c>
      <c r="T74">
        <f t="shared" si="7"/>
        <v>24500</v>
      </c>
      <c r="U74">
        <f t="shared" si="3"/>
        <v>1.8920408163265305</v>
      </c>
      <c r="V74">
        <v>301</v>
      </c>
      <c r="W74">
        <v>365</v>
      </c>
    </row>
    <row r="75" spans="1:23" hidden="1" x14ac:dyDescent="0.2">
      <c r="A75">
        <v>2</v>
      </c>
      <c r="B75" t="s">
        <v>3</v>
      </c>
      <c r="C75" t="s">
        <v>4</v>
      </c>
      <c r="D75" t="s">
        <v>28</v>
      </c>
      <c r="E75">
        <v>26.53</v>
      </c>
      <c r="F75">
        <v>151.37</v>
      </c>
      <c r="G75">
        <v>-28.883299999999998</v>
      </c>
      <c r="H75">
        <v>151.61667</v>
      </c>
      <c r="I75">
        <v>916</v>
      </c>
      <c r="K75" s="1">
        <v>11610</v>
      </c>
      <c r="L75" t="s">
        <v>29</v>
      </c>
      <c r="M75" t="s">
        <v>30</v>
      </c>
      <c r="N75" t="s">
        <v>14</v>
      </c>
      <c r="O75" t="s">
        <v>16</v>
      </c>
      <c r="P75" t="s">
        <v>27</v>
      </c>
      <c r="Q75">
        <v>2</v>
      </c>
      <c r="R75">
        <v>9.08</v>
      </c>
      <c r="S75">
        <f t="shared" si="6"/>
        <v>46355</v>
      </c>
      <c r="T75">
        <f t="shared" si="7"/>
        <v>24500</v>
      </c>
      <c r="U75">
        <f t="shared" si="3"/>
        <v>1.8920408163265305</v>
      </c>
      <c r="V75">
        <v>301</v>
      </c>
      <c r="W75">
        <v>365</v>
      </c>
    </row>
    <row r="76" spans="1:23" hidden="1" x14ac:dyDescent="0.2">
      <c r="A76">
        <v>2</v>
      </c>
      <c r="B76" t="s">
        <v>3</v>
      </c>
      <c r="C76" t="s">
        <v>4</v>
      </c>
      <c r="D76" t="s">
        <v>28</v>
      </c>
      <c r="E76">
        <v>26.53</v>
      </c>
      <c r="F76">
        <v>151.37</v>
      </c>
      <c r="G76">
        <v>-28.883299999999998</v>
      </c>
      <c r="H76">
        <v>151.61667</v>
      </c>
      <c r="I76">
        <v>916</v>
      </c>
      <c r="K76" s="1">
        <v>11610</v>
      </c>
      <c r="L76" t="s">
        <v>29</v>
      </c>
      <c r="M76" t="s">
        <v>30</v>
      </c>
      <c r="N76" t="s">
        <v>14</v>
      </c>
      <c r="O76" t="s">
        <v>16</v>
      </c>
      <c r="P76" t="s">
        <v>27</v>
      </c>
      <c r="Q76">
        <v>3</v>
      </c>
      <c r="R76">
        <v>11.25</v>
      </c>
      <c r="S76">
        <f t="shared" si="6"/>
        <v>46355</v>
      </c>
      <c r="T76">
        <f t="shared" si="7"/>
        <v>24500</v>
      </c>
      <c r="U76">
        <f t="shared" si="3"/>
        <v>1.8920408163265305</v>
      </c>
      <c r="V76">
        <v>301</v>
      </c>
      <c r="W76">
        <v>365</v>
      </c>
    </row>
    <row r="77" spans="1:23" hidden="1" x14ac:dyDescent="0.2">
      <c r="A77">
        <v>2</v>
      </c>
      <c r="B77" t="s">
        <v>3</v>
      </c>
      <c r="C77" t="s">
        <v>4</v>
      </c>
      <c r="D77" t="s">
        <v>28</v>
      </c>
      <c r="E77">
        <v>26.53</v>
      </c>
      <c r="F77">
        <v>151.37</v>
      </c>
      <c r="G77">
        <v>-28.883299999999998</v>
      </c>
      <c r="H77">
        <v>151.61667</v>
      </c>
      <c r="I77">
        <v>916</v>
      </c>
      <c r="K77" s="1">
        <v>11610</v>
      </c>
      <c r="L77" t="s">
        <v>29</v>
      </c>
      <c r="M77" t="s">
        <v>30</v>
      </c>
      <c r="N77" t="s">
        <v>14</v>
      </c>
      <c r="O77" t="s">
        <v>16</v>
      </c>
      <c r="P77" t="s">
        <v>27</v>
      </c>
      <c r="Q77">
        <v>4</v>
      </c>
      <c r="R77">
        <v>7.83</v>
      </c>
      <c r="S77">
        <f t="shared" si="6"/>
        <v>46355</v>
      </c>
      <c r="T77">
        <f t="shared" si="7"/>
        <v>24500</v>
      </c>
      <c r="U77">
        <f t="shared" si="3"/>
        <v>1.8920408163265305</v>
      </c>
      <c r="V77">
        <v>301</v>
      </c>
      <c r="W77">
        <v>365</v>
      </c>
    </row>
    <row r="78" spans="1:23" hidden="1" x14ac:dyDescent="0.2">
      <c r="A78">
        <v>2</v>
      </c>
      <c r="B78" t="s">
        <v>3</v>
      </c>
      <c r="C78" t="s">
        <v>4</v>
      </c>
      <c r="D78" t="s">
        <v>28</v>
      </c>
      <c r="E78">
        <v>26.53</v>
      </c>
      <c r="F78">
        <v>151.37</v>
      </c>
      <c r="G78">
        <v>-28.883299999999998</v>
      </c>
      <c r="H78">
        <v>151.61667</v>
      </c>
      <c r="I78">
        <v>916</v>
      </c>
      <c r="K78" s="1">
        <v>11610</v>
      </c>
      <c r="L78" t="s">
        <v>29</v>
      </c>
      <c r="M78" t="s">
        <v>30</v>
      </c>
      <c r="N78" t="s">
        <v>14</v>
      </c>
      <c r="O78" t="s">
        <v>16</v>
      </c>
      <c r="P78" t="s">
        <v>27</v>
      </c>
      <c r="Q78">
        <v>5</v>
      </c>
      <c r="R78">
        <v>11.94</v>
      </c>
      <c r="S78">
        <f t="shared" si="6"/>
        <v>46355</v>
      </c>
      <c r="T78">
        <f t="shared" si="7"/>
        <v>24500</v>
      </c>
      <c r="U78">
        <f t="shared" si="3"/>
        <v>1.8920408163265305</v>
      </c>
      <c r="V78">
        <v>301</v>
      </c>
      <c r="W78">
        <v>365</v>
      </c>
    </row>
    <row r="79" spans="1:23" hidden="1" x14ac:dyDescent="0.2">
      <c r="A79">
        <v>2</v>
      </c>
      <c r="B79" t="s">
        <v>3</v>
      </c>
      <c r="C79" t="s">
        <v>4</v>
      </c>
      <c r="D79" t="s">
        <v>28</v>
      </c>
      <c r="E79">
        <v>26.53</v>
      </c>
      <c r="F79">
        <v>151.37</v>
      </c>
      <c r="G79">
        <v>-28.883299999999998</v>
      </c>
      <c r="H79">
        <v>151.61667</v>
      </c>
      <c r="I79">
        <v>916</v>
      </c>
      <c r="K79" s="1">
        <v>11610</v>
      </c>
      <c r="L79" t="s">
        <v>29</v>
      </c>
      <c r="M79" t="s">
        <v>30</v>
      </c>
      <c r="N79" t="s">
        <v>14</v>
      </c>
      <c r="O79" t="s">
        <v>16</v>
      </c>
      <c r="P79" t="s">
        <v>27</v>
      </c>
      <c r="Q79">
        <v>6</v>
      </c>
      <c r="R79">
        <v>9.98</v>
      </c>
      <c r="S79">
        <f t="shared" si="6"/>
        <v>46355</v>
      </c>
      <c r="T79">
        <f t="shared" si="7"/>
        <v>24500</v>
      </c>
      <c r="U79">
        <f t="shared" si="3"/>
        <v>1.8920408163265305</v>
      </c>
      <c r="V79">
        <v>301</v>
      </c>
      <c r="W79">
        <v>365</v>
      </c>
    </row>
    <row r="80" spans="1:23" hidden="1" x14ac:dyDescent="0.2">
      <c r="A80">
        <v>2</v>
      </c>
      <c r="B80" t="s">
        <v>3</v>
      </c>
      <c r="C80" t="s">
        <v>4</v>
      </c>
      <c r="D80" t="s">
        <v>28</v>
      </c>
      <c r="E80">
        <v>26.53</v>
      </c>
      <c r="F80">
        <v>151.37</v>
      </c>
      <c r="G80">
        <v>-28.883299999999998</v>
      </c>
      <c r="H80">
        <v>151.61667</v>
      </c>
      <c r="I80">
        <v>916</v>
      </c>
      <c r="K80" s="1">
        <v>11610</v>
      </c>
      <c r="L80" t="s">
        <v>29</v>
      </c>
      <c r="M80" t="s">
        <v>30</v>
      </c>
      <c r="N80" t="s">
        <v>14</v>
      </c>
      <c r="O80" t="s">
        <v>18</v>
      </c>
      <c r="P80" t="s">
        <v>27</v>
      </c>
      <c r="Q80">
        <v>1</v>
      </c>
      <c r="R80">
        <v>3.76</v>
      </c>
      <c r="S80">
        <f t="shared" si="6"/>
        <v>46355</v>
      </c>
      <c r="T80">
        <f t="shared" si="7"/>
        <v>24500</v>
      </c>
      <c r="U80">
        <f t="shared" si="3"/>
        <v>1.8920408163265305</v>
      </c>
      <c r="V80">
        <v>301</v>
      </c>
      <c r="W80">
        <v>365</v>
      </c>
    </row>
    <row r="81" spans="1:23" hidden="1" x14ac:dyDescent="0.2">
      <c r="A81">
        <v>2</v>
      </c>
      <c r="B81" t="s">
        <v>3</v>
      </c>
      <c r="C81" t="s">
        <v>4</v>
      </c>
      <c r="D81" t="s">
        <v>28</v>
      </c>
      <c r="E81">
        <v>26.53</v>
      </c>
      <c r="F81">
        <v>151.37</v>
      </c>
      <c r="G81">
        <v>-28.883299999999998</v>
      </c>
      <c r="H81">
        <v>151.61667</v>
      </c>
      <c r="I81">
        <v>916</v>
      </c>
      <c r="K81" s="1">
        <v>11610</v>
      </c>
      <c r="L81" t="s">
        <v>29</v>
      </c>
      <c r="M81" t="s">
        <v>30</v>
      </c>
      <c r="N81" t="s">
        <v>14</v>
      </c>
      <c r="O81" t="s">
        <v>18</v>
      </c>
      <c r="P81" t="s">
        <v>27</v>
      </c>
      <c r="Q81">
        <v>2</v>
      </c>
      <c r="R81">
        <v>4.97</v>
      </c>
      <c r="S81">
        <f t="shared" si="6"/>
        <v>46355</v>
      </c>
      <c r="T81">
        <f t="shared" si="7"/>
        <v>24500</v>
      </c>
      <c r="U81">
        <f t="shared" si="3"/>
        <v>1.8920408163265305</v>
      </c>
      <c r="V81">
        <v>301</v>
      </c>
      <c r="W81">
        <v>365</v>
      </c>
    </row>
    <row r="82" spans="1:23" hidden="1" x14ac:dyDescent="0.2">
      <c r="A82">
        <v>2</v>
      </c>
      <c r="B82" t="s">
        <v>3</v>
      </c>
      <c r="C82" t="s">
        <v>4</v>
      </c>
      <c r="D82" t="s">
        <v>28</v>
      </c>
      <c r="E82">
        <v>26.53</v>
      </c>
      <c r="F82">
        <v>151.37</v>
      </c>
      <c r="G82">
        <v>-28.883299999999998</v>
      </c>
      <c r="H82">
        <v>151.61667</v>
      </c>
      <c r="I82">
        <v>916</v>
      </c>
      <c r="K82" s="1">
        <v>11610</v>
      </c>
      <c r="L82" t="s">
        <v>29</v>
      </c>
      <c r="M82" t="s">
        <v>30</v>
      </c>
      <c r="N82" t="s">
        <v>14</v>
      </c>
      <c r="O82" t="s">
        <v>18</v>
      </c>
      <c r="P82" t="s">
        <v>27</v>
      </c>
      <c r="Q82">
        <v>3</v>
      </c>
      <c r="R82">
        <v>4.62</v>
      </c>
      <c r="S82">
        <f t="shared" si="6"/>
        <v>46355</v>
      </c>
      <c r="T82">
        <f t="shared" si="7"/>
        <v>24500</v>
      </c>
      <c r="U82">
        <f t="shared" si="3"/>
        <v>1.8920408163265305</v>
      </c>
      <c r="V82">
        <v>301</v>
      </c>
      <c r="W82">
        <v>365</v>
      </c>
    </row>
    <row r="83" spans="1:23" hidden="1" x14ac:dyDescent="0.2">
      <c r="A83">
        <v>2</v>
      </c>
      <c r="B83" t="s">
        <v>3</v>
      </c>
      <c r="C83" t="s">
        <v>4</v>
      </c>
      <c r="D83" t="s">
        <v>28</v>
      </c>
      <c r="E83">
        <v>26.53</v>
      </c>
      <c r="F83">
        <v>151.37</v>
      </c>
      <c r="G83">
        <v>-28.883299999999998</v>
      </c>
      <c r="H83">
        <v>151.61667</v>
      </c>
      <c r="I83">
        <v>916</v>
      </c>
      <c r="K83" s="1">
        <v>11610</v>
      </c>
      <c r="L83" t="s">
        <v>29</v>
      </c>
      <c r="M83" t="s">
        <v>30</v>
      </c>
      <c r="N83" t="s">
        <v>14</v>
      </c>
      <c r="O83" t="s">
        <v>18</v>
      </c>
      <c r="P83" t="s">
        <v>27</v>
      </c>
      <c r="Q83">
        <v>4</v>
      </c>
      <c r="R83">
        <v>7.07</v>
      </c>
      <c r="S83">
        <f t="shared" si="6"/>
        <v>46355</v>
      </c>
      <c r="T83">
        <f t="shared" si="7"/>
        <v>24500</v>
      </c>
      <c r="U83">
        <f t="shared" si="3"/>
        <v>1.8920408163265305</v>
      </c>
      <c r="V83">
        <v>301</v>
      </c>
      <c r="W83">
        <v>365</v>
      </c>
    </row>
    <row r="84" spans="1:23" hidden="1" x14ac:dyDescent="0.2">
      <c r="A84">
        <v>2</v>
      </c>
      <c r="B84" t="s">
        <v>3</v>
      </c>
      <c r="C84" t="s">
        <v>4</v>
      </c>
      <c r="D84" t="s">
        <v>28</v>
      </c>
      <c r="E84">
        <v>26.53</v>
      </c>
      <c r="F84">
        <v>151.37</v>
      </c>
      <c r="G84">
        <v>-28.883299999999998</v>
      </c>
      <c r="H84">
        <v>151.61667</v>
      </c>
      <c r="I84">
        <v>916</v>
      </c>
      <c r="K84" s="1">
        <v>11610</v>
      </c>
      <c r="L84" t="s">
        <v>29</v>
      </c>
      <c r="M84" t="s">
        <v>30</v>
      </c>
      <c r="N84" t="s">
        <v>14</v>
      </c>
      <c r="O84" t="s">
        <v>18</v>
      </c>
      <c r="P84" t="s">
        <v>27</v>
      </c>
      <c r="Q84">
        <v>5</v>
      </c>
      <c r="R84">
        <v>5.0599999999999996</v>
      </c>
      <c r="S84">
        <f t="shared" si="6"/>
        <v>46355</v>
      </c>
      <c r="T84">
        <f t="shared" si="7"/>
        <v>24500</v>
      </c>
      <c r="U84">
        <f t="shared" si="3"/>
        <v>1.8920408163265305</v>
      </c>
      <c r="V84">
        <v>301</v>
      </c>
      <c r="W84">
        <v>365</v>
      </c>
    </row>
    <row r="85" spans="1:23" hidden="1" x14ac:dyDescent="0.2">
      <c r="A85">
        <v>2</v>
      </c>
      <c r="B85" t="s">
        <v>3</v>
      </c>
      <c r="C85" t="s">
        <v>4</v>
      </c>
      <c r="D85" t="s">
        <v>28</v>
      </c>
      <c r="E85">
        <v>26.53</v>
      </c>
      <c r="F85">
        <v>151.37</v>
      </c>
      <c r="G85">
        <v>-28.883299999999998</v>
      </c>
      <c r="H85">
        <v>151.61667</v>
      </c>
      <c r="I85">
        <v>916</v>
      </c>
      <c r="K85" s="1">
        <v>11610</v>
      </c>
      <c r="L85" t="s">
        <v>29</v>
      </c>
      <c r="M85" t="s">
        <v>30</v>
      </c>
      <c r="N85" t="s">
        <v>14</v>
      </c>
      <c r="O85" t="s">
        <v>18</v>
      </c>
      <c r="P85" t="s">
        <v>27</v>
      </c>
      <c r="Q85">
        <v>6</v>
      </c>
      <c r="R85">
        <v>5.92</v>
      </c>
      <c r="S85">
        <f t="shared" si="6"/>
        <v>46355</v>
      </c>
      <c r="T85">
        <f t="shared" si="7"/>
        <v>24500</v>
      </c>
      <c r="U85">
        <f t="shared" si="3"/>
        <v>1.8920408163265305</v>
      </c>
      <c r="V85">
        <v>301</v>
      </c>
      <c r="W85">
        <v>365</v>
      </c>
    </row>
    <row r="86" spans="1:23" hidden="1" x14ac:dyDescent="0.2">
      <c r="A86">
        <v>2</v>
      </c>
      <c r="B86" t="s">
        <v>3</v>
      </c>
      <c r="C86" t="s">
        <v>4</v>
      </c>
      <c r="D86" t="s">
        <v>28</v>
      </c>
      <c r="E86">
        <v>26.53</v>
      </c>
      <c r="F86">
        <v>151.37</v>
      </c>
      <c r="G86">
        <v>-28.883299999999998</v>
      </c>
      <c r="H86">
        <v>151.61667</v>
      </c>
      <c r="I86">
        <v>916</v>
      </c>
      <c r="K86" s="1">
        <v>11610</v>
      </c>
      <c r="L86" t="s">
        <v>29</v>
      </c>
      <c r="M86" t="s">
        <v>30</v>
      </c>
      <c r="N86" t="s">
        <v>14</v>
      </c>
      <c r="O86" t="s">
        <v>19</v>
      </c>
      <c r="P86" t="s">
        <v>27</v>
      </c>
      <c r="Q86">
        <v>1</v>
      </c>
      <c r="R86">
        <v>9.14</v>
      </c>
      <c r="S86">
        <f t="shared" si="6"/>
        <v>46355</v>
      </c>
      <c r="T86">
        <f t="shared" si="7"/>
        <v>24500</v>
      </c>
      <c r="U86">
        <f t="shared" si="3"/>
        <v>1.8920408163265305</v>
      </c>
      <c r="V86">
        <v>301</v>
      </c>
      <c r="W86">
        <v>365</v>
      </c>
    </row>
    <row r="87" spans="1:23" hidden="1" x14ac:dyDescent="0.2">
      <c r="A87">
        <v>2</v>
      </c>
      <c r="B87" t="s">
        <v>3</v>
      </c>
      <c r="C87" t="s">
        <v>4</v>
      </c>
      <c r="D87" t="s">
        <v>28</v>
      </c>
      <c r="E87">
        <v>26.53</v>
      </c>
      <c r="F87">
        <v>151.37</v>
      </c>
      <c r="G87">
        <v>-28.883299999999998</v>
      </c>
      <c r="H87">
        <v>151.61667</v>
      </c>
      <c r="I87">
        <v>916</v>
      </c>
      <c r="K87" s="1">
        <v>11610</v>
      </c>
      <c r="L87" t="s">
        <v>29</v>
      </c>
      <c r="M87" t="s">
        <v>30</v>
      </c>
      <c r="N87" t="s">
        <v>14</v>
      </c>
      <c r="O87" t="s">
        <v>19</v>
      </c>
      <c r="P87" t="s">
        <v>27</v>
      </c>
      <c r="Q87">
        <v>2</v>
      </c>
      <c r="R87">
        <v>7.81</v>
      </c>
      <c r="S87">
        <f t="shared" si="6"/>
        <v>46355</v>
      </c>
      <c r="T87">
        <f t="shared" si="7"/>
        <v>24500</v>
      </c>
      <c r="U87">
        <f t="shared" si="3"/>
        <v>1.8920408163265305</v>
      </c>
      <c r="V87">
        <v>301</v>
      </c>
      <c r="W87">
        <v>365</v>
      </c>
    </row>
    <row r="88" spans="1:23" hidden="1" x14ac:dyDescent="0.2">
      <c r="A88">
        <v>2</v>
      </c>
      <c r="B88" t="s">
        <v>3</v>
      </c>
      <c r="C88" t="s">
        <v>4</v>
      </c>
      <c r="D88" t="s">
        <v>28</v>
      </c>
      <c r="E88">
        <v>26.53</v>
      </c>
      <c r="F88">
        <v>151.37</v>
      </c>
      <c r="G88">
        <v>-28.883299999999998</v>
      </c>
      <c r="H88">
        <v>151.61667</v>
      </c>
      <c r="I88">
        <v>916</v>
      </c>
      <c r="K88" s="1">
        <v>11610</v>
      </c>
      <c r="L88" t="s">
        <v>29</v>
      </c>
      <c r="M88" t="s">
        <v>30</v>
      </c>
      <c r="N88" t="s">
        <v>14</v>
      </c>
      <c r="O88" t="s">
        <v>19</v>
      </c>
      <c r="P88" t="s">
        <v>27</v>
      </c>
      <c r="Q88">
        <v>3</v>
      </c>
      <c r="R88">
        <v>9.9</v>
      </c>
      <c r="S88">
        <f t="shared" si="6"/>
        <v>46355</v>
      </c>
      <c r="T88">
        <f t="shared" si="7"/>
        <v>24500</v>
      </c>
      <c r="U88">
        <f t="shared" si="3"/>
        <v>1.8920408163265305</v>
      </c>
      <c r="V88">
        <v>301</v>
      </c>
      <c r="W88">
        <v>365</v>
      </c>
    </row>
    <row r="89" spans="1:23" hidden="1" x14ac:dyDescent="0.2">
      <c r="A89">
        <v>2</v>
      </c>
      <c r="B89" t="s">
        <v>3</v>
      </c>
      <c r="C89" t="s">
        <v>4</v>
      </c>
      <c r="D89" t="s">
        <v>28</v>
      </c>
      <c r="E89">
        <v>26.53</v>
      </c>
      <c r="F89">
        <v>151.37</v>
      </c>
      <c r="G89">
        <v>-28.883299999999998</v>
      </c>
      <c r="H89">
        <v>151.61667</v>
      </c>
      <c r="I89">
        <v>916</v>
      </c>
      <c r="K89" s="1">
        <v>11610</v>
      </c>
      <c r="L89" t="s">
        <v>29</v>
      </c>
      <c r="M89" t="s">
        <v>30</v>
      </c>
      <c r="N89" t="s">
        <v>14</v>
      </c>
      <c r="O89" t="s">
        <v>19</v>
      </c>
      <c r="P89" t="s">
        <v>27</v>
      </c>
      <c r="Q89">
        <v>4</v>
      </c>
      <c r="R89">
        <v>10.85</v>
      </c>
      <c r="S89">
        <f t="shared" si="6"/>
        <v>46355</v>
      </c>
      <c r="T89">
        <f t="shared" si="7"/>
        <v>24500</v>
      </c>
      <c r="U89">
        <f t="shared" si="3"/>
        <v>1.8920408163265305</v>
      </c>
      <c r="V89">
        <v>301</v>
      </c>
      <c r="W89">
        <v>365</v>
      </c>
    </row>
    <row r="90" spans="1:23" hidden="1" x14ac:dyDescent="0.2">
      <c r="A90">
        <v>2</v>
      </c>
      <c r="B90" t="s">
        <v>3</v>
      </c>
      <c r="C90" t="s">
        <v>4</v>
      </c>
      <c r="D90" t="s">
        <v>28</v>
      </c>
      <c r="E90">
        <v>26.53</v>
      </c>
      <c r="F90">
        <v>151.37</v>
      </c>
      <c r="G90">
        <v>-28.883299999999998</v>
      </c>
      <c r="H90">
        <v>151.61667</v>
      </c>
      <c r="I90">
        <v>916</v>
      </c>
      <c r="K90" s="1">
        <v>11610</v>
      </c>
      <c r="L90" t="s">
        <v>29</v>
      </c>
      <c r="M90" t="s">
        <v>30</v>
      </c>
      <c r="N90" t="s">
        <v>14</v>
      </c>
      <c r="O90" t="s">
        <v>19</v>
      </c>
      <c r="P90" t="s">
        <v>27</v>
      </c>
      <c r="Q90">
        <v>5</v>
      </c>
      <c r="R90">
        <v>8.19</v>
      </c>
      <c r="S90">
        <f t="shared" si="6"/>
        <v>46355</v>
      </c>
      <c r="T90">
        <f t="shared" si="7"/>
        <v>24500</v>
      </c>
      <c r="U90">
        <f t="shared" si="3"/>
        <v>1.8920408163265305</v>
      </c>
      <c r="V90">
        <v>301</v>
      </c>
      <c r="W90">
        <v>365</v>
      </c>
    </row>
    <row r="91" spans="1:23" hidden="1" x14ac:dyDescent="0.2">
      <c r="A91">
        <v>2</v>
      </c>
      <c r="B91" t="s">
        <v>3</v>
      </c>
      <c r="C91" t="s">
        <v>4</v>
      </c>
      <c r="D91" t="s">
        <v>28</v>
      </c>
      <c r="E91">
        <v>26.53</v>
      </c>
      <c r="F91">
        <v>151.37</v>
      </c>
      <c r="G91">
        <v>-28.883299999999998</v>
      </c>
      <c r="H91">
        <v>151.61667</v>
      </c>
      <c r="I91">
        <v>916</v>
      </c>
      <c r="K91" s="1">
        <v>11610</v>
      </c>
      <c r="L91" t="s">
        <v>29</v>
      </c>
      <c r="M91" t="s">
        <v>30</v>
      </c>
      <c r="N91" t="s">
        <v>14</v>
      </c>
      <c r="O91" t="s">
        <v>19</v>
      </c>
      <c r="P91" t="s">
        <v>27</v>
      </c>
      <c r="Q91">
        <v>6</v>
      </c>
      <c r="R91">
        <v>4.0199999999999996</v>
      </c>
      <c r="S91">
        <f t="shared" si="6"/>
        <v>46355</v>
      </c>
      <c r="T91">
        <f t="shared" si="7"/>
        <v>24500</v>
      </c>
      <c r="U91">
        <f t="shared" si="3"/>
        <v>1.8920408163265305</v>
      </c>
      <c r="V91">
        <v>301</v>
      </c>
      <c r="W91">
        <v>365</v>
      </c>
    </row>
    <row r="92" spans="1:23" hidden="1" x14ac:dyDescent="0.2">
      <c r="A92">
        <v>2</v>
      </c>
      <c r="B92" t="s">
        <v>3</v>
      </c>
      <c r="C92" t="s">
        <v>4</v>
      </c>
      <c r="D92" t="s">
        <v>28</v>
      </c>
      <c r="E92">
        <v>26.53</v>
      </c>
      <c r="F92">
        <v>151.37</v>
      </c>
      <c r="G92">
        <v>-28.883299999999998</v>
      </c>
      <c r="H92">
        <v>151.61667</v>
      </c>
      <c r="I92">
        <v>916</v>
      </c>
      <c r="K92" s="1">
        <v>11610</v>
      </c>
      <c r="L92" t="s">
        <v>29</v>
      </c>
      <c r="M92" t="s">
        <v>30</v>
      </c>
      <c r="N92" t="s">
        <v>24</v>
      </c>
      <c r="O92" t="s">
        <v>15</v>
      </c>
      <c r="P92" t="s">
        <v>26</v>
      </c>
      <c r="Q92">
        <v>1</v>
      </c>
      <c r="R92">
        <v>20.7</v>
      </c>
      <c r="S92">
        <f t="shared" si="6"/>
        <v>46355</v>
      </c>
      <c r="T92">
        <f t="shared" si="7"/>
        <v>24500</v>
      </c>
      <c r="U92">
        <f t="shared" si="3"/>
        <v>1.8920408163265305</v>
      </c>
      <c r="V92">
        <v>301</v>
      </c>
      <c r="W92">
        <v>365</v>
      </c>
    </row>
    <row r="93" spans="1:23" hidden="1" x14ac:dyDescent="0.2">
      <c r="A93">
        <v>2</v>
      </c>
      <c r="B93" t="s">
        <v>3</v>
      </c>
      <c r="C93" t="s">
        <v>4</v>
      </c>
      <c r="D93" t="s">
        <v>28</v>
      </c>
      <c r="E93">
        <v>26.53</v>
      </c>
      <c r="F93">
        <v>151.37</v>
      </c>
      <c r="G93">
        <v>-28.883299999999998</v>
      </c>
      <c r="H93">
        <v>151.61667</v>
      </c>
      <c r="I93">
        <v>916</v>
      </c>
      <c r="K93" s="1">
        <v>11610</v>
      </c>
      <c r="L93" t="s">
        <v>29</v>
      </c>
      <c r="M93" t="s">
        <v>30</v>
      </c>
      <c r="N93" t="s">
        <v>24</v>
      </c>
      <c r="O93" t="s">
        <v>15</v>
      </c>
      <c r="P93" t="s">
        <v>26</v>
      </c>
      <c r="Q93">
        <v>2</v>
      </c>
      <c r="R93">
        <v>18.38</v>
      </c>
      <c r="S93">
        <f t="shared" si="6"/>
        <v>46355</v>
      </c>
      <c r="T93">
        <f t="shared" si="7"/>
        <v>24500</v>
      </c>
      <c r="U93">
        <f t="shared" si="3"/>
        <v>1.8920408163265305</v>
      </c>
      <c r="V93">
        <v>301</v>
      </c>
      <c r="W93">
        <v>365</v>
      </c>
    </row>
    <row r="94" spans="1:23" hidden="1" x14ac:dyDescent="0.2">
      <c r="A94">
        <v>2</v>
      </c>
      <c r="B94" t="s">
        <v>3</v>
      </c>
      <c r="C94" t="s">
        <v>4</v>
      </c>
      <c r="D94" t="s">
        <v>28</v>
      </c>
      <c r="E94">
        <v>26.53</v>
      </c>
      <c r="F94">
        <v>151.37</v>
      </c>
      <c r="G94">
        <v>-28.883299999999998</v>
      </c>
      <c r="H94">
        <v>151.61667</v>
      </c>
      <c r="I94">
        <v>916</v>
      </c>
      <c r="K94" s="1">
        <v>11610</v>
      </c>
      <c r="L94" t="s">
        <v>29</v>
      </c>
      <c r="M94" t="s">
        <v>30</v>
      </c>
      <c r="N94" t="s">
        <v>24</v>
      </c>
      <c r="O94" t="s">
        <v>15</v>
      </c>
      <c r="P94" t="s">
        <v>26</v>
      </c>
      <c r="Q94">
        <v>3</v>
      </c>
      <c r="R94">
        <v>20.309999999999999</v>
      </c>
      <c r="S94">
        <f t="shared" si="6"/>
        <v>46355</v>
      </c>
      <c r="T94">
        <f t="shared" si="7"/>
        <v>24500</v>
      </c>
      <c r="U94">
        <f t="shared" si="3"/>
        <v>1.8920408163265305</v>
      </c>
      <c r="V94">
        <v>301</v>
      </c>
      <c r="W94">
        <v>365</v>
      </c>
    </row>
    <row r="95" spans="1:23" hidden="1" x14ac:dyDescent="0.2">
      <c r="A95">
        <v>2</v>
      </c>
      <c r="B95" t="s">
        <v>3</v>
      </c>
      <c r="C95" t="s">
        <v>4</v>
      </c>
      <c r="D95" t="s">
        <v>28</v>
      </c>
      <c r="E95">
        <v>26.53</v>
      </c>
      <c r="F95">
        <v>151.37</v>
      </c>
      <c r="G95">
        <v>-28.883299999999998</v>
      </c>
      <c r="H95">
        <v>151.61667</v>
      </c>
      <c r="I95">
        <v>916</v>
      </c>
      <c r="K95" s="1">
        <v>11610</v>
      </c>
      <c r="L95" t="s">
        <v>29</v>
      </c>
      <c r="M95" t="s">
        <v>30</v>
      </c>
      <c r="N95" t="s">
        <v>24</v>
      </c>
      <c r="O95" t="s">
        <v>15</v>
      </c>
      <c r="P95" t="s">
        <v>26</v>
      </c>
      <c r="Q95">
        <v>4</v>
      </c>
      <c r="R95">
        <v>22.86</v>
      </c>
      <c r="S95">
        <f t="shared" si="6"/>
        <v>46355</v>
      </c>
      <c r="T95">
        <f t="shared" si="7"/>
        <v>24500</v>
      </c>
      <c r="U95">
        <f t="shared" si="3"/>
        <v>1.8920408163265305</v>
      </c>
      <c r="V95">
        <v>301</v>
      </c>
      <c r="W95">
        <v>365</v>
      </c>
    </row>
    <row r="96" spans="1:23" hidden="1" x14ac:dyDescent="0.2">
      <c r="A96">
        <v>2</v>
      </c>
      <c r="B96" t="s">
        <v>3</v>
      </c>
      <c r="C96" t="s">
        <v>4</v>
      </c>
      <c r="D96" t="s">
        <v>28</v>
      </c>
      <c r="E96">
        <v>26.53</v>
      </c>
      <c r="F96">
        <v>151.37</v>
      </c>
      <c r="G96">
        <v>-28.883299999999998</v>
      </c>
      <c r="H96">
        <v>151.61667</v>
      </c>
      <c r="I96">
        <v>916</v>
      </c>
      <c r="K96" s="1">
        <v>11610</v>
      </c>
      <c r="L96" t="s">
        <v>29</v>
      </c>
      <c r="M96" t="s">
        <v>30</v>
      </c>
      <c r="N96" t="s">
        <v>24</v>
      </c>
      <c r="O96" t="s">
        <v>15</v>
      </c>
      <c r="P96" t="s">
        <v>26</v>
      </c>
      <c r="Q96">
        <v>5</v>
      </c>
      <c r="R96">
        <v>21.15</v>
      </c>
      <c r="S96">
        <f t="shared" si="6"/>
        <v>46355</v>
      </c>
      <c r="T96">
        <f t="shared" si="7"/>
        <v>24500</v>
      </c>
      <c r="U96">
        <f t="shared" si="3"/>
        <v>1.8920408163265305</v>
      </c>
      <c r="V96">
        <v>301</v>
      </c>
      <c r="W96">
        <v>365</v>
      </c>
    </row>
    <row r="97" spans="1:23" hidden="1" x14ac:dyDescent="0.2">
      <c r="A97">
        <v>2</v>
      </c>
      <c r="B97" t="s">
        <v>3</v>
      </c>
      <c r="C97" t="s">
        <v>4</v>
      </c>
      <c r="D97" t="s">
        <v>28</v>
      </c>
      <c r="E97">
        <v>26.53</v>
      </c>
      <c r="F97">
        <v>151.37</v>
      </c>
      <c r="G97">
        <v>-28.883299999999998</v>
      </c>
      <c r="H97">
        <v>151.61667</v>
      </c>
      <c r="I97">
        <v>916</v>
      </c>
      <c r="K97" s="1">
        <v>11610</v>
      </c>
      <c r="L97" t="s">
        <v>29</v>
      </c>
      <c r="M97" t="s">
        <v>30</v>
      </c>
      <c r="N97" t="s">
        <v>24</v>
      </c>
      <c r="O97" t="s">
        <v>15</v>
      </c>
      <c r="P97" t="s">
        <v>26</v>
      </c>
      <c r="Q97">
        <v>6</v>
      </c>
      <c r="R97">
        <v>20.309999999999999</v>
      </c>
      <c r="S97">
        <f t="shared" si="6"/>
        <v>46355</v>
      </c>
      <c r="T97">
        <f t="shared" si="7"/>
        <v>24500</v>
      </c>
      <c r="U97">
        <f t="shared" si="3"/>
        <v>1.8920408163265305</v>
      </c>
      <c r="V97">
        <v>301</v>
      </c>
      <c r="W97">
        <v>365</v>
      </c>
    </row>
    <row r="98" spans="1:23" hidden="1" x14ac:dyDescent="0.2">
      <c r="A98">
        <v>2</v>
      </c>
      <c r="B98" t="s">
        <v>3</v>
      </c>
      <c r="C98" t="s">
        <v>4</v>
      </c>
      <c r="D98" t="s">
        <v>28</v>
      </c>
      <c r="E98">
        <v>26.53</v>
      </c>
      <c r="F98">
        <v>151.37</v>
      </c>
      <c r="G98">
        <v>-28.883299999999998</v>
      </c>
      <c r="H98">
        <v>151.61667</v>
      </c>
      <c r="I98">
        <v>916</v>
      </c>
      <c r="K98" s="1">
        <v>11610</v>
      </c>
      <c r="L98" t="s">
        <v>29</v>
      </c>
      <c r="M98" t="s">
        <v>30</v>
      </c>
      <c r="N98" t="s">
        <v>24</v>
      </c>
      <c r="O98" t="s">
        <v>15</v>
      </c>
      <c r="P98" t="s">
        <v>26</v>
      </c>
      <c r="Q98">
        <v>7</v>
      </c>
      <c r="R98">
        <v>20.79</v>
      </c>
      <c r="S98">
        <f t="shared" si="6"/>
        <v>46355</v>
      </c>
      <c r="T98">
        <f t="shared" si="7"/>
        <v>24500</v>
      </c>
      <c r="U98">
        <f t="shared" si="3"/>
        <v>1.8920408163265305</v>
      </c>
      <c r="V98">
        <v>301</v>
      </c>
      <c r="W98">
        <v>365</v>
      </c>
    </row>
    <row r="99" spans="1:23" hidden="1" x14ac:dyDescent="0.2">
      <c r="A99">
        <v>2</v>
      </c>
      <c r="B99" t="s">
        <v>3</v>
      </c>
      <c r="C99" t="s">
        <v>4</v>
      </c>
      <c r="D99" t="s">
        <v>28</v>
      </c>
      <c r="E99">
        <v>26.53</v>
      </c>
      <c r="F99">
        <v>151.37</v>
      </c>
      <c r="G99">
        <v>-28.883299999999998</v>
      </c>
      <c r="H99">
        <v>151.61667</v>
      </c>
      <c r="I99">
        <v>916</v>
      </c>
      <c r="K99" s="1">
        <v>11610</v>
      </c>
      <c r="L99" t="s">
        <v>29</v>
      </c>
      <c r="M99" t="s">
        <v>30</v>
      </c>
      <c r="N99" t="s">
        <v>24</v>
      </c>
      <c r="O99" t="s">
        <v>15</v>
      </c>
      <c r="P99" t="s">
        <v>26</v>
      </c>
      <c r="Q99">
        <v>8</v>
      </c>
      <c r="R99">
        <v>19.61</v>
      </c>
      <c r="S99">
        <f t="shared" si="6"/>
        <v>46355</v>
      </c>
      <c r="T99">
        <f t="shared" si="7"/>
        <v>24500</v>
      </c>
      <c r="U99">
        <f t="shared" si="3"/>
        <v>1.8920408163265305</v>
      </c>
      <c r="V99">
        <v>301</v>
      </c>
      <c r="W99">
        <v>365</v>
      </c>
    </row>
    <row r="100" spans="1:23" hidden="1" x14ac:dyDescent="0.2">
      <c r="A100">
        <v>2</v>
      </c>
      <c r="B100" t="s">
        <v>3</v>
      </c>
      <c r="C100" t="s">
        <v>4</v>
      </c>
      <c r="D100" t="s">
        <v>28</v>
      </c>
      <c r="E100">
        <v>26.53</v>
      </c>
      <c r="F100">
        <v>151.37</v>
      </c>
      <c r="G100">
        <v>-28.883299999999998</v>
      </c>
      <c r="H100">
        <v>151.61667</v>
      </c>
      <c r="I100">
        <v>916</v>
      </c>
      <c r="K100" s="1">
        <v>11610</v>
      </c>
      <c r="L100" t="s">
        <v>29</v>
      </c>
      <c r="M100" t="s">
        <v>30</v>
      </c>
      <c r="N100" t="s">
        <v>24</v>
      </c>
      <c r="O100" t="s">
        <v>15</v>
      </c>
      <c r="P100" t="s">
        <v>26</v>
      </c>
      <c r="Q100">
        <v>9</v>
      </c>
      <c r="R100">
        <v>20.99</v>
      </c>
      <c r="S100">
        <f t="shared" si="6"/>
        <v>46355</v>
      </c>
      <c r="T100">
        <f t="shared" si="7"/>
        <v>24500</v>
      </c>
      <c r="U100">
        <f t="shared" si="3"/>
        <v>1.8920408163265305</v>
      </c>
      <c r="V100">
        <v>301</v>
      </c>
      <c r="W100">
        <v>365</v>
      </c>
    </row>
    <row r="101" spans="1:23" hidden="1" x14ac:dyDescent="0.2">
      <c r="A101">
        <v>2</v>
      </c>
      <c r="B101" t="s">
        <v>3</v>
      </c>
      <c r="C101" t="s">
        <v>4</v>
      </c>
      <c r="D101" t="s">
        <v>28</v>
      </c>
      <c r="E101">
        <v>26.53</v>
      </c>
      <c r="F101">
        <v>151.37</v>
      </c>
      <c r="G101">
        <v>-28.883299999999998</v>
      </c>
      <c r="H101">
        <v>151.61667</v>
      </c>
      <c r="I101">
        <v>916</v>
      </c>
      <c r="K101" s="1">
        <v>11610</v>
      </c>
      <c r="L101" t="s">
        <v>29</v>
      </c>
      <c r="M101" t="s">
        <v>30</v>
      </c>
      <c r="N101" t="s">
        <v>24</v>
      </c>
      <c r="O101" t="s">
        <v>15</v>
      </c>
      <c r="P101" t="s">
        <v>26</v>
      </c>
      <c r="Q101">
        <v>10</v>
      </c>
      <c r="R101">
        <v>21.83</v>
      </c>
      <c r="S101">
        <f t="shared" si="6"/>
        <v>46355</v>
      </c>
      <c r="T101">
        <f t="shared" si="7"/>
        <v>24500</v>
      </c>
      <c r="U101">
        <f t="shared" si="3"/>
        <v>1.8920408163265305</v>
      </c>
      <c r="V101">
        <v>301</v>
      </c>
      <c r="W101">
        <v>365</v>
      </c>
    </row>
    <row r="102" spans="1:23" x14ac:dyDescent="0.2">
      <c r="A102">
        <v>2</v>
      </c>
      <c r="B102" t="s">
        <v>3</v>
      </c>
      <c r="C102" t="s">
        <v>4</v>
      </c>
      <c r="D102" t="s">
        <v>28</v>
      </c>
      <c r="E102">
        <v>26.53</v>
      </c>
      <c r="F102">
        <v>151.37</v>
      </c>
      <c r="G102">
        <v>-28.883299999999998</v>
      </c>
      <c r="H102">
        <v>151.61667</v>
      </c>
      <c r="I102">
        <v>916</v>
      </c>
      <c r="K102" s="1">
        <v>11610</v>
      </c>
      <c r="L102" t="s">
        <v>29</v>
      </c>
      <c r="M102" t="s">
        <v>30</v>
      </c>
      <c r="N102" t="s">
        <v>24</v>
      </c>
      <c r="O102" t="s">
        <v>15</v>
      </c>
      <c r="P102" t="s">
        <v>27</v>
      </c>
      <c r="Q102">
        <v>1</v>
      </c>
      <c r="R102">
        <v>16.850000000000001</v>
      </c>
      <c r="S102">
        <f t="shared" si="6"/>
        <v>46355</v>
      </c>
      <c r="T102">
        <f t="shared" si="7"/>
        <v>24500</v>
      </c>
      <c r="U102">
        <f t="shared" ref="U102:U122" si="8">S102/T102</f>
        <v>1.8920408163265305</v>
      </c>
      <c r="V102">
        <v>301</v>
      </c>
      <c r="W102">
        <v>365</v>
      </c>
    </row>
    <row r="103" spans="1:23" x14ac:dyDescent="0.2">
      <c r="A103">
        <v>2</v>
      </c>
      <c r="B103" t="s">
        <v>3</v>
      </c>
      <c r="C103" t="s">
        <v>4</v>
      </c>
      <c r="D103" t="s">
        <v>28</v>
      </c>
      <c r="E103">
        <v>26.53</v>
      </c>
      <c r="F103">
        <v>151.37</v>
      </c>
      <c r="G103">
        <v>-28.883299999999998</v>
      </c>
      <c r="H103">
        <v>151.61667</v>
      </c>
      <c r="I103">
        <v>916</v>
      </c>
      <c r="K103" s="1">
        <v>11610</v>
      </c>
      <c r="L103" t="s">
        <v>29</v>
      </c>
      <c r="M103" t="s">
        <v>30</v>
      </c>
      <c r="N103" t="s">
        <v>24</v>
      </c>
      <c r="O103" t="s">
        <v>15</v>
      </c>
      <c r="P103" t="s">
        <v>27</v>
      </c>
      <c r="Q103">
        <v>2</v>
      </c>
      <c r="R103">
        <v>13.81</v>
      </c>
      <c r="S103">
        <f t="shared" si="6"/>
        <v>46355</v>
      </c>
      <c r="T103">
        <f t="shared" si="7"/>
        <v>24500</v>
      </c>
      <c r="U103">
        <f t="shared" si="8"/>
        <v>1.8920408163265305</v>
      </c>
      <c r="V103">
        <v>301</v>
      </c>
      <c r="W103">
        <v>365</v>
      </c>
    </row>
    <row r="104" spans="1:23" x14ac:dyDescent="0.2">
      <c r="A104">
        <v>2</v>
      </c>
      <c r="B104" t="s">
        <v>3</v>
      </c>
      <c r="C104" t="s">
        <v>4</v>
      </c>
      <c r="D104" t="s">
        <v>28</v>
      </c>
      <c r="E104">
        <v>26.53</v>
      </c>
      <c r="F104">
        <v>151.37</v>
      </c>
      <c r="G104">
        <v>-28.883299999999998</v>
      </c>
      <c r="H104">
        <v>151.61667</v>
      </c>
      <c r="I104">
        <v>916</v>
      </c>
      <c r="K104" s="1">
        <v>11610</v>
      </c>
      <c r="L104" t="s">
        <v>29</v>
      </c>
      <c r="M104" t="s">
        <v>30</v>
      </c>
      <c r="N104" t="s">
        <v>24</v>
      </c>
      <c r="O104" t="s">
        <v>15</v>
      </c>
      <c r="P104" t="s">
        <v>27</v>
      </c>
      <c r="Q104">
        <v>3</v>
      </c>
      <c r="R104">
        <v>14.35</v>
      </c>
      <c r="S104">
        <f t="shared" si="6"/>
        <v>46355</v>
      </c>
      <c r="T104">
        <f t="shared" si="7"/>
        <v>24500</v>
      </c>
      <c r="U104">
        <f t="shared" si="8"/>
        <v>1.8920408163265305</v>
      </c>
      <c r="V104">
        <v>301</v>
      </c>
      <c r="W104">
        <v>365</v>
      </c>
    </row>
    <row r="105" spans="1:23" x14ac:dyDescent="0.2">
      <c r="A105">
        <v>2</v>
      </c>
      <c r="B105" t="s">
        <v>3</v>
      </c>
      <c r="C105" t="s">
        <v>4</v>
      </c>
      <c r="D105" t="s">
        <v>28</v>
      </c>
      <c r="E105">
        <v>26.53</v>
      </c>
      <c r="F105">
        <v>151.37</v>
      </c>
      <c r="G105">
        <v>-28.883299999999998</v>
      </c>
      <c r="H105">
        <v>151.61667</v>
      </c>
      <c r="I105">
        <v>916</v>
      </c>
      <c r="K105" s="1">
        <v>11610</v>
      </c>
      <c r="L105" t="s">
        <v>29</v>
      </c>
      <c r="M105" t="s">
        <v>30</v>
      </c>
      <c r="N105" t="s">
        <v>24</v>
      </c>
      <c r="O105" t="s">
        <v>15</v>
      </c>
      <c r="P105" t="s">
        <v>27</v>
      </c>
      <c r="Q105">
        <v>4</v>
      </c>
      <c r="R105">
        <v>17.37</v>
      </c>
      <c r="S105">
        <f t="shared" si="6"/>
        <v>46355</v>
      </c>
      <c r="T105">
        <f t="shared" si="7"/>
        <v>24500</v>
      </c>
      <c r="U105">
        <f t="shared" si="8"/>
        <v>1.8920408163265305</v>
      </c>
      <c r="V105">
        <v>301</v>
      </c>
      <c r="W105">
        <v>365</v>
      </c>
    </row>
    <row r="106" spans="1:23" x14ac:dyDescent="0.2">
      <c r="A106">
        <v>2</v>
      </c>
      <c r="B106" t="s">
        <v>3</v>
      </c>
      <c r="C106" t="s">
        <v>4</v>
      </c>
      <c r="D106" t="s">
        <v>28</v>
      </c>
      <c r="E106">
        <v>26.53</v>
      </c>
      <c r="F106">
        <v>151.37</v>
      </c>
      <c r="G106">
        <v>-28.883299999999998</v>
      </c>
      <c r="H106">
        <v>151.61667</v>
      </c>
      <c r="I106">
        <v>916</v>
      </c>
      <c r="K106" s="1">
        <v>11610</v>
      </c>
      <c r="L106" t="s">
        <v>29</v>
      </c>
      <c r="M106" t="s">
        <v>30</v>
      </c>
      <c r="N106" t="s">
        <v>24</v>
      </c>
      <c r="O106" t="s">
        <v>15</v>
      </c>
      <c r="P106" t="s">
        <v>27</v>
      </c>
      <c r="Q106">
        <v>5</v>
      </c>
      <c r="R106">
        <v>18.04</v>
      </c>
      <c r="S106">
        <f t="shared" si="6"/>
        <v>46355</v>
      </c>
      <c r="T106">
        <f t="shared" si="7"/>
        <v>24500</v>
      </c>
      <c r="U106">
        <f t="shared" si="8"/>
        <v>1.8920408163265305</v>
      </c>
      <c r="V106">
        <v>301</v>
      </c>
      <c r="W106">
        <v>365</v>
      </c>
    </row>
    <row r="107" spans="1:23" x14ac:dyDescent="0.2">
      <c r="A107">
        <v>2</v>
      </c>
      <c r="B107" t="s">
        <v>3</v>
      </c>
      <c r="C107" t="s">
        <v>4</v>
      </c>
      <c r="D107" t="s">
        <v>28</v>
      </c>
      <c r="E107">
        <v>26.53</v>
      </c>
      <c r="F107">
        <v>151.37</v>
      </c>
      <c r="G107">
        <v>-28.883299999999998</v>
      </c>
      <c r="H107">
        <v>151.61667</v>
      </c>
      <c r="I107">
        <v>916</v>
      </c>
      <c r="K107" s="1">
        <v>11610</v>
      </c>
      <c r="L107" t="s">
        <v>29</v>
      </c>
      <c r="M107" t="s">
        <v>30</v>
      </c>
      <c r="N107" t="s">
        <v>24</v>
      </c>
      <c r="O107" t="s">
        <v>15</v>
      </c>
      <c r="P107" t="s">
        <v>27</v>
      </c>
      <c r="Q107">
        <v>6</v>
      </c>
      <c r="R107">
        <v>16.84</v>
      </c>
      <c r="S107">
        <f t="shared" si="6"/>
        <v>46355</v>
      </c>
      <c r="T107">
        <f t="shared" si="7"/>
        <v>24500</v>
      </c>
      <c r="U107">
        <f t="shared" si="8"/>
        <v>1.8920408163265305</v>
      </c>
      <c r="V107">
        <v>301</v>
      </c>
      <c r="W107">
        <v>365</v>
      </c>
    </row>
    <row r="108" spans="1:23" x14ac:dyDescent="0.2">
      <c r="A108">
        <v>2</v>
      </c>
      <c r="B108" t="s">
        <v>3</v>
      </c>
      <c r="C108" t="s">
        <v>4</v>
      </c>
      <c r="D108" t="s">
        <v>28</v>
      </c>
      <c r="E108">
        <v>26.53</v>
      </c>
      <c r="F108">
        <v>151.37</v>
      </c>
      <c r="G108">
        <v>-28.883299999999998</v>
      </c>
      <c r="H108">
        <v>151.61667</v>
      </c>
      <c r="I108">
        <v>916</v>
      </c>
      <c r="K108" s="1">
        <v>11610</v>
      </c>
      <c r="L108" t="s">
        <v>29</v>
      </c>
      <c r="M108" t="s">
        <v>30</v>
      </c>
      <c r="N108" t="s">
        <v>24</v>
      </c>
      <c r="O108" t="s">
        <v>15</v>
      </c>
      <c r="P108" t="s">
        <v>27</v>
      </c>
      <c r="Q108">
        <v>7</v>
      </c>
      <c r="R108">
        <v>17.190000000000001</v>
      </c>
      <c r="S108">
        <f t="shared" si="6"/>
        <v>46355</v>
      </c>
      <c r="T108">
        <f t="shared" si="7"/>
        <v>24500</v>
      </c>
      <c r="U108">
        <f t="shared" si="8"/>
        <v>1.8920408163265305</v>
      </c>
      <c r="V108">
        <v>301</v>
      </c>
      <c r="W108">
        <v>365</v>
      </c>
    </row>
    <row r="109" spans="1:23" x14ac:dyDescent="0.2">
      <c r="A109">
        <v>2</v>
      </c>
      <c r="B109" t="s">
        <v>3</v>
      </c>
      <c r="C109" t="s">
        <v>4</v>
      </c>
      <c r="D109" t="s">
        <v>28</v>
      </c>
      <c r="E109">
        <v>26.53</v>
      </c>
      <c r="F109">
        <v>151.37</v>
      </c>
      <c r="G109">
        <v>-28.883299999999998</v>
      </c>
      <c r="H109">
        <v>151.61667</v>
      </c>
      <c r="I109">
        <v>916</v>
      </c>
      <c r="K109" s="1">
        <v>11610</v>
      </c>
      <c r="L109" t="s">
        <v>29</v>
      </c>
      <c r="M109" t="s">
        <v>30</v>
      </c>
      <c r="N109" t="s">
        <v>24</v>
      </c>
      <c r="O109" t="s">
        <v>15</v>
      </c>
      <c r="P109" t="s">
        <v>27</v>
      </c>
      <c r="Q109">
        <v>8</v>
      </c>
      <c r="R109">
        <v>16.5</v>
      </c>
      <c r="S109">
        <f t="shared" si="6"/>
        <v>46355</v>
      </c>
      <c r="T109">
        <f t="shared" si="7"/>
        <v>24500</v>
      </c>
      <c r="U109">
        <f t="shared" si="8"/>
        <v>1.8920408163265305</v>
      </c>
      <c r="V109">
        <v>301</v>
      </c>
      <c r="W109">
        <v>365</v>
      </c>
    </row>
    <row r="110" spans="1:23" x14ac:dyDescent="0.2">
      <c r="A110">
        <v>2</v>
      </c>
      <c r="B110" t="s">
        <v>3</v>
      </c>
      <c r="C110" t="s">
        <v>4</v>
      </c>
      <c r="D110" t="s">
        <v>28</v>
      </c>
      <c r="E110">
        <v>26.53</v>
      </c>
      <c r="F110">
        <v>151.37</v>
      </c>
      <c r="G110">
        <v>-28.883299999999998</v>
      </c>
      <c r="H110">
        <v>151.61667</v>
      </c>
      <c r="I110">
        <v>916</v>
      </c>
      <c r="K110" s="1">
        <v>11610</v>
      </c>
      <c r="L110" t="s">
        <v>29</v>
      </c>
      <c r="M110" t="s">
        <v>30</v>
      </c>
      <c r="N110" t="s">
        <v>24</v>
      </c>
      <c r="O110" t="s">
        <v>15</v>
      </c>
      <c r="P110" t="s">
        <v>27</v>
      </c>
      <c r="Q110">
        <v>9</v>
      </c>
      <c r="R110">
        <v>16.07</v>
      </c>
      <c r="S110">
        <f t="shared" si="6"/>
        <v>46355</v>
      </c>
      <c r="T110">
        <f t="shared" si="7"/>
        <v>24500</v>
      </c>
      <c r="U110">
        <f t="shared" si="8"/>
        <v>1.8920408163265305</v>
      </c>
      <c r="V110">
        <v>301</v>
      </c>
      <c r="W110">
        <v>365</v>
      </c>
    </row>
    <row r="111" spans="1:23" x14ac:dyDescent="0.2">
      <c r="A111">
        <v>2</v>
      </c>
      <c r="B111" t="s">
        <v>3</v>
      </c>
      <c r="C111" t="s">
        <v>4</v>
      </c>
      <c r="D111" t="s">
        <v>28</v>
      </c>
      <c r="E111">
        <v>26.53</v>
      </c>
      <c r="F111">
        <v>151.37</v>
      </c>
      <c r="G111">
        <v>-28.883299999999998</v>
      </c>
      <c r="H111">
        <v>151.61667</v>
      </c>
      <c r="I111">
        <v>916</v>
      </c>
      <c r="K111" s="1">
        <v>11610</v>
      </c>
      <c r="L111" t="s">
        <v>29</v>
      </c>
      <c r="M111" t="s">
        <v>30</v>
      </c>
      <c r="N111" t="s">
        <v>24</v>
      </c>
      <c r="O111" t="s">
        <v>15</v>
      </c>
      <c r="P111" t="s">
        <v>27</v>
      </c>
      <c r="Q111">
        <v>10</v>
      </c>
      <c r="R111">
        <v>18.059999999999999</v>
      </c>
      <c r="S111">
        <f t="shared" si="6"/>
        <v>46355</v>
      </c>
      <c r="T111">
        <f t="shared" si="7"/>
        <v>24500</v>
      </c>
      <c r="U111">
        <f t="shared" si="8"/>
        <v>1.8920408163265305</v>
      </c>
      <c r="V111">
        <v>301</v>
      </c>
      <c r="W111">
        <v>365</v>
      </c>
    </row>
    <row r="112" spans="1:23" x14ac:dyDescent="0.2">
      <c r="A112">
        <v>2</v>
      </c>
      <c r="B112" t="s">
        <v>3</v>
      </c>
      <c r="C112" t="s">
        <v>4</v>
      </c>
      <c r="D112" t="s">
        <v>28</v>
      </c>
      <c r="E112">
        <v>26.53</v>
      </c>
      <c r="F112">
        <v>151.37</v>
      </c>
      <c r="G112">
        <v>-28.883299999999998</v>
      </c>
      <c r="H112">
        <v>151.61667</v>
      </c>
      <c r="I112">
        <v>916</v>
      </c>
      <c r="K112" s="1">
        <v>11610</v>
      </c>
      <c r="L112" t="s">
        <v>29</v>
      </c>
      <c r="M112" t="s">
        <v>30</v>
      </c>
      <c r="N112" t="s">
        <v>24</v>
      </c>
      <c r="O112" t="s">
        <v>18</v>
      </c>
      <c r="P112" t="s">
        <v>27</v>
      </c>
      <c r="Q112">
        <v>1</v>
      </c>
      <c r="R112">
        <v>11.57</v>
      </c>
      <c r="S112">
        <f t="shared" si="6"/>
        <v>46355</v>
      </c>
      <c r="T112">
        <f t="shared" si="7"/>
        <v>24500</v>
      </c>
      <c r="U112">
        <f t="shared" si="8"/>
        <v>1.8920408163265305</v>
      </c>
      <c r="V112">
        <v>301</v>
      </c>
      <c r="W112">
        <v>365</v>
      </c>
    </row>
    <row r="113" spans="1:23" x14ac:dyDescent="0.2">
      <c r="A113">
        <v>2</v>
      </c>
      <c r="B113" t="s">
        <v>3</v>
      </c>
      <c r="C113" t="s">
        <v>4</v>
      </c>
      <c r="D113" t="s">
        <v>28</v>
      </c>
      <c r="E113">
        <v>26.53</v>
      </c>
      <c r="F113">
        <v>151.37</v>
      </c>
      <c r="G113">
        <v>-28.883299999999998</v>
      </c>
      <c r="H113">
        <v>151.61667</v>
      </c>
      <c r="I113">
        <v>916</v>
      </c>
      <c r="K113" s="1">
        <v>11610</v>
      </c>
      <c r="L113" t="s">
        <v>29</v>
      </c>
      <c r="M113" t="s">
        <v>30</v>
      </c>
      <c r="N113" t="s">
        <v>24</v>
      </c>
      <c r="O113" t="s">
        <v>18</v>
      </c>
      <c r="P113" t="s">
        <v>27</v>
      </c>
      <c r="Q113">
        <v>2</v>
      </c>
      <c r="R113">
        <v>11.95</v>
      </c>
      <c r="S113">
        <f t="shared" si="6"/>
        <v>46355</v>
      </c>
      <c r="T113">
        <f t="shared" si="7"/>
        <v>24500</v>
      </c>
      <c r="U113">
        <f t="shared" si="8"/>
        <v>1.8920408163265305</v>
      </c>
      <c r="V113">
        <v>301</v>
      </c>
      <c r="W113">
        <v>365</v>
      </c>
    </row>
    <row r="114" spans="1:23" x14ac:dyDescent="0.2">
      <c r="A114">
        <v>2</v>
      </c>
      <c r="B114" t="s">
        <v>3</v>
      </c>
      <c r="C114" t="s">
        <v>4</v>
      </c>
      <c r="D114" t="s">
        <v>28</v>
      </c>
      <c r="E114">
        <v>26.53</v>
      </c>
      <c r="F114">
        <v>151.37</v>
      </c>
      <c r="G114">
        <v>-28.883299999999998</v>
      </c>
      <c r="H114">
        <v>151.61667</v>
      </c>
      <c r="I114">
        <v>916</v>
      </c>
      <c r="K114" s="1">
        <v>11610</v>
      </c>
      <c r="L114" t="s">
        <v>29</v>
      </c>
      <c r="M114" t="s">
        <v>30</v>
      </c>
      <c r="N114" t="s">
        <v>24</v>
      </c>
      <c r="O114" t="s">
        <v>18</v>
      </c>
      <c r="P114" t="s">
        <v>27</v>
      </c>
      <c r="Q114">
        <v>3</v>
      </c>
      <c r="R114">
        <v>12.83</v>
      </c>
      <c r="S114">
        <f t="shared" si="6"/>
        <v>46355</v>
      </c>
      <c r="T114">
        <f t="shared" si="7"/>
        <v>24500</v>
      </c>
      <c r="U114">
        <f t="shared" si="8"/>
        <v>1.8920408163265305</v>
      </c>
      <c r="V114">
        <v>301</v>
      </c>
      <c r="W114">
        <v>365</v>
      </c>
    </row>
    <row r="115" spans="1:23" x14ac:dyDescent="0.2">
      <c r="A115">
        <v>2</v>
      </c>
      <c r="B115" t="s">
        <v>3</v>
      </c>
      <c r="C115" t="s">
        <v>4</v>
      </c>
      <c r="D115" t="s">
        <v>28</v>
      </c>
      <c r="E115">
        <v>26.53</v>
      </c>
      <c r="F115">
        <v>151.37</v>
      </c>
      <c r="G115">
        <v>-28.883299999999998</v>
      </c>
      <c r="H115">
        <v>151.61667</v>
      </c>
      <c r="I115">
        <v>916</v>
      </c>
      <c r="K115" s="1">
        <v>11610</v>
      </c>
      <c r="L115" t="s">
        <v>29</v>
      </c>
      <c r="M115" t="s">
        <v>30</v>
      </c>
      <c r="N115" t="s">
        <v>24</v>
      </c>
      <c r="O115" t="s">
        <v>18</v>
      </c>
      <c r="P115" t="s">
        <v>27</v>
      </c>
      <c r="Q115">
        <v>4</v>
      </c>
      <c r="R115">
        <v>13.25</v>
      </c>
      <c r="S115">
        <f t="shared" si="6"/>
        <v>46355</v>
      </c>
      <c r="T115">
        <f t="shared" si="7"/>
        <v>24500</v>
      </c>
      <c r="U115">
        <f t="shared" si="8"/>
        <v>1.8920408163265305</v>
      </c>
      <c r="V115">
        <v>301</v>
      </c>
      <c r="W115">
        <v>365</v>
      </c>
    </row>
    <row r="116" spans="1:23" x14ac:dyDescent="0.2">
      <c r="A116">
        <v>2</v>
      </c>
      <c r="B116" t="s">
        <v>3</v>
      </c>
      <c r="C116" t="s">
        <v>4</v>
      </c>
      <c r="D116" t="s">
        <v>28</v>
      </c>
      <c r="E116">
        <v>26.53</v>
      </c>
      <c r="F116">
        <v>151.37</v>
      </c>
      <c r="G116">
        <v>-28.883299999999998</v>
      </c>
      <c r="H116">
        <v>151.61667</v>
      </c>
      <c r="I116">
        <v>916</v>
      </c>
      <c r="K116" s="1">
        <v>11610</v>
      </c>
      <c r="L116" t="s">
        <v>29</v>
      </c>
      <c r="M116" t="s">
        <v>30</v>
      </c>
      <c r="N116" t="s">
        <v>24</v>
      </c>
      <c r="O116" t="s">
        <v>18</v>
      </c>
      <c r="P116" t="s">
        <v>27</v>
      </c>
      <c r="Q116">
        <v>5</v>
      </c>
      <c r="R116">
        <v>13.33</v>
      </c>
      <c r="S116">
        <f t="shared" si="6"/>
        <v>46355</v>
      </c>
      <c r="T116">
        <f t="shared" si="7"/>
        <v>24500</v>
      </c>
      <c r="U116">
        <f t="shared" si="8"/>
        <v>1.8920408163265305</v>
      </c>
      <c r="V116">
        <v>301</v>
      </c>
      <c r="W116">
        <v>365</v>
      </c>
    </row>
    <row r="117" spans="1:23" x14ac:dyDescent="0.2">
      <c r="A117">
        <v>2</v>
      </c>
      <c r="B117" t="s">
        <v>3</v>
      </c>
      <c r="C117" t="s">
        <v>4</v>
      </c>
      <c r="D117" t="s">
        <v>28</v>
      </c>
      <c r="E117">
        <v>26.53</v>
      </c>
      <c r="F117">
        <v>151.37</v>
      </c>
      <c r="G117">
        <v>-28.883299999999998</v>
      </c>
      <c r="H117">
        <v>151.61667</v>
      </c>
      <c r="I117">
        <v>916</v>
      </c>
      <c r="K117" s="1">
        <v>11610</v>
      </c>
      <c r="L117" t="s">
        <v>29</v>
      </c>
      <c r="M117" t="s">
        <v>30</v>
      </c>
      <c r="N117" t="s">
        <v>24</v>
      </c>
      <c r="O117" t="s">
        <v>18</v>
      </c>
      <c r="P117" t="s">
        <v>27</v>
      </c>
      <c r="Q117">
        <v>6</v>
      </c>
      <c r="R117">
        <v>14.6</v>
      </c>
      <c r="S117">
        <f t="shared" si="6"/>
        <v>46355</v>
      </c>
      <c r="T117">
        <f t="shared" si="7"/>
        <v>24500</v>
      </c>
      <c r="U117">
        <f t="shared" si="8"/>
        <v>1.8920408163265305</v>
      </c>
      <c r="V117">
        <v>301</v>
      </c>
      <c r="W117">
        <v>365</v>
      </c>
    </row>
    <row r="118" spans="1:23" x14ac:dyDescent="0.2">
      <c r="A118">
        <v>2</v>
      </c>
      <c r="B118" t="s">
        <v>3</v>
      </c>
      <c r="C118" t="s">
        <v>4</v>
      </c>
      <c r="D118" t="s">
        <v>28</v>
      </c>
      <c r="E118">
        <v>26.53</v>
      </c>
      <c r="F118">
        <v>151.37</v>
      </c>
      <c r="G118">
        <v>-28.883299999999998</v>
      </c>
      <c r="H118">
        <v>151.61667</v>
      </c>
      <c r="I118">
        <v>916</v>
      </c>
      <c r="K118" s="1">
        <v>11610</v>
      </c>
      <c r="L118" t="s">
        <v>29</v>
      </c>
      <c r="M118" t="s">
        <v>30</v>
      </c>
      <c r="N118" t="s">
        <v>24</v>
      </c>
      <c r="O118" t="s">
        <v>18</v>
      </c>
      <c r="P118" t="s">
        <v>27</v>
      </c>
      <c r="Q118">
        <v>7</v>
      </c>
      <c r="R118">
        <v>9.26</v>
      </c>
      <c r="S118">
        <f t="shared" si="6"/>
        <v>46355</v>
      </c>
      <c r="T118">
        <f t="shared" si="7"/>
        <v>24500</v>
      </c>
      <c r="U118">
        <f t="shared" si="8"/>
        <v>1.8920408163265305</v>
      </c>
      <c r="V118">
        <v>301</v>
      </c>
      <c r="W118">
        <v>365</v>
      </c>
    </row>
    <row r="119" spans="1:23" x14ac:dyDescent="0.2">
      <c r="A119">
        <v>2</v>
      </c>
      <c r="B119" t="s">
        <v>3</v>
      </c>
      <c r="C119" t="s">
        <v>4</v>
      </c>
      <c r="D119" t="s">
        <v>28</v>
      </c>
      <c r="E119">
        <v>26.53</v>
      </c>
      <c r="F119">
        <v>151.37</v>
      </c>
      <c r="G119">
        <v>-28.883299999999998</v>
      </c>
      <c r="H119">
        <v>151.61667</v>
      </c>
      <c r="I119">
        <v>916</v>
      </c>
      <c r="K119" s="1">
        <v>11610</v>
      </c>
      <c r="L119" t="s">
        <v>29</v>
      </c>
      <c r="M119" t="s">
        <v>30</v>
      </c>
      <c r="N119" t="s">
        <v>24</v>
      </c>
      <c r="O119" t="s">
        <v>18</v>
      </c>
      <c r="P119" t="s">
        <v>27</v>
      </c>
      <c r="Q119">
        <v>8</v>
      </c>
      <c r="R119">
        <v>14.63</v>
      </c>
      <c r="S119">
        <f t="shared" si="6"/>
        <v>46355</v>
      </c>
      <c r="T119">
        <f t="shared" si="7"/>
        <v>24500</v>
      </c>
      <c r="U119">
        <f t="shared" si="8"/>
        <v>1.8920408163265305</v>
      </c>
      <c r="V119">
        <v>301</v>
      </c>
      <c r="W119">
        <v>365</v>
      </c>
    </row>
    <row r="120" spans="1:23" x14ac:dyDescent="0.2">
      <c r="A120">
        <v>2</v>
      </c>
      <c r="B120" t="s">
        <v>3</v>
      </c>
      <c r="C120" t="s">
        <v>4</v>
      </c>
      <c r="D120" t="s">
        <v>28</v>
      </c>
      <c r="E120">
        <v>26.53</v>
      </c>
      <c r="F120">
        <v>151.37</v>
      </c>
      <c r="G120">
        <v>-28.883299999999998</v>
      </c>
      <c r="H120">
        <v>151.61667</v>
      </c>
      <c r="I120">
        <v>916</v>
      </c>
      <c r="K120" s="1">
        <v>11610</v>
      </c>
      <c r="L120" t="s">
        <v>29</v>
      </c>
      <c r="M120" t="s">
        <v>30</v>
      </c>
      <c r="N120" t="s">
        <v>24</v>
      </c>
      <c r="O120" t="s">
        <v>18</v>
      </c>
      <c r="P120" t="s">
        <v>27</v>
      </c>
      <c r="Q120">
        <v>9</v>
      </c>
      <c r="R120">
        <v>9.51</v>
      </c>
      <c r="S120">
        <f t="shared" si="6"/>
        <v>46355</v>
      </c>
      <c r="T120">
        <f t="shared" si="7"/>
        <v>24500</v>
      </c>
      <c r="U120">
        <f t="shared" si="8"/>
        <v>1.8920408163265305</v>
      </c>
      <c r="V120">
        <v>301</v>
      </c>
      <c r="W120">
        <v>365</v>
      </c>
    </row>
    <row r="121" spans="1:23" x14ac:dyDescent="0.2">
      <c r="A121">
        <v>2</v>
      </c>
      <c r="B121" t="s">
        <v>3</v>
      </c>
      <c r="C121" t="s">
        <v>4</v>
      </c>
      <c r="D121" t="s">
        <v>28</v>
      </c>
      <c r="E121">
        <v>26.53</v>
      </c>
      <c r="F121">
        <v>151.37</v>
      </c>
      <c r="G121">
        <v>-28.883299999999998</v>
      </c>
      <c r="H121">
        <v>151.61667</v>
      </c>
      <c r="I121">
        <v>916</v>
      </c>
      <c r="K121" s="1">
        <v>11610</v>
      </c>
      <c r="L121" t="s">
        <v>29</v>
      </c>
      <c r="M121" t="s">
        <v>30</v>
      </c>
      <c r="N121" t="s">
        <v>24</v>
      </c>
      <c r="O121" t="s">
        <v>18</v>
      </c>
      <c r="P121" t="s">
        <v>27</v>
      </c>
      <c r="Q121">
        <v>10</v>
      </c>
      <c r="R121">
        <v>12.15</v>
      </c>
      <c r="S121">
        <f t="shared" si="6"/>
        <v>46355</v>
      </c>
      <c r="T121">
        <f t="shared" si="7"/>
        <v>24500</v>
      </c>
      <c r="U121">
        <f t="shared" si="8"/>
        <v>1.8920408163265305</v>
      </c>
      <c r="V121">
        <v>301</v>
      </c>
      <c r="W121">
        <v>365</v>
      </c>
    </row>
    <row r="122" spans="1:23" hidden="1" x14ac:dyDescent="0.2">
      <c r="A122">
        <v>3</v>
      </c>
      <c r="B122" t="s">
        <v>3</v>
      </c>
      <c r="C122" t="s">
        <v>4</v>
      </c>
      <c r="D122" t="s">
        <v>31</v>
      </c>
      <c r="E122">
        <v>23.23</v>
      </c>
      <c r="F122">
        <v>150.30000000000001</v>
      </c>
      <c r="G122">
        <v>-23.383299999999998</v>
      </c>
      <c r="H122">
        <v>150.05000000000001</v>
      </c>
      <c r="I122">
        <v>90</v>
      </c>
      <c r="J122" t="s">
        <v>6</v>
      </c>
      <c r="K122" s="1">
        <v>10723</v>
      </c>
      <c r="L122" t="s">
        <v>32</v>
      </c>
      <c r="M122" t="s">
        <v>33</v>
      </c>
      <c r="N122" t="s">
        <v>14</v>
      </c>
      <c r="O122" t="s">
        <v>15</v>
      </c>
      <c r="P122" t="s">
        <v>27</v>
      </c>
      <c r="Q122">
        <v>1</v>
      </c>
      <c r="R122">
        <v>12.97</v>
      </c>
      <c r="S122">
        <f>353*113</f>
        <v>39889</v>
      </c>
      <c r="T122">
        <f>193*52</f>
        <v>10036</v>
      </c>
      <c r="U122">
        <f t="shared" si="8"/>
        <v>3.9745914707054602</v>
      </c>
      <c r="V122">
        <v>336</v>
      </c>
      <c r="W122">
        <v>353</v>
      </c>
    </row>
    <row r="123" spans="1:23" hidden="1" x14ac:dyDescent="0.2">
      <c r="A123">
        <v>3</v>
      </c>
      <c r="B123" t="s">
        <v>3</v>
      </c>
      <c r="C123" t="s">
        <v>4</v>
      </c>
      <c r="D123" t="s">
        <v>31</v>
      </c>
      <c r="E123">
        <v>23.23</v>
      </c>
      <c r="F123">
        <v>150.30000000000001</v>
      </c>
      <c r="G123">
        <v>-23.383299999999998</v>
      </c>
      <c r="H123">
        <v>150.05000000000001</v>
      </c>
      <c r="I123">
        <v>90</v>
      </c>
      <c r="J123" t="s">
        <v>6</v>
      </c>
      <c r="K123" s="1">
        <v>10723</v>
      </c>
      <c r="L123" t="s">
        <v>32</v>
      </c>
      <c r="M123" t="s">
        <v>33</v>
      </c>
      <c r="N123" t="s">
        <v>14</v>
      </c>
      <c r="O123" t="s">
        <v>15</v>
      </c>
      <c r="P123" t="s">
        <v>27</v>
      </c>
      <c r="Q123">
        <v>2</v>
      </c>
      <c r="R123">
        <v>12.29</v>
      </c>
      <c r="S123">
        <f t="shared" ref="S123:S175" si="9">353*113</f>
        <v>39889</v>
      </c>
      <c r="T123">
        <f t="shared" ref="T123:T175" si="10">193*52</f>
        <v>10036</v>
      </c>
      <c r="U123">
        <f t="shared" ref="U123:U145" si="11">S123/T123</f>
        <v>3.9745914707054602</v>
      </c>
      <c r="V123">
        <v>336</v>
      </c>
      <c r="W123">
        <v>354</v>
      </c>
    </row>
    <row r="124" spans="1:23" hidden="1" x14ac:dyDescent="0.2">
      <c r="A124">
        <v>3</v>
      </c>
      <c r="B124" t="s">
        <v>3</v>
      </c>
      <c r="C124" t="s">
        <v>4</v>
      </c>
      <c r="D124" t="s">
        <v>31</v>
      </c>
      <c r="E124">
        <v>23.23</v>
      </c>
      <c r="F124">
        <v>150.30000000000001</v>
      </c>
      <c r="G124">
        <v>-23.383299999999998</v>
      </c>
      <c r="H124">
        <v>150.05000000000001</v>
      </c>
      <c r="I124">
        <v>90</v>
      </c>
      <c r="J124" t="s">
        <v>6</v>
      </c>
      <c r="K124" s="1">
        <v>10723</v>
      </c>
      <c r="L124" t="s">
        <v>32</v>
      </c>
      <c r="M124" t="s">
        <v>33</v>
      </c>
      <c r="N124" t="s">
        <v>14</v>
      </c>
      <c r="O124" t="s">
        <v>15</v>
      </c>
      <c r="P124" t="s">
        <v>27</v>
      </c>
      <c r="Q124">
        <v>3</v>
      </c>
      <c r="R124">
        <v>11.15</v>
      </c>
      <c r="S124">
        <f t="shared" si="9"/>
        <v>39889</v>
      </c>
      <c r="T124">
        <f t="shared" si="10"/>
        <v>10036</v>
      </c>
      <c r="U124">
        <f t="shared" si="11"/>
        <v>3.9745914707054602</v>
      </c>
      <c r="V124">
        <v>336</v>
      </c>
      <c r="W124">
        <v>355</v>
      </c>
    </row>
    <row r="125" spans="1:23" hidden="1" x14ac:dyDescent="0.2">
      <c r="A125">
        <v>3</v>
      </c>
      <c r="B125" t="s">
        <v>3</v>
      </c>
      <c r="C125" t="s">
        <v>4</v>
      </c>
      <c r="D125" t="s">
        <v>31</v>
      </c>
      <c r="E125">
        <v>23.23</v>
      </c>
      <c r="F125">
        <v>150.30000000000001</v>
      </c>
      <c r="G125">
        <v>-23.383299999999998</v>
      </c>
      <c r="H125">
        <v>150.05000000000001</v>
      </c>
      <c r="I125">
        <v>90</v>
      </c>
      <c r="J125" t="s">
        <v>6</v>
      </c>
      <c r="K125" s="1">
        <v>10723</v>
      </c>
      <c r="L125" t="s">
        <v>32</v>
      </c>
      <c r="M125" t="s">
        <v>33</v>
      </c>
      <c r="N125" t="s">
        <v>14</v>
      </c>
      <c r="O125" t="s">
        <v>15</v>
      </c>
      <c r="P125" t="s">
        <v>27</v>
      </c>
      <c r="Q125">
        <v>4</v>
      </c>
      <c r="R125">
        <v>11.43</v>
      </c>
      <c r="S125">
        <f t="shared" si="9"/>
        <v>39889</v>
      </c>
      <c r="T125">
        <f t="shared" si="10"/>
        <v>10036</v>
      </c>
      <c r="U125">
        <f t="shared" si="11"/>
        <v>3.9745914707054602</v>
      </c>
      <c r="V125">
        <v>336</v>
      </c>
      <c r="W125">
        <v>356</v>
      </c>
    </row>
    <row r="126" spans="1:23" hidden="1" x14ac:dyDescent="0.2">
      <c r="A126">
        <v>3</v>
      </c>
      <c r="B126" t="s">
        <v>3</v>
      </c>
      <c r="C126" t="s">
        <v>4</v>
      </c>
      <c r="D126" t="s">
        <v>31</v>
      </c>
      <c r="E126">
        <v>23.23</v>
      </c>
      <c r="F126">
        <v>150.30000000000001</v>
      </c>
      <c r="G126">
        <v>-23.383299999999998</v>
      </c>
      <c r="H126">
        <v>150.05000000000001</v>
      </c>
      <c r="I126">
        <v>90</v>
      </c>
      <c r="J126" t="s">
        <v>6</v>
      </c>
      <c r="K126" s="1">
        <v>10723</v>
      </c>
      <c r="L126" t="s">
        <v>32</v>
      </c>
      <c r="M126" t="s">
        <v>33</v>
      </c>
      <c r="N126" t="s">
        <v>14</v>
      </c>
      <c r="O126" t="s">
        <v>15</v>
      </c>
      <c r="P126" t="s">
        <v>27</v>
      </c>
      <c r="Q126">
        <v>5</v>
      </c>
      <c r="R126">
        <v>10.15</v>
      </c>
      <c r="S126">
        <f t="shared" si="9"/>
        <v>39889</v>
      </c>
      <c r="T126">
        <f t="shared" si="10"/>
        <v>10036</v>
      </c>
      <c r="U126">
        <f t="shared" si="11"/>
        <v>3.9745914707054602</v>
      </c>
      <c r="V126">
        <v>336</v>
      </c>
      <c r="W126">
        <v>357</v>
      </c>
    </row>
    <row r="127" spans="1:23" hidden="1" x14ac:dyDescent="0.2">
      <c r="A127">
        <v>3</v>
      </c>
      <c r="B127" t="s">
        <v>3</v>
      </c>
      <c r="C127" t="s">
        <v>4</v>
      </c>
      <c r="D127" t="s">
        <v>31</v>
      </c>
      <c r="E127">
        <v>23.23</v>
      </c>
      <c r="F127">
        <v>150.30000000000001</v>
      </c>
      <c r="G127">
        <v>-23.383299999999998</v>
      </c>
      <c r="H127">
        <v>150.05000000000001</v>
      </c>
      <c r="I127">
        <v>90</v>
      </c>
      <c r="J127" t="s">
        <v>6</v>
      </c>
      <c r="K127" s="1">
        <v>10723</v>
      </c>
      <c r="L127" t="s">
        <v>32</v>
      </c>
      <c r="M127" t="s">
        <v>33</v>
      </c>
      <c r="N127" t="s">
        <v>14</v>
      </c>
      <c r="O127" t="s">
        <v>15</v>
      </c>
      <c r="P127" t="s">
        <v>27</v>
      </c>
      <c r="Q127">
        <v>6</v>
      </c>
      <c r="R127">
        <v>12.09</v>
      </c>
      <c r="S127">
        <f t="shared" si="9"/>
        <v>39889</v>
      </c>
      <c r="T127">
        <f t="shared" si="10"/>
        <v>10036</v>
      </c>
      <c r="U127">
        <f t="shared" si="11"/>
        <v>3.9745914707054602</v>
      </c>
      <c r="V127">
        <v>336</v>
      </c>
      <c r="W127">
        <v>358</v>
      </c>
    </row>
    <row r="128" spans="1:23" hidden="1" x14ac:dyDescent="0.2">
      <c r="A128">
        <v>3</v>
      </c>
      <c r="B128" t="s">
        <v>3</v>
      </c>
      <c r="C128" t="s">
        <v>4</v>
      </c>
      <c r="D128" t="s">
        <v>31</v>
      </c>
      <c r="E128">
        <v>23.23</v>
      </c>
      <c r="F128">
        <v>150.30000000000001</v>
      </c>
      <c r="G128">
        <v>-23.383299999999998</v>
      </c>
      <c r="H128">
        <v>150.05000000000001</v>
      </c>
      <c r="I128">
        <v>90</v>
      </c>
      <c r="J128" t="s">
        <v>6</v>
      </c>
      <c r="K128" s="1">
        <v>10723</v>
      </c>
      <c r="L128" t="s">
        <v>32</v>
      </c>
      <c r="M128" t="s">
        <v>33</v>
      </c>
      <c r="N128" t="s">
        <v>14</v>
      </c>
      <c r="O128" t="s">
        <v>16</v>
      </c>
      <c r="P128" t="s">
        <v>27</v>
      </c>
      <c r="Q128">
        <v>1</v>
      </c>
      <c r="R128">
        <v>9.91</v>
      </c>
      <c r="S128">
        <f t="shared" si="9"/>
        <v>39889</v>
      </c>
      <c r="T128">
        <f t="shared" si="10"/>
        <v>10036</v>
      </c>
      <c r="U128">
        <f t="shared" si="11"/>
        <v>3.9745914707054602</v>
      </c>
      <c r="V128">
        <v>336</v>
      </c>
      <c r="W128">
        <v>359</v>
      </c>
    </row>
    <row r="129" spans="1:23" hidden="1" x14ac:dyDescent="0.2">
      <c r="A129">
        <v>3</v>
      </c>
      <c r="B129" t="s">
        <v>3</v>
      </c>
      <c r="C129" t="s">
        <v>4</v>
      </c>
      <c r="D129" t="s">
        <v>31</v>
      </c>
      <c r="E129">
        <v>23.23</v>
      </c>
      <c r="F129">
        <v>150.30000000000001</v>
      </c>
      <c r="G129">
        <v>-23.383299999999998</v>
      </c>
      <c r="H129">
        <v>150.05000000000001</v>
      </c>
      <c r="I129">
        <v>90</v>
      </c>
      <c r="J129" t="s">
        <v>6</v>
      </c>
      <c r="K129" s="1">
        <v>10723</v>
      </c>
      <c r="L129" t="s">
        <v>32</v>
      </c>
      <c r="M129" t="s">
        <v>33</v>
      </c>
      <c r="N129" t="s">
        <v>14</v>
      </c>
      <c r="O129" t="s">
        <v>16</v>
      </c>
      <c r="P129" t="s">
        <v>27</v>
      </c>
      <c r="Q129">
        <v>2</v>
      </c>
      <c r="R129">
        <v>8.43</v>
      </c>
      <c r="S129">
        <f t="shared" si="9"/>
        <v>39889</v>
      </c>
      <c r="T129">
        <f t="shared" si="10"/>
        <v>10036</v>
      </c>
      <c r="U129">
        <f t="shared" si="11"/>
        <v>3.9745914707054602</v>
      </c>
      <c r="V129">
        <v>336</v>
      </c>
      <c r="W129">
        <v>360</v>
      </c>
    </row>
    <row r="130" spans="1:23" hidden="1" x14ac:dyDescent="0.2">
      <c r="A130">
        <v>3</v>
      </c>
      <c r="B130" t="s">
        <v>3</v>
      </c>
      <c r="C130" t="s">
        <v>4</v>
      </c>
      <c r="D130" t="s">
        <v>31</v>
      </c>
      <c r="E130">
        <v>23.23</v>
      </c>
      <c r="F130">
        <v>150.30000000000001</v>
      </c>
      <c r="G130">
        <v>-23.383299999999998</v>
      </c>
      <c r="H130">
        <v>150.05000000000001</v>
      </c>
      <c r="I130">
        <v>90</v>
      </c>
      <c r="J130" t="s">
        <v>6</v>
      </c>
      <c r="K130" s="1">
        <v>10723</v>
      </c>
      <c r="L130" t="s">
        <v>32</v>
      </c>
      <c r="M130" t="s">
        <v>33</v>
      </c>
      <c r="N130" t="s">
        <v>14</v>
      </c>
      <c r="O130" t="s">
        <v>16</v>
      </c>
      <c r="P130" t="s">
        <v>27</v>
      </c>
      <c r="Q130">
        <v>3</v>
      </c>
      <c r="R130">
        <v>9.86</v>
      </c>
      <c r="S130">
        <f t="shared" si="9"/>
        <v>39889</v>
      </c>
      <c r="T130">
        <f t="shared" si="10"/>
        <v>10036</v>
      </c>
      <c r="U130">
        <f t="shared" si="11"/>
        <v>3.9745914707054602</v>
      </c>
      <c r="V130">
        <v>336</v>
      </c>
      <c r="W130">
        <v>361</v>
      </c>
    </row>
    <row r="131" spans="1:23" hidden="1" x14ac:dyDescent="0.2">
      <c r="A131">
        <v>3</v>
      </c>
      <c r="B131" t="s">
        <v>3</v>
      </c>
      <c r="C131" t="s">
        <v>4</v>
      </c>
      <c r="D131" t="s">
        <v>31</v>
      </c>
      <c r="E131">
        <v>23.23</v>
      </c>
      <c r="F131">
        <v>150.30000000000001</v>
      </c>
      <c r="G131">
        <v>-23.383299999999998</v>
      </c>
      <c r="H131">
        <v>150.05000000000001</v>
      </c>
      <c r="I131">
        <v>90</v>
      </c>
      <c r="J131" t="s">
        <v>6</v>
      </c>
      <c r="K131" s="1">
        <v>10723</v>
      </c>
      <c r="L131" t="s">
        <v>32</v>
      </c>
      <c r="M131" t="s">
        <v>33</v>
      </c>
      <c r="N131" t="s">
        <v>14</v>
      </c>
      <c r="O131" t="s">
        <v>16</v>
      </c>
      <c r="P131" t="s">
        <v>27</v>
      </c>
      <c r="Q131">
        <v>4</v>
      </c>
      <c r="R131">
        <v>6.98</v>
      </c>
      <c r="S131">
        <f t="shared" si="9"/>
        <v>39889</v>
      </c>
      <c r="T131">
        <f t="shared" si="10"/>
        <v>10036</v>
      </c>
      <c r="U131">
        <f t="shared" si="11"/>
        <v>3.9745914707054602</v>
      </c>
      <c r="V131">
        <v>336</v>
      </c>
      <c r="W131">
        <v>362</v>
      </c>
    </row>
    <row r="132" spans="1:23" hidden="1" x14ac:dyDescent="0.2">
      <c r="A132">
        <v>3</v>
      </c>
      <c r="B132" t="s">
        <v>3</v>
      </c>
      <c r="C132" t="s">
        <v>4</v>
      </c>
      <c r="D132" t="s">
        <v>31</v>
      </c>
      <c r="E132">
        <v>23.23</v>
      </c>
      <c r="F132">
        <v>150.30000000000001</v>
      </c>
      <c r="G132">
        <v>-23.383299999999998</v>
      </c>
      <c r="H132">
        <v>150.05000000000001</v>
      </c>
      <c r="I132">
        <v>90</v>
      </c>
      <c r="J132" t="s">
        <v>6</v>
      </c>
      <c r="K132" s="1">
        <v>10723</v>
      </c>
      <c r="L132" t="s">
        <v>32</v>
      </c>
      <c r="M132" t="s">
        <v>33</v>
      </c>
      <c r="N132" t="s">
        <v>14</v>
      </c>
      <c r="O132" t="s">
        <v>16</v>
      </c>
      <c r="P132" t="s">
        <v>27</v>
      </c>
      <c r="Q132">
        <v>5</v>
      </c>
      <c r="R132">
        <v>9.84</v>
      </c>
      <c r="S132">
        <f t="shared" si="9"/>
        <v>39889</v>
      </c>
      <c r="T132">
        <f t="shared" si="10"/>
        <v>10036</v>
      </c>
      <c r="U132">
        <f t="shared" si="11"/>
        <v>3.9745914707054602</v>
      </c>
      <c r="V132">
        <v>336</v>
      </c>
      <c r="W132">
        <v>363</v>
      </c>
    </row>
    <row r="133" spans="1:23" hidden="1" x14ac:dyDescent="0.2">
      <c r="A133">
        <v>3</v>
      </c>
      <c r="B133" t="s">
        <v>3</v>
      </c>
      <c r="C133" t="s">
        <v>4</v>
      </c>
      <c r="D133" t="s">
        <v>31</v>
      </c>
      <c r="E133">
        <v>23.23</v>
      </c>
      <c r="F133">
        <v>150.30000000000001</v>
      </c>
      <c r="G133">
        <v>-23.383299999999998</v>
      </c>
      <c r="H133">
        <v>150.05000000000001</v>
      </c>
      <c r="I133">
        <v>90</v>
      </c>
      <c r="J133" t="s">
        <v>6</v>
      </c>
      <c r="K133" s="1">
        <v>10723</v>
      </c>
      <c r="L133" t="s">
        <v>32</v>
      </c>
      <c r="M133" t="s">
        <v>33</v>
      </c>
      <c r="N133" t="s">
        <v>14</v>
      </c>
      <c r="O133" t="s">
        <v>16</v>
      </c>
      <c r="P133" t="s">
        <v>27</v>
      </c>
      <c r="Q133">
        <v>6</v>
      </c>
      <c r="R133">
        <v>8.7200000000000006</v>
      </c>
      <c r="S133">
        <f t="shared" si="9"/>
        <v>39889</v>
      </c>
      <c r="T133">
        <f t="shared" si="10"/>
        <v>10036</v>
      </c>
      <c r="U133">
        <f t="shared" si="11"/>
        <v>3.9745914707054602</v>
      </c>
      <c r="V133">
        <v>336</v>
      </c>
      <c r="W133">
        <v>364</v>
      </c>
    </row>
    <row r="134" spans="1:23" hidden="1" x14ac:dyDescent="0.2">
      <c r="A134">
        <v>3</v>
      </c>
      <c r="B134" t="s">
        <v>3</v>
      </c>
      <c r="C134" t="s">
        <v>4</v>
      </c>
      <c r="D134" t="s">
        <v>31</v>
      </c>
      <c r="E134">
        <v>23.23</v>
      </c>
      <c r="F134">
        <v>150.30000000000001</v>
      </c>
      <c r="G134">
        <v>-23.383299999999998</v>
      </c>
      <c r="H134">
        <v>150.05000000000001</v>
      </c>
      <c r="I134">
        <v>90</v>
      </c>
      <c r="J134" t="s">
        <v>6</v>
      </c>
      <c r="K134" s="1">
        <v>10723</v>
      </c>
      <c r="L134" t="s">
        <v>32</v>
      </c>
      <c r="M134" t="s">
        <v>33</v>
      </c>
      <c r="N134" t="s">
        <v>14</v>
      </c>
      <c r="O134" t="s">
        <v>18</v>
      </c>
      <c r="P134" t="s">
        <v>27</v>
      </c>
      <c r="Q134">
        <v>1</v>
      </c>
      <c r="R134">
        <v>3.97</v>
      </c>
      <c r="S134">
        <f t="shared" si="9"/>
        <v>39889</v>
      </c>
      <c r="T134">
        <f t="shared" si="10"/>
        <v>10036</v>
      </c>
      <c r="U134">
        <f t="shared" si="11"/>
        <v>3.9745914707054602</v>
      </c>
      <c r="V134">
        <v>336</v>
      </c>
      <c r="W134">
        <v>365</v>
      </c>
    </row>
    <row r="135" spans="1:23" hidden="1" x14ac:dyDescent="0.2">
      <c r="A135">
        <v>3</v>
      </c>
      <c r="B135" t="s">
        <v>3</v>
      </c>
      <c r="C135" t="s">
        <v>4</v>
      </c>
      <c r="D135" t="s">
        <v>31</v>
      </c>
      <c r="E135">
        <v>23.23</v>
      </c>
      <c r="F135">
        <v>150.30000000000001</v>
      </c>
      <c r="G135">
        <v>-23.383299999999998</v>
      </c>
      <c r="H135">
        <v>150.05000000000001</v>
      </c>
      <c r="I135">
        <v>90</v>
      </c>
      <c r="J135" t="s">
        <v>6</v>
      </c>
      <c r="K135" s="1">
        <v>10723</v>
      </c>
      <c r="L135" t="s">
        <v>32</v>
      </c>
      <c r="M135" t="s">
        <v>33</v>
      </c>
      <c r="N135" t="s">
        <v>14</v>
      </c>
      <c r="O135" t="s">
        <v>18</v>
      </c>
      <c r="P135" t="s">
        <v>27</v>
      </c>
      <c r="Q135">
        <v>2</v>
      </c>
      <c r="R135">
        <v>2.4700000000000002</v>
      </c>
      <c r="S135">
        <f t="shared" si="9"/>
        <v>39889</v>
      </c>
      <c r="T135">
        <f t="shared" si="10"/>
        <v>10036</v>
      </c>
      <c r="U135">
        <f t="shared" si="11"/>
        <v>3.9745914707054602</v>
      </c>
      <c r="V135">
        <v>336</v>
      </c>
      <c r="W135">
        <v>366</v>
      </c>
    </row>
    <row r="136" spans="1:23" hidden="1" x14ac:dyDescent="0.2">
      <c r="A136">
        <v>3</v>
      </c>
      <c r="B136" t="s">
        <v>3</v>
      </c>
      <c r="C136" t="s">
        <v>4</v>
      </c>
      <c r="D136" t="s">
        <v>31</v>
      </c>
      <c r="E136">
        <v>23.23</v>
      </c>
      <c r="F136">
        <v>150.30000000000001</v>
      </c>
      <c r="G136">
        <v>-23.383299999999998</v>
      </c>
      <c r="H136">
        <v>150.05000000000001</v>
      </c>
      <c r="I136">
        <v>90</v>
      </c>
      <c r="J136" t="s">
        <v>6</v>
      </c>
      <c r="K136" s="1">
        <v>10723</v>
      </c>
      <c r="L136" t="s">
        <v>32</v>
      </c>
      <c r="M136" t="s">
        <v>33</v>
      </c>
      <c r="N136" t="s">
        <v>14</v>
      </c>
      <c r="O136" t="s">
        <v>18</v>
      </c>
      <c r="P136" t="s">
        <v>27</v>
      </c>
      <c r="Q136">
        <v>3</v>
      </c>
      <c r="R136">
        <v>2.83</v>
      </c>
      <c r="S136">
        <f t="shared" si="9"/>
        <v>39889</v>
      </c>
      <c r="T136">
        <f t="shared" si="10"/>
        <v>10036</v>
      </c>
      <c r="U136">
        <f t="shared" si="11"/>
        <v>3.9745914707054602</v>
      </c>
      <c r="V136">
        <v>336</v>
      </c>
      <c r="W136">
        <v>367</v>
      </c>
    </row>
    <row r="137" spans="1:23" hidden="1" x14ac:dyDescent="0.2">
      <c r="A137">
        <v>3</v>
      </c>
      <c r="B137" t="s">
        <v>3</v>
      </c>
      <c r="C137" t="s">
        <v>4</v>
      </c>
      <c r="D137" t="s">
        <v>31</v>
      </c>
      <c r="E137">
        <v>23.23</v>
      </c>
      <c r="F137">
        <v>150.30000000000001</v>
      </c>
      <c r="G137">
        <v>-23.383299999999998</v>
      </c>
      <c r="H137">
        <v>150.05000000000001</v>
      </c>
      <c r="I137">
        <v>90</v>
      </c>
      <c r="J137" t="s">
        <v>6</v>
      </c>
      <c r="K137" s="1">
        <v>10723</v>
      </c>
      <c r="L137" t="s">
        <v>32</v>
      </c>
      <c r="M137" t="s">
        <v>33</v>
      </c>
      <c r="N137" t="s">
        <v>14</v>
      </c>
      <c r="O137" t="s">
        <v>18</v>
      </c>
      <c r="P137" t="s">
        <v>27</v>
      </c>
      <c r="Q137">
        <v>4</v>
      </c>
      <c r="R137">
        <v>3.7</v>
      </c>
      <c r="S137">
        <f t="shared" si="9"/>
        <v>39889</v>
      </c>
      <c r="T137">
        <f t="shared" si="10"/>
        <v>10036</v>
      </c>
      <c r="U137">
        <f t="shared" si="11"/>
        <v>3.9745914707054602</v>
      </c>
      <c r="V137">
        <v>336</v>
      </c>
      <c r="W137">
        <v>368</v>
      </c>
    </row>
    <row r="138" spans="1:23" hidden="1" x14ac:dyDescent="0.2">
      <c r="A138">
        <v>3</v>
      </c>
      <c r="B138" t="s">
        <v>3</v>
      </c>
      <c r="C138" t="s">
        <v>4</v>
      </c>
      <c r="D138" t="s">
        <v>31</v>
      </c>
      <c r="E138">
        <v>23.23</v>
      </c>
      <c r="F138">
        <v>150.30000000000001</v>
      </c>
      <c r="G138">
        <v>-23.383299999999998</v>
      </c>
      <c r="H138">
        <v>150.05000000000001</v>
      </c>
      <c r="I138">
        <v>90</v>
      </c>
      <c r="J138" t="s">
        <v>6</v>
      </c>
      <c r="K138" s="1">
        <v>10723</v>
      </c>
      <c r="L138" t="s">
        <v>32</v>
      </c>
      <c r="M138" t="s">
        <v>33</v>
      </c>
      <c r="N138" t="s">
        <v>14</v>
      </c>
      <c r="O138" t="s">
        <v>18</v>
      </c>
      <c r="P138" t="s">
        <v>27</v>
      </c>
      <c r="Q138">
        <v>5</v>
      </c>
      <c r="R138">
        <v>5.46</v>
      </c>
      <c r="S138">
        <f t="shared" si="9"/>
        <v>39889</v>
      </c>
      <c r="T138">
        <f t="shared" si="10"/>
        <v>10036</v>
      </c>
      <c r="U138">
        <f t="shared" si="11"/>
        <v>3.9745914707054602</v>
      </c>
      <c r="V138">
        <v>336</v>
      </c>
      <c r="W138">
        <v>369</v>
      </c>
    </row>
    <row r="139" spans="1:23" hidden="1" x14ac:dyDescent="0.2">
      <c r="A139">
        <v>3</v>
      </c>
      <c r="B139" t="s">
        <v>3</v>
      </c>
      <c r="C139" t="s">
        <v>4</v>
      </c>
      <c r="D139" t="s">
        <v>31</v>
      </c>
      <c r="E139">
        <v>23.23</v>
      </c>
      <c r="F139">
        <v>150.30000000000001</v>
      </c>
      <c r="G139">
        <v>-23.383299999999998</v>
      </c>
      <c r="H139">
        <v>150.05000000000001</v>
      </c>
      <c r="I139">
        <v>90</v>
      </c>
      <c r="J139" t="s">
        <v>6</v>
      </c>
      <c r="K139" s="1">
        <v>10723</v>
      </c>
      <c r="L139" t="s">
        <v>32</v>
      </c>
      <c r="M139" t="s">
        <v>33</v>
      </c>
      <c r="N139" t="s">
        <v>14</v>
      </c>
      <c r="O139" t="s">
        <v>18</v>
      </c>
      <c r="P139" t="s">
        <v>27</v>
      </c>
      <c r="Q139">
        <v>6</v>
      </c>
      <c r="R139">
        <v>3.22</v>
      </c>
      <c r="S139">
        <f t="shared" si="9"/>
        <v>39889</v>
      </c>
      <c r="T139">
        <f t="shared" si="10"/>
        <v>10036</v>
      </c>
      <c r="U139">
        <f t="shared" si="11"/>
        <v>3.9745914707054602</v>
      </c>
      <c r="V139">
        <v>336</v>
      </c>
      <c r="W139">
        <v>370</v>
      </c>
    </row>
    <row r="140" spans="1:23" hidden="1" x14ac:dyDescent="0.2">
      <c r="A140">
        <v>3</v>
      </c>
      <c r="B140" t="s">
        <v>3</v>
      </c>
      <c r="C140" t="s">
        <v>4</v>
      </c>
      <c r="D140" t="s">
        <v>31</v>
      </c>
      <c r="E140">
        <v>23.23</v>
      </c>
      <c r="F140">
        <v>150.30000000000001</v>
      </c>
      <c r="G140">
        <v>-23.383299999999998</v>
      </c>
      <c r="H140">
        <v>150.05000000000001</v>
      </c>
      <c r="I140">
        <v>90</v>
      </c>
      <c r="J140" t="s">
        <v>6</v>
      </c>
      <c r="K140" s="1">
        <v>10723</v>
      </c>
      <c r="L140" t="s">
        <v>32</v>
      </c>
      <c r="M140" t="s">
        <v>33</v>
      </c>
      <c r="N140" t="s">
        <v>14</v>
      </c>
      <c r="O140" t="s">
        <v>19</v>
      </c>
      <c r="P140" t="s">
        <v>27</v>
      </c>
      <c r="Q140">
        <v>1</v>
      </c>
      <c r="R140">
        <v>5.46</v>
      </c>
      <c r="S140">
        <f t="shared" si="9"/>
        <v>39889</v>
      </c>
      <c r="T140">
        <f t="shared" si="10"/>
        <v>10036</v>
      </c>
      <c r="U140">
        <f t="shared" si="11"/>
        <v>3.9745914707054602</v>
      </c>
      <c r="V140">
        <v>336</v>
      </c>
      <c r="W140">
        <v>371</v>
      </c>
    </row>
    <row r="141" spans="1:23" hidden="1" x14ac:dyDescent="0.2">
      <c r="A141">
        <v>3</v>
      </c>
      <c r="B141" t="s">
        <v>3</v>
      </c>
      <c r="C141" t="s">
        <v>4</v>
      </c>
      <c r="D141" t="s">
        <v>31</v>
      </c>
      <c r="E141">
        <v>23.23</v>
      </c>
      <c r="F141">
        <v>150.30000000000001</v>
      </c>
      <c r="G141">
        <v>-23.383299999999998</v>
      </c>
      <c r="H141">
        <v>150.05000000000001</v>
      </c>
      <c r="I141">
        <v>90</v>
      </c>
      <c r="J141" t="s">
        <v>6</v>
      </c>
      <c r="K141" s="1">
        <v>10723</v>
      </c>
      <c r="L141" t="s">
        <v>32</v>
      </c>
      <c r="M141" t="s">
        <v>33</v>
      </c>
      <c r="N141" t="s">
        <v>14</v>
      </c>
      <c r="O141" t="s">
        <v>19</v>
      </c>
      <c r="P141" t="s">
        <v>27</v>
      </c>
      <c r="Q141">
        <v>2</v>
      </c>
      <c r="R141">
        <v>8.6</v>
      </c>
      <c r="S141">
        <f t="shared" si="9"/>
        <v>39889</v>
      </c>
      <c r="T141">
        <f t="shared" si="10"/>
        <v>10036</v>
      </c>
      <c r="U141">
        <f t="shared" si="11"/>
        <v>3.9745914707054602</v>
      </c>
      <c r="V141">
        <v>336</v>
      </c>
      <c r="W141">
        <v>372</v>
      </c>
    </row>
    <row r="142" spans="1:23" hidden="1" x14ac:dyDescent="0.2">
      <c r="A142">
        <v>3</v>
      </c>
      <c r="B142" t="s">
        <v>3</v>
      </c>
      <c r="C142" t="s">
        <v>4</v>
      </c>
      <c r="D142" t="s">
        <v>31</v>
      </c>
      <c r="E142">
        <v>23.23</v>
      </c>
      <c r="F142">
        <v>150.30000000000001</v>
      </c>
      <c r="G142">
        <v>-23.383299999999998</v>
      </c>
      <c r="H142">
        <v>150.05000000000001</v>
      </c>
      <c r="I142">
        <v>90</v>
      </c>
      <c r="J142" t="s">
        <v>6</v>
      </c>
      <c r="K142" s="1">
        <v>10723</v>
      </c>
      <c r="L142" t="s">
        <v>32</v>
      </c>
      <c r="M142" t="s">
        <v>33</v>
      </c>
      <c r="N142" t="s">
        <v>14</v>
      </c>
      <c r="O142" t="s">
        <v>19</v>
      </c>
      <c r="P142" t="s">
        <v>27</v>
      </c>
      <c r="Q142">
        <v>3</v>
      </c>
      <c r="R142">
        <v>7.88</v>
      </c>
      <c r="S142">
        <f t="shared" si="9"/>
        <v>39889</v>
      </c>
      <c r="T142">
        <f t="shared" si="10"/>
        <v>10036</v>
      </c>
      <c r="U142">
        <f t="shared" si="11"/>
        <v>3.9745914707054602</v>
      </c>
      <c r="V142">
        <v>336</v>
      </c>
      <c r="W142">
        <v>373</v>
      </c>
    </row>
    <row r="143" spans="1:23" hidden="1" x14ac:dyDescent="0.2">
      <c r="A143">
        <v>3</v>
      </c>
      <c r="B143" t="s">
        <v>3</v>
      </c>
      <c r="C143" t="s">
        <v>4</v>
      </c>
      <c r="D143" t="s">
        <v>31</v>
      </c>
      <c r="E143">
        <v>23.23</v>
      </c>
      <c r="F143">
        <v>150.30000000000001</v>
      </c>
      <c r="G143">
        <v>-23.383299999999998</v>
      </c>
      <c r="H143">
        <v>150.05000000000001</v>
      </c>
      <c r="I143">
        <v>90</v>
      </c>
      <c r="J143" t="s">
        <v>6</v>
      </c>
      <c r="K143" s="1">
        <v>10723</v>
      </c>
      <c r="L143" t="s">
        <v>32</v>
      </c>
      <c r="M143" t="s">
        <v>33</v>
      </c>
      <c r="N143" t="s">
        <v>14</v>
      </c>
      <c r="O143" t="s">
        <v>19</v>
      </c>
      <c r="P143" t="s">
        <v>27</v>
      </c>
      <c r="Q143">
        <v>4</v>
      </c>
      <c r="R143">
        <v>2.98</v>
      </c>
      <c r="S143">
        <f t="shared" si="9"/>
        <v>39889</v>
      </c>
      <c r="T143">
        <f t="shared" si="10"/>
        <v>10036</v>
      </c>
      <c r="U143">
        <f t="shared" si="11"/>
        <v>3.9745914707054602</v>
      </c>
      <c r="V143">
        <v>336</v>
      </c>
      <c r="W143">
        <v>374</v>
      </c>
    </row>
    <row r="144" spans="1:23" hidden="1" x14ac:dyDescent="0.2">
      <c r="A144">
        <v>3</v>
      </c>
      <c r="B144" t="s">
        <v>3</v>
      </c>
      <c r="C144" t="s">
        <v>4</v>
      </c>
      <c r="D144" t="s">
        <v>31</v>
      </c>
      <c r="E144">
        <v>23.23</v>
      </c>
      <c r="F144">
        <v>150.30000000000001</v>
      </c>
      <c r="G144">
        <v>-23.383299999999998</v>
      </c>
      <c r="H144">
        <v>150.05000000000001</v>
      </c>
      <c r="I144">
        <v>90</v>
      </c>
      <c r="J144" t="s">
        <v>6</v>
      </c>
      <c r="K144" s="1">
        <v>10723</v>
      </c>
      <c r="L144" t="s">
        <v>32</v>
      </c>
      <c r="M144" t="s">
        <v>33</v>
      </c>
      <c r="N144" t="s">
        <v>14</v>
      </c>
      <c r="O144" t="s">
        <v>19</v>
      </c>
      <c r="P144" t="s">
        <v>27</v>
      </c>
      <c r="Q144">
        <v>5</v>
      </c>
      <c r="R144">
        <v>6.27</v>
      </c>
      <c r="S144">
        <f t="shared" si="9"/>
        <v>39889</v>
      </c>
      <c r="T144">
        <f t="shared" si="10"/>
        <v>10036</v>
      </c>
      <c r="U144">
        <f t="shared" si="11"/>
        <v>3.9745914707054602</v>
      </c>
      <c r="V144">
        <v>336</v>
      </c>
      <c r="W144">
        <v>375</v>
      </c>
    </row>
    <row r="145" spans="1:23" hidden="1" x14ac:dyDescent="0.2">
      <c r="A145">
        <v>3</v>
      </c>
      <c r="B145" t="s">
        <v>3</v>
      </c>
      <c r="C145" t="s">
        <v>4</v>
      </c>
      <c r="D145" t="s">
        <v>31</v>
      </c>
      <c r="E145">
        <v>23.23</v>
      </c>
      <c r="F145">
        <v>150.30000000000001</v>
      </c>
      <c r="G145">
        <v>-23.383299999999998</v>
      </c>
      <c r="H145">
        <v>150.05000000000001</v>
      </c>
      <c r="I145">
        <v>90</v>
      </c>
      <c r="J145" t="s">
        <v>6</v>
      </c>
      <c r="K145" s="1">
        <v>10723</v>
      </c>
      <c r="L145" t="s">
        <v>32</v>
      </c>
      <c r="M145" t="s">
        <v>33</v>
      </c>
      <c r="N145" t="s">
        <v>14</v>
      </c>
      <c r="O145" t="s">
        <v>19</v>
      </c>
      <c r="P145" t="s">
        <v>27</v>
      </c>
      <c r="Q145">
        <v>6</v>
      </c>
      <c r="R145">
        <v>7.85</v>
      </c>
      <c r="S145">
        <f t="shared" si="9"/>
        <v>39889</v>
      </c>
      <c r="T145">
        <f t="shared" si="10"/>
        <v>10036</v>
      </c>
      <c r="U145">
        <f t="shared" si="11"/>
        <v>3.9745914707054602</v>
      </c>
      <c r="V145">
        <v>336</v>
      </c>
      <c r="W145">
        <v>376</v>
      </c>
    </row>
    <row r="146" spans="1:23" hidden="1" x14ac:dyDescent="0.2">
      <c r="A146">
        <v>3</v>
      </c>
      <c r="B146" t="s">
        <v>3</v>
      </c>
      <c r="C146" t="s">
        <v>4</v>
      </c>
      <c r="D146" t="s">
        <v>31</v>
      </c>
      <c r="E146">
        <v>23.23</v>
      </c>
      <c r="F146">
        <v>150.30000000000001</v>
      </c>
      <c r="G146">
        <v>-23.383299999999998</v>
      </c>
      <c r="H146">
        <v>150.05000000000001</v>
      </c>
      <c r="I146">
        <v>90</v>
      </c>
      <c r="J146" t="s">
        <v>6</v>
      </c>
      <c r="K146" s="1">
        <v>10723</v>
      </c>
      <c r="L146" t="s">
        <v>32</v>
      </c>
      <c r="M146" t="s">
        <v>33</v>
      </c>
      <c r="N146" t="s">
        <v>24</v>
      </c>
      <c r="O146" t="s">
        <v>15</v>
      </c>
      <c r="P146" t="s">
        <v>26</v>
      </c>
      <c r="Q146">
        <v>1</v>
      </c>
      <c r="R146">
        <v>23.44</v>
      </c>
      <c r="S146">
        <f t="shared" si="9"/>
        <v>39889</v>
      </c>
      <c r="T146">
        <f t="shared" si="10"/>
        <v>10036</v>
      </c>
      <c r="U146">
        <f t="shared" ref="U146:U176" si="12">S146/T146</f>
        <v>3.9745914707054602</v>
      </c>
      <c r="V146">
        <v>336</v>
      </c>
      <c r="W146">
        <v>376</v>
      </c>
    </row>
    <row r="147" spans="1:23" hidden="1" x14ac:dyDescent="0.2">
      <c r="A147">
        <v>3</v>
      </c>
      <c r="B147" t="s">
        <v>3</v>
      </c>
      <c r="C147" t="s">
        <v>4</v>
      </c>
      <c r="D147" t="s">
        <v>31</v>
      </c>
      <c r="E147">
        <v>23.23</v>
      </c>
      <c r="F147">
        <v>150.30000000000001</v>
      </c>
      <c r="G147">
        <v>-23.383299999999998</v>
      </c>
      <c r="H147">
        <v>150.05000000000001</v>
      </c>
      <c r="I147">
        <v>90</v>
      </c>
      <c r="J147" t="s">
        <v>6</v>
      </c>
      <c r="K147" s="1">
        <v>10723</v>
      </c>
      <c r="L147" t="s">
        <v>32</v>
      </c>
      <c r="M147" t="s">
        <v>33</v>
      </c>
      <c r="N147" t="s">
        <v>24</v>
      </c>
      <c r="O147" t="s">
        <v>15</v>
      </c>
      <c r="P147" t="s">
        <v>26</v>
      </c>
      <c r="Q147">
        <v>2</v>
      </c>
      <c r="R147">
        <v>18.64</v>
      </c>
      <c r="S147">
        <f t="shared" si="9"/>
        <v>39889</v>
      </c>
      <c r="T147">
        <f t="shared" si="10"/>
        <v>10036</v>
      </c>
      <c r="U147">
        <f t="shared" si="12"/>
        <v>3.9745914707054602</v>
      </c>
      <c r="V147">
        <v>336</v>
      </c>
      <c r="W147">
        <v>376</v>
      </c>
    </row>
    <row r="148" spans="1:23" hidden="1" x14ac:dyDescent="0.2">
      <c r="A148">
        <v>3</v>
      </c>
      <c r="B148" t="s">
        <v>3</v>
      </c>
      <c r="C148" t="s">
        <v>4</v>
      </c>
      <c r="D148" t="s">
        <v>31</v>
      </c>
      <c r="E148">
        <v>23.23</v>
      </c>
      <c r="F148">
        <v>150.30000000000001</v>
      </c>
      <c r="G148">
        <v>-23.383299999999998</v>
      </c>
      <c r="H148">
        <v>150.05000000000001</v>
      </c>
      <c r="I148">
        <v>90</v>
      </c>
      <c r="J148" t="s">
        <v>6</v>
      </c>
      <c r="K148" s="1">
        <v>10723</v>
      </c>
      <c r="L148" t="s">
        <v>32</v>
      </c>
      <c r="M148" t="s">
        <v>33</v>
      </c>
      <c r="N148" t="s">
        <v>24</v>
      </c>
      <c r="O148" t="s">
        <v>15</v>
      </c>
      <c r="P148" t="s">
        <v>26</v>
      </c>
      <c r="Q148">
        <v>3</v>
      </c>
      <c r="R148">
        <v>23.85</v>
      </c>
      <c r="S148">
        <f t="shared" si="9"/>
        <v>39889</v>
      </c>
      <c r="T148">
        <f t="shared" si="10"/>
        <v>10036</v>
      </c>
      <c r="U148">
        <f t="shared" si="12"/>
        <v>3.9745914707054602</v>
      </c>
      <c r="V148">
        <v>336</v>
      </c>
      <c r="W148">
        <v>376</v>
      </c>
    </row>
    <row r="149" spans="1:23" hidden="1" x14ac:dyDescent="0.2">
      <c r="A149">
        <v>3</v>
      </c>
      <c r="B149" t="s">
        <v>3</v>
      </c>
      <c r="C149" t="s">
        <v>4</v>
      </c>
      <c r="D149" t="s">
        <v>31</v>
      </c>
      <c r="E149">
        <v>23.23</v>
      </c>
      <c r="F149">
        <v>150.30000000000001</v>
      </c>
      <c r="G149">
        <v>-23.383299999999998</v>
      </c>
      <c r="H149">
        <v>150.05000000000001</v>
      </c>
      <c r="I149">
        <v>90</v>
      </c>
      <c r="J149" t="s">
        <v>6</v>
      </c>
      <c r="K149" s="1">
        <v>10723</v>
      </c>
      <c r="L149" t="s">
        <v>32</v>
      </c>
      <c r="M149" t="s">
        <v>33</v>
      </c>
      <c r="N149" t="s">
        <v>24</v>
      </c>
      <c r="O149" t="s">
        <v>15</v>
      </c>
      <c r="P149" t="s">
        <v>26</v>
      </c>
      <c r="Q149">
        <v>4</v>
      </c>
      <c r="R149">
        <v>22.37</v>
      </c>
      <c r="S149">
        <f t="shared" si="9"/>
        <v>39889</v>
      </c>
      <c r="T149">
        <f t="shared" si="10"/>
        <v>10036</v>
      </c>
      <c r="U149">
        <f t="shared" si="12"/>
        <v>3.9745914707054602</v>
      </c>
      <c r="V149">
        <v>336</v>
      </c>
      <c r="W149">
        <v>376</v>
      </c>
    </row>
    <row r="150" spans="1:23" hidden="1" x14ac:dyDescent="0.2">
      <c r="A150">
        <v>3</v>
      </c>
      <c r="B150" t="s">
        <v>3</v>
      </c>
      <c r="C150" t="s">
        <v>4</v>
      </c>
      <c r="D150" t="s">
        <v>31</v>
      </c>
      <c r="E150">
        <v>23.23</v>
      </c>
      <c r="F150">
        <v>150.30000000000001</v>
      </c>
      <c r="G150">
        <v>-23.383299999999998</v>
      </c>
      <c r="H150">
        <v>150.05000000000001</v>
      </c>
      <c r="I150">
        <v>90</v>
      </c>
      <c r="J150" t="s">
        <v>6</v>
      </c>
      <c r="K150" s="1">
        <v>10723</v>
      </c>
      <c r="L150" t="s">
        <v>32</v>
      </c>
      <c r="M150" t="s">
        <v>33</v>
      </c>
      <c r="N150" t="s">
        <v>24</v>
      </c>
      <c r="O150" t="s">
        <v>15</v>
      </c>
      <c r="P150" t="s">
        <v>26</v>
      </c>
      <c r="Q150">
        <v>5</v>
      </c>
      <c r="R150">
        <v>23.31</v>
      </c>
      <c r="S150">
        <f t="shared" si="9"/>
        <v>39889</v>
      </c>
      <c r="T150">
        <f t="shared" si="10"/>
        <v>10036</v>
      </c>
      <c r="U150">
        <f t="shared" si="12"/>
        <v>3.9745914707054602</v>
      </c>
      <c r="V150">
        <v>336</v>
      </c>
      <c r="W150">
        <v>376</v>
      </c>
    </row>
    <row r="151" spans="1:23" hidden="1" x14ac:dyDescent="0.2">
      <c r="A151">
        <v>3</v>
      </c>
      <c r="B151" t="s">
        <v>3</v>
      </c>
      <c r="C151" t="s">
        <v>4</v>
      </c>
      <c r="D151" t="s">
        <v>31</v>
      </c>
      <c r="E151">
        <v>23.23</v>
      </c>
      <c r="F151">
        <v>150.30000000000001</v>
      </c>
      <c r="G151">
        <v>-23.383299999999998</v>
      </c>
      <c r="H151">
        <v>150.05000000000001</v>
      </c>
      <c r="I151">
        <v>90</v>
      </c>
      <c r="J151" t="s">
        <v>6</v>
      </c>
      <c r="K151" s="1">
        <v>10723</v>
      </c>
      <c r="L151" t="s">
        <v>32</v>
      </c>
      <c r="M151" t="s">
        <v>33</v>
      </c>
      <c r="N151" t="s">
        <v>24</v>
      </c>
      <c r="O151" t="s">
        <v>15</v>
      </c>
      <c r="P151" t="s">
        <v>26</v>
      </c>
      <c r="Q151">
        <v>6</v>
      </c>
      <c r="R151">
        <v>25.55</v>
      </c>
      <c r="S151">
        <f t="shared" si="9"/>
        <v>39889</v>
      </c>
      <c r="T151">
        <f t="shared" si="10"/>
        <v>10036</v>
      </c>
      <c r="U151">
        <f t="shared" si="12"/>
        <v>3.9745914707054602</v>
      </c>
      <c r="V151">
        <v>336</v>
      </c>
      <c r="W151">
        <v>376</v>
      </c>
    </row>
    <row r="152" spans="1:23" hidden="1" x14ac:dyDescent="0.2">
      <c r="A152">
        <v>3</v>
      </c>
      <c r="B152" t="s">
        <v>3</v>
      </c>
      <c r="C152" t="s">
        <v>4</v>
      </c>
      <c r="D152" t="s">
        <v>31</v>
      </c>
      <c r="E152">
        <v>23.23</v>
      </c>
      <c r="F152">
        <v>150.30000000000001</v>
      </c>
      <c r="G152">
        <v>-23.383299999999998</v>
      </c>
      <c r="H152">
        <v>150.05000000000001</v>
      </c>
      <c r="I152">
        <v>90</v>
      </c>
      <c r="J152" t="s">
        <v>6</v>
      </c>
      <c r="K152" s="1">
        <v>10723</v>
      </c>
      <c r="L152" t="s">
        <v>32</v>
      </c>
      <c r="M152" t="s">
        <v>33</v>
      </c>
      <c r="N152" t="s">
        <v>24</v>
      </c>
      <c r="O152" t="s">
        <v>15</v>
      </c>
      <c r="P152" t="s">
        <v>26</v>
      </c>
      <c r="Q152">
        <v>7</v>
      </c>
      <c r="R152">
        <v>29.04</v>
      </c>
      <c r="S152">
        <f t="shared" si="9"/>
        <v>39889</v>
      </c>
      <c r="T152">
        <f t="shared" si="10"/>
        <v>10036</v>
      </c>
      <c r="U152">
        <f t="shared" si="12"/>
        <v>3.9745914707054602</v>
      </c>
      <c r="V152">
        <v>336</v>
      </c>
      <c r="W152">
        <v>376</v>
      </c>
    </row>
    <row r="153" spans="1:23" hidden="1" x14ac:dyDescent="0.2">
      <c r="A153">
        <v>3</v>
      </c>
      <c r="B153" t="s">
        <v>3</v>
      </c>
      <c r="C153" t="s">
        <v>4</v>
      </c>
      <c r="D153" t="s">
        <v>31</v>
      </c>
      <c r="E153">
        <v>23.23</v>
      </c>
      <c r="F153">
        <v>150.30000000000001</v>
      </c>
      <c r="G153">
        <v>-23.383299999999998</v>
      </c>
      <c r="H153">
        <v>150.05000000000001</v>
      </c>
      <c r="I153">
        <v>90</v>
      </c>
      <c r="J153" t="s">
        <v>6</v>
      </c>
      <c r="K153" s="1">
        <v>10723</v>
      </c>
      <c r="L153" t="s">
        <v>32</v>
      </c>
      <c r="M153" t="s">
        <v>33</v>
      </c>
      <c r="N153" t="s">
        <v>24</v>
      </c>
      <c r="O153" t="s">
        <v>15</v>
      </c>
      <c r="P153" t="s">
        <v>26</v>
      </c>
      <c r="Q153">
        <v>8</v>
      </c>
      <c r="R153">
        <v>24.08</v>
      </c>
      <c r="S153">
        <f t="shared" si="9"/>
        <v>39889</v>
      </c>
      <c r="T153">
        <f t="shared" si="10"/>
        <v>10036</v>
      </c>
      <c r="U153">
        <f t="shared" si="12"/>
        <v>3.9745914707054602</v>
      </c>
      <c r="V153">
        <v>336</v>
      </c>
      <c r="W153">
        <v>376</v>
      </c>
    </row>
    <row r="154" spans="1:23" hidden="1" x14ac:dyDescent="0.2">
      <c r="A154">
        <v>3</v>
      </c>
      <c r="B154" t="s">
        <v>3</v>
      </c>
      <c r="C154" t="s">
        <v>4</v>
      </c>
      <c r="D154" t="s">
        <v>31</v>
      </c>
      <c r="E154">
        <v>23.23</v>
      </c>
      <c r="F154">
        <v>150.30000000000001</v>
      </c>
      <c r="G154">
        <v>-23.383299999999998</v>
      </c>
      <c r="H154">
        <v>150.05000000000001</v>
      </c>
      <c r="I154">
        <v>90</v>
      </c>
      <c r="J154" t="s">
        <v>6</v>
      </c>
      <c r="K154" s="1">
        <v>10723</v>
      </c>
      <c r="L154" t="s">
        <v>32</v>
      </c>
      <c r="M154" t="s">
        <v>33</v>
      </c>
      <c r="N154" t="s">
        <v>24</v>
      </c>
      <c r="O154" t="s">
        <v>15</v>
      </c>
      <c r="P154" t="s">
        <v>26</v>
      </c>
      <c r="Q154">
        <v>9</v>
      </c>
      <c r="R154">
        <v>25.12</v>
      </c>
      <c r="S154">
        <f t="shared" si="9"/>
        <v>39889</v>
      </c>
      <c r="T154">
        <f t="shared" si="10"/>
        <v>10036</v>
      </c>
      <c r="U154">
        <f t="shared" si="12"/>
        <v>3.9745914707054602</v>
      </c>
      <c r="V154">
        <v>336</v>
      </c>
      <c r="W154">
        <v>376</v>
      </c>
    </row>
    <row r="155" spans="1:23" hidden="1" x14ac:dyDescent="0.2">
      <c r="A155">
        <v>3</v>
      </c>
      <c r="B155" t="s">
        <v>3</v>
      </c>
      <c r="C155" t="s">
        <v>4</v>
      </c>
      <c r="D155" t="s">
        <v>31</v>
      </c>
      <c r="E155">
        <v>23.23</v>
      </c>
      <c r="F155">
        <v>150.30000000000001</v>
      </c>
      <c r="G155">
        <v>-23.383299999999998</v>
      </c>
      <c r="H155">
        <v>150.05000000000001</v>
      </c>
      <c r="I155">
        <v>90</v>
      </c>
      <c r="J155" t="s">
        <v>6</v>
      </c>
      <c r="K155" s="1">
        <v>10723</v>
      </c>
      <c r="L155" t="s">
        <v>32</v>
      </c>
      <c r="M155" t="s">
        <v>33</v>
      </c>
      <c r="N155" t="s">
        <v>24</v>
      </c>
      <c r="O155" t="s">
        <v>15</v>
      </c>
      <c r="P155" t="s">
        <v>26</v>
      </c>
      <c r="Q155">
        <v>10</v>
      </c>
      <c r="R155">
        <v>23.67</v>
      </c>
      <c r="S155">
        <f t="shared" si="9"/>
        <v>39889</v>
      </c>
      <c r="T155">
        <f t="shared" si="10"/>
        <v>10036</v>
      </c>
      <c r="U155">
        <f t="shared" si="12"/>
        <v>3.9745914707054602</v>
      </c>
      <c r="V155">
        <v>336</v>
      </c>
      <c r="W155">
        <v>376</v>
      </c>
    </row>
    <row r="156" spans="1:23" x14ac:dyDescent="0.2">
      <c r="A156">
        <v>3</v>
      </c>
      <c r="B156" t="s">
        <v>3</v>
      </c>
      <c r="C156" t="s">
        <v>4</v>
      </c>
      <c r="D156" t="s">
        <v>31</v>
      </c>
      <c r="E156">
        <v>23.23</v>
      </c>
      <c r="F156">
        <v>150.30000000000001</v>
      </c>
      <c r="G156">
        <v>-23.383299999999998</v>
      </c>
      <c r="H156">
        <v>150.05000000000001</v>
      </c>
      <c r="I156">
        <v>90</v>
      </c>
      <c r="J156" t="s">
        <v>6</v>
      </c>
      <c r="K156" s="1">
        <v>10723</v>
      </c>
      <c r="L156" t="s">
        <v>32</v>
      </c>
      <c r="M156" t="s">
        <v>33</v>
      </c>
      <c r="N156" t="s">
        <v>24</v>
      </c>
      <c r="O156" t="s">
        <v>15</v>
      </c>
      <c r="P156" t="s">
        <v>27</v>
      </c>
      <c r="Q156">
        <v>1</v>
      </c>
      <c r="R156">
        <v>20.81</v>
      </c>
      <c r="S156">
        <f t="shared" si="9"/>
        <v>39889</v>
      </c>
      <c r="T156">
        <f t="shared" si="10"/>
        <v>10036</v>
      </c>
      <c r="U156">
        <f t="shared" si="12"/>
        <v>3.9745914707054602</v>
      </c>
      <c r="V156">
        <v>336</v>
      </c>
      <c r="W156">
        <v>376</v>
      </c>
    </row>
    <row r="157" spans="1:23" x14ac:dyDescent="0.2">
      <c r="A157">
        <v>3</v>
      </c>
      <c r="B157" t="s">
        <v>3</v>
      </c>
      <c r="C157" t="s">
        <v>4</v>
      </c>
      <c r="D157" t="s">
        <v>31</v>
      </c>
      <c r="E157">
        <v>23.23</v>
      </c>
      <c r="F157">
        <v>150.30000000000001</v>
      </c>
      <c r="G157">
        <v>-23.383299999999998</v>
      </c>
      <c r="H157">
        <v>150.05000000000001</v>
      </c>
      <c r="I157">
        <v>90</v>
      </c>
      <c r="J157" t="s">
        <v>6</v>
      </c>
      <c r="K157" s="1">
        <v>10723</v>
      </c>
      <c r="L157" t="s">
        <v>32</v>
      </c>
      <c r="M157" t="s">
        <v>33</v>
      </c>
      <c r="N157" t="s">
        <v>24</v>
      </c>
      <c r="O157" t="s">
        <v>15</v>
      </c>
      <c r="P157" t="s">
        <v>27</v>
      </c>
      <c r="Q157">
        <v>2</v>
      </c>
      <c r="R157">
        <v>16.05</v>
      </c>
      <c r="S157">
        <f t="shared" si="9"/>
        <v>39889</v>
      </c>
      <c r="T157">
        <f t="shared" si="10"/>
        <v>10036</v>
      </c>
      <c r="U157">
        <f t="shared" si="12"/>
        <v>3.9745914707054602</v>
      </c>
      <c r="V157">
        <v>336</v>
      </c>
      <c r="W157">
        <v>376</v>
      </c>
    </row>
    <row r="158" spans="1:23" x14ac:dyDescent="0.2">
      <c r="A158">
        <v>3</v>
      </c>
      <c r="B158" t="s">
        <v>3</v>
      </c>
      <c r="C158" t="s">
        <v>4</v>
      </c>
      <c r="D158" t="s">
        <v>31</v>
      </c>
      <c r="E158">
        <v>23.23</v>
      </c>
      <c r="F158">
        <v>150.30000000000001</v>
      </c>
      <c r="G158">
        <v>-23.383299999999998</v>
      </c>
      <c r="H158">
        <v>150.05000000000001</v>
      </c>
      <c r="I158">
        <v>90</v>
      </c>
      <c r="J158" t="s">
        <v>6</v>
      </c>
      <c r="K158" s="1">
        <v>10723</v>
      </c>
      <c r="L158" t="s">
        <v>32</v>
      </c>
      <c r="M158" t="s">
        <v>33</v>
      </c>
      <c r="N158" t="s">
        <v>24</v>
      </c>
      <c r="O158" t="s">
        <v>15</v>
      </c>
      <c r="P158" t="s">
        <v>27</v>
      </c>
      <c r="Q158">
        <v>3</v>
      </c>
      <c r="R158">
        <v>19.920000000000002</v>
      </c>
      <c r="S158">
        <f t="shared" si="9"/>
        <v>39889</v>
      </c>
      <c r="T158">
        <f t="shared" si="10"/>
        <v>10036</v>
      </c>
      <c r="U158">
        <f t="shared" si="12"/>
        <v>3.9745914707054602</v>
      </c>
      <c r="V158">
        <v>336</v>
      </c>
      <c r="W158">
        <v>376</v>
      </c>
    </row>
    <row r="159" spans="1:23" x14ac:dyDescent="0.2">
      <c r="A159">
        <v>3</v>
      </c>
      <c r="B159" t="s">
        <v>3</v>
      </c>
      <c r="C159" t="s">
        <v>4</v>
      </c>
      <c r="D159" t="s">
        <v>31</v>
      </c>
      <c r="E159">
        <v>23.23</v>
      </c>
      <c r="F159">
        <v>150.30000000000001</v>
      </c>
      <c r="G159">
        <v>-23.383299999999998</v>
      </c>
      <c r="H159">
        <v>150.05000000000001</v>
      </c>
      <c r="I159">
        <v>90</v>
      </c>
      <c r="J159" t="s">
        <v>6</v>
      </c>
      <c r="K159" s="1">
        <v>10723</v>
      </c>
      <c r="L159" t="s">
        <v>32</v>
      </c>
      <c r="M159" t="s">
        <v>33</v>
      </c>
      <c r="N159" t="s">
        <v>24</v>
      </c>
      <c r="O159" t="s">
        <v>15</v>
      </c>
      <c r="P159" t="s">
        <v>27</v>
      </c>
      <c r="Q159">
        <v>4</v>
      </c>
      <c r="R159">
        <v>19.77</v>
      </c>
      <c r="S159">
        <f t="shared" si="9"/>
        <v>39889</v>
      </c>
      <c r="T159">
        <f t="shared" si="10"/>
        <v>10036</v>
      </c>
      <c r="U159">
        <f t="shared" si="12"/>
        <v>3.9745914707054602</v>
      </c>
      <c r="V159">
        <v>336</v>
      </c>
      <c r="W159">
        <v>376</v>
      </c>
    </row>
    <row r="160" spans="1:23" x14ac:dyDescent="0.2">
      <c r="A160">
        <v>3</v>
      </c>
      <c r="B160" t="s">
        <v>3</v>
      </c>
      <c r="C160" t="s">
        <v>4</v>
      </c>
      <c r="D160" t="s">
        <v>31</v>
      </c>
      <c r="E160">
        <v>23.23</v>
      </c>
      <c r="F160">
        <v>150.30000000000001</v>
      </c>
      <c r="G160">
        <v>-23.383299999999998</v>
      </c>
      <c r="H160">
        <v>150.05000000000001</v>
      </c>
      <c r="I160">
        <v>90</v>
      </c>
      <c r="J160" t="s">
        <v>6</v>
      </c>
      <c r="K160" s="1">
        <v>10723</v>
      </c>
      <c r="L160" t="s">
        <v>32</v>
      </c>
      <c r="M160" t="s">
        <v>33</v>
      </c>
      <c r="N160" t="s">
        <v>24</v>
      </c>
      <c r="O160" t="s">
        <v>15</v>
      </c>
      <c r="P160" t="s">
        <v>27</v>
      </c>
      <c r="Q160">
        <v>5</v>
      </c>
      <c r="R160">
        <v>20.32</v>
      </c>
      <c r="S160">
        <f t="shared" si="9"/>
        <v>39889</v>
      </c>
      <c r="T160">
        <f t="shared" si="10"/>
        <v>10036</v>
      </c>
      <c r="U160">
        <f t="shared" si="12"/>
        <v>3.9745914707054602</v>
      </c>
      <c r="V160">
        <v>336</v>
      </c>
      <c r="W160">
        <v>376</v>
      </c>
    </row>
    <row r="161" spans="1:23" x14ac:dyDescent="0.2">
      <c r="A161">
        <v>3</v>
      </c>
      <c r="B161" t="s">
        <v>3</v>
      </c>
      <c r="C161" t="s">
        <v>4</v>
      </c>
      <c r="D161" t="s">
        <v>31</v>
      </c>
      <c r="E161">
        <v>23.23</v>
      </c>
      <c r="F161">
        <v>150.30000000000001</v>
      </c>
      <c r="G161">
        <v>-23.383299999999998</v>
      </c>
      <c r="H161">
        <v>150.05000000000001</v>
      </c>
      <c r="I161">
        <v>90</v>
      </c>
      <c r="J161" t="s">
        <v>6</v>
      </c>
      <c r="K161" s="1">
        <v>10723</v>
      </c>
      <c r="L161" t="s">
        <v>32</v>
      </c>
      <c r="M161" t="s">
        <v>33</v>
      </c>
      <c r="N161" t="s">
        <v>24</v>
      </c>
      <c r="O161" t="s">
        <v>15</v>
      </c>
      <c r="P161" t="s">
        <v>27</v>
      </c>
      <c r="Q161">
        <v>6</v>
      </c>
      <c r="R161">
        <v>21.21</v>
      </c>
      <c r="S161">
        <f t="shared" si="9"/>
        <v>39889</v>
      </c>
      <c r="T161">
        <f t="shared" si="10"/>
        <v>10036</v>
      </c>
      <c r="U161">
        <f t="shared" si="12"/>
        <v>3.9745914707054602</v>
      </c>
      <c r="V161">
        <v>336</v>
      </c>
      <c r="W161">
        <v>376</v>
      </c>
    </row>
    <row r="162" spans="1:23" x14ac:dyDescent="0.2">
      <c r="A162">
        <v>3</v>
      </c>
      <c r="B162" t="s">
        <v>3</v>
      </c>
      <c r="C162" t="s">
        <v>4</v>
      </c>
      <c r="D162" t="s">
        <v>31</v>
      </c>
      <c r="E162">
        <v>23.23</v>
      </c>
      <c r="F162">
        <v>150.30000000000001</v>
      </c>
      <c r="G162">
        <v>-23.383299999999998</v>
      </c>
      <c r="H162">
        <v>150.05000000000001</v>
      </c>
      <c r="I162">
        <v>90</v>
      </c>
      <c r="J162" t="s">
        <v>6</v>
      </c>
      <c r="K162" s="1">
        <v>10723</v>
      </c>
      <c r="L162" t="s">
        <v>32</v>
      </c>
      <c r="M162" t="s">
        <v>33</v>
      </c>
      <c r="N162" t="s">
        <v>24</v>
      </c>
      <c r="O162" t="s">
        <v>15</v>
      </c>
      <c r="P162" t="s">
        <v>27</v>
      </c>
      <c r="Q162">
        <v>7</v>
      </c>
      <c r="R162">
        <v>20.37</v>
      </c>
      <c r="S162">
        <f t="shared" si="9"/>
        <v>39889</v>
      </c>
      <c r="T162">
        <f t="shared" si="10"/>
        <v>10036</v>
      </c>
      <c r="U162">
        <f t="shared" si="12"/>
        <v>3.9745914707054602</v>
      </c>
      <c r="V162">
        <v>336</v>
      </c>
      <c r="W162">
        <v>376</v>
      </c>
    </row>
    <row r="163" spans="1:23" x14ac:dyDescent="0.2">
      <c r="A163">
        <v>3</v>
      </c>
      <c r="B163" t="s">
        <v>3</v>
      </c>
      <c r="C163" t="s">
        <v>4</v>
      </c>
      <c r="D163" t="s">
        <v>31</v>
      </c>
      <c r="E163">
        <v>23.23</v>
      </c>
      <c r="F163">
        <v>150.30000000000001</v>
      </c>
      <c r="G163">
        <v>-23.383299999999998</v>
      </c>
      <c r="H163">
        <v>150.05000000000001</v>
      </c>
      <c r="I163">
        <v>90</v>
      </c>
      <c r="J163" t="s">
        <v>6</v>
      </c>
      <c r="K163" s="1">
        <v>10723</v>
      </c>
      <c r="L163" t="s">
        <v>32</v>
      </c>
      <c r="M163" t="s">
        <v>33</v>
      </c>
      <c r="N163" t="s">
        <v>24</v>
      </c>
      <c r="O163" t="s">
        <v>15</v>
      </c>
      <c r="P163" t="s">
        <v>27</v>
      </c>
      <c r="Q163">
        <v>8</v>
      </c>
      <c r="R163">
        <v>26.86</v>
      </c>
      <c r="S163">
        <f t="shared" si="9"/>
        <v>39889</v>
      </c>
      <c r="T163">
        <f t="shared" si="10"/>
        <v>10036</v>
      </c>
      <c r="U163">
        <f t="shared" si="12"/>
        <v>3.9745914707054602</v>
      </c>
      <c r="V163">
        <v>336</v>
      </c>
      <c r="W163">
        <v>376</v>
      </c>
    </row>
    <row r="164" spans="1:23" x14ac:dyDescent="0.2">
      <c r="A164">
        <v>3</v>
      </c>
      <c r="B164" t="s">
        <v>3</v>
      </c>
      <c r="C164" t="s">
        <v>4</v>
      </c>
      <c r="D164" t="s">
        <v>31</v>
      </c>
      <c r="E164">
        <v>23.23</v>
      </c>
      <c r="F164">
        <v>150.30000000000001</v>
      </c>
      <c r="G164">
        <v>-23.383299999999998</v>
      </c>
      <c r="H164">
        <v>150.05000000000001</v>
      </c>
      <c r="I164">
        <v>90</v>
      </c>
      <c r="J164" t="s">
        <v>6</v>
      </c>
      <c r="K164" s="1">
        <v>10723</v>
      </c>
      <c r="L164" t="s">
        <v>32</v>
      </c>
      <c r="M164" t="s">
        <v>33</v>
      </c>
      <c r="N164" t="s">
        <v>24</v>
      </c>
      <c r="O164" t="s">
        <v>15</v>
      </c>
      <c r="P164" t="s">
        <v>27</v>
      </c>
      <c r="Q164">
        <v>9</v>
      </c>
      <c r="R164">
        <v>21.95</v>
      </c>
      <c r="S164">
        <f t="shared" si="9"/>
        <v>39889</v>
      </c>
      <c r="T164">
        <f t="shared" si="10"/>
        <v>10036</v>
      </c>
      <c r="U164">
        <f t="shared" si="12"/>
        <v>3.9745914707054602</v>
      </c>
      <c r="V164">
        <v>336</v>
      </c>
      <c r="W164">
        <v>376</v>
      </c>
    </row>
    <row r="165" spans="1:23" x14ac:dyDescent="0.2">
      <c r="A165">
        <v>3</v>
      </c>
      <c r="B165" t="s">
        <v>3</v>
      </c>
      <c r="C165" t="s">
        <v>4</v>
      </c>
      <c r="D165" t="s">
        <v>31</v>
      </c>
      <c r="E165">
        <v>23.23</v>
      </c>
      <c r="F165">
        <v>150.30000000000001</v>
      </c>
      <c r="G165">
        <v>-23.383299999999998</v>
      </c>
      <c r="H165">
        <v>150.05000000000001</v>
      </c>
      <c r="I165">
        <v>90</v>
      </c>
      <c r="J165" t="s">
        <v>6</v>
      </c>
      <c r="K165" s="1">
        <v>10723</v>
      </c>
      <c r="L165" t="s">
        <v>32</v>
      </c>
      <c r="M165" t="s">
        <v>33</v>
      </c>
      <c r="N165" t="s">
        <v>24</v>
      </c>
      <c r="O165" t="s">
        <v>15</v>
      </c>
      <c r="P165" t="s">
        <v>27</v>
      </c>
      <c r="Q165">
        <v>10</v>
      </c>
      <c r="R165">
        <v>22.35</v>
      </c>
      <c r="S165">
        <f t="shared" si="9"/>
        <v>39889</v>
      </c>
      <c r="T165">
        <f t="shared" si="10"/>
        <v>10036</v>
      </c>
      <c r="U165">
        <f t="shared" si="12"/>
        <v>3.9745914707054602</v>
      </c>
      <c r="V165">
        <v>336</v>
      </c>
      <c r="W165">
        <v>376</v>
      </c>
    </row>
    <row r="166" spans="1:23" x14ac:dyDescent="0.2">
      <c r="A166">
        <v>3</v>
      </c>
      <c r="B166" t="s">
        <v>3</v>
      </c>
      <c r="C166" t="s">
        <v>4</v>
      </c>
      <c r="D166" t="s">
        <v>31</v>
      </c>
      <c r="E166">
        <v>23.23</v>
      </c>
      <c r="F166">
        <v>150.30000000000001</v>
      </c>
      <c r="G166">
        <v>-23.383299999999998</v>
      </c>
      <c r="H166">
        <v>150.05000000000001</v>
      </c>
      <c r="I166">
        <v>90</v>
      </c>
      <c r="J166" t="s">
        <v>6</v>
      </c>
      <c r="K166" s="1">
        <v>10723</v>
      </c>
      <c r="L166" t="s">
        <v>32</v>
      </c>
      <c r="M166" t="s">
        <v>33</v>
      </c>
      <c r="N166" t="s">
        <v>24</v>
      </c>
      <c r="O166" t="s">
        <v>18</v>
      </c>
      <c r="P166" t="s">
        <v>27</v>
      </c>
      <c r="Q166">
        <v>1</v>
      </c>
      <c r="R166">
        <v>8.64</v>
      </c>
      <c r="S166">
        <f t="shared" si="9"/>
        <v>39889</v>
      </c>
      <c r="T166">
        <f t="shared" si="10"/>
        <v>10036</v>
      </c>
      <c r="U166">
        <f t="shared" si="12"/>
        <v>3.9745914707054602</v>
      </c>
      <c r="V166">
        <v>336</v>
      </c>
      <c r="W166">
        <v>376</v>
      </c>
    </row>
    <row r="167" spans="1:23" x14ac:dyDescent="0.2">
      <c r="A167">
        <v>3</v>
      </c>
      <c r="B167" t="s">
        <v>3</v>
      </c>
      <c r="C167" t="s">
        <v>4</v>
      </c>
      <c r="D167" t="s">
        <v>31</v>
      </c>
      <c r="E167">
        <v>23.23</v>
      </c>
      <c r="F167">
        <v>150.30000000000001</v>
      </c>
      <c r="G167">
        <v>-23.383299999999998</v>
      </c>
      <c r="H167">
        <v>150.05000000000001</v>
      </c>
      <c r="I167">
        <v>90</v>
      </c>
      <c r="J167" t="s">
        <v>6</v>
      </c>
      <c r="K167" s="1">
        <v>10723</v>
      </c>
      <c r="L167" t="s">
        <v>32</v>
      </c>
      <c r="M167" t="s">
        <v>33</v>
      </c>
      <c r="N167" t="s">
        <v>24</v>
      </c>
      <c r="O167" t="s">
        <v>18</v>
      </c>
      <c r="P167" t="s">
        <v>27</v>
      </c>
      <c r="Q167">
        <v>2</v>
      </c>
      <c r="R167">
        <v>12.3</v>
      </c>
      <c r="S167">
        <f t="shared" si="9"/>
        <v>39889</v>
      </c>
      <c r="T167">
        <f t="shared" si="10"/>
        <v>10036</v>
      </c>
      <c r="U167">
        <f t="shared" si="12"/>
        <v>3.9745914707054602</v>
      </c>
      <c r="V167">
        <v>336</v>
      </c>
      <c r="W167">
        <v>376</v>
      </c>
    </row>
    <row r="168" spans="1:23" x14ac:dyDescent="0.2">
      <c r="A168">
        <v>3</v>
      </c>
      <c r="B168" t="s">
        <v>3</v>
      </c>
      <c r="C168" t="s">
        <v>4</v>
      </c>
      <c r="D168" t="s">
        <v>31</v>
      </c>
      <c r="E168">
        <v>23.23</v>
      </c>
      <c r="F168">
        <v>150.30000000000001</v>
      </c>
      <c r="G168">
        <v>-23.383299999999998</v>
      </c>
      <c r="H168">
        <v>150.05000000000001</v>
      </c>
      <c r="I168">
        <v>90</v>
      </c>
      <c r="J168" t="s">
        <v>6</v>
      </c>
      <c r="K168" s="1">
        <v>10723</v>
      </c>
      <c r="L168" t="s">
        <v>32</v>
      </c>
      <c r="M168" t="s">
        <v>33</v>
      </c>
      <c r="N168" t="s">
        <v>24</v>
      </c>
      <c r="O168" t="s">
        <v>18</v>
      </c>
      <c r="P168" t="s">
        <v>27</v>
      </c>
      <c r="Q168">
        <v>3</v>
      </c>
      <c r="R168">
        <v>10.08</v>
      </c>
      <c r="S168">
        <f t="shared" si="9"/>
        <v>39889</v>
      </c>
      <c r="T168">
        <f t="shared" si="10"/>
        <v>10036</v>
      </c>
      <c r="U168">
        <f t="shared" si="12"/>
        <v>3.9745914707054602</v>
      </c>
      <c r="V168">
        <v>336</v>
      </c>
      <c r="W168">
        <v>376</v>
      </c>
    </row>
    <row r="169" spans="1:23" x14ac:dyDescent="0.2">
      <c r="A169">
        <v>3</v>
      </c>
      <c r="B169" t="s">
        <v>3</v>
      </c>
      <c r="C169" t="s">
        <v>4</v>
      </c>
      <c r="D169" t="s">
        <v>31</v>
      </c>
      <c r="E169">
        <v>23.23</v>
      </c>
      <c r="F169">
        <v>150.30000000000001</v>
      </c>
      <c r="G169">
        <v>-23.383299999999998</v>
      </c>
      <c r="H169">
        <v>150.05000000000001</v>
      </c>
      <c r="I169">
        <v>90</v>
      </c>
      <c r="J169" t="s">
        <v>6</v>
      </c>
      <c r="K169" s="1">
        <v>10723</v>
      </c>
      <c r="L169" t="s">
        <v>32</v>
      </c>
      <c r="M169" t="s">
        <v>33</v>
      </c>
      <c r="N169" t="s">
        <v>24</v>
      </c>
      <c r="O169" t="s">
        <v>18</v>
      </c>
      <c r="P169" t="s">
        <v>27</v>
      </c>
      <c r="Q169">
        <v>4</v>
      </c>
      <c r="R169">
        <v>8.61</v>
      </c>
      <c r="S169">
        <f t="shared" si="9"/>
        <v>39889</v>
      </c>
      <c r="T169">
        <f t="shared" si="10"/>
        <v>10036</v>
      </c>
      <c r="U169">
        <f t="shared" si="12"/>
        <v>3.9745914707054602</v>
      </c>
      <c r="V169">
        <v>336</v>
      </c>
      <c r="W169">
        <v>376</v>
      </c>
    </row>
    <row r="170" spans="1:23" x14ac:dyDescent="0.2">
      <c r="A170">
        <v>3</v>
      </c>
      <c r="B170" t="s">
        <v>3</v>
      </c>
      <c r="C170" t="s">
        <v>4</v>
      </c>
      <c r="D170" t="s">
        <v>31</v>
      </c>
      <c r="E170">
        <v>23.23</v>
      </c>
      <c r="F170">
        <v>150.30000000000001</v>
      </c>
      <c r="G170">
        <v>-23.383299999999998</v>
      </c>
      <c r="H170">
        <v>150.05000000000001</v>
      </c>
      <c r="I170">
        <v>90</v>
      </c>
      <c r="J170" t="s">
        <v>6</v>
      </c>
      <c r="K170" s="1">
        <v>10723</v>
      </c>
      <c r="L170" t="s">
        <v>32</v>
      </c>
      <c r="M170" t="s">
        <v>33</v>
      </c>
      <c r="N170" t="s">
        <v>24</v>
      </c>
      <c r="O170" t="s">
        <v>18</v>
      </c>
      <c r="P170" t="s">
        <v>27</v>
      </c>
      <c r="Q170">
        <v>5</v>
      </c>
      <c r="R170">
        <v>10.51</v>
      </c>
      <c r="S170">
        <f t="shared" si="9"/>
        <v>39889</v>
      </c>
      <c r="T170">
        <f t="shared" si="10"/>
        <v>10036</v>
      </c>
      <c r="U170">
        <f t="shared" si="12"/>
        <v>3.9745914707054602</v>
      </c>
      <c r="V170">
        <v>336</v>
      </c>
      <c r="W170">
        <v>376</v>
      </c>
    </row>
    <row r="171" spans="1:23" x14ac:dyDescent="0.2">
      <c r="A171">
        <v>3</v>
      </c>
      <c r="B171" t="s">
        <v>3</v>
      </c>
      <c r="C171" t="s">
        <v>4</v>
      </c>
      <c r="D171" t="s">
        <v>31</v>
      </c>
      <c r="E171">
        <v>23.23</v>
      </c>
      <c r="F171">
        <v>150.30000000000001</v>
      </c>
      <c r="G171">
        <v>-23.383299999999998</v>
      </c>
      <c r="H171">
        <v>150.05000000000001</v>
      </c>
      <c r="I171">
        <v>90</v>
      </c>
      <c r="J171" t="s">
        <v>6</v>
      </c>
      <c r="K171" s="1">
        <v>10723</v>
      </c>
      <c r="L171" t="s">
        <v>32</v>
      </c>
      <c r="M171" t="s">
        <v>33</v>
      </c>
      <c r="N171" t="s">
        <v>24</v>
      </c>
      <c r="O171" t="s">
        <v>18</v>
      </c>
      <c r="P171" t="s">
        <v>27</v>
      </c>
      <c r="Q171">
        <v>6</v>
      </c>
      <c r="R171">
        <v>8.67</v>
      </c>
      <c r="S171">
        <f t="shared" si="9"/>
        <v>39889</v>
      </c>
      <c r="T171">
        <f t="shared" si="10"/>
        <v>10036</v>
      </c>
      <c r="U171">
        <f t="shared" si="12"/>
        <v>3.9745914707054602</v>
      </c>
      <c r="V171">
        <v>336</v>
      </c>
      <c r="W171">
        <v>376</v>
      </c>
    </row>
    <row r="172" spans="1:23" x14ac:dyDescent="0.2">
      <c r="A172">
        <v>3</v>
      </c>
      <c r="B172" t="s">
        <v>3</v>
      </c>
      <c r="C172" t="s">
        <v>4</v>
      </c>
      <c r="D172" t="s">
        <v>31</v>
      </c>
      <c r="E172">
        <v>23.23</v>
      </c>
      <c r="F172">
        <v>150.30000000000001</v>
      </c>
      <c r="G172">
        <v>-23.383299999999998</v>
      </c>
      <c r="H172">
        <v>150.05000000000001</v>
      </c>
      <c r="I172">
        <v>90</v>
      </c>
      <c r="J172" t="s">
        <v>6</v>
      </c>
      <c r="K172" s="1">
        <v>10723</v>
      </c>
      <c r="L172" t="s">
        <v>32</v>
      </c>
      <c r="M172" t="s">
        <v>33</v>
      </c>
      <c r="N172" t="s">
        <v>24</v>
      </c>
      <c r="O172" t="s">
        <v>18</v>
      </c>
      <c r="P172" t="s">
        <v>27</v>
      </c>
      <c r="Q172">
        <v>7</v>
      </c>
      <c r="R172">
        <v>11.2</v>
      </c>
      <c r="S172">
        <f t="shared" si="9"/>
        <v>39889</v>
      </c>
      <c r="T172">
        <f t="shared" si="10"/>
        <v>10036</v>
      </c>
      <c r="U172">
        <f t="shared" si="12"/>
        <v>3.9745914707054602</v>
      </c>
      <c r="V172">
        <v>336</v>
      </c>
      <c r="W172">
        <v>376</v>
      </c>
    </row>
    <row r="173" spans="1:23" x14ac:dyDescent="0.2">
      <c r="A173">
        <v>3</v>
      </c>
      <c r="B173" t="s">
        <v>3</v>
      </c>
      <c r="C173" t="s">
        <v>4</v>
      </c>
      <c r="D173" t="s">
        <v>31</v>
      </c>
      <c r="E173">
        <v>23.23</v>
      </c>
      <c r="F173">
        <v>150.30000000000001</v>
      </c>
      <c r="G173">
        <v>-23.383299999999998</v>
      </c>
      <c r="H173">
        <v>150.05000000000001</v>
      </c>
      <c r="I173">
        <v>90</v>
      </c>
      <c r="J173" t="s">
        <v>6</v>
      </c>
      <c r="K173" s="1">
        <v>10723</v>
      </c>
      <c r="L173" t="s">
        <v>32</v>
      </c>
      <c r="M173" t="s">
        <v>33</v>
      </c>
      <c r="N173" t="s">
        <v>24</v>
      </c>
      <c r="O173" t="s">
        <v>18</v>
      </c>
      <c r="P173" t="s">
        <v>27</v>
      </c>
      <c r="Q173">
        <v>8</v>
      </c>
      <c r="R173">
        <v>8.6</v>
      </c>
      <c r="S173">
        <f t="shared" si="9"/>
        <v>39889</v>
      </c>
      <c r="T173">
        <f t="shared" si="10"/>
        <v>10036</v>
      </c>
      <c r="U173">
        <f t="shared" si="12"/>
        <v>3.9745914707054602</v>
      </c>
      <c r="V173">
        <v>336</v>
      </c>
      <c r="W173">
        <v>376</v>
      </c>
    </row>
    <row r="174" spans="1:23" x14ac:dyDescent="0.2">
      <c r="A174">
        <v>3</v>
      </c>
      <c r="B174" t="s">
        <v>3</v>
      </c>
      <c r="C174" t="s">
        <v>4</v>
      </c>
      <c r="D174" t="s">
        <v>31</v>
      </c>
      <c r="E174">
        <v>23.23</v>
      </c>
      <c r="F174">
        <v>150.30000000000001</v>
      </c>
      <c r="G174">
        <v>-23.383299999999998</v>
      </c>
      <c r="H174">
        <v>150.05000000000001</v>
      </c>
      <c r="I174">
        <v>90</v>
      </c>
      <c r="J174" t="s">
        <v>6</v>
      </c>
      <c r="K174" s="1">
        <v>10723</v>
      </c>
      <c r="L174" t="s">
        <v>32</v>
      </c>
      <c r="M174" t="s">
        <v>33</v>
      </c>
      <c r="N174" t="s">
        <v>24</v>
      </c>
      <c r="O174" t="s">
        <v>18</v>
      </c>
      <c r="P174" t="s">
        <v>27</v>
      </c>
      <c r="Q174">
        <v>9</v>
      </c>
      <c r="R174">
        <v>7.93</v>
      </c>
      <c r="S174">
        <f t="shared" si="9"/>
        <v>39889</v>
      </c>
      <c r="T174">
        <f t="shared" si="10"/>
        <v>10036</v>
      </c>
      <c r="U174">
        <f t="shared" si="12"/>
        <v>3.9745914707054602</v>
      </c>
      <c r="V174">
        <v>336</v>
      </c>
      <c r="W174">
        <v>376</v>
      </c>
    </row>
    <row r="175" spans="1:23" x14ac:dyDescent="0.2">
      <c r="A175">
        <v>3</v>
      </c>
      <c r="B175" t="s">
        <v>3</v>
      </c>
      <c r="C175" t="s">
        <v>4</v>
      </c>
      <c r="D175" t="s">
        <v>31</v>
      </c>
      <c r="E175">
        <v>23.23</v>
      </c>
      <c r="F175">
        <v>150.30000000000001</v>
      </c>
      <c r="G175">
        <v>-23.383299999999998</v>
      </c>
      <c r="H175">
        <v>150.05000000000001</v>
      </c>
      <c r="I175">
        <v>90</v>
      </c>
      <c r="J175" t="s">
        <v>6</v>
      </c>
      <c r="K175" s="1">
        <v>10723</v>
      </c>
      <c r="L175" t="s">
        <v>32</v>
      </c>
      <c r="M175" t="s">
        <v>33</v>
      </c>
      <c r="N175" t="s">
        <v>24</v>
      </c>
      <c r="O175" t="s">
        <v>18</v>
      </c>
      <c r="P175" t="s">
        <v>27</v>
      </c>
      <c r="Q175">
        <v>10</v>
      </c>
      <c r="R175">
        <v>7.38</v>
      </c>
      <c r="S175">
        <f t="shared" si="9"/>
        <v>39889</v>
      </c>
      <c r="T175">
        <f t="shared" si="10"/>
        <v>10036</v>
      </c>
      <c r="U175">
        <f t="shared" si="12"/>
        <v>3.9745914707054602</v>
      </c>
      <c r="V175">
        <v>336</v>
      </c>
      <c r="W175">
        <v>376</v>
      </c>
    </row>
    <row r="176" spans="1:23" hidden="1" x14ac:dyDescent="0.2">
      <c r="A176">
        <v>4</v>
      </c>
      <c r="B176" t="s">
        <v>3</v>
      </c>
      <c r="C176" t="s">
        <v>4</v>
      </c>
      <c r="D176" t="s">
        <v>28</v>
      </c>
      <c r="E176">
        <v>26.53</v>
      </c>
      <c r="F176">
        <v>151.37</v>
      </c>
      <c r="G176">
        <v>-28.883299999999998</v>
      </c>
      <c r="H176">
        <v>151.61667</v>
      </c>
      <c r="I176">
        <v>916</v>
      </c>
      <c r="K176" s="1">
        <v>11610</v>
      </c>
      <c r="L176" t="s">
        <v>35</v>
      </c>
      <c r="M176" t="s">
        <v>30</v>
      </c>
      <c r="N176" t="s">
        <v>14</v>
      </c>
      <c r="O176" t="s">
        <v>15</v>
      </c>
      <c r="P176" t="s">
        <v>27</v>
      </c>
      <c r="Q176">
        <v>1</v>
      </c>
      <c r="R176">
        <v>13.18</v>
      </c>
      <c r="S176">
        <f>147*337</f>
        <v>49539</v>
      </c>
      <c r="T176">
        <f>215*90</f>
        <v>19350</v>
      </c>
      <c r="U176">
        <f t="shared" si="12"/>
        <v>2.5601550387596901</v>
      </c>
      <c r="V176">
        <v>264</v>
      </c>
      <c r="W176">
        <v>390</v>
      </c>
    </row>
    <row r="177" spans="1:23" hidden="1" x14ac:dyDescent="0.2">
      <c r="A177">
        <v>4</v>
      </c>
      <c r="B177" t="s">
        <v>3</v>
      </c>
      <c r="C177" t="s">
        <v>4</v>
      </c>
      <c r="D177" t="s">
        <v>28</v>
      </c>
      <c r="E177">
        <v>26.53</v>
      </c>
      <c r="F177">
        <v>151.37</v>
      </c>
      <c r="G177">
        <v>-28.883299999999998</v>
      </c>
      <c r="H177">
        <v>151.61667</v>
      </c>
      <c r="I177">
        <v>916</v>
      </c>
      <c r="K177" s="1">
        <v>11610</v>
      </c>
      <c r="L177" t="s">
        <v>35</v>
      </c>
      <c r="M177" t="s">
        <v>30</v>
      </c>
      <c r="N177" t="s">
        <v>14</v>
      </c>
      <c r="O177" t="s">
        <v>15</v>
      </c>
      <c r="P177" t="s">
        <v>27</v>
      </c>
      <c r="Q177">
        <v>2</v>
      </c>
      <c r="R177">
        <v>13.37</v>
      </c>
      <c r="S177">
        <f t="shared" ref="S177:S229" si="13">147*337</f>
        <v>49539</v>
      </c>
      <c r="T177">
        <f t="shared" ref="T177:T229" si="14">215*90</f>
        <v>19350</v>
      </c>
      <c r="U177">
        <f t="shared" ref="U177:U230" si="15">S177/T177</f>
        <v>2.5601550387596901</v>
      </c>
      <c r="V177">
        <v>264</v>
      </c>
      <c r="W177">
        <v>390</v>
      </c>
    </row>
    <row r="178" spans="1:23" hidden="1" x14ac:dyDescent="0.2">
      <c r="A178">
        <v>4</v>
      </c>
      <c r="B178" t="s">
        <v>3</v>
      </c>
      <c r="C178" t="s">
        <v>4</v>
      </c>
      <c r="D178" t="s">
        <v>28</v>
      </c>
      <c r="E178">
        <v>26.53</v>
      </c>
      <c r="F178">
        <v>151.37</v>
      </c>
      <c r="G178">
        <v>-28.883299999999998</v>
      </c>
      <c r="H178">
        <v>151.61667</v>
      </c>
      <c r="I178">
        <v>916</v>
      </c>
      <c r="K178" s="1">
        <v>11610</v>
      </c>
      <c r="L178" t="s">
        <v>35</v>
      </c>
      <c r="M178" t="s">
        <v>30</v>
      </c>
      <c r="N178" t="s">
        <v>14</v>
      </c>
      <c r="O178" t="s">
        <v>15</v>
      </c>
      <c r="P178" t="s">
        <v>27</v>
      </c>
      <c r="Q178">
        <v>3</v>
      </c>
      <c r="R178">
        <v>10.57</v>
      </c>
      <c r="S178">
        <f t="shared" si="13"/>
        <v>49539</v>
      </c>
      <c r="T178">
        <f t="shared" si="14"/>
        <v>19350</v>
      </c>
      <c r="U178">
        <f t="shared" si="15"/>
        <v>2.5601550387596901</v>
      </c>
      <c r="V178">
        <v>264</v>
      </c>
      <c r="W178">
        <v>390</v>
      </c>
    </row>
    <row r="179" spans="1:23" hidden="1" x14ac:dyDescent="0.2">
      <c r="A179">
        <v>4</v>
      </c>
      <c r="B179" t="s">
        <v>3</v>
      </c>
      <c r="C179" t="s">
        <v>4</v>
      </c>
      <c r="D179" t="s">
        <v>28</v>
      </c>
      <c r="E179">
        <v>26.53</v>
      </c>
      <c r="F179">
        <v>151.37</v>
      </c>
      <c r="G179">
        <v>-28.883299999999998</v>
      </c>
      <c r="H179">
        <v>151.61667</v>
      </c>
      <c r="I179">
        <v>916</v>
      </c>
      <c r="K179" s="1">
        <v>11610</v>
      </c>
      <c r="L179" t="s">
        <v>35</v>
      </c>
      <c r="M179" t="s">
        <v>30</v>
      </c>
      <c r="N179" t="s">
        <v>14</v>
      </c>
      <c r="O179" t="s">
        <v>15</v>
      </c>
      <c r="P179" t="s">
        <v>27</v>
      </c>
      <c r="Q179">
        <v>4</v>
      </c>
      <c r="R179">
        <v>11.91</v>
      </c>
      <c r="S179">
        <f t="shared" si="13"/>
        <v>49539</v>
      </c>
      <c r="T179">
        <f t="shared" si="14"/>
        <v>19350</v>
      </c>
      <c r="U179">
        <f t="shared" si="15"/>
        <v>2.5601550387596901</v>
      </c>
      <c r="V179">
        <v>264</v>
      </c>
      <c r="W179">
        <v>390</v>
      </c>
    </row>
    <row r="180" spans="1:23" hidden="1" x14ac:dyDescent="0.2">
      <c r="A180">
        <v>4</v>
      </c>
      <c r="B180" t="s">
        <v>3</v>
      </c>
      <c r="C180" t="s">
        <v>4</v>
      </c>
      <c r="D180" t="s">
        <v>28</v>
      </c>
      <c r="E180">
        <v>26.53</v>
      </c>
      <c r="F180">
        <v>151.37</v>
      </c>
      <c r="G180">
        <v>-28.883299999999998</v>
      </c>
      <c r="H180">
        <v>151.61667</v>
      </c>
      <c r="I180">
        <v>916</v>
      </c>
      <c r="K180" s="1">
        <v>11610</v>
      </c>
      <c r="L180" t="s">
        <v>35</v>
      </c>
      <c r="M180" t="s">
        <v>30</v>
      </c>
      <c r="N180" t="s">
        <v>14</v>
      </c>
      <c r="O180" t="s">
        <v>15</v>
      </c>
      <c r="P180" t="s">
        <v>27</v>
      </c>
      <c r="Q180">
        <v>5</v>
      </c>
      <c r="R180">
        <v>11.13</v>
      </c>
      <c r="S180">
        <f t="shared" si="13"/>
        <v>49539</v>
      </c>
      <c r="T180">
        <f t="shared" si="14"/>
        <v>19350</v>
      </c>
      <c r="U180">
        <f t="shared" si="15"/>
        <v>2.5601550387596901</v>
      </c>
      <c r="V180">
        <v>264</v>
      </c>
      <c r="W180">
        <v>390</v>
      </c>
    </row>
    <row r="181" spans="1:23" hidden="1" x14ac:dyDescent="0.2">
      <c r="A181">
        <v>4</v>
      </c>
      <c r="B181" t="s">
        <v>3</v>
      </c>
      <c r="C181" t="s">
        <v>4</v>
      </c>
      <c r="D181" t="s">
        <v>28</v>
      </c>
      <c r="E181">
        <v>26.53</v>
      </c>
      <c r="F181">
        <v>151.37</v>
      </c>
      <c r="G181">
        <v>-28.883299999999998</v>
      </c>
      <c r="H181">
        <v>151.61667</v>
      </c>
      <c r="I181">
        <v>916</v>
      </c>
      <c r="K181" s="1">
        <v>11610</v>
      </c>
      <c r="L181" t="s">
        <v>35</v>
      </c>
      <c r="M181" t="s">
        <v>30</v>
      </c>
      <c r="N181" t="s">
        <v>14</v>
      </c>
      <c r="O181" t="s">
        <v>15</v>
      </c>
      <c r="P181" t="s">
        <v>27</v>
      </c>
      <c r="Q181">
        <v>6</v>
      </c>
      <c r="R181">
        <v>11.4</v>
      </c>
      <c r="S181">
        <f t="shared" si="13"/>
        <v>49539</v>
      </c>
      <c r="T181">
        <f t="shared" si="14"/>
        <v>19350</v>
      </c>
      <c r="U181">
        <f t="shared" si="15"/>
        <v>2.5601550387596901</v>
      </c>
      <c r="V181">
        <v>264</v>
      </c>
      <c r="W181">
        <v>390</v>
      </c>
    </row>
    <row r="182" spans="1:23" hidden="1" x14ac:dyDescent="0.2">
      <c r="A182">
        <v>4</v>
      </c>
      <c r="B182" t="s">
        <v>3</v>
      </c>
      <c r="C182" t="s">
        <v>4</v>
      </c>
      <c r="D182" t="s">
        <v>28</v>
      </c>
      <c r="E182">
        <v>26.53</v>
      </c>
      <c r="F182">
        <v>151.37</v>
      </c>
      <c r="G182">
        <v>-28.883299999999998</v>
      </c>
      <c r="H182">
        <v>151.61667</v>
      </c>
      <c r="I182">
        <v>916</v>
      </c>
      <c r="K182" s="1">
        <v>11610</v>
      </c>
      <c r="L182" t="s">
        <v>35</v>
      </c>
      <c r="M182" t="s">
        <v>30</v>
      </c>
      <c r="N182" t="s">
        <v>14</v>
      </c>
      <c r="O182" t="s">
        <v>16</v>
      </c>
      <c r="P182" t="s">
        <v>27</v>
      </c>
      <c r="Q182">
        <v>1</v>
      </c>
      <c r="R182">
        <v>8.81</v>
      </c>
      <c r="S182">
        <f t="shared" si="13"/>
        <v>49539</v>
      </c>
      <c r="T182">
        <f t="shared" si="14"/>
        <v>19350</v>
      </c>
      <c r="U182">
        <f t="shared" si="15"/>
        <v>2.5601550387596901</v>
      </c>
      <c r="V182">
        <v>264</v>
      </c>
      <c r="W182">
        <v>390</v>
      </c>
    </row>
    <row r="183" spans="1:23" hidden="1" x14ac:dyDescent="0.2">
      <c r="A183">
        <v>4</v>
      </c>
      <c r="B183" t="s">
        <v>3</v>
      </c>
      <c r="C183" t="s">
        <v>4</v>
      </c>
      <c r="D183" t="s">
        <v>28</v>
      </c>
      <c r="E183">
        <v>26.53</v>
      </c>
      <c r="F183">
        <v>151.37</v>
      </c>
      <c r="G183">
        <v>-28.883299999999998</v>
      </c>
      <c r="H183">
        <v>151.61667</v>
      </c>
      <c r="I183">
        <v>916</v>
      </c>
      <c r="K183" s="1">
        <v>11610</v>
      </c>
      <c r="L183" t="s">
        <v>35</v>
      </c>
      <c r="M183" t="s">
        <v>30</v>
      </c>
      <c r="N183" t="s">
        <v>14</v>
      </c>
      <c r="O183" t="s">
        <v>16</v>
      </c>
      <c r="P183" t="s">
        <v>27</v>
      </c>
      <c r="Q183">
        <v>2</v>
      </c>
      <c r="R183">
        <v>8.25</v>
      </c>
      <c r="S183">
        <f t="shared" si="13"/>
        <v>49539</v>
      </c>
      <c r="T183">
        <f t="shared" si="14"/>
        <v>19350</v>
      </c>
      <c r="U183">
        <f t="shared" si="15"/>
        <v>2.5601550387596901</v>
      </c>
      <c r="V183">
        <v>264</v>
      </c>
      <c r="W183">
        <v>390</v>
      </c>
    </row>
    <row r="184" spans="1:23" hidden="1" x14ac:dyDescent="0.2">
      <c r="A184">
        <v>4</v>
      </c>
      <c r="B184" t="s">
        <v>3</v>
      </c>
      <c r="C184" t="s">
        <v>4</v>
      </c>
      <c r="D184" t="s">
        <v>28</v>
      </c>
      <c r="E184">
        <v>26.53</v>
      </c>
      <c r="F184">
        <v>151.37</v>
      </c>
      <c r="G184">
        <v>-28.883299999999998</v>
      </c>
      <c r="H184">
        <v>151.61667</v>
      </c>
      <c r="I184">
        <v>916</v>
      </c>
      <c r="K184" s="1">
        <v>11610</v>
      </c>
      <c r="L184" t="s">
        <v>35</v>
      </c>
      <c r="M184" t="s">
        <v>30</v>
      </c>
      <c r="N184" t="s">
        <v>14</v>
      </c>
      <c r="O184" t="s">
        <v>16</v>
      </c>
      <c r="P184" t="s">
        <v>27</v>
      </c>
      <c r="Q184">
        <v>3</v>
      </c>
      <c r="R184">
        <v>7.33</v>
      </c>
      <c r="S184">
        <f t="shared" si="13"/>
        <v>49539</v>
      </c>
      <c r="T184">
        <f t="shared" si="14"/>
        <v>19350</v>
      </c>
      <c r="U184">
        <f t="shared" si="15"/>
        <v>2.5601550387596901</v>
      </c>
      <c r="V184">
        <v>264</v>
      </c>
      <c r="W184">
        <v>390</v>
      </c>
    </row>
    <row r="185" spans="1:23" hidden="1" x14ac:dyDescent="0.2">
      <c r="A185">
        <v>4</v>
      </c>
      <c r="B185" t="s">
        <v>3</v>
      </c>
      <c r="C185" t="s">
        <v>4</v>
      </c>
      <c r="D185" t="s">
        <v>28</v>
      </c>
      <c r="E185">
        <v>26.53</v>
      </c>
      <c r="F185">
        <v>151.37</v>
      </c>
      <c r="G185">
        <v>-28.883299999999998</v>
      </c>
      <c r="H185">
        <v>151.61667</v>
      </c>
      <c r="I185">
        <v>916</v>
      </c>
      <c r="K185" s="1">
        <v>11610</v>
      </c>
      <c r="L185" t="s">
        <v>35</v>
      </c>
      <c r="M185" t="s">
        <v>30</v>
      </c>
      <c r="N185" t="s">
        <v>14</v>
      </c>
      <c r="O185" t="s">
        <v>16</v>
      </c>
      <c r="P185" t="s">
        <v>27</v>
      </c>
      <c r="Q185">
        <v>4</v>
      </c>
      <c r="R185">
        <v>9.4600000000000009</v>
      </c>
      <c r="S185">
        <f t="shared" si="13"/>
        <v>49539</v>
      </c>
      <c r="T185">
        <f t="shared" si="14"/>
        <v>19350</v>
      </c>
      <c r="U185">
        <f t="shared" si="15"/>
        <v>2.5601550387596901</v>
      </c>
      <c r="V185">
        <v>264</v>
      </c>
      <c r="W185">
        <v>390</v>
      </c>
    </row>
    <row r="186" spans="1:23" hidden="1" x14ac:dyDescent="0.2">
      <c r="A186">
        <v>4</v>
      </c>
      <c r="B186" t="s">
        <v>3</v>
      </c>
      <c r="C186" t="s">
        <v>4</v>
      </c>
      <c r="D186" t="s">
        <v>28</v>
      </c>
      <c r="E186">
        <v>26.53</v>
      </c>
      <c r="F186">
        <v>151.37</v>
      </c>
      <c r="G186">
        <v>-28.883299999999998</v>
      </c>
      <c r="H186">
        <v>151.61667</v>
      </c>
      <c r="I186">
        <v>916</v>
      </c>
      <c r="K186" s="1">
        <v>11610</v>
      </c>
      <c r="L186" t="s">
        <v>35</v>
      </c>
      <c r="M186" t="s">
        <v>30</v>
      </c>
      <c r="N186" t="s">
        <v>14</v>
      </c>
      <c r="O186" t="s">
        <v>16</v>
      </c>
      <c r="P186" t="s">
        <v>27</v>
      </c>
      <c r="Q186">
        <v>5</v>
      </c>
      <c r="R186">
        <v>7.96</v>
      </c>
      <c r="S186">
        <f t="shared" si="13"/>
        <v>49539</v>
      </c>
      <c r="T186">
        <f t="shared" si="14"/>
        <v>19350</v>
      </c>
      <c r="U186">
        <f t="shared" si="15"/>
        <v>2.5601550387596901</v>
      </c>
      <c r="V186">
        <v>264</v>
      </c>
      <c r="W186">
        <v>390</v>
      </c>
    </row>
    <row r="187" spans="1:23" hidden="1" x14ac:dyDescent="0.2">
      <c r="A187">
        <v>4</v>
      </c>
      <c r="B187" t="s">
        <v>3</v>
      </c>
      <c r="C187" t="s">
        <v>4</v>
      </c>
      <c r="D187" t="s">
        <v>28</v>
      </c>
      <c r="E187">
        <v>26.53</v>
      </c>
      <c r="F187">
        <v>151.37</v>
      </c>
      <c r="G187">
        <v>-28.883299999999998</v>
      </c>
      <c r="H187">
        <v>151.61667</v>
      </c>
      <c r="I187">
        <v>916</v>
      </c>
      <c r="K187" s="1">
        <v>11610</v>
      </c>
      <c r="L187" t="s">
        <v>35</v>
      </c>
      <c r="M187" t="s">
        <v>30</v>
      </c>
      <c r="N187" t="s">
        <v>14</v>
      </c>
      <c r="O187" t="s">
        <v>16</v>
      </c>
      <c r="P187" t="s">
        <v>27</v>
      </c>
      <c r="Q187">
        <v>6</v>
      </c>
      <c r="R187">
        <v>8.34</v>
      </c>
      <c r="S187">
        <f t="shared" si="13"/>
        <v>49539</v>
      </c>
      <c r="T187">
        <f t="shared" si="14"/>
        <v>19350</v>
      </c>
      <c r="U187">
        <f t="shared" si="15"/>
        <v>2.5601550387596901</v>
      </c>
      <c r="V187">
        <v>264</v>
      </c>
      <c r="W187">
        <v>390</v>
      </c>
    </row>
    <row r="188" spans="1:23" hidden="1" x14ac:dyDescent="0.2">
      <c r="A188">
        <v>4</v>
      </c>
      <c r="B188" t="s">
        <v>3</v>
      </c>
      <c r="C188" t="s">
        <v>4</v>
      </c>
      <c r="D188" t="s">
        <v>28</v>
      </c>
      <c r="E188">
        <v>26.53</v>
      </c>
      <c r="F188">
        <v>151.37</v>
      </c>
      <c r="G188">
        <v>-28.883299999999998</v>
      </c>
      <c r="H188">
        <v>151.61667</v>
      </c>
      <c r="I188">
        <v>916</v>
      </c>
      <c r="K188" s="1">
        <v>11610</v>
      </c>
      <c r="L188" t="s">
        <v>35</v>
      </c>
      <c r="M188" t="s">
        <v>30</v>
      </c>
      <c r="N188" t="s">
        <v>14</v>
      </c>
      <c r="O188" t="s">
        <v>18</v>
      </c>
      <c r="P188" t="s">
        <v>27</v>
      </c>
      <c r="Q188">
        <v>1</v>
      </c>
      <c r="R188">
        <v>5.79</v>
      </c>
      <c r="S188">
        <f t="shared" si="13"/>
        <v>49539</v>
      </c>
      <c r="T188">
        <f t="shared" si="14"/>
        <v>19350</v>
      </c>
      <c r="U188">
        <f t="shared" si="15"/>
        <v>2.5601550387596901</v>
      </c>
      <c r="V188">
        <v>264</v>
      </c>
      <c r="W188">
        <v>390</v>
      </c>
    </row>
    <row r="189" spans="1:23" hidden="1" x14ac:dyDescent="0.2">
      <c r="A189">
        <v>4</v>
      </c>
      <c r="B189" t="s">
        <v>3</v>
      </c>
      <c r="C189" t="s">
        <v>4</v>
      </c>
      <c r="D189" t="s">
        <v>28</v>
      </c>
      <c r="E189">
        <v>26.53</v>
      </c>
      <c r="F189">
        <v>151.37</v>
      </c>
      <c r="G189">
        <v>-28.883299999999998</v>
      </c>
      <c r="H189">
        <v>151.61667</v>
      </c>
      <c r="I189">
        <v>916</v>
      </c>
      <c r="K189" s="1">
        <v>11610</v>
      </c>
      <c r="L189" t="s">
        <v>35</v>
      </c>
      <c r="M189" t="s">
        <v>30</v>
      </c>
      <c r="N189" t="s">
        <v>14</v>
      </c>
      <c r="O189" t="s">
        <v>18</v>
      </c>
      <c r="P189" t="s">
        <v>27</v>
      </c>
      <c r="Q189">
        <v>2</v>
      </c>
      <c r="R189">
        <v>5.12</v>
      </c>
      <c r="S189">
        <f t="shared" si="13"/>
        <v>49539</v>
      </c>
      <c r="T189">
        <f t="shared" si="14"/>
        <v>19350</v>
      </c>
      <c r="U189">
        <f t="shared" si="15"/>
        <v>2.5601550387596901</v>
      </c>
      <c r="V189">
        <v>264</v>
      </c>
      <c r="W189">
        <v>390</v>
      </c>
    </row>
    <row r="190" spans="1:23" hidden="1" x14ac:dyDescent="0.2">
      <c r="A190">
        <v>4</v>
      </c>
      <c r="B190" t="s">
        <v>3</v>
      </c>
      <c r="C190" t="s">
        <v>4</v>
      </c>
      <c r="D190" t="s">
        <v>28</v>
      </c>
      <c r="E190">
        <v>26.53</v>
      </c>
      <c r="F190">
        <v>151.37</v>
      </c>
      <c r="G190">
        <v>-28.883299999999998</v>
      </c>
      <c r="H190">
        <v>151.61667</v>
      </c>
      <c r="I190">
        <v>916</v>
      </c>
      <c r="K190" s="1">
        <v>11610</v>
      </c>
      <c r="L190" t="s">
        <v>35</v>
      </c>
      <c r="M190" t="s">
        <v>30</v>
      </c>
      <c r="N190" t="s">
        <v>14</v>
      </c>
      <c r="O190" t="s">
        <v>18</v>
      </c>
      <c r="P190" t="s">
        <v>27</v>
      </c>
      <c r="Q190">
        <v>3</v>
      </c>
      <c r="R190">
        <v>5.74</v>
      </c>
      <c r="S190">
        <f t="shared" si="13"/>
        <v>49539</v>
      </c>
      <c r="T190">
        <f t="shared" si="14"/>
        <v>19350</v>
      </c>
      <c r="U190">
        <f t="shared" si="15"/>
        <v>2.5601550387596901</v>
      </c>
      <c r="V190">
        <v>264</v>
      </c>
      <c r="W190">
        <v>390</v>
      </c>
    </row>
    <row r="191" spans="1:23" hidden="1" x14ac:dyDescent="0.2">
      <c r="A191">
        <v>4</v>
      </c>
      <c r="B191" t="s">
        <v>3</v>
      </c>
      <c r="C191" t="s">
        <v>4</v>
      </c>
      <c r="D191" t="s">
        <v>28</v>
      </c>
      <c r="E191">
        <v>26.53</v>
      </c>
      <c r="F191">
        <v>151.37</v>
      </c>
      <c r="G191">
        <v>-28.883299999999998</v>
      </c>
      <c r="H191">
        <v>151.61667</v>
      </c>
      <c r="I191">
        <v>916</v>
      </c>
      <c r="K191" s="1">
        <v>11610</v>
      </c>
      <c r="L191" t="s">
        <v>35</v>
      </c>
      <c r="M191" t="s">
        <v>30</v>
      </c>
      <c r="N191" t="s">
        <v>14</v>
      </c>
      <c r="O191" t="s">
        <v>18</v>
      </c>
      <c r="P191" t="s">
        <v>27</v>
      </c>
      <c r="Q191">
        <v>4</v>
      </c>
      <c r="R191">
        <v>4.5999999999999996</v>
      </c>
      <c r="S191">
        <f t="shared" si="13"/>
        <v>49539</v>
      </c>
      <c r="T191">
        <f t="shared" si="14"/>
        <v>19350</v>
      </c>
      <c r="U191">
        <f t="shared" si="15"/>
        <v>2.5601550387596901</v>
      </c>
      <c r="V191">
        <v>264</v>
      </c>
      <c r="W191">
        <v>390</v>
      </c>
    </row>
    <row r="192" spans="1:23" hidden="1" x14ac:dyDescent="0.2">
      <c r="A192">
        <v>4</v>
      </c>
      <c r="B192" t="s">
        <v>3</v>
      </c>
      <c r="C192" t="s">
        <v>4</v>
      </c>
      <c r="D192" t="s">
        <v>28</v>
      </c>
      <c r="E192">
        <v>26.53</v>
      </c>
      <c r="F192">
        <v>151.37</v>
      </c>
      <c r="G192">
        <v>-28.883299999999998</v>
      </c>
      <c r="H192">
        <v>151.61667</v>
      </c>
      <c r="I192">
        <v>916</v>
      </c>
      <c r="K192" s="1">
        <v>11610</v>
      </c>
      <c r="L192" t="s">
        <v>35</v>
      </c>
      <c r="M192" t="s">
        <v>30</v>
      </c>
      <c r="N192" t="s">
        <v>14</v>
      </c>
      <c r="O192" t="s">
        <v>18</v>
      </c>
      <c r="P192" t="s">
        <v>27</v>
      </c>
      <c r="Q192">
        <v>5</v>
      </c>
      <c r="R192">
        <v>5.38</v>
      </c>
      <c r="S192">
        <f t="shared" si="13"/>
        <v>49539</v>
      </c>
      <c r="T192">
        <f t="shared" si="14"/>
        <v>19350</v>
      </c>
      <c r="U192">
        <f t="shared" si="15"/>
        <v>2.5601550387596901</v>
      </c>
      <c r="V192">
        <v>264</v>
      </c>
      <c r="W192">
        <v>390</v>
      </c>
    </row>
    <row r="193" spans="1:23" hidden="1" x14ac:dyDescent="0.2">
      <c r="A193">
        <v>4</v>
      </c>
      <c r="B193" t="s">
        <v>3</v>
      </c>
      <c r="C193" t="s">
        <v>4</v>
      </c>
      <c r="D193" t="s">
        <v>28</v>
      </c>
      <c r="E193">
        <v>26.53</v>
      </c>
      <c r="F193">
        <v>151.37</v>
      </c>
      <c r="G193">
        <v>-28.883299999999998</v>
      </c>
      <c r="H193">
        <v>151.61667</v>
      </c>
      <c r="I193">
        <v>916</v>
      </c>
      <c r="K193" s="1">
        <v>11610</v>
      </c>
      <c r="L193" t="s">
        <v>35</v>
      </c>
      <c r="M193" t="s">
        <v>30</v>
      </c>
      <c r="N193" t="s">
        <v>14</v>
      </c>
      <c r="O193" t="s">
        <v>18</v>
      </c>
      <c r="P193" t="s">
        <v>27</v>
      </c>
      <c r="Q193">
        <v>6</v>
      </c>
      <c r="R193">
        <v>4.03</v>
      </c>
      <c r="S193">
        <f t="shared" si="13"/>
        <v>49539</v>
      </c>
      <c r="T193">
        <f t="shared" si="14"/>
        <v>19350</v>
      </c>
      <c r="U193">
        <f t="shared" si="15"/>
        <v>2.5601550387596901</v>
      </c>
      <c r="V193">
        <v>264</v>
      </c>
      <c r="W193">
        <v>390</v>
      </c>
    </row>
    <row r="194" spans="1:23" hidden="1" x14ac:dyDescent="0.2">
      <c r="A194">
        <v>4</v>
      </c>
      <c r="B194" t="s">
        <v>3</v>
      </c>
      <c r="C194" t="s">
        <v>4</v>
      </c>
      <c r="D194" t="s">
        <v>28</v>
      </c>
      <c r="E194">
        <v>26.53</v>
      </c>
      <c r="F194">
        <v>151.37</v>
      </c>
      <c r="G194">
        <v>-28.883299999999998</v>
      </c>
      <c r="H194">
        <v>151.61667</v>
      </c>
      <c r="I194">
        <v>916</v>
      </c>
      <c r="K194" s="1">
        <v>11610</v>
      </c>
      <c r="L194" t="s">
        <v>35</v>
      </c>
      <c r="M194" t="s">
        <v>30</v>
      </c>
      <c r="N194" t="s">
        <v>14</v>
      </c>
      <c r="O194" t="s">
        <v>19</v>
      </c>
      <c r="P194" t="s">
        <v>27</v>
      </c>
      <c r="Q194">
        <v>1</v>
      </c>
      <c r="R194">
        <v>6.44</v>
      </c>
      <c r="S194">
        <f t="shared" si="13"/>
        <v>49539</v>
      </c>
      <c r="T194">
        <f t="shared" si="14"/>
        <v>19350</v>
      </c>
      <c r="U194">
        <f t="shared" si="15"/>
        <v>2.5601550387596901</v>
      </c>
      <c r="V194">
        <v>264</v>
      </c>
      <c r="W194">
        <v>390</v>
      </c>
    </row>
    <row r="195" spans="1:23" hidden="1" x14ac:dyDescent="0.2">
      <c r="A195">
        <v>4</v>
      </c>
      <c r="B195" t="s">
        <v>3</v>
      </c>
      <c r="C195" t="s">
        <v>4</v>
      </c>
      <c r="D195" t="s">
        <v>28</v>
      </c>
      <c r="E195">
        <v>26.53</v>
      </c>
      <c r="F195">
        <v>151.37</v>
      </c>
      <c r="G195">
        <v>-28.883299999999998</v>
      </c>
      <c r="H195">
        <v>151.61667</v>
      </c>
      <c r="I195">
        <v>916</v>
      </c>
      <c r="K195" s="1">
        <v>11610</v>
      </c>
      <c r="L195" t="s">
        <v>35</v>
      </c>
      <c r="M195" t="s">
        <v>30</v>
      </c>
      <c r="N195" t="s">
        <v>14</v>
      </c>
      <c r="O195" t="s">
        <v>19</v>
      </c>
      <c r="P195" t="s">
        <v>27</v>
      </c>
      <c r="Q195">
        <v>2</v>
      </c>
      <c r="R195">
        <v>5.15</v>
      </c>
      <c r="S195">
        <f t="shared" si="13"/>
        <v>49539</v>
      </c>
      <c r="T195">
        <f t="shared" si="14"/>
        <v>19350</v>
      </c>
      <c r="U195">
        <f t="shared" si="15"/>
        <v>2.5601550387596901</v>
      </c>
      <c r="V195">
        <v>264</v>
      </c>
      <c r="W195">
        <v>390</v>
      </c>
    </row>
    <row r="196" spans="1:23" hidden="1" x14ac:dyDescent="0.2">
      <c r="A196">
        <v>4</v>
      </c>
      <c r="B196" t="s">
        <v>3</v>
      </c>
      <c r="C196" t="s">
        <v>4</v>
      </c>
      <c r="D196" t="s">
        <v>28</v>
      </c>
      <c r="E196">
        <v>26.53</v>
      </c>
      <c r="F196">
        <v>151.37</v>
      </c>
      <c r="G196">
        <v>-28.883299999999998</v>
      </c>
      <c r="H196">
        <v>151.61667</v>
      </c>
      <c r="I196">
        <v>916</v>
      </c>
      <c r="K196" s="1">
        <v>11610</v>
      </c>
      <c r="L196" t="s">
        <v>35</v>
      </c>
      <c r="M196" t="s">
        <v>30</v>
      </c>
      <c r="N196" t="s">
        <v>14</v>
      </c>
      <c r="O196" t="s">
        <v>19</v>
      </c>
      <c r="P196" t="s">
        <v>27</v>
      </c>
      <c r="Q196">
        <v>3</v>
      </c>
      <c r="R196">
        <v>5.91</v>
      </c>
      <c r="S196">
        <f t="shared" si="13"/>
        <v>49539</v>
      </c>
      <c r="T196">
        <f t="shared" si="14"/>
        <v>19350</v>
      </c>
      <c r="U196">
        <f t="shared" si="15"/>
        <v>2.5601550387596901</v>
      </c>
      <c r="V196">
        <v>264</v>
      </c>
      <c r="W196">
        <v>390</v>
      </c>
    </row>
    <row r="197" spans="1:23" hidden="1" x14ac:dyDescent="0.2">
      <c r="A197">
        <v>4</v>
      </c>
      <c r="B197" t="s">
        <v>3</v>
      </c>
      <c r="C197" t="s">
        <v>4</v>
      </c>
      <c r="D197" t="s">
        <v>28</v>
      </c>
      <c r="E197">
        <v>26.53</v>
      </c>
      <c r="F197">
        <v>151.37</v>
      </c>
      <c r="G197">
        <v>-28.883299999999998</v>
      </c>
      <c r="H197">
        <v>151.61667</v>
      </c>
      <c r="I197">
        <v>916</v>
      </c>
      <c r="K197" s="1">
        <v>11610</v>
      </c>
      <c r="L197" t="s">
        <v>35</v>
      </c>
      <c r="M197" t="s">
        <v>30</v>
      </c>
      <c r="N197" t="s">
        <v>14</v>
      </c>
      <c r="O197" t="s">
        <v>19</v>
      </c>
      <c r="P197" t="s">
        <v>27</v>
      </c>
      <c r="Q197">
        <v>4</v>
      </c>
      <c r="R197">
        <v>6.94</v>
      </c>
      <c r="S197">
        <f t="shared" si="13"/>
        <v>49539</v>
      </c>
      <c r="T197">
        <f t="shared" si="14"/>
        <v>19350</v>
      </c>
      <c r="U197">
        <f t="shared" si="15"/>
        <v>2.5601550387596901</v>
      </c>
      <c r="V197">
        <v>264</v>
      </c>
      <c r="W197">
        <v>390</v>
      </c>
    </row>
    <row r="198" spans="1:23" hidden="1" x14ac:dyDescent="0.2">
      <c r="A198">
        <v>4</v>
      </c>
      <c r="B198" t="s">
        <v>3</v>
      </c>
      <c r="C198" t="s">
        <v>4</v>
      </c>
      <c r="D198" t="s">
        <v>28</v>
      </c>
      <c r="E198">
        <v>26.53</v>
      </c>
      <c r="F198">
        <v>151.37</v>
      </c>
      <c r="G198">
        <v>-28.883299999999998</v>
      </c>
      <c r="H198">
        <v>151.61667</v>
      </c>
      <c r="I198">
        <v>916</v>
      </c>
      <c r="K198" s="1">
        <v>11610</v>
      </c>
      <c r="L198" t="s">
        <v>35</v>
      </c>
      <c r="M198" t="s">
        <v>30</v>
      </c>
      <c r="N198" t="s">
        <v>14</v>
      </c>
      <c r="O198" t="s">
        <v>19</v>
      </c>
      <c r="P198" t="s">
        <v>27</v>
      </c>
      <c r="Q198">
        <v>5</v>
      </c>
      <c r="R198">
        <v>4.6900000000000004</v>
      </c>
      <c r="S198">
        <f t="shared" si="13"/>
        <v>49539</v>
      </c>
      <c r="T198">
        <f t="shared" si="14"/>
        <v>19350</v>
      </c>
      <c r="U198">
        <f t="shared" si="15"/>
        <v>2.5601550387596901</v>
      </c>
      <c r="V198">
        <v>264</v>
      </c>
      <c r="W198">
        <v>390</v>
      </c>
    </row>
    <row r="199" spans="1:23" hidden="1" x14ac:dyDescent="0.2">
      <c r="A199">
        <v>4</v>
      </c>
      <c r="B199" t="s">
        <v>3</v>
      </c>
      <c r="C199" t="s">
        <v>4</v>
      </c>
      <c r="D199" t="s">
        <v>28</v>
      </c>
      <c r="E199">
        <v>26.53</v>
      </c>
      <c r="F199">
        <v>151.37</v>
      </c>
      <c r="G199">
        <v>-28.883299999999998</v>
      </c>
      <c r="H199">
        <v>151.61667</v>
      </c>
      <c r="I199">
        <v>916</v>
      </c>
      <c r="K199" s="1">
        <v>11610</v>
      </c>
      <c r="L199" t="s">
        <v>35</v>
      </c>
      <c r="M199" t="s">
        <v>30</v>
      </c>
      <c r="N199" t="s">
        <v>14</v>
      </c>
      <c r="O199" t="s">
        <v>19</v>
      </c>
      <c r="P199" t="s">
        <v>27</v>
      </c>
      <c r="Q199">
        <v>6</v>
      </c>
      <c r="R199">
        <v>6.01</v>
      </c>
      <c r="S199">
        <f t="shared" si="13"/>
        <v>49539</v>
      </c>
      <c r="T199">
        <f t="shared" si="14"/>
        <v>19350</v>
      </c>
      <c r="U199">
        <f t="shared" si="15"/>
        <v>2.5601550387596901</v>
      </c>
      <c r="V199">
        <v>264</v>
      </c>
      <c r="W199">
        <v>390</v>
      </c>
    </row>
    <row r="200" spans="1:23" hidden="1" x14ac:dyDescent="0.2">
      <c r="A200">
        <v>4</v>
      </c>
      <c r="B200" t="s">
        <v>3</v>
      </c>
      <c r="C200" t="s">
        <v>4</v>
      </c>
      <c r="D200" t="s">
        <v>28</v>
      </c>
      <c r="E200">
        <v>26.53</v>
      </c>
      <c r="F200">
        <v>151.37</v>
      </c>
      <c r="G200">
        <v>-28.883299999999998</v>
      </c>
      <c r="H200">
        <v>151.61667</v>
      </c>
      <c r="I200">
        <v>916</v>
      </c>
      <c r="K200" s="1">
        <v>11610</v>
      </c>
      <c r="L200" t="s">
        <v>35</v>
      </c>
      <c r="M200" t="s">
        <v>30</v>
      </c>
      <c r="N200" t="s">
        <v>24</v>
      </c>
      <c r="O200" t="s">
        <v>15</v>
      </c>
      <c r="P200" t="s">
        <v>26</v>
      </c>
      <c r="Q200">
        <v>1</v>
      </c>
      <c r="R200">
        <v>19.34</v>
      </c>
      <c r="S200">
        <f t="shared" si="13"/>
        <v>49539</v>
      </c>
      <c r="T200">
        <f t="shared" si="14"/>
        <v>19350</v>
      </c>
      <c r="U200">
        <f t="shared" si="15"/>
        <v>2.5601550387596901</v>
      </c>
      <c r="V200">
        <v>264</v>
      </c>
      <c r="W200">
        <v>390</v>
      </c>
    </row>
    <row r="201" spans="1:23" hidden="1" x14ac:dyDescent="0.2">
      <c r="A201">
        <v>4</v>
      </c>
      <c r="B201" t="s">
        <v>3</v>
      </c>
      <c r="C201" t="s">
        <v>4</v>
      </c>
      <c r="D201" t="s">
        <v>28</v>
      </c>
      <c r="E201">
        <v>26.53</v>
      </c>
      <c r="F201">
        <v>151.37</v>
      </c>
      <c r="G201">
        <v>-28.883299999999998</v>
      </c>
      <c r="H201">
        <v>151.61667</v>
      </c>
      <c r="I201">
        <v>916</v>
      </c>
      <c r="K201" s="1">
        <v>11610</v>
      </c>
      <c r="L201" t="s">
        <v>35</v>
      </c>
      <c r="M201" t="s">
        <v>30</v>
      </c>
      <c r="N201" t="s">
        <v>24</v>
      </c>
      <c r="O201" t="s">
        <v>15</v>
      </c>
      <c r="P201" t="s">
        <v>26</v>
      </c>
      <c r="Q201">
        <v>2</v>
      </c>
      <c r="R201">
        <v>23.1</v>
      </c>
      <c r="S201">
        <f t="shared" si="13"/>
        <v>49539</v>
      </c>
      <c r="T201">
        <f t="shared" si="14"/>
        <v>19350</v>
      </c>
      <c r="U201">
        <f t="shared" si="15"/>
        <v>2.5601550387596901</v>
      </c>
      <c r="V201">
        <v>264</v>
      </c>
      <c r="W201">
        <v>390</v>
      </c>
    </row>
    <row r="202" spans="1:23" hidden="1" x14ac:dyDescent="0.2">
      <c r="A202">
        <v>4</v>
      </c>
      <c r="B202" t="s">
        <v>3</v>
      </c>
      <c r="C202" t="s">
        <v>4</v>
      </c>
      <c r="D202" t="s">
        <v>28</v>
      </c>
      <c r="E202">
        <v>26.53</v>
      </c>
      <c r="F202">
        <v>151.37</v>
      </c>
      <c r="G202">
        <v>-28.883299999999998</v>
      </c>
      <c r="H202">
        <v>151.61667</v>
      </c>
      <c r="I202">
        <v>916</v>
      </c>
      <c r="K202" s="1">
        <v>11610</v>
      </c>
      <c r="L202" t="s">
        <v>35</v>
      </c>
      <c r="M202" t="s">
        <v>30</v>
      </c>
      <c r="N202" t="s">
        <v>24</v>
      </c>
      <c r="O202" t="s">
        <v>15</v>
      </c>
      <c r="P202" t="s">
        <v>26</v>
      </c>
      <c r="Q202">
        <v>3</v>
      </c>
      <c r="R202">
        <v>25.99</v>
      </c>
      <c r="S202">
        <f t="shared" si="13"/>
        <v>49539</v>
      </c>
      <c r="T202">
        <f t="shared" si="14"/>
        <v>19350</v>
      </c>
      <c r="U202">
        <f t="shared" si="15"/>
        <v>2.5601550387596901</v>
      </c>
      <c r="V202">
        <v>264</v>
      </c>
      <c r="W202">
        <v>390</v>
      </c>
    </row>
    <row r="203" spans="1:23" hidden="1" x14ac:dyDescent="0.2">
      <c r="A203">
        <v>4</v>
      </c>
      <c r="B203" t="s">
        <v>3</v>
      </c>
      <c r="C203" t="s">
        <v>4</v>
      </c>
      <c r="D203" t="s">
        <v>28</v>
      </c>
      <c r="E203">
        <v>26.53</v>
      </c>
      <c r="F203">
        <v>151.37</v>
      </c>
      <c r="G203">
        <v>-28.883299999999998</v>
      </c>
      <c r="H203">
        <v>151.61667</v>
      </c>
      <c r="I203">
        <v>916</v>
      </c>
      <c r="K203" s="1">
        <v>11610</v>
      </c>
      <c r="L203" t="s">
        <v>35</v>
      </c>
      <c r="M203" t="s">
        <v>30</v>
      </c>
      <c r="N203" t="s">
        <v>24</v>
      </c>
      <c r="O203" t="s">
        <v>15</v>
      </c>
      <c r="P203" t="s">
        <v>26</v>
      </c>
      <c r="Q203">
        <v>4</v>
      </c>
      <c r="R203">
        <v>20.8</v>
      </c>
      <c r="S203">
        <f t="shared" si="13"/>
        <v>49539</v>
      </c>
      <c r="T203">
        <f t="shared" si="14"/>
        <v>19350</v>
      </c>
      <c r="U203">
        <f t="shared" si="15"/>
        <v>2.5601550387596901</v>
      </c>
      <c r="V203">
        <v>264</v>
      </c>
      <c r="W203">
        <v>390</v>
      </c>
    </row>
    <row r="204" spans="1:23" hidden="1" x14ac:dyDescent="0.2">
      <c r="A204">
        <v>4</v>
      </c>
      <c r="B204" t="s">
        <v>3</v>
      </c>
      <c r="C204" t="s">
        <v>4</v>
      </c>
      <c r="D204" t="s">
        <v>28</v>
      </c>
      <c r="E204">
        <v>26.53</v>
      </c>
      <c r="F204">
        <v>151.37</v>
      </c>
      <c r="G204">
        <v>-28.883299999999998</v>
      </c>
      <c r="H204">
        <v>151.61667</v>
      </c>
      <c r="I204">
        <v>916</v>
      </c>
      <c r="K204" s="1">
        <v>11610</v>
      </c>
      <c r="L204" t="s">
        <v>35</v>
      </c>
      <c r="M204" t="s">
        <v>30</v>
      </c>
      <c r="N204" t="s">
        <v>24</v>
      </c>
      <c r="O204" t="s">
        <v>15</v>
      </c>
      <c r="P204" t="s">
        <v>26</v>
      </c>
      <c r="Q204">
        <v>5</v>
      </c>
      <c r="R204">
        <v>20.49</v>
      </c>
      <c r="S204">
        <f t="shared" si="13"/>
        <v>49539</v>
      </c>
      <c r="T204">
        <f t="shared" si="14"/>
        <v>19350</v>
      </c>
      <c r="U204">
        <f t="shared" si="15"/>
        <v>2.5601550387596901</v>
      </c>
      <c r="V204">
        <v>264</v>
      </c>
      <c r="W204">
        <v>390</v>
      </c>
    </row>
    <row r="205" spans="1:23" hidden="1" x14ac:dyDescent="0.2">
      <c r="A205">
        <v>4</v>
      </c>
      <c r="B205" t="s">
        <v>3</v>
      </c>
      <c r="C205" t="s">
        <v>4</v>
      </c>
      <c r="D205" t="s">
        <v>28</v>
      </c>
      <c r="E205">
        <v>26.53</v>
      </c>
      <c r="F205">
        <v>151.37</v>
      </c>
      <c r="G205">
        <v>-28.883299999999998</v>
      </c>
      <c r="H205">
        <v>151.61667</v>
      </c>
      <c r="I205">
        <v>916</v>
      </c>
      <c r="K205" s="1">
        <v>11610</v>
      </c>
      <c r="L205" t="s">
        <v>35</v>
      </c>
      <c r="M205" t="s">
        <v>30</v>
      </c>
      <c r="N205" t="s">
        <v>24</v>
      </c>
      <c r="O205" t="s">
        <v>15</v>
      </c>
      <c r="P205" t="s">
        <v>26</v>
      </c>
      <c r="Q205">
        <v>6</v>
      </c>
      <c r="R205">
        <v>22.24</v>
      </c>
      <c r="S205">
        <f t="shared" si="13"/>
        <v>49539</v>
      </c>
      <c r="T205">
        <f t="shared" si="14"/>
        <v>19350</v>
      </c>
      <c r="U205">
        <f t="shared" si="15"/>
        <v>2.5601550387596901</v>
      </c>
      <c r="V205">
        <v>264</v>
      </c>
      <c r="W205">
        <v>390</v>
      </c>
    </row>
    <row r="206" spans="1:23" hidden="1" x14ac:dyDescent="0.2">
      <c r="A206">
        <v>4</v>
      </c>
      <c r="B206" t="s">
        <v>3</v>
      </c>
      <c r="C206" t="s">
        <v>4</v>
      </c>
      <c r="D206" t="s">
        <v>28</v>
      </c>
      <c r="E206">
        <v>26.53</v>
      </c>
      <c r="F206">
        <v>151.37</v>
      </c>
      <c r="G206">
        <v>-28.883299999999998</v>
      </c>
      <c r="H206">
        <v>151.61667</v>
      </c>
      <c r="I206">
        <v>916</v>
      </c>
      <c r="K206" s="1">
        <v>11610</v>
      </c>
      <c r="L206" t="s">
        <v>35</v>
      </c>
      <c r="M206" t="s">
        <v>30</v>
      </c>
      <c r="N206" t="s">
        <v>24</v>
      </c>
      <c r="O206" t="s">
        <v>15</v>
      </c>
      <c r="P206" t="s">
        <v>26</v>
      </c>
      <c r="Q206">
        <v>7</v>
      </c>
      <c r="R206">
        <v>21.82</v>
      </c>
      <c r="S206">
        <f t="shared" si="13"/>
        <v>49539</v>
      </c>
      <c r="T206">
        <f t="shared" si="14"/>
        <v>19350</v>
      </c>
      <c r="U206">
        <f t="shared" si="15"/>
        <v>2.5601550387596901</v>
      </c>
      <c r="V206">
        <v>264</v>
      </c>
      <c r="W206">
        <v>390</v>
      </c>
    </row>
    <row r="207" spans="1:23" hidden="1" x14ac:dyDescent="0.2">
      <c r="A207">
        <v>4</v>
      </c>
      <c r="B207" t="s">
        <v>3</v>
      </c>
      <c r="C207" t="s">
        <v>4</v>
      </c>
      <c r="D207" t="s">
        <v>28</v>
      </c>
      <c r="E207">
        <v>26.53</v>
      </c>
      <c r="F207">
        <v>151.37</v>
      </c>
      <c r="G207">
        <v>-28.883299999999998</v>
      </c>
      <c r="H207">
        <v>151.61667</v>
      </c>
      <c r="I207">
        <v>916</v>
      </c>
      <c r="K207" s="1">
        <v>11610</v>
      </c>
      <c r="L207" t="s">
        <v>35</v>
      </c>
      <c r="M207" t="s">
        <v>30</v>
      </c>
      <c r="N207" t="s">
        <v>24</v>
      </c>
      <c r="O207" t="s">
        <v>15</v>
      </c>
      <c r="P207" t="s">
        <v>26</v>
      </c>
      <c r="Q207">
        <v>8</v>
      </c>
      <c r="R207">
        <v>23.18</v>
      </c>
      <c r="S207">
        <f t="shared" si="13"/>
        <v>49539</v>
      </c>
      <c r="T207">
        <f t="shared" si="14"/>
        <v>19350</v>
      </c>
      <c r="U207">
        <f t="shared" si="15"/>
        <v>2.5601550387596901</v>
      </c>
      <c r="V207">
        <v>264</v>
      </c>
      <c r="W207">
        <v>390</v>
      </c>
    </row>
    <row r="208" spans="1:23" hidden="1" x14ac:dyDescent="0.2">
      <c r="A208">
        <v>4</v>
      </c>
      <c r="B208" t="s">
        <v>3</v>
      </c>
      <c r="C208" t="s">
        <v>4</v>
      </c>
      <c r="D208" t="s">
        <v>28</v>
      </c>
      <c r="E208">
        <v>26.53</v>
      </c>
      <c r="F208">
        <v>151.37</v>
      </c>
      <c r="G208">
        <v>-28.883299999999998</v>
      </c>
      <c r="H208">
        <v>151.61667</v>
      </c>
      <c r="I208">
        <v>916</v>
      </c>
      <c r="K208" s="1">
        <v>11610</v>
      </c>
      <c r="L208" t="s">
        <v>35</v>
      </c>
      <c r="M208" t="s">
        <v>30</v>
      </c>
      <c r="N208" t="s">
        <v>24</v>
      </c>
      <c r="O208" t="s">
        <v>15</v>
      </c>
      <c r="P208" t="s">
        <v>26</v>
      </c>
      <c r="Q208">
        <v>9</v>
      </c>
      <c r="R208">
        <v>20.6</v>
      </c>
      <c r="S208">
        <f t="shared" si="13"/>
        <v>49539</v>
      </c>
      <c r="T208">
        <f t="shared" si="14"/>
        <v>19350</v>
      </c>
      <c r="U208">
        <f t="shared" si="15"/>
        <v>2.5601550387596901</v>
      </c>
      <c r="V208">
        <v>264</v>
      </c>
      <c r="W208">
        <v>390</v>
      </c>
    </row>
    <row r="209" spans="1:23" hidden="1" x14ac:dyDescent="0.2">
      <c r="A209">
        <v>4</v>
      </c>
      <c r="B209" t="s">
        <v>3</v>
      </c>
      <c r="C209" t="s">
        <v>4</v>
      </c>
      <c r="D209" t="s">
        <v>28</v>
      </c>
      <c r="E209">
        <v>26.53</v>
      </c>
      <c r="F209">
        <v>151.37</v>
      </c>
      <c r="G209">
        <v>-28.883299999999998</v>
      </c>
      <c r="H209">
        <v>151.61667</v>
      </c>
      <c r="I209">
        <v>916</v>
      </c>
      <c r="K209" s="1">
        <v>11610</v>
      </c>
      <c r="L209" t="s">
        <v>35</v>
      </c>
      <c r="M209" t="s">
        <v>30</v>
      </c>
      <c r="N209" t="s">
        <v>24</v>
      </c>
      <c r="O209" t="s">
        <v>15</v>
      </c>
      <c r="P209" t="s">
        <v>26</v>
      </c>
      <c r="Q209">
        <v>10</v>
      </c>
      <c r="R209">
        <v>21.9</v>
      </c>
      <c r="S209">
        <f t="shared" si="13"/>
        <v>49539</v>
      </c>
      <c r="T209">
        <f t="shared" si="14"/>
        <v>19350</v>
      </c>
      <c r="U209">
        <f t="shared" si="15"/>
        <v>2.5601550387596901</v>
      </c>
      <c r="V209">
        <v>264</v>
      </c>
      <c r="W209">
        <v>390</v>
      </c>
    </row>
    <row r="210" spans="1:23" x14ac:dyDescent="0.2">
      <c r="A210">
        <v>4</v>
      </c>
      <c r="B210" t="s">
        <v>3</v>
      </c>
      <c r="C210" t="s">
        <v>4</v>
      </c>
      <c r="D210" t="s">
        <v>28</v>
      </c>
      <c r="E210">
        <v>26.53</v>
      </c>
      <c r="F210">
        <v>151.37</v>
      </c>
      <c r="G210">
        <v>-28.883299999999998</v>
      </c>
      <c r="H210">
        <v>151.61667</v>
      </c>
      <c r="I210">
        <v>916</v>
      </c>
      <c r="K210" s="1">
        <v>11610</v>
      </c>
      <c r="L210" t="s">
        <v>35</v>
      </c>
      <c r="M210" t="s">
        <v>30</v>
      </c>
      <c r="N210" t="s">
        <v>24</v>
      </c>
      <c r="O210" t="s">
        <v>15</v>
      </c>
      <c r="P210" t="s">
        <v>27</v>
      </c>
      <c r="Q210">
        <v>1</v>
      </c>
      <c r="R210">
        <v>17.11</v>
      </c>
      <c r="S210">
        <f t="shared" si="13"/>
        <v>49539</v>
      </c>
      <c r="T210">
        <f t="shared" si="14"/>
        <v>19350</v>
      </c>
      <c r="U210">
        <f t="shared" si="15"/>
        <v>2.5601550387596901</v>
      </c>
      <c r="V210">
        <v>264</v>
      </c>
      <c r="W210">
        <v>390</v>
      </c>
    </row>
    <row r="211" spans="1:23" x14ac:dyDescent="0.2">
      <c r="A211">
        <v>4</v>
      </c>
      <c r="B211" t="s">
        <v>3</v>
      </c>
      <c r="C211" t="s">
        <v>4</v>
      </c>
      <c r="D211" t="s">
        <v>28</v>
      </c>
      <c r="E211">
        <v>26.53</v>
      </c>
      <c r="F211">
        <v>151.37</v>
      </c>
      <c r="G211">
        <v>-28.883299999999998</v>
      </c>
      <c r="H211">
        <v>151.61667</v>
      </c>
      <c r="I211">
        <v>916</v>
      </c>
      <c r="K211" s="1">
        <v>11610</v>
      </c>
      <c r="L211" t="s">
        <v>35</v>
      </c>
      <c r="M211" t="s">
        <v>30</v>
      </c>
      <c r="N211" t="s">
        <v>24</v>
      </c>
      <c r="O211" t="s">
        <v>15</v>
      </c>
      <c r="P211" t="s">
        <v>27</v>
      </c>
      <c r="Q211">
        <v>2</v>
      </c>
      <c r="R211">
        <v>19.440000000000001</v>
      </c>
      <c r="S211">
        <f t="shared" si="13"/>
        <v>49539</v>
      </c>
      <c r="T211">
        <f t="shared" si="14"/>
        <v>19350</v>
      </c>
      <c r="U211">
        <f t="shared" si="15"/>
        <v>2.5601550387596901</v>
      </c>
      <c r="V211">
        <v>264</v>
      </c>
      <c r="W211">
        <v>390</v>
      </c>
    </row>
    <row r="212" spans="1:23" x14ac:dyDescent="0.2">
      <c r="A212">
        <v>4</v>
      </c>
      <c r="B212" t="s">
        <v>3</v>
      </c>
      <c r="C212" t="s">
        <v>4</v>
      </c>
      <c r="D212" t="s">
        <v>28</v>
      </c>
      <c r="E212">
        <v>26.53</v>
      </c>
      <c r="F212">
        <v>151.37</v>
      </c>
      <c r="G212">
        <v>-28.883299999999998</v>
      </c>
      <c r="H212">
        <v>151.61667</v>
      </c>
      <c r="I212">
        <v>916</v>
      </c>
      <c r="K212" s="1">
        <v>11610</v>
      </c>
      <c r="L212" t="s">
        <v>35</v>
      </c>
      <c r="M212" t="s">
        <v>30</v>
      </c>
      <c r="N212" t="s">
        <v>24</v>
      </c>
      <c r="O212" t="s">
        <v>15</v>
      </c>
      <c r="P212" t="s">
        <v>27</v>
      </c>
      <c r="Q212">
        <v>3</v>
      </c>
      <c r="R212">
        <v>19.510000000000002</v>
      </c>
      <c r="S212">
        <f t="shared" si="13"/>
        <v>49539</v>
      </c>
      <c r="T212">
        <f t="shared" si="14"/>
        <v>19350</v>
      </c>
      <c r="U212">
        <f t="shared" si="15"/>
        <v>2.5601550387596901</v>
      </c>
      <c r="V212">
        <v>264</v>
      </c>
      <c r="W212">
        <v>390</v>
      </c>
    </row>
    <row r="213" spans="1:23" x14ac:dyDescent="0.2">
      <c r="A213">
        <v>4</v>
      </c>
      <c r="B213" t="s">
        <v>3</v>
      </c>
      <c r="C213" t="s">
        <v>4</v>
      </c>
      <c r="D213" t="s">
        <v>28</v>
      </c>
      <c r="E213">
        <v>26.53</v>
      </c>
      <c r="F213">
        <v>151.37</v>
      </c>
      <c r="G213">
        <v>-28.883299999999998</v>
      </c>
      <c r="H213">
        <v>151.61667</v>
      </c>
      <c r="I213">
        <v>916</v>
      </c>
      <c r="K213" s="1">
        <v>11610</v>
      </c>
      <c r="L213" t="s">
        <v>35</v>
      </c>
      <c r="M213" t="s">
        <v>30</v>
      </c>
      <c r="N213" t="s">
        <v>24</v>
      </c>
      <c r="O213" t="s">
        <v>15</v>
      </c>
      <c r="P213" t="s">
        <v>27</v>
      </c>
      <c r="Q213">
        <v>4</v>
      </c>
      <c r="R213">
        <v>17.829999999999998</v>
      </c>
      <c r="S213">
        <f t="shared" si="13"/>
        <v>49539</v>
      </c>
      <c r="T213">
        <f t="shared" si="14"/>
        <v>19350</v>
      </c>
      <c r="U213">
        <f t="shared" si="15"/>
        <v>2.5601550387596901</v>
      </c>
      <c r="V213">
        <v>264</v>
      </c>
      <c r="W213">
        <v>390</v>
      </c>
    </row>
    <row r="214" spans="1:23" x14ac:dyDescent="0.2">
      <c r="A214">
        <v>4</v>
      </c>
      <c r="B214" t="s">
        <v>3</v>
      </c>
      <c r="C214" t="s">
        <v>4</v>
      </c>
      <c r="D214" t="s">
        <v>28</v>
      </c>
      <c r="E214">
        <v>26.53</v>
      </c>
      <c r="F214">
        <v>151.37</v>
      </c>
      <c r="G214">
        <v>-28.883299999999998</v>
      </c>
      <c r="H214">
        <v>151.61667</v>
      </c>
      <c r="I214">
        <v>916</v>
      </c>
      <c r="K214" s="1">
        <v>11610</v>
      </c>
      <c r="L214" t="s">
        <v>35</v>
      </c>
      <c r="M214" t="s">
        <v>30</v>
      </c>
      <c r="N214" t="s">
        <v>24</v>
      </c>
      <c r="O214" t="s">
        <v>15</v>
      </c>
      <c r="P214" t="s">
        <v>27</v>
      </c>
      <c r="Q214">
        <v>5</v>
      </c>
      <c r="R214">
        <v>18.84</v>
      </c>
      <c r="S214">
        <f t="shared" si="13"/>
        <v>49539</v>
      </c>
      <c r="T214">
        <f t="shared" si="14"/>
        <v>19350</v>
      </c>
      <c r="U214">
        <f t="shared" si="15"/>
        <v>2.5601550387596901</v>
      </c>
      <c r="V214">
        <v>264</v>
      </c>
      <c r="W214">
        <v>390</v>
      </c>
    </row>
    <row r="215" spans="1:23" x14ac:dyDescent="0.2">
      <c r="A215">
        <v>4</v>
      </c>
      <c r="B215" t="s">
        <v>3</v>
      </c>
      <c r="C215" t="s">
        <v>4</v>
      </c>
      <c r="D215" t="s">
        <v>28</v>
      </c>
      <c r="E215">
        <v>26.53</v>
      </c>
      <c r="F215">
        <v>151.37</v>
      </c>
      <c r="G215">
        <v>-28.883299999999998</v>
      </c>
      <c r="H215">
        <v>151.61667</v>
      </c>
      <c r="I215">
        <v>916</v>
      </c>
      <c r="K215" s="1">
        <v>11610</v>
      </c>
      <c r="L215" t="s">
        <v>35</v>
      </c>
      <c r="M215" t="s">
        <v>30</v>
      </c>
      <c r="N215" t="s">
        <v>24</v>
      </c>
      <c r="O215" t="s">
        <v>15</v>
      </c>
      <c r="P215" t="s">
        <v>27</v>
      </c>
      <c r="Q215">
        <v>6</v>
      </c>
      <c r="R215">
        <v>17.66</v>
      </c>
      <c r="S215">
        <f t="shared" si="13"/>
        <v>49539</v>
      </c>
      <c r="T215">
        <f t="shared" si="14"/>
        <v>19350</v>
      </c>
      <c r="U215">
        <f t="shared" si="15"/>
        <v>2.5601550387596901</v>
      </c>
      <c r="V215">
        <v>264</v>
      </c>
      <c r="W215">
        <v>390</v>
      </c>
    </row>
    <row r="216" spans="1:23" x14ac:dyDescent="0.2">
      <c r="A216">
        <v>4</v>
      </c>
      <c r="B216" t="s">
        <v>3</v>
      </c>
      <c r="C216" t="s">
        <v>4</v>
      </c>
      <c r="D216" t="s">
        <v>28</v>
      </c>
      <c r="E216">
        <v>26.53</v>
      </c>
      <c r="F216">
        <v>151.37</v>
      </c>
      <c r="G216">
        <v>-28.883299999999998</v>
      </c>
      <c r="H216">
        <v>151.61667</v>
      </c>
      <c r="I216">
        <v>916</v>
      </c>
      <c r="K216" s="1">
        <v>11610</v>
      </c>
      <c r="L216" t="s">
        <v>35</v>
      </c>
      <c r="M216" t="s">
        <v>30</v>
      </c>
      <c r="N216" t="s">
        <v>24</v>
      </c>
      <c r="O216" t="s">
        <v>15</v>
      </c>
      <c r="P216" t="s">
        <v>27</v>
      </c>
      <c r="Q216">
        <v>7</v>
      </c>
      <c r="R216">
        <v>17.36</v>
      </c>
      <c r="S216">
        <f t="shared" si="13"/>
        <v>49539</v>
      </c>
      <c r="T216">
        <f t="shared" si="14"/>
        <v>19350</v>
      </c>
      <c r="U216">
        <f t="shared" si="15"/>
        <v>2.5601550387596901</v>
      </c>
      <c r="V216">
        <v>264</v>
      </c>
      <c r="W216">
        <v>390</v>
      </c>
    </row>
    <row r="217" spans="1:23" x14ac:dyDescent="0.2">
      <c r="A217">
        <v>4</v>
      </c>
      <c r="B217" t="s">
        <v>3</v>
      </c>
      <c r="C217" t="s">
        <v>4</v>
      </c>
      <c r="D217" t="s">
        <v>28</v>
      </c>
      <c r="E217">
        <v>26.53</v>
      </c>
      <c r="F217">
        <v>151.37</v>
      </c>
      <c r="G217">
        <v>-28.883299999999998</v>
      </c>
      <c r="H217">
        <v>151.61667</v>
      </c>
      <c r="I217">
        <v>916</v>
      </c>
      <c r="K217" s="1">
        <v>11610</v>
      </c>
      <c r="L217" t="s">
        <v>35</v>
      </c>
      <c r="M217" t="s">
        <v>30</v>
      </c>
      <c r="N217" t="s">
        <v>24</v>
      </c>
      <c r="O217" t="s">
        <v>15</v>
      </c>
      <c r="P217" t="s">
        <v>27</v>
      </c>
      <c r="Q217">
        <v>8</v>
      </c>
      <c r="R217">
        <v>18.97</v>
      </c>
      <c r="S217">
        <f t="shared" si="13"/>
        <v>49539</v>
      </c>
      <c r="T217">
        <f t="shared" si="14"/>
        <v>19350</v>
      </c>
      <c r="U217">
        <f t="shared" si="15"/>
        <v>2.5601550387596901</v>
      </c>
      <c r="V217">
        <v>264</v>
      </c>
      <c r="W217">
        <v>390</v>
      </c>
    </row>
    <row r="218" spans="1:23" x14ac:dyDescent="0.2">
      <c r="A218">
        <v>4</v>
      </c>
      <c r="B218" t="s">
        <v>3</v>
      </c>
      <c r="C218" t="s">
        <v>4</v>
      </c>
      <c r="D218" t="s">
        <v>28</v>
      </c>
      <c r="E218">
        <v>26.53</v>
      </c>
      <c r="F218">
        <v>151.37</v>
      </c>
      <c r="G218">
        <v>-28.883299999999998</v>
      </c>
      <c r="H218">
        <v>151.61667</v>
      </c>
      <c r="I218">
        <v>916</v>
      </c>
      <c r="K218" s="1">
        <v>11610</v>
      </c>
      <c r="L218" t="s">
        <v>35</v>
      </c>
      <c r="M218" t="s">
        <v>30</v>
      </c>
      <c r="N218" t="s">
        <v>24</v>
      </c>
      <c r="O218" t="s">
        <v>15</v>
      </c>
      <c r="P218" t="s">
        <v>27</v>
      </c>
      <c r="Q218">
        <v>9</v>
      </c>
      <c r="R218">
        <v>18.45</v>
      </c>
      <c r="S218">
        <f t="shared" si="13"/>
        <v>49539</v>
      </c>
      <c r="T218">
        <f t="shared" si="14"/>
        <v>19350</v>
      </c>
      <c r="U218">
        <f t="shared" si="15"/>
        <v>2.5601550387596901</v>
      </c>
      <c r="V218">
        <v>264</v>
      </c>
      <c r="W218">
        <v>390</v>
      </c>
    </row>
    <row r="219" spans="1:23" x14ac:dyDescent="0.2">
      <c r="A219">
        <v>4</v>
      </c>
      <c r="B219" t="s">
        <v>3</v>
      </c>
      <c r="C219" t="s">
        <v>4</v>
      </c>
      <c r="D219" t="s">
        <v>28</v>
      </c>
      <c r="E219">
        <v>26.53</v>
      </c>
      <c r="F219">
        <v>151.37</v>
      </c>
      <c r="G219">
        <v>-28.883299999999998</v>
      </c>
      <c r="H219">
        <v>151.61667</v>
      </c>
      <c r="I219">
        <v>916</v>
      </c>
      <c r="K219" s="1">
        <v>11610</v>
      </c>
      <c r="L219" t="s">
        <v>35</v>
      </c>
      <c r="M219" t="s">
        <v>30</v>
      </c>
      <c r="N219" t="s">
        <v>24</v>
      </c>
      <c r="O219" t="s">
        <v>15</v>
      </c>
      <c r="P219" t="s">
        <v>27</v>
      </c>
      <c r="Q219">
        <v>10</v>
      </c>
      <c r="R219">
        <v>18.13</v>
      </c>
      <c r="S219">
        <f t="shared" si="13"/>
        <v>49539</v>
      </c>
      <c r="T219">
        <f t="shared" si="14"/>
        <v>19350</v>
      </c>
      <c r="U219">
        <f t="shared" si="15"/>
        <v>2.5601550387596901</v>
      </c>
      <c r="V219">
        <v>264</v>
      </c>
      <c r="W219">
        <v>390</v>
      </c>
    </row>
    <row r="220" spans="1:23" x14ac:dyDescent="0.2">
      <c r="A220">
        <v>4</v>
      </c>
      <c r="B220" t="s">
        <v>3</v>
      </c>
      <c r="C220" t="s">
        <v>4</v>
      </c>
      <c r="D220" t="s">
        <v>28</v>
      </c>
      <c r="E220">
        <v>26.53</v>
      </c>
      <c r="F220">
        <v>151.37</v>
      </c>
      <c r="G220">
        <v>-28.883299999999998</v>
      </c>
      <c r="H220">
        <v>151.61667</v>
      </c>
      <c r="I220">
        <v>916</v>
      </c>
      <c r="K220" s="1">
        <v>11610</v>
      </c>
      <c r="L220" t="s">
        <v>35</v>
      </c>
      <c r="M220" t="s">
        <v>30</v>
      </c>
      <c r="N220" t="s">
        <v>24</v>
      </c>
      <c r="O220" t="s">
        <v>18</v>
      </c>
      <c r="P220" t="s">
        <v>27</v>
      </c>
      <c r="Q220">
        <v>1</v>
      </c>
      <c r="R220">
        <v>10.91</v>
      </c>
      <c r="S220">
        <f t="shared" si="13"/>
        <v>49539</v>
      </c>
      <c r="T220">
        <f t="shared" si="14"/>
        <v>19350</v>
      </c>
      <c r="U220">
        <f t="shared" si="15"/>
        <v>2.5601550387596901</v>
      </c>
      <c r="V220">
        <v>264</v>
      </c>
      <c r="W220">
        <v>390</v>
      </c>
    </row>
    <row r="221" spans="1:23" x14ac:dyDescent="0.2">
      <c r="A221">
        <v>4</v>
      </c>
      <c r="B221" t="s">
        <v>3</v>
      </c>
      <c r="C221" t="s">
        <v>4</v>
      </c>
      <c r="D221" t="s">
        <v>28</v>
      </c>
      <c r="E221">
        <v>26.53</v>
      </c>
      <c r="F221">
        <v>151.37</v>
      </c>
      <c r="G221">
        <v>-28.883299999999998</v>
      </c>
      <c r="H221">
        <v>151.61667</v>
      </c>
      <c r="I221">
        <v>916</v>
      </c>
      <c r="K221" s="1">
        <v>11610</v>
      </c>
      <c r="L221" t="s">
        <v>35</v>
      </c>
      <c r="M221" t="s">
        <v>30</v>
      </c>
      <c r="N221" t="s">
        <v>24</v>
      </c>
      <c r="O221" t="s">
        <v>18</v>
      </c>
      <c r="P221" t="s">
        <v>27</v>
      </c>
      <c r="Q221">
        <v>2</v>
      </c>
      <c r="R221">
        <v>9.01</v>
      </c>
      <c r="S221">
        <f t="shared" si="13"/>
        <v>49539</v>
      </c>
      <c r="T221">
        <f t="shared" si="14"/>
        <v>19350</v>
      </c>
      <c r="U221">
        <f t="shared" si="15"/>
        <v>2.5601550387596901</v>
      </c>
      <c r="V221">
        <v>264</v>
      </c>
      <c r="W221">
        <v>390</v>
      </c>
    </row>
    <row r="222" spans="1:23" x14ac:dyDescent="0.2">
      <c r="A222">
        <v>4</v>
      </c>
      <c r="B222" t="s">
        <v>3</v>
      </c>
      <c r="C222" t="s">
        <v>4</v>
      </c>
      <c r="D222" t="s">
        <v>28</v>
      </c>
      <c r="E222">
        <v>26.53</v>
      </c>
      <c r="F222">
        <v>151.37</v>
      </c>
      <c r="G222">
        <v>-28.883299999999998</v>
      </c>
      <c r="H222">
        <v>151.61667</v>
      </c>
      <c r="I222">
        <v>916</v>
      </c>
      <c r="K222" s="1">
        <v>11610</v>
      </c>
      <c r="L222" t="s">
        <v>35</v>
      </c>
      <c r="M222" t="s">
        <v>30</v>
      </c>
      <c r="N222" t="s">
        <v>24</v>
      </c>
      <c r="O222" t="s">
        <v>18</v>
      </c>
      <c r="P222" t="s">
        <v>27</v>
      </c>
      <c r="Q222">
        <v>3</v>
      </c>
      <c r="R222">
        <v>6.24</v>
      </c>
      <c r="S222">
        <f t="shared" si="13"/>
        <v>49539</v>
      </c>
      <c r="T222">
        <f t="shared" si="14"/>
        <v>19350</v>
      </c>
      <c r="U222">
        <f t="shared" si="15"/>
        <v>2.5601550387596901</v>
      </c>
      <c r="V222">
        <v>264</v>
      </c>
      <c r="W222">
        <v>390</v>
      </c>
    </row>
    <row r="223" spans="1:23" x14ac:dyDescent="0.2">
      <c r="A223">
        <v>4</v>
      </c>
      <c r="B223" t="s">
        <v>3</v>
      </c>
      <c r="C223" t="s">
        <v>4</v>
      </c>
      <c r="D223" t="s">
        <v>28</v>
      </c>
      <c r="E223">
        <v>26.53</v>
      </c>
      <c r="F223">
        <v>151.37</v>
      </c>
      <c r="G223">
        <v>-28.883299999999998</v>
      </c>
      <c r="H223">
        <v>151.61667</v>
      </c>
      <c r="I223">
        <v>916</v>
      </c>
      <c r="K223" s="1">
        <v>11610</v>
      </c>
      <c r="L223" t="s">
        <v>35</v>
      </c>
      <c r="M223" t="s">
        <v>30</v>
      </c>
      <c r="N223" t="s">
        <v>24</v>
      </c>
      <c r="O223" t="s">
        <v>18</v>
      </c>
      <c r="P223" t="s">
        <v>27</v>
      </c>
      <c r="Q223">
        <v>4</v>
      </c>
      <c r="R223">
        <v>7.51</v>
      </c>
      <c r="S223">
        <f t="shared" si="13"/>
        <v>49539</v>
      </c>
      <c r="T223">
        <f t="shared" si="14"/>
        <v>19350</v>
      </c>
      <c r="U223">
        <f t="shared" si="15"/>
        <v>2.5601550387596901</v>
      </c>
      <c r="V223">
        <v>264</v>
      </c>
      <c r="W223">
        <v>390</v>
      </c>
    </row>
    <row r="224" spans="1:23" x14ac:dyDescent="0.2">
      <c r="A224">
        <v>4</v>
      </c>
      <c r="B224" t="s">
        <v>3</v>
      </c>
      <c r="C224" t="s">
        <v>4</v>
      </c>
      <c r="D224" t="s">
        <v>28</v>
      </c>
      <c r="E224">
        <v>26.53</v>
      </c>
      <c r="F224">
        <v>151.37</v>
      </c>
      <c r="G224">
        <v>-28.883299999999998</v>
      </c>
      <c r="H224">
        <v>151.61667</v>
      </c>
      <c r="I224">
        <v>916</v>
      </c>
      <c r="K224" s="1">
        <v>11610</v>
      </c>
      <c r="L224" t="s">
        <v>35</v>
      </c>
      <c r="M224" t="s">
        <v>30</v>
      </c>
      <c r="N224" t="s">
        <v>24</v>
      </c>
      <c r="O224" t="s">
        <v>18</v>
      </c>
      <c r="P224" t="s">
        <v>27</v>
      </c>
      <c r="Q224">
        <v>5</v>
      </c>
      <c r="R224">
        <v>8.73</v>
      </c>
      <c r="S224">
        <f t="shared" si="13"/>
        <v>49539</v>
      </c>
      <c r="T224">
        <f t="shared" si="14"/>
        <v>19350</v>
      </c>
      <c r="U224">
        <f t="shared" si="15"/>
        <v>2.5601550387596901</v>
      </c>
      <c r="V224">
        <v>264</v>
      </c>
      <c r="W224">
        <v>390</v>
      </c>
    </row>
    <row r="225" spans="1:23" x14ac:dyDescent="0.2">
      <c r="A225">
        <v>4</v>
      </c>
      <c r="B225" t="s">
        <v>3</v>
      </c>
      <c r="C225" t="s">
        <v>4</v>
      </c>
      <c r="D225" t="s">
        <v>28</v>
      </c>
      <c r="E225">
        <v>26.53</v>
      </c>
      <c r="F225">
        <v>151.37</v>
      </c>
      <c r="G225">
        <v>-28.883299999999998</v>
      </c>
      <c r="H225">
        <v>151.61667</v>
      </c>
      <c r="I225">
        <v>916</v>
      </c>
      <c r="K225" s="1">
        <v>11610</v>
      </c>
      <c r="L225" t="s">
        <v>35</v>
      </c>
      <c r="M225" t="s">
        <v>30</v>
      </c>
      <c r="N225" t="s">
        <v>24</v>
      </c>
      <c r="O225" t="s">
        <v>18</v>
      </c>
      <c r="P225" t="s">
        <v>27</v>
      </c>
      <c r="Q225">
        <v>6</v>
      </c>
      <c r="R225">
        <v>9.24</v>
      </c>
      <c r="S225">
        <f t="shared" si="13"/>
        <v>49539</v>
      </c>
      <c r="T225">
        <f t="shared" si="14"/>
        <v>19350</v>
      </c>
      <c r="U225">
        <f t="shared" si="15"/>
        <v>2.5601550387596901</v>
      </c>
      <c r="V225">
        <v>264</v>
      </c>
      <c r="W225">
        <v>390</v>
      </c>
    </row>
    <row r="226" spans="1:23" x14ac:dyDescent="0.2">
      <c r="A226">
        <v>4</v>
      </c>
      <c r="B226" t="s">
        <v>3</v>
      </c>
      <c r="C226" t="s">
        <v>4</v>
      </c>
      <c r="D226" t="s">
        <v>28</v>
      </c>
      <c r="E226">
        <v>26.53</v>
      </c>
      <c r="F226">
        <v>151.37</v>
      </c>
      <c r="G226">
        <v>-28.883299999999998</v>
      </c>
      <c r="H226">
        <v>151.61667</v>
      </c>
      <c r="I226">
        <v>916</v>
      </c>
      <c r="K226" s="1">
        <v>11610</v>
      </c>
      <c r="L226" t="s">
        <v>35</v>
      </c>
      <c r="M226" t="s">
        <v>30</v>
      </c>
      <c r="N226" t="s">
        <v>24</v>
      </c>
      <c r="O226" t="s">
        <v>18</v>
      </c>
      <c r="P226" t="s">
        <v>27</v>
      </c>
      <c r="Q226">
        <v>7</v>
      </c>
      <c r="R226">
        <v>6.24</v>
      </c>
      <c r="S226">
        <f t="shared" si="13"/>
        <v>49539</v>
      </c>
      <c r="T226">
        <f t="shared" si="14"/>
        <v>19350</v>
      </c>
      <c r="U226">
        <f t="shared" si="15"/>
        <v>2.5601550387596901</v>
      </c>
      <c r="V226">
        <v>264</v>
      </c>
      <c r="W226">
        <v>390</v>
      </c>
    </row>
    <row r="227" spans="1:23" x14ac:dyDescent="0.2">
      <c r="A227">
        <v>4</v>
      </c>
      <c r="B227" t="s">
        <v>3</v>
      </c>
      <c r="C227" t="s">
        <v>4</v>
      </c>
      <c r="D227" t="s">
        <v>28</v>
      </c>
      <c r="E227">
        <v>26.53</v>
      </c>
      <c r="F227">
        <v>151.37</v>
      </c>
      <c r="G227">
        <v>-28.883299999999998</v>
      </c>
      <c r="H227">
        <v>151.61667</v>
      </c>
      <c r="I227">
        <v>916</v>
      </c>
      <c r="K227" s="1">
        <v>11610</v>
      </c>
      <c r="L227" t="s">
        <v>35</v>
      </c>
      <c r="M227" t="s">
        <v>30</v>
      </c>
      <c r="N227" t="s">
        <v>24</v>
      </c>
      <c r="O227" t="s">
        <v>18</v>
      </c>
      <c r="P227" t="s">
        <v>27</v>
      </c>
      <c r="Q227">
        <v>8</v>
      </c>
      <c r="R227">
        <v>8.7100000000000009</v>
      </c>
      <c r="S227">
        <f t="shared" si="13"/>
        <v>49539</v>
      </c>
      <c r="T227">
        <f t="shared" si="14"/>
        <v>19350</v>
      </c>
      <c r="U227">
        <f t="shared" si="15"/>
        <v>2.5601550387596901</v>
      </c>
      <c r="V227">
        <v>264</v>
      </c>
      <c r="W227">
        <v>390</v>
      </c>
    </row>
    <row r="228" spans="1:23" x14ac:dyDescent="0.2">
      <c r="A228">
        <v>4</v>
      </c>
      <c r="B228" t="s">
        <v>3</v>
      </c>
      <c r="C228" t="s">
        <v>4</v>
      </c>
      <c r="D228" t="s">
        <v>28</v>
      </c>
      <c r="E228">
        <v>26.53</v>
      </c>
      <c r="F228">
        <v>151.37</v>
      </c>
      <c r="G228">
        <v>-28.883299999999998</v>
      </c>
      <c r="H228">
        <v>151.61667</v>
      </c>
      <c r="I228">
        <v>916</v>
      </c>
      <c r="K228" s="1">
        <v>11610</v>
      </c>
      <c r="L228" t="s">
        <v>35</v>
      </c>
      <c r="M228" t="s">
        <v>30</v>
      </c>
      <c r="N228" t="s">
        <v>24</v>
      </c>
      <c r="O228" t="s">
        <v>18</v>
      </c>
      <c r="P228" t="s">
        <v>27</v>
      </c>
      <c r="Q228">
        <v>9</v>
      </c>
      <c r="R228">
        <v>8.52</v>
      </c>
      <c r="S228">
        <f t="shared" si="13"/>
        <v>49539</v>
      </c>
      <c r="T228">
        <f t="shared" si="14"/>
        <v>19350</v>
      </c>
      <c r="U228">
        <f t="shared" si="15"/>
        <v>2.5601550387596901</v>
      </c>
      <c r="V228">
        <v>264</v>
      </c>
      <c r="W228">
        <v>390</v>
      </c>
    </row>
    <row r="229" spans="1:23" x14ac:dyDescent="0.2">
      <c r="A229">
        <v>4</v>
      </c>
      <c r="B229" t="s">
        <v>3</v>
      </c>
      <c r="C229" t="s">
        <v>4</v>
      </c>
      <c r="D229" t="s">
        <v>28</v>
      </c>
      <c r="E229">
        <v>26.53</v>
      </c>
      <c r="F229">
        <v>151.37</v>
      </c>
      <c r="G229">
        <v>-28.883299999999998</v>
      </c>
      <c r="H229">
        <v>151.61667</v>
      </c>
      <c r="I229">
        <v>916</v>
      </c>
      <c r="K229" s="1">
        <v>11610</v>
      </c>
      <c r="L229" t="s">
        <v>35</v>
      </c>
      <c r="M229" t="s">
        <v>30</v>
      </c>
      <c r="N229" t="s">
        <v>24</v>
      </c>
      <c r="O229" t="s">
        <v>18</v>
      </c>
      <c r="P229" t="s">
        <v>27</v>
      </c>
      <c r="Q229">
        <v>10</v>
      </c>
      <c r="R229">
        <v>7.52</v>
      </c>
      <c r="S229">
        <f t="shared" si="13"/>
        <v>49539</v>
      </c>
      <c r="T229">
        <f t="shared" si="14"/>
        <v>19350</v>
      </c>
      <c r="U229">
        <f t="shared" si="15"/>
        <v>2.5601550387596901</v>
      </c>
      <c r="V229">
        <v>264</v>
      </c>
      <c r="W229">
        <v>390</v>
      </c>
    </row>
    <row r="230" spans="1:23" hidden="1" x14ac:dyDescent="0.2">
      <c r="A230">
        <v>5</v>
      </c>
      <c r="B230" t="s">
        <v>3</v>
      </c>
      <c r="C230" t="s">
        <v>4</v>
      </c>
      <c r="D230" t="s">
        <v>36</v>
      </c>
      <c r="E230">
        <v>28.54</v>
      </c>
      <c r="F230">
        <v>151.59</v>
      </c>
      <c r="G230">
        <v>-28.9</v>
      </c>
      <c r="H230">
        <v>151.98330000000001</v>
      </c>
      <c r="I230">
        <v>1125</v>
      </c>
      <c r="J230" t="s">
        <v>6</v>
      </c>
      <c r="K230" s="1">
        <v>18405</v>
      </c>
      <c r="L230" t="s">
        <v>37</v>
      </c>
      <c r="M230" t="s">
        <v>38</v>
      </c>
      <c r="N230" t="s">
        <v>14</v>
      </c>
      <c r="O230" t="s">
        <v>15</v>
      </c>
      <c r="P230" t="s">
        <v>27</v>
      </c>
      <c r="Q230">
        <v>1</v>
      </c>
      <c r="R230">
        <v>13.59</v>
      </c>
      <c r="S230">
        <f>310*181</f>
        <v>56110</v>
      </c>
      <c r="T230">
        <f>74*309</f>
        <v>22866</v>
      </c>
      <c r="U230">
        <f t="shared" si="15"/>
        <v>2.4538616286189101</v>
      </c>
      <c r="V230">
        <v>311</v>
      </c>
      <c r="W230">
        <v>349</v>
      </c>
    </row>
    <row r="231" spans="1:23" hidden="1" x14ac:dyDescent="0.2">
      <c r="A231">
        <v>5</v>
      </c>
      <c r="B231" t="s">
        <v>3</v>
      </c>
      <c r="C231" t="s">
        <v>4</v>
      </c>
      <c r="D231" t="s">
        <v>36</v>
      </c>
      <c r="E231">
        <v>28.54</v>
      </c>
      <c r="F231">
        <v>151.59</v>
      </c>
      <c r="G231">
        <v>-28.9</v>
      </c>
      <c r="H231">
        <v>151.98330000000001</v>
      </c>
      <c r="I231">
        <v>1125</v>
      </c>
      <c r="J231" t="s">
        <v>6</v>
      </c>
      <c r="K231" s="1">
        <v>18405</v>
      </c>
      <c r="L231" t="s">
        <v>37</v>
      </c>
      <c r="M231" t="s">
        <v>38</v>
      </c>
      <c r="N231" t="s">
        <v>14</v>
      </c>
      <c r="O231" t="s">
        <v>15</v>
      </c>
      <c r="P231" t="s">
        <v>27</v>
      </c>
      <c r="Q231">
        <v>2</v>
      </c>
      <c r="R231">
        <v>16.89</v>
      </c>
      <c r="S231">
        <f t="shared" ref="S231:S283" si="16">310*181</f>
        <v>56110</v>
      </c>
      <c r="T231">
        <f t="shared" ref="T231:T283" si="17">74*309</f>
        <v>22866</v>
      </c>
      <c r="U231">
        <f t="shared" ref="U231:U284" si="18">S231/T231</f>
        <v>2.4538616286189101</v>
      </c>
      <c r="V231">
        <v>311</v>
      </c>
      <c r="W231">
        <v>349</v>
      </c>
    </row>
    <row r="232" spans="1:23" hidden="1" x14ac:dyDescent="0.2">
      <c r="A232">
        <v>5</v>
      </c>
      <c r="B232" t="s">
        <v>3</v>
      </c>
      <c r="C232" t="s">
        <v>4</v>
      </c>
      <c r="D232" t="s">
        <v>36</v>
      </c>
      <c r="E232">
        <v>28.54</v>
      </c>
      <c r="F232">
        <v>151.59</v>
      </c>
      <c r="G232">
        <v>-28.9</v>
      </c>
      <c r="H232">
        <v>151.98330000000001</v>
      </c>
      <c r="I232">
        <v>1125</v>
      </c>
      <c r="J232" t="s">
        <v>6</v>
      </c>
      <c r="K232" s="1">
        <v>18405</v>
      </c>
      <c r="L232" t="s">
        <v>37</v>
      </c>
      <c r="M232" t="s">
        <v>38</v>
      </c>
      <c r="N232" t="s">
        <v>14</v>
      </c>
      <c r="O232" t="s">
        <v>15</v>
      </c>
      <c r="P232" t="s">
        <v>27</v>
      </c>
      <c r="Q232">
        <v>3</v>
      </c>
      <c r="R232">
        <v>15.15</v>
      </c>
      <c r="S232">
        <f t="shared" si="16"/>
        <v>56110</v>
      </c>
      <c r="T232">
        <f t="shared" si="17"/>
        <v>22866</v>
      </c>
      <c r="U232">
        <f t="shared" si="18"/>
        <v>2.4538616286189101</v>
      </c>
      <c r="V232">
        <v>311</v>
      </c>
      <c r="W232">
        <v>349</v>
      </c>
    </row>
    <row r="233" spans="1:23" hidden="1" x14ac:dyDescent="0.2">
      <c r="A233">
        <v>5</v>
      </c>
      <c r="B233" t="s">
        <v>3</v>
      </c>
      <c r="C233" t="s">
        <v>4</v>
      </c>
      <c r="D233" t="s">
        <v>36</v>
      </c>
      <c r="E233">
        <v>28.54</v>
      </c>
      <c r="F233">
        <v>151.59</v>
      </c>
      <c r="G233">
        <v>-28.9</v>
      </c>
      <c r="H233">
        <v>151.98330000000001</v>
      </c>
      <c r="I233">
        <v>1125</v>
      </c>
      <c r="J233" t="s">
        <v>6</v>
      </c>
      <c r="K233" s="1">
        <v>18405</v>
      </c>
      <c r="L233" t="s">
        <v>37</v>
      </c>
      <c r="M233" t="s">
        <v>38</v>
      </c>
      <c r="N233" t="s">
        <v>14</v>
      </c>
      <c r="O233" t="s">
        <v>15</v>
      </c>
      <c r="P233" t="s">
        <v>27</v>
      </c>
      <c r="Q233">
        <v>4</v>
      </c>
      <c r="R233">
        <v>12.69</v>
      </c>
      <c r="S233">
        <f t="shared" si="16"/>
        <v>56110</v>
      </c>
      <c r="T233">
        <f t="shared" si="17"/>
        <v>22866</v>
      </c>
      <c r="U233">
        <f t="shared" si="18"/>
        <v>2.4538616286189101</v>
      </c>
      <c r="V233">
        <v>311</v>
      </c>
      <c r="W233">
        <v>349</v>
      </c>
    </row>
    <row r="234" spans="1:23" hidden="1" x14ac:dyDescent="0.2">
      <c r="A234">
        <v>5</v>
      </c>
      <c r="B234" t="s">
        <v>3</v>
      </c>
      <c r="C234" t="s">
        <v>4</v>
      </c>
      <c r="D234" t="s">
        <v>36</v>
      </c>
      <c r="E234">
        <v>28.54</v>
      </c>
      <c r="F234">
        <v>151.59</v>
      </c>
      <c r="G234">
        <v>-28.9</v>
      </c>
      <c r="H234">
        <v>151.98330000000001</v>
      </c>
      <c r="I234">
        <v>1125</v>
      </c>
      <c r="J234" t="s">
        <v>6</v>
      </c>
      <c r="K234" s="1">
        <v>18405</v>
      </c>
      <c r="L234" t="s">
        <v>37</v>
      </c>
      <c r="M234" t="s">
        <v>38</v>
      </c>
      <c r="N234" t="s">
        <v>14</v>
      </c>
      <c r="O234" t="s">
        <v>15</v>
      </c>
      <c r="P234" t="s">
        <v>27</v>
      </c>
      <c r="Q234">
        <v>5</v>
      </c>
      <c r="R234">
        <v>16.11</v>
      </c>
      <c r="S234">
        <f t="shared" si="16"/>
        <v>56110</v>
      </c>
      <c r="T234">
        <f t="shared" si="17"/>
        <v>22866</v>
      </c>
      <c r="U234">
        <f t="shared" si="18"/>
        <v>2.4538616286189101</v>
      </c>
      <c r="V234">
        <v>311</v>
      </c>
      <c r="W234">
        <v>349</v>
      </c>
    </row>
    <row r="235" spans="1:23" hidden="1" x14ac:dyDescent="0.2">
      <c r="A235">
        <v>5</v>
      </c>
      <c r="B235" t="s">
        <v>3</v>
      </c>
      <c r="C235" t="s">
        <v>4</v>
      </c>
      <c r="D235" t="s">
        <v>36</v>
      </c>
      <c r="E235">
        <v>28.54</v>
      </c>
      <c r="F235">
        <v>151.59</v>
      </c>
      <c r="G235">
        <v>-28.9</v>
      </c>
      <c r="H235">
        <v>151.98330000000001</v>
      </c>
      <c r="I235">
        <v>1125</v>
      </c>
      <c r="J235" t="s">
        <v>6</v>
      </c>
      <c r="K235" s="1">
        <v>18405</v>
      </c>
      <c r="L235" t="s">
        <v>37</v>
      </c>
      <c r="M235" t="s">
        <v>38</v>
      </c>
      <c r="N235" t="s">
        <v>14</v>
      </c>
      <c r="O235" t="s">
        <v>15</v>
      </c>
      <c r="P235" t="s">
        <v>27</v>
      </c>
      <c r="Q235">
        <v>6</v>
      </c>
      <c r="R235">
        <v>14.24</v>
      </c>
      <c r="S235">
        <f t="shared" si="16"/>
        <v>56110</v>
      </c>
      <c r="T235">
        <f t="shared" si="17"/>
        <v>22866</v>
      </c>
      <c r="U235">
        <f t="shared" si="18"/>
        <v>2.4538616286189101</v>
      </c>
      <c r="V235">
        <v>311</v>
      </c>
      <c r="W235">
        <v>349</v>
      </c>
    </row>
    <row r="236" spans="1:23" hidden="1" x14ac:dyDescent="0.2">
      <c r="A236">
        <v>5</v>
      </c>
      <c r="B236" t="s">
        <v>3</v>
      </c>
      <c r="C236" t="s">
        <v>4</v>
      </c>
      <c r="D236" t="s">
        <v>36</v>
      </c>
      <c r="E236">
        <v>28.54</v>
      </c>
      <c r="F236">
        <v>151.59</v>
      </c>
      <c r="G236">
        <v>-28.9</v>
      </c>
      <c r="H236">
        <v>151.98330000000001</v>
      </c>
      <c r="I236">
        <v>1125</v>
      </c>
      <c r="J236" t="s">
        <v>6</v>
      </c>
      <c r="K236" s="1">
        <v>18405</v>
      </c>
      <c r="L236" t="s">
        <v>37</v>
      </c>
      <c r="M236" t="s">
        <v>38</v>
      </c>
      <c r="N236" t="s">
        <v>14</v>
      </c>
      <c r="O236" t="s">
        <v>16</v>
      </c>
      <c r="P236" t="s">
        <v>27</v>
      </c>
      <c r="Q236">
        <v>1</v>
      </c>
      <c r="R236">
        <v>13.02</v>
      </c>
      <c r="S236">
        <f t="shared" si="16"/>
        <v>56110</v>
      </c>
      <c r="T236">
        <f t="shared" si="17"/>
        <v>22866</v>
      </c>
      <c r="U236">
        <f t="shared" si="18"/>
        <v>2.4538616286189101</v>
      </c>
      <c r="V236">
        <v>311</v>
      </c>
      <c r="W236">
        <v>349</v>
      </c>
    </row>
    <row r="237" spans="1:23" hidden="1" x14ac:dyDescent="0.2">
      <c r="A237">
        <v>5</v>
      </c>
      <c r="B237" t="s">
        <v>3</v>
      </c>
      <c r="C237" t="s">
        <v>4</v>
      </c>
      <c r="D237" t="s">
        <v>36</v>
      </c>
      <c r="E237">
        <v>28.54</v>
      </c>
      <c r="F237">
        <v>151.59</v>
      </c>
      <c r="G237">
        <v>-28.9</v>
      </c>
      <c r="H237">
        <v>151.98330000000001</v>
      </c>
      <c r="I237">
        <v>1125</v>
      </c>
      <c r="J237" t="s">
        <v>6</v>
      </c>
      <c r="K237" s="1">
        <v>18405</v>
      </c>
      <c r="L237" t="s">
        <v>37</v>
      </c>
      <c r="M237" t="s">
        <v>38</v>
      </c>
      <c r="N237" t="s">
        <v>14</v>
      </c>
      <c r="O237" t="s">
        <v>16</v>
      </c>
      <c r="P237" t="s">
        <v>27</v>
      </c>
      <c r="Q237">
        <v>2</v>
      </c>
      <c r="R237">
        <v>10.62</v>
      </c>
      <c r="S237">
        <f t="shared" si="16"/>
        <v>56110</v>
      </c>
      <c r="T237">
        <f t="shared" si="17"/>
        <v>22866</v>
      </c>
      <c r="U237">
        <f t="shared" si="18"/>
        <v>2.4538616286189101</v>
      </c>
      <c r="V237">
        <v>311</v>
      </c>
      <c r="W237">
        <v>349</v>
      </c>
    </row>
    <row r="238" spans="1:23" hidden="1" x14ac:dyDescent="0.2">
      <c r="A238">
        <v>5</v>
      </c>
      <c r="B238" t="s">
        <v>3</v>
      </c>
      <c r="C238" t="s">
        <v>4</v>
      </c>
      <c r="D238" t="s">
        <v>36</v>
      </c>
      <c r="E238">
        <v>28.54</v>
      </c>
      <c r="F238">
        <v>151.59</v>
      </c>
      <c r="G238">
        <v>-28.9</v>
      </c>
      <c r="H238">
        <v>151.98330000000001</v>
      </c>
      <c r="I238">
        <v>1125</v>
      </c>
      <c r="J238" t="s">
        <v>6</v>
      </c>
      <c r="K238" s="1">
        <v>18405</v>
      </c>
      <c r="L238" t="s">
        <v>37</v>
      </c>
      <c r="M238" t="s">
        <v>38</v>
      </c>
      <c r="N238" t="s">
        <v>14</v>
      </c>
      <c r="O238" t="s">
        <v>16</v>
      </c>
      <c r="P238" t="s">
        <v>27</v>
      </c>
      <c r="Q238">
        <v>3</v>
      </c>
      <c r="R238">
        <v>12.94</v>
      </c>
      <c r="S238">
        <f t="shared" si="16"/>
        <v>56110</v>
      </c>
      <c r="T238">
        <f t="shared" si="17"/>
        <v>22866</v>
      </c>
      <c r="U238">
        <f t="shared" si="18"/>
        <v>2.4538616286189101</v>
      </c>
      <c r="V238">
        <v>311</v>
      </c>
      <c r="W238">
        <v>349</v>
      </c>
    </row>
    <row r="239" spans="1:23" hidden="1" x14ac:dyDescent="0.2">
      <c r="A239">
        <v>5</v>
      </c>
      <c r="B239" t="s">
        <v>3</v>
      </c>
      <c r="C239" t="s">
        <v>4</v>
      </c>
      <c r="D239" t="s">
        <v>36</v>
      </c>
      <c r="E239">
        <v>28.54</v>
      </c>
      <c r="F239">
        <v>151.59</v>
      </c>
      <c r="G239">
        <v>-28.9</v>
      </c>
      <c r="H239">
        <v>151.98330000000001</v>
      </c>
      <c r="I239">
        <v>1125</v>
      </c>
      <c r="J239" t="s">
        <v>6</v>
      </c>
      <c r="K239" s="1">
        <v>18405</v>
      </c>
      <c r="L239" t="s">
        <v>37</v>
      </c>
      <c r="M239" t="s">
        <v>38</v>
      </c>
      <c r="N239" t="s">
        <v>14</v>
      </c>
      <c r="O239" t="s">
        <v>16</v>
      </c>
      <c r="P239" t="s">
        <v>27</v>
      </c>
      <c r="Q239">
        <v>4</v>
      </c>
      <c r="R239">
        <v>11.98</v>
      </c>
      <c r="S239">
        <f t="shared" si="16"/>
        <v>56110</v>
      </c>
      <c r="T239">
        <f t="shared" si="17"/>
        <v>22866</v>
      </c>
      <c r="U239">
        <f t="shared" si="18"/>
        <v>2.4538616286189101</v>
      </c>
      <c r="V239">
        <v>311</v>
      </c>
      <c r="W239">
        <v>349</v>
      </c>
    </row>
    <row r="240" spans="1:23" hidden="1" x14ac:dyDescent="0.2">
      <c r="A240">
        <v>5</v>
      </c>
      <c r="B240" t="s">
        <v>3</v>
      </c>
      <c r="C240" t="s">
        <v>4</v>
      </c>
      <c r="D240" t="s">
        <v>36</v>
      </c>
      <c r="E240">
        <v>28.54</v>
      </c>
      <c r="F240">
        <v>151.59</v>
      </c>
      <c r="G240">
        <v>-28.9</v>
      </c>
      <c r="H240">
        <v>151.98330000000001</v>
      </c>
      <c r="I240">
        <v>1125</v>
      </c>
      <c r="J240" t="s">
        <v>6</v>
      </c>
      <c r="K240" s="1">
        <v>18405</v>
      </c>
      <c r="L240" t="s">
        <v>37</v>
      </c>
      <c r="M240" t="s">
        <v>38</v>
      </c>
      <c r="N240" t="s">
        <v>14</v>
      </c>
      <c r="O240" t="s">
        <v>16</v>
      </c>
      <c r="P240" t="s">
        <v>27</v>
      </c>
      <c r="Q240">
        <v>5</v>
      </c>
      <c r="R240">
        <v>11.48</v>
      </c>
      <c r="S240">
        <f t="shared" si="16"/>
        <v>56110</v>
      </c>
      <c r="T240">
        <f t="shared" si="17"/>
        <v>22866</v>
      </c>
      <c r="U240">
        <f t="shared" si="18"/>
        <v>2.4538616286189101</v>
      </c>
      <c r="V240">
        <v>311</v>
      </c>
      <c r="W240">
        <v>349</v>
      </c>
    </row>
    <row r="241" spans="1:23" hidden="1" x14ac:dyDescent="0.2">
      <c r="A241">
        <v>5</v>
      </c>
      <c r="B241" t="s">
        <v>3</v>
      </c>
      <c r="C241" t="s">
        <v>4</v>
      </c>
      <c r="D241" t="s">
        <v>36</v>
      </c>
      <c r="E241">
        <v>28.54</v>
      </c>
      <c r="F241">
        <v>151.59</v>
      </c>
      <c r="G241">
        <v>-28.9</v>
      </c>
      <c r="H241">
        <v>151.98330000000001</v>
      </c>
      <c r="I241">
        <v>1125</v>
      </c>
      <c r="J241" t="s">
        <v>6</v>
      </c>
      <c r="K241" s="1">
        <v>18405</v>
      </c>
      <c r="L241" t="s">
        <v>37</v>
      </c>
      <c r="M241" t="s">
        <v>38</v>
      </c>
      <c r="N241" t="s">
        <v>14</v>
      </c>
      <c r="O241" t="s">
        <v>16</v>
      </c>
      <c r="P241" t="s">
        <v>27</v>
      </c>
      <c r="Q241">
        <v>6</v>
      </c>
      <c r="R241">
        <v>10.49</v>
      </c>
      <c r="S241">
        <f t="shared" si="16"/>
        <v>56110</v>
      </c>
      <c r="T241">
        <f t="shared" si="17"/>
        <v>22866</v>
      </c>
      <c r="U241">
        <f t="shared" si="18"/>
        <v>2.4538616286189101</v>
      </c>
      <c r="V241">
        <v>311</v>
      </c>
      <c r="W241">
        <v>349</v>
      </c>
    </row>
    <row r="242" spans="1:23" hidden="1" x14ac:dyDescent="0.2">
      <c r="A242">
        <v>5</v>
      </c>
      <c r="B242" t="s">
        <v>3</v>
      </c>
      <c r="C242" t="s">
        <v>4</v>
      </c>
      <c r="D242" t="s">
        <v>36</v>
      </c>
      <c r="E242">
        <v>28.54</v>
      </c>
      <c r="F242">
        <v>151.59</v>
      </c>
      <c r="G242">
        <v>-28.9</v>
      </c>
      <c r="H242">
        <v>151.98330000000001</v>
      </c>
      <c r="I242">
        <v>1125</v>
      </c>
      <c r="J242" t="s">
        <v>6</v>
      </c>
      <c r="K242" s="1">
        <v>18405</v>
      </c>
      <c r="L242" t="s">
        <v>37</v>
      </c>
      <c r="M242" t="s">
        <v>38</v>
      </c>
      <c r="N242" t="s">
        <v>14</v>
      </c>
      <c r="O242" t="s">
        <v>18</v>
      </c>
      <c r="P242" t="s">
        <v>27</v>
      </c>
      <c r="Q242">
        <v>1</v>
      </c>
      <c r="R242">
        <v>3.34</v>
      </c>
      <c r="S242">
        <f t="shared" si="16"/>
        <v>56110</v>
      </c>
      <c r="T242">
        <f t="shared" si="17"/>
        <v>22866</v>
      </c>
      <c r="U242">
        <f t="shared" si="18"/>
        <v>2.4538616286189101</v>
      </c>
      <c r="V242">
        <v>311</v>
      </c>
      <c r="W242">
        <v>349</v>
      </c>
    </row>
    <row r="243" spans="1:23" hidden="1" x14ac:dyDescent="0.2">
      <c r="A243">
        <v>5</v>
      </c>
      <c r="B243" t="s">
        <v>3</v>
      </c>
      <c r="C243" t="s">
        <v>4</v>
      </c>
      <c r="D243" t="s">
        <v>36</v>
      </c>
      <c r="E243">
        <v>28.54</v>
      </c>
      <c r="F243">
        <v>151.59</v>
      </c>
      <c r="G243">
        <v>-28.9</v>
      </c>
      <c r="H243">
        <v>151.98330000000001</v>
      </c>
      <c r="I243">
        <v>1125</v>
      </c>
      <c r="J243" t="s">
        <v>6</v>
      </c>
      <c r="K243" s="1">
        <v>18405</v>
      </c>
      <c r="L243" t="s">
        <v>37</v>
      </c>
      <c r="M243" t="s">
        <v>38</v>
      </c>
      <c r="N243" t="s">
        <v>14</v>
      </c>
      <c r="O243" t="s">
        <v>18</v>
      </c>
      <c r="P243" t="s">
        <v>27</v>
      </c>
      <c r="Q243">
        <v>2</v>
      </c>
      <c r="R243">
        <v>3</v>
      </c>
      <c r="S243">
        <f t="shared" si="16"/>
        <v>56110</v>
      </c>
      <c r="T243">
        <f t="shared" si="17"/>
        <v>22866</v>
      </c>
      <c r="U243">
        <f t="shared" si="18"/>
        <v>2.4538616286189101</v>
      </c>
      <c r="V243">
        <v>311</v>
      </c>
      <c r="W243">
        <v>349</v>
      </c>
    </row>
    <row r="244" spans="1:23" hidden="1" x14ac:dyDescent="0.2">
      <c r="A244">
        <v>5</v>
      </c>
      <c r="B244" t="s">
        <v>3</v>
      </c>
      <c r="C244" t="s">
        <v>4</v>
      </c>
      <c r="D244" t="s">
        <v>36</v>
      </c>
      <c r="E244">
        <v>28.54</v>
      </c>
      <c r="F244">
        <v>151.59</v>
      </c>
      <c r="G244">
        <v>-28.9</v>
      </c>
      <c r="H244">
        <v>151.98330000000001</v>
      </c>
      <c r="I244">
        <v>1125</v>
      </c>
      <c r="J244" t="s">
        <v>6</v>
      </c>
      <c r="K244" s="1">
        <v>18405</v>
      </c>
      <c r="L244" t="s">
        <v>37</v>
      </c>
      <c r="M244" t="s">
        <v>38</v>
      </c>
      <c r="N244" t="s">
        <v>14</v>
      </c>
      <c r="O244" t="s">
        <v>18</v>
      </c>
      <c r="P244" t="s">
        <v>27</v>
      </c>
      <c r="Q244">
        <v>3</v>
      </c>
      <c r="R244">
        <v>3.44</v>
      </c>
      <c r="S244">
        <f t="shared" si="16"/>
        <v>56110</v>
      </c>
      <c r="T244">
        <f t="shared" si="17"/>
        <v>22866</v>
      </c>
      <c r="U244">
        <f t="shared" si="18"/>
        <v>2.4538616286189101</v>
      </c>
      <c r="V244">
        <v>311</v>
      </c>
      <c r="W244">
        <v>349</v>
      </c>
    </row>
    <row r="245" spans="1:23" hidden="1" x14ac:dyDescent="0.2">
      <c r="A245">
        <v>5</v>
      </c>
      <c r="B245" t="s">
        <v>3</v>
      </c>
      <c r="C245" t="s">
        <v>4</v>
      </c>
      <c r="D245" t="s">
        <v>36</v>
      </c>
      <c r="E245">
        <v>28.54</v>
      </c>
      <c r="F245">
        <v>151.59</v>
      </c>
      <c r="G245">
        <v>-28.9</v>
      </c>
      <c r="H245">
        <v>151.98330000000001</v>
      </c>
      <c r="I245">
        <v>1125</v>
      </c>
      <c r="J245" t="s">
        <v>6</v>
      </c>
      <c r="K245" s="1">
        <v>18405</v>
      </c>
      <c r="L245" t="s">
        <v>37</v>
      </c>
      <c r="M245" t="s">
        <v>38</v>
      </c>
      <c r="N245" t="s">
        <v>14</v>
      </c>
      <c r="O245" t="s">
        <v>18</v>
      </c>
      <c r="P245" t="s">
        <v>27</v>
      </c>
      <c r="Q245">
        <v>4</v>
      </c>
      <c r="R245">
        <v>2.2400000000000002</v>
      </c>
      <c r="S245">
        <f t="shared" si="16"/>
        <v>56110</v>
      </c>
      <c r="T245">
        <f t="shared" si="17"/>
        <v>22866</v>
      </c>
      <c r="U245">
        <f t="shared" si="18"/>
        <v>2.4538616286189101</v>
      </c>
      <c r="V245">
        <v>311</v>
      </c>
      <c r="W245">
        <v>349</v>
      </c>
    </row>
    <row r="246" spans="1:23" hidden="1" x14ac:dyDescent="0.2">
      <c r="A246">
        <v>5</v>
      </c>
      <c r="B246" t="s">
        <v>3</v>
      </c>
      <c r="C246" t="s">
        <v>4</v>
      </c>
      <c r="D246" t="s">
        <v>36</v>
      </c>
      <c r="E246">
        <v>28.54</v>
      </c>
      <c r="F246">
        <v>151.59</v>
      </c>
      <c r="G246">
        <v>-28.9</v>
      </c>
      <c r="H246">
        <v>151.98330000000001</v>
      </c>
      <c r="I246">
        <v>1125</v>
      </c>
      <c r="J246" t="s">
        <v>6</v>
      </c>
      <c r="K246" s="1">
        <v>18405</v>
      </c>
      <c r="L246" t="s">
        <v>37</v>
      </c>
      <c r="M246" t="s">
        <v>38</v>
      </c>
      <c r="N246" t="s">
        <v>14</v>
      </c>
      <c r="O246" t="s">
        <v>18</v>
      </c>
      <c r="P246" t="s">
        <v>27</v>
      </c>
      <c r="Q246">
        <v>5</v>
      </c>
      <c r="R246">
        <v>3.16</v>
      </c>
      <c r="S246">
        <f t="shared" si="16"/>
        <v>56110</v>
      </c>
      <c r="T246">
        <f t="shared" si="17"/>
        <v>22866</v>
      </c>
      <c r="U246">
        <f t="shared" si="18"/>
        <v>2.4538616286189101</v>
      </c>
      <c r="V246">
        <v>311</v>
      </c>
      <c r="W246">
        <v>349</v>
      </c>
    </row>
    <row r="247" spans="1:23" hidden="1" x14ac:dyDescent="0.2">
      <c r="A247">
        <v>5</v>
      </c>
      <c r="B247" t="s">
        <v>3</v>
      </c>
      <c r="C247" t="s">
        <v>4</v>
      </c>
      <c r="D247" t="s">
        <v>36</v>
      </c>
      <c r="E247">
        <v>28.54</v>
      </c>
      <c r="F247">
        <v>151.59</v>
      </c>
      <c r="G247">
        <v>-28.9</v>
      </c>
      <c r="H247">
        <v>151.98330000000001</v>
      </c>
      <c r="I247">
        <v>1125</v>
      </c>
      <c r="J247" t="s">
        <v>6</v>
      </c>
      <c r="K247" s="1">
        <v>18405</v>
      </c>
      <c r="L247" t="s">
        <v>37</v>
      </c>
      <c r="M247" t="s">
        <v>38</v>
      </c>
      <c r="N247" t="s">
        <v>14</v>
      </c>
      <c r="O247" t="s">
        <v>18</v>
      </c>
      <c r="P247" t="s">
        <v>27</v>
      </c>
      <c r="Q247">
        <v>6</v>
      </c>
      <c r="R247">
        <v>2.4900000000000002</v>
      </c>
      <c r="S247">
        <f t="shared" si="16"/>
        <v>56110</v>
      </c>
      <c r="T247">
        <f t="shared" si="17"/>
        <v>22866</v>
      </c>
      <c r="U247">
        <f t="shared" si="18"/>
        <v>2.4538616286189101</v>
      </c>
      <c r="V247">
        <v>311</v>
      </c>
      <c r="W247">
        <v>349</v>
      </c>
    </row>
    <row r="248" spans="1:23" hidden="1" x14ac:dyDescent="0.2">
      <c r="A248">
        <v>5</v>
      </c>
      <c r="B248" t="s">
        <v>3</v>
      </c>
      <c r="C248" t="s">
        <v>4</v>
      </c>
      <c r="D248" t="s">
        <v>36</v>
      </c>
      <c r="E248">
        <v>28.54</v>
      </c>
      <c r="F248">
        <v>151.59</v>
      </c>
      <c r="G248">
        <v>-28.9</v>
      </c>
      <c r="H248">
        <v>151.98330000000001</v>
      </c>
      <c r="I248">
        <v>1125</v>
      </c>
      <c r="J248" t="s">
        <v>6</v>
      </c>
      <c r="K248" s="1">
        <v>18405</v>
      </c>
      <c r="L248" t="s">
        <v>37</v>
      </c>
      <c r="M248" t="s">
        <v>38</v>
      </c>
      <c r="N248" t="s">
        <v>14</v>
      </c>
      <c r="O248" t="s">
        <v>19</v>
      </c>
      <c r="P248" t="s">
        <v>27</v>
      </c>
      <c r="Q248">
        <v>1</v>
      </c>
      <c r="R248">
        <v>6.41</v>
      </c>
      <c r="S248">
        <f t="shared" si="16"/>
        <v>56110</v>
      </c>
      <c r="T248">
        <f t="shared" si="17"/>
        <v>22866</v>
      </c>
      <c r="U248">
        <f t="shared" si="18"/>
        <v>2.4538616286189101</v>
      </c>
      <c r="V248">
        <v>311</v>
      </c>
      <c r="W248">
        <v>349</v>
      </c>
    </row>
    <row r="249" spans="1:23" hidden="1" x14ac:dyDescent="0.2">
      <c r="A249">
        <v>5</v>
      </c>
      <c r="B249" t="s">
        <v>3</v>
      </c>
      <c r="C249" t="s">
        <v>4</v>
      </c>
      <c r="D249" t="s">
        <v>36</v>
      </c>
      <c r="E249">
        <v>28.54</v>
      </c>
      <c r="F249">
        <v>151.59</v>
      </c>
      <c r="G249">
        <v>-28.9</v>
      </c>
      <c r="H249">
        <v>151.98330000000001</v>
      </c>
      <c r="I249">
        <v>1125</v>
      </c>
      <c r="J249" t="s">
        <v>6</v>
      </c>
      <c r="K249" s="1">
        <v>18405</v>
      </c>
      <c r="L249" t="s">
        <v>37</v>
      </c>
      <c r="M249" t="s">
        <v>38</v>
      </c>
      <c r="N249" t="s">
        <v>14</v>
      </c>
      <c r="O249" t="s">
        <v>19</v>
      </c>
      <c r="P249" t="s">
        <v>27</v>
      </c>
      <c r="Q249">
        <v>2</v>
      </c>
      <c r="R249">
        <v>7.94</v>
      </c>
      <c r="S249">
        <f t="shared" si="16"/>
        <v>56110</v>
      </c>
      <c r="T249">
        <f t="shared" si="17"/>
        <v>22866</v>
      </c>
      <c r="U249">
        <f t="shared" si="18"/>
        <v>2.4538616286189101</v>
      </c>
      <c r="V249">
        <v>311</v>
      </c>
      <c r="W249">
        <v>349</v>
      </c>
    </row>
    <row r="250" spans="1:23" hidden="1" x14ac:dyDescent="0.2">
      <c r="A250">
        <v>5</v>
      </c>
      <c r="B250" t="s">
        <v>3</v>
      </c>
      <c r="C250" t="s">
        <v>4</v>
      </c>
      <c r="D250" t="s">
        <v>36</v>
      </c>
      <c r="E250">
        <v>28.54</v>
      </c>
      <c r="F250">
        <v>151.59</v>
      </c>
      <c r="G250">
        <v>-28.9</v>
      </c>
      <c r="H250">
        <v>151.98330000000001</v>
      </c>
      <c r="I250">
        <v>1125</v>
      </c>
      <c r="J250" t="s">
        <v>6</v>
      </c>
      <c r="K250" s="1">
        <v>18405</v>
      </c>
      <c r="L250" t="s">
        <v>37</v>
      </c>
      <c r="M250" t="s">
        <v>38</v>
      </c>
      <c r="N250" t="s">
        <v>14</v>
      </c>
      <c r="O250" t="s">
        <v>19</v>
      </c>
      <c r="P250" t="s">
        <v>27</v>
      </c>
      <c r="Q250">
        <v>3</v>
      </c>
      <c r="R250">
        <v>6.02</v>
      </c>
      <c r="S250">
        <f t="shared" si="16"/>
        <v>56110</v>
      </c>
      <c r="T250">
        <f t="shared" si="17"/>
        <v>22866</v>
      </c>
      <c r="U250">
        <f t="shared" si="18"/>
        <v>2.4538616286189101</v>
      </c>
      <c r="V250">
        <v>311</v>
      </c>
      <c r="W250">
        <v>349</v>
      </c>
    </row>
    <row r="251" spans="1:23" hidden="1" x14ac:dyDescent="0.2">
      <c r="A251">
        <v>5</v>
      </c>
      <c r="B251" t="s">
        <v>3</v>
      </c>
      <c r="C251" t="s">
        <v>4</v>
      </c>
      <c r="D251" t="s">
        <v>36</v>
      </c>
      <c r="E251">
        <v>28.54</v>
      </c>
      <c r="F251">
        <v>151.59</v>
      </c>
      <c r="G251">
        <v>-28.9</v>
      </c>
      <c r="H251">
        <v>151.98330000000001</v>
      </c>
      <c r="I251">
        <v>1125</v>
      </c>
      <c r="J251" t="s">
        <v>6</v>
      </c>
      <c r="K251" s="1">
        <v>18405</v>
      </c>
      <c r="L251" t="s">
        <v>37</v>
      </c>
      <c r="M251" t="s">
        <v>38</v>
      </c>
      <c r="N251" t="s">
        <v>14</v>
      </c>
      <c r="O251" t="s">
        <v>19</v>
      </c>
      <c r="P251" t="s">
        <v>27</v>
      </c>
      <c r="Q251">
        <v>4</v>
      </c>
      <c r="R251">
        <v>6.74</v>
      </c>
      <c r="S251">
        <f t="shared" si="16"/>
        <v>56110</v>
      </c>
      <c r="T251">
        <f t="shared" si="17"/>
        <v>22866</v>
      </c>
      <c r="U251">
        <f t="shared" si="18"/>
        <v>2.4538616286189101</v>
      </c>
      <c r="V251">
        <v>311</v>
      </c>
      <c r="W251">
        <v>349</v>
      </c>
    </row>
    <row r="252" spans="1:23" hidden="1" x14ac:dyDescent="0.2">
      <c r="A252">
        <v>5</v>
      </c>
      <c r="B252" t="s">
        <v>3</v>
      </c>
      <c r="C252" t="s">
        <v>4</v>
      </c>
      <c r="D252" t="s">
        <v>36</v>
      </c>
      <c r="E252">
        <v>28.54</v>
      </c>
      <c r="F252">
        <v>151.59</v>
      </c>
      <c r="G252">
        <v>-28.9</v>
      </c>
      <c r="H252">
        <v>151.98330000000001</v>
      </c>
      <c r="I252">
        <v>1125</v>
      </c>
      <c r="J252" t="s">
        <v>6</v>
      </c>
      <c r="K252" s="1">
        <v>18405</v>
      </c>
      <c r="L252" t="s">
        <v>37</v>
      </c>
      <c r="M252" t="s">
        <v>38</v>
      </c>
      <c r="N252" t="s">
        <v>14</v>
      </c>
      <c r="O252" t="s">
        <v>19</v>
      </c>
      <c r="P252" t="s">
        <v>27</v>
      </c>
      <c r="Q252">
        <v>5</v>
      </c>
      <c r="R252">
        <v>5.83</v>
      </c>
      <c r="S252">
        <f t="shared" si="16"/>
        <v>56110</v>
      </c>
      <c r="T252">
        <f t="shared" si="17"/>
        <v>22866</v>
      </c>
      <c r="U252">
        <f t="shared" si="18"/>
        <v>2.4538616286189101</v>
      </c>
      <c r="V252">
        <v>311</v>
      </c>
      <c r="W252">
        <v>349</v>
      </c>
    </row>
    <row r="253" spans="1:23" hidden="1" x14ac:dyDescent="0.2">
      <c r="A253">
        <v>5</v>
      </c>
      <c r="B253" t="s">
        <v>3</v>
      </c>
      <c r="C253" t="s">
        <v>4</v>
      </c>
      <c r="D253" t="s">
        <v>36</v>
      </c>
      <c r="E253">
        <v>28.54</v>
      </c>
      <c r="F253">
        <v>151.59</v>
      </c>
      <c r="G253">
        <v>-28.9</v>
      </c>
      <c r="H253">
        <v>151.98330000000001</v>
      </c>
      <c r="I253">
        <v>1125</v>
      </c>
      <c r="J253" t="s">
        <v>6</v>
      </c>
      <c r="K253" s="1">
        <v>18405</v>
      </c>
      <c r="L253" t="s">
        <v>37</v>
      </c>
      <c r="M253" t="s">
        <v>38</v>
      </c>
      <c r="N253" t="s">
        <v>14</v>
      </c>
      <c r="O253" t="s">
        <v>19</v>
      </c>
      <c r="P253" t="s">
        <v>27</v>
      </c>
      <c r="Q253">
        <v>6</v>
      </c>
      <c r="R253">
        <v>6.58</v>
      </c>
      <c r="S253">
        <f t="shared" si="16"/>
        <v>56110</v>
      </c>
      <c r="T253">
        <f t="shared" si="17"/>
        <v>22866</v>
      </c>
      <c r="U253">
        <f t="shared" si="18"/>
        <v>2.4538616286189101</v>
      </c>
      <c r="V253">
        <v>311</v>
      </c>
      <c r="W253">
        <v>349</v>
      </c>
    </row>
    <row r="254" spans="1:23" hidden="1" x14ac:dyDescent="0.2">
      <c r="A254">
        <v>5</v>
      </c>
      <c r="B254" t="s">
        <v>3</v>
      </c>
      <c r="C254" t="s">
        <v>4</v>
      </c>
      <c r="D254" t="s">
        <v>36</v>
      </c>
      <c r="E254">
        <v>28.54</v>
      </c>
      <c r="F254">
        <v>151.59</v>
      </c>
      <c r="G254">
        <v>-28.9</v>
      </c>
      <c r="H254">
        <v>151.98330000000001</v>
      </c>
      <c r="I254">
        <v>1125</v>
      </c>
      <c r="J254" t="s">
        <v>6</v>
      </c>
      <c r="K254" s="1">
        <v>18405</v>
      </c>
      <c r="L254" t="s">
        <v>37</v>
      </c>
      <c r="M254" t="s">
        <v>38</v>
      </c>
      <c r="N254" t="s">
        <v>24</v>
      </c>
      <c r="O254" t="s">
        <v>15</v>
      </c>
      <c r="P254" t="s">
        <v>26</v>
      </c>
      <c r="Q254">
        <v>1</v>
      </c>
      <c r="R254">
        <v>27.54</v>
      </c>
      <c r="S254">
        <f t="shared" si="16"/>
        <v>56110</v>
      </c>
      <c r="T254">
        <f t="shared" si="17"/>
        <v>22866</v>
      </c>
      <c r="U254">
        <f t="shared" si="18"/>
        <v>2.4538616286189101</v>
      </c>
      <c r="V254">
        <v>311</v>
      </c>
      <c r="W254">
        <v>349</v>
      </c>
    </row>
    <row r="255" spans="1:23" hidden="1" x14ac:dyDescent="0.2">
      <c r="A255">
        <v>5</v>
      </c>
      <c r="B255" t="s">
        <v>3</v>
      </c>
      <c r="C255" t="s">
        <v>4</v>
      </c>
      <c r="D255" t="s">
        <v>36</v>
      </c>
      <c r="E255">
        <v>28.54</v>
      </c>
      <c r="F255">
        <v>151.59</v>
      </c>
      <c r="G255">
        <v>-28.9</v>
      </c>
      <c r="H255">
        <v>151.98330000000001</v>
      </c>
      <c r="I255">
        <v>1125</v>
      </c>
      <c r="J255" t="s">
        <v>6</v>
      </c>
      <c r="K255" s="1">
        <v>18405</v>
      </c>
      <c r="L255" t="s">
        <v>37</v>
      </c>
      <c r="M255" t="s">
        <v>38</v>
      </c>
      <c r="N255" t="s">
        <v>24</v>
      </c>
      <c r="O255" t="s">
        <v>15</v>
      </c>
      <c r="P255" t="s">
        <v>26</v>
      </c>
      <c r="Q255">
        <v>2</v>
      </c>
      <c r="R255">
        <v>31.6</v>
      </c>
      <c r="S255">
        <f t="shared" si="16"/>
        <v>56110</v>
      </c>
      <c r="T255">
        <f t="shared" si="17"/>
        <v>22866</v>
      </c>
      <c r="U255">
        <f t="shared" si="18"/>
        <v>2.4538616286189101</v>
      </c>
      <c r="V255">
        <v>311</v>
      </c>
      <c r="W255">
        <v>349</v>
      </c>
    </row>
    <row r="256" spans="1:23" hidden="1" x14ac:dyDescent="0.2">
      <c r="A256">
        <v>5</v>
      </c>
      <c r="B256" t="s">
        <v>3</v>
      </c>
      <c r="C256" t="s">
        <v>4</v>
      </c>
      <c r="D256" t="s">
        <v>36</v>
      </c>
      <c r="E256">
        <v>28.54</v>
      </c>
      <c r="F256">
        <v>151.59</v>
      </c>
      <c r="G256">
        <v>-28.9</v>
      </c>
      <c r="H256">
        <v>151.98330000000001</v>
      </c>
      <c r="I256">
        <v>1125</v>
      </c>
      <c r="J256" t="s">
        <v>6</v>
      </c>
      <c r="K256" s="1">
        <v>18405</v>
      </c>
      <c r="L256" t="s">
        <v>37</v>
      </c>
      <c r="M256" t="s">
        <v>38</v>
      </c>
      <c r="N256" t="s">
        <v>24</v>
      </c>
      <c r="O256" t="s">
        <v>15</v>
      </c>
      <c r="P256" t="s">
        <v>26</v>
      </c>
      <c r="Q256">
        <v>3</v>
      </c>
      <c r="R256">
        <v>27.82</v>
      </c>
      <c r="S256">
        <f t="shared" si="16"/>
        <v>56110</v>
      </c>
      <c r="T256">
        <f t="shared" si="17"/>
        <v>22866</v>
      </c>
      <c r="U256">
        <f t="shared" si="18"/>
        <v>2.4538616286189101</v>
      </c>
      <c r="V256">
        <v>311</v>
      </c>
      <c r="W256">
        <v>349</v>
      </c>
    </row>
    <row r="257" spans="1:23" hidden="1" x14ac:dyDescent="0.2">
      <c r="A257">
        <v>5</v>
      </c>
      <c r="B257" t="s">
        <v>3</v>
      </c>
      <c r="C257" t="s">
        <v>4</v>
      </c>
      <c r="D257" t="s">
        <v>36</v>
      </c>
      <c r="E257">
        <v>28.54</v>
      </c>
      <c r="F257">
        <v>151.59</v>
      </c>
      <c r="G257">
        <v>-28.9</v>
      </c>
      <c r="H257">
        <v>151.98330000000001</v>
      </c>
      <c r="I257">
        <v>1125</v>
      </c>
      <c r="J257" t="s">
        <v>6</v>
      </c>
      <c r="K257" s="1">
        <v>18405</v>
      </c>
      <c r="L257" t="s">
        <v>37</v>
      </c>
      <c r="M257" t="s">
        <v>38</v>
      </c>
      <c r="N257" t="s">
        <v>24</v>
      </c>
      <c r="O257" t="s">
        <v>15</v>
      </c>
      <c r="P257" t="s">
        <v>26</v>
      </c>
      <c r="Q257">
        <v>4</v>
      </c>
      <c r="R257">
        <v>33.200000000000003</v>
      </c>
      <c r="S257">
        <f t="shared" si="16"/>
        <v>56110</v>
      </c>
      <c r="T257">
        <f t="shared" si="17"/>
        <v>22866</v>
      </c>
      <c r="U257">
        <f t="shared" si="18"/>
        <v>2.4538616286189101</v>
      </c>
      <c r="V257">
        <v>311</v>
      </c>
      <c r="W257">
        <v>349</v>
      </c>
    </row>
    <row r="258" spans="1:23" hidden="1" x14ac:dyDescent="0.2">
      <c r="A258">
        <v>5</v>
      </c>
      <c r="B258" t="s">
        <v>3</v>
      </c>
      <c r="C258" t="s">
        <v>4</v>
      </c>
      <c r="D258" t="s">
        <v>36</v>
      </c>
      <c r="E258">
        <v>28.54</v>
      </c>
      <c r="F258">
        <v>151.59</v>
      </c>
      <c r="G258">
        <v>-28.9</v>
      </c>
      <c r="H258">
        <v>151.98330000000001</v>
      </c>
      <c r="I258">
        <v>1125</v>
      </c>
      <c r="J258" t="s">
        <v>6</v>
      </c>
      <c r="K258" s="1">
        <v>18405</v>
      </c>
      <c r="L258" t="s">
        <v>37</v>
      </c>
      <c r="M258" t="s">
        <v>38</v>
      </c>
      <c r="N258" t="s">
        <v>24</v>
      </c>
      <c r="O258" t="s">
        <v>15</v>
      </c>
      <c r="P258" t="s">
        <v>26</v>
      </c>
      <c r="Q258">
        <v>5</v>
      </c>
      <c r="R258">
        <v>32.299999999999997</v>
      </c>
      <c r="S258">
        <f t="shared" si="16"/>
        <v>56110</v>
      </c>
      <c r="T258">
        <f t="shared" si="17"/>
        <v>22866</v>
      </c>
      <c r="U258">
        <f t="shared" si="18"/>
        <v>2.4538616286189101</v>
      </c>
      <c r="V258">
        <v>311</v>
      </c>
      <c r="W258">
        <v>349</v>
      </c>
    </row>
    <row r="259" spans="1:23" hidden="1" x14ac:dyDescent="0.2">
      <c r="A259">
        <v>5</v>
      </c>
      <c r="B259" t="s">
        <v>3</v>
      </c>
      <c r="C259" t="s">
        <v>4</v>
      </c>
      <c r="D259" t="s">
        <v>36</v>
      </c>
      <c r="E259">
        <v>28.54</v>
      </c>
      <c r="F259">
        <v>151.59</v>
      </c>
      <c r="G259">
        <v>-28.9</v>
      </c>
      <c r="H259">
        <v>151.98330000000001</v>
      </c>
      <c r="I259">
        <v>1125</v>
      </c>
      <c r="J259" t="s">
        <v>6</v>
      </c>
      <c r="K259" s="1">
        <v>18405</v>
      </c>
      <c r="L259" t="s">
        <v>37</v>
      </c>
      <c r="M259" t="s">
        <v>38</v>
      </c>
      <c r="N259" t="s">
        <v>24</v>
      </c>
      <c r="O259" t="s">
        <v>15</v>
      </c>
      <c r="P259" t="s">
        <v>26</v>
      </c>
      <c r="Q259">
        <v>6</v>
      </c>
      <c r="R259">
        <v>31.92</v>
      </c>
      <c r="S259">
        <f t="shared" si="16"/>
        <v>56110</v>
      </c>
      <c r="T259">
        <f t="shared" si="17"/>
        <v>22866</v>
      </c>
      <c r="U259">
        <f t="shared" si="18"/>
        <v>2.4538616286189101</v>
      </c>
      <c r="V259">
        <v>311</v>
      </c>
      <c r="W259">
        <v>349</v>
      </c>
    </row>
    <row r="260" spans="1:23" hidden="1" x14ac:dyDescent="0.2">
      <c r="A260">
        <v>5</v>
      </c>
      <c r="B260" t="s">
        <v>3</v>
      </c>
      <c r="C260" t="s">
        <v>4</v>
      </c>
      <c r="D260" t="s">
        <v>36</v>
      </c>
      <c r="E260">
        <v>28.54</v>
      </c>
      <c r="F260">
        <v>151.59</v>
      </c>
      <c r="G260">
        <v>-28.9</v>
      </c>
      <c r="H260">
        <v>151.98330000000001</v>
      </c>
      <c r="I260">
        <v>1125</v>
      </c>
      <c r="J260" t="s">
        <v>6</v>
      </c>
      <c r="K260" s="1">
        <v>18405</v>
      </c>
      <c r="L260" t="s">
        <v>37</v>
      </c>
      <c r="M260" t="s">
        <v>38</v>
      </c>
      <c r="N260" t="s">
        <v>24</v>
      </c>
      <c r="O260" t="s">
        <v>15</v>
      </c>
      <c r="P260" t="s">
        <v>26</v>
      </c>
      <c r="Q260">
        <v>7</v>
      </c>
      <c r="R260">
        <v>28.44</v>
      </c>
      <c r="S260">
        <f t="shared" si="16"/>
        <v>56110</v>
      </c>
      <c r="T260">
        <f t="shared" si="17"/>
        <v>22866</v>
      </c>
      <c r="U260">
        <f t="shared" si="18"/>
        <v>2.4538616286189101</v>
      </c>
      <c r="V260">
        <v>311</v>
      </c>
      <c r="W260">
        <v>349</v>
      </c>
    </row>
    <row r="261" spans="1:23" hidden="1" x14ac:dyDescent="0.2">
      <c r="A261">
        <v>5</v>
      </c>
      <c r="B261" t="s">
        <v>3</v>
      </c>
      <c r="C261" t="s">
        <v>4</v>
      </c>
      <c r="D261" t="s">
        <v>36</v>
      </c>
      <c r="E261">
        <v>28.54</v>
      </c>
      <c r="F261">
        <v>151.59</v>
      </c>
      <c r="G261">
        <v>-28.9</v>
      </c>
      <c r="H261">
        <v>151.98330000000001</v>
      </c>
      <c r="I261">
        <v>1125</v>
      </c>
      <c r="J261" t="s">
        <v>6</v>
      </c>
      <c r="K261" s="1">
        <v>18405</v>
      </c>
      <c r="L261" t="s">
        <v>37</v>
      </c>
      <c r="M261" t="s">
        <v>38</v>
      </c>
      <c r="N261" t="s">
        <v>24</v>
      </c>
      <c r="O261" t="s">
        <v>15</v>
      </c>
      <c r="P261" t="s">
        <v>26</v>
      </c>
      <c r="Q261">
        <v>8</v>
      </c>
      <c r="R261">
        <v>25.01</v>
      </c>
      <c r="S261">
        <f t="shared" si="16"/>
        <v>56110</v>
      </c>
      <c r="T261">
        <f t="shared" si="17"/>
        <v>22866</v>
      </c>
      <c r="U261">
        <f t="shared" si="18"/>
        <v>2.4538616286189101</v>
      </c>
      <c r="V261">
        <v>311</v>
      </c>
      <c r="W261">
        <v>349</v>
      </c>
    </row>
    <row r="262" spans="1:23" hidden="1" x14ac:dyDescent="0.2">
      <c r="A262">
        <v>5</v>
      </c>
      <c r="B262" t="s">
        <v>3</v>
      </c>
      <c r="C262" t="s">
        <v>4</v>
      </c>
      <c r="D262" t="s">
        <v>36</v>
      </c>
      <c r="E262">
        <v>28.54</v>
      </c>
      <c r="F262">
        <v>151.59</v>
      </c>
      <c r="G262">
        <v>-28.9</v>
      </c>
      <c r="H262">
        <v>151.98330000000001</v>
      </c>
      <c r="I262">
        <v>1125</v>
      </c>
      <c r="J262" t="s">
        <v>6</v>
      </c>
      <c r="K262" s="1">
        <v>18405</v>
      </c>
      <c r="L262" t="s">
        <v>37</v>
      </c>
      <c r="M262" t="s">
        <v>38</v>
      </c>
      <c r="N262" t="s">
        <v>24</v>
      </c>
      <c r="O262" t="s">
        <v>15</v>
      </c>
      <c r="P262" t="s">
        <v>26</v>
      </c>
      <c r="Q262">
        <v>9</v>
      </c>
      <c r="R262">
        <v>36.5</v>
      </c>
      <c r="S262">
        <f t="shared" si="16"/>
        <v>56110</v>
      </c>
      <c r="T262">
        <f t="shared" si="17"/>
        <v>22866</v>
      </c>
      <c r="U262">
        <f t="shared" si="18"/>
        <v>2.4538616286189101</v>
      </c>
      <c r="V262">
        <v>311</v>
      </c>
      <c r="W262">
        <v>349</v>
      </c>
    </row>
    <row r="263" spans="1:23" hidden="1" x14ac:dyDescent="0.2">
      <c r="A263">
        <v>5</v>
      </c>
      <c r="B263" t="s">
        <v>3</v>
      </c>
      <c r="C263" t="s">
        <v>4</v>
      </c>
      <c r="D263" t="s">
        <v>36</v>
      </c>
      <c r="E263">
        <v>28.54</v>
      </c>
      <c r="F263">
        <v>151.59</v>
      </c>
      <c r="G263">
        <v>-28.9</v>
      </c>
      <c r="H263">
        <v>151.98330000000001</v>
      </c>
      <c r="I263">
        <v>1125</v>
      </c>
      <c r="J263" t="s">
        <v>6</v>
      </c>
      <c r="K263" s="1">
        <v>18405</v>
      </c>
      <c r="L263" t="s">
        <v>37</v>
      </c>
      <c r="M263" t="s">
        <v>38</v>
      </c>
      <c r="N263" t="s">
        <v>24</v>
      </c>
      <c r="O263" t="s">
        <v>15</v>
      </c>
      <c r="P263" t="s">
        <v>26</v>
      </c>
      <c r="Q263">
        <v>10</v>
      </c>
      <c r="R263">
        <v>28.8</v>
      </c>
      <c r="S263">
        <f t="shared" si="16"/>
        <v>56110</v>
      </c>
      <c r="T263">
        <f t="shared" si="17"/>
        <v>22866</v>
      </c>
      <c r="U263">
        <f t="shared" si="18"/>
        <v>2.4538616286189101</v>
      </c>
      <c r="V263">
        <v>311</v>
      </c>
      <c r="W263">
        <v>349</v>
      </c>
    </row>
    <row r="264" spans="1:23" x14ac:dyDescent="0.2">
      <c r="A264">
        <v>5</v>
      </c>
      <c r="B264" t="s">
        <v>3</v>
      </c>
      <c r="C264" t="s">
        <v>4</v>
      </c>
      <c r="D264" t="s">
        <v>36</v>
      </c>
      <c r="E264">
        <v>28.54</v>
      </c>
      <c r="F264">
        <v>151.59</v>
      </c>
      <c r="G264">
        <v>-28.9</v>
      </c>
      <c r="H264">
        <v>151.98330000000001</v>
      </c>
      <c r="I264">
        <v>1125</v>
      </c>
      <c r="J264" t="s">
        <v>6</v>
      </c>
      <c r="K264" s="1">
        <v>18405</v>
      </c>
      <c r="L264" t="s">
        <v>37</v>
      </c>
      <c r="M264" t="s">
        <v>38</v>
      </c>
      <c r="N264" t="s">
        <v>24</v>
      </c>
      <c r="O264" t="s">
        <v>15</v>
      </c>
      <c r="P264" t="s">
        <v>27</v>
      </c>
      <c r="Q264">
        <v>1</v>
      </c>
      <c r="R264">
        <v>22.23</v>
      </c>
      <c r="S264">
        <f t="shared" si="16"/>
        <v>56110</v>
      </c>
      <c r="T264">
        <f t="shared" si="17"/>
        <v>22866</v>
      </c>
      <c r="U264">
        <f t="shared" si="18"/>
        <v>2.4538616286189101</v>
      </c>
      <c r="V264">
        <v>311</v>
      </c>
      <c r="W264">
        <v>349</v>
      </c>
    </row>
    <row r="265" spans="1:23" x14ac:dyDescent="0.2">
      <c r="A265">
        <v>5</v>
      </c>
      <c r="B265" t="s">
        <v>3</v>
      </c>
      <c r="C265" t="s">
        <v>4</v>
      </c>
      <c r="D265" t="s">
        <v>36</v>
      </c>
      <c r="E265">
        <v>28.54</v>
      </c>
      <c r="F265">
        <v>151.59</v>
      </c>
      <c r="G265">
        <v>-28.9</v>
      </c>
      <c r="H265">
        <v>151.98330000000001</v>
      </c>
      <c r="I265">
        <v>1125</v>
      </c>
      <c r="J265" t="s">
        <v>6</v>
      </c>
      <c r="K265" s="1">
        <v>18405</v>
      </c>
      <c r="L265" t="s">
        <v>37</v>
      </c>
      <c r="M265" t="s">
        <v>38</v>
      </c>
      <c r="N265" t="s">
        <v>24</v>
      </c>
      <c r="O265" t="s">
        <v>15</v>
      </c>
      <c r="P265" t="s">
        <v>27</v>
      </c>
      <c r="Q265">
        <v>2</v>
      </c>
      <c r="R265">
        <v>18.36</v>
      </c>
      <c r="S265">
        <f t="shared" si="16"/>
        <v>56110</v>
      </c>
      <c r="T265">
        <f t="shared" si="17"/>
        <v>22866</v>
      </c>
      <c r="U265">
        <f t="shared" si="18"/>
        <v>2.4538616286189101</v>
      </c>
      <c r="V265">
        <v>311</v>
      </c>
      <c r="W265">
        <v>349</v>
      </c>
    </row>
    <row r="266" spans="1:23" x14ac:dyDescent="0.2">
      <c r="A266">
        <v>5</v>
      </c>
      <c r="B266" t="s">
        <v>3</v>
      </c>
      <c r="C266" t="s">
        <v>4</v>
      </c>
      <c r="D266" t="s">
        <v>36</v>
      </c>
      <c r="E266">
        <v>28.54</v>
      </c>
      <c r="F266">
        <v>151.59</v>
      </c>
      <c r="G266">
        <v>-28.9</v>
      </c>
      <c r="H266">
        <v>151.98330000000001</v>
      </c>
      <c r="I266">
        <v>1125</v>
      </c>
      <c r="J266" t="s">
        <v>6</v>
      </c>
      <c r="K266" s="1">
        <v>18405</v>
      </c>
      <c r="L266" t="s">
        <v>37</v>
      </c>
      <c r="M266" t="s">
        <v>38</v>
      </c>
      <c r="N266" t="s">
        <v>24</v>
      </c>
      <c r="O266" t="s">
        <v>15</v>
      </c>
      <c r="P266" t="s">
        <v>27</v>
      </c>
      <c r="Q266">
        <v>3</v>
      </c>
      <c r="R266">
        <v>20.21</v>
      </c>
      <c r="S266">
        <f t="shared" si="16"/>
        <v>56110</v>
      </c>
      <c r="T266">
        <f t="shared" si="17"/>
        <v>22866</v>
      </c>
      <c r="U266">
        <f t="shared" si="18"/>
        <v>2.4538616286189101</v>
      </c>
      <c r="V266">
        <v>311</v>
      </c>
      <c r="W266">
        <v>349</v>
      </c>
    </row>
    <row r="267" spans="1:23" x14ac:dyDescent="0.2">
      <c r="A267">
        <v>5</v>
      </c>
      <c r="B267" t="s">
        <v>3</v>
      </c>
      <c r="C267" t="s">
        <v>4</v>
      </c>
      <c r="D267" t="s">
        <v>36</v>
      </c>
      <c r="E267">
        <v>28.54</v>
      </c>
      <c r="F267">
        <v>151.59</v>
      </c>
      <c r="G267">
        <v>-28.9</v>
      </c>
      <c r="H267">
        <v>151.98330000000001</v>
      </c>
      <c r="I267">
        <v>1125</v>
      </c>
      <c r="J267" t="s">
        <v>6</v>
      </c>
      <c r="K267" s="1">
        <v>18405</v>
      </c>
      <c r="L267" t="s">
        <v>37</v>
      </c>
      <c r="M267" t="s">
        <v>38</v>
      </c>
      <c r="N267" t="s">
        <v>24</v>
      </c>
      <c r="O267" t="s">
        <v>15</v>
      </c>
      <c r="P267" t="s">
        <v>27</v>
      </c>
      <c r="Q267">
        <v>4</v>
      </c>
      <c r="R267">
        <v>21.82</v>
      </c>
      <c r="S267">
        <f t="shared" si="16"/>
        <v>56110</v>
      </c>
      <c r="T267">
        <f t="shared" si="17"/>
        <v>22866</v>
      </c>
      <c r="U267">
        <f t="shared" si="18"/>
        <v>2.4538616286189101</v>
      </c>
      <c r="V267">
        <v>311</v>
      </c>
      <c r="W267">
        <v>349</v>
      </c>
    </row>
    <row r="268" spans="1:23" x14ac:dyDescent="0.2">
      <c r="A268">
        <v>5</v>
      </c>
      <c r="B268" t="s">
        <v>3</v>
      </c>
      <c r="C268" t="s">
        <v>4</v>
      </c>
      <c r="D268" t="s">
        <v>36</v>
      </c>
      <c r="E268">
        <v>28.54</v>
      </c>
      <c r="F268">
        <v>151.59</v>
      </c>
      <c r="G268">
        <v>-28.9</v>
      </c>
      <c r="H268">
        <v>151.98330000000001</v>
      </c>
      <c r="I268">
        <v>1125</v>
      </c>
      <c r="J268" t="s">
        <v>6</v>
      </c>
      <c r="K268" s="1">
        <v>18405</v>
      </c>
      <c r="L268" t="s">
        <v>37</v>
      </c>
      <c r="M268" t="s">
        <v>38</v>
      </c>
      <c r="N268" t="s">
        <v>24</v>
      </c>
      <c r="O268" t="s">
        <v>15</v>
      </c>
      <c r="P268" t="s">
        <v>27</v>
      </c>
      <c r="Q268">
        <v>5</v>
      </c>
      <c r="R268">
        <v>22.71</v>
      </c>
      <c r="S268">
        <f t="shared" si="16"/>
        <v>56110</v>
      </c>
      <c r="T268">
        <f t="shared" si="17"/>
        <v>22866</v>
      </c>
      <c r="U268">
        <f t="shared" si="18"/>
        <v>2.4538616286189101</v>
      </c>
      <c r="V268">
        <v>311</v>
      </c>
      <c r="W268">
        <v>349</v>
      </c>
    </row>
    <row r="269" spans="1:23" x14ac:dyDescent="0.2">
      <c r="A269">
        <v>5</v>
      </c>
      <c r="B269" t="s">
        <v>3</v>
      </c>
      <c r="C269" t="s">
        <v>4</v>
      </c>
      <c r="D269" t="s">
        <v>36</v>
      </c>
      <c r="E269">
        <v>28.54</v>
      </c>
      <c r="F269">
        <v>151.59</v>
      </c>
      <c r="G269">
        <v>-28.9</v>
      </c>
      <c r="H269">
        <v>151.98330000000001</v>
      </c>
      <c r="I269">
        <v>1125</v>
      </c>
      <c r="J269" t="s">
        <v>6</v>
      </c>
      <c r="K269" s="1">
        <v>18405</v>
      </c>
      <c r="L269" t="s">
        <v>37</v>
      </c>
      <c r="M269" t="s">
        <v>38</v>
      </c>
      <c r="N269" t="s">
        <v>24</v>
      </c>
      <c r="O269" t="s">
        <v>15</v>
      </c>
      <c r="P269" t="s">
        <v>27</v>
      </c>
      <c r="Q269">
        <v>6</v>
      </c>
      <c r="R269">
        <v>21.65</v>
      </c>
      <c r="S269">
        <f t="shared" si="16"/>
        <v>56110</v>
      </c>
      <c r="T269">
        <f t="shared" si="17"/>
        <v>22866</v>
      </c>
      <c r="U269">
        <f t="shared" si="18"/>
        <v>2.4538616286189101</v>
      </c>
      <c r="V269">
        <v>311</v>
      </c>
      <c r="W269">
        <v>349</v>
      </c>
    </row>
    <row r="270" spans="1:23" x14ac:dyDescent="0.2">
      <c r="A270">
        <v>5</v>
      </c>
      <c r="B270" t="s">
        <v>3</v>
      </c>
      <c r="C270" t="s">
        <v>4</v>
      </c>
      <c r="D270" t="s">
        <v>36</v>
      </c>
      <c r="E270">
        <v>28.54</v>
      </c>
      <c r="F270">
        <v>151.59</v>
      </c>
      <c r="G270">
        <v>-28.9</v>
      </c>
      <c r="H270">
        <v>151.98330000000001</v>
      </c>
      <c r="I270">
        <v>1125</v>
      </c>
      <c r="J270" t="s">
        <v>6</v>
      </c>
      <c r="K270" s="1">
        <v>18405</v>
      </c>
      <c r="L270" t="s">
        <v>37</v>
      </c>
      <c r="M270" t="s">
        <v>38</v>
      </c>
      <c r="N270" t="s">
        <v>24</v>
      </c>
      <c r="O270" t="s">
        <v>15</v>
      </c>
      <c r="P270" t="s">
        <v>27</v>
      </c>
      <c r="Q270">
        <v>7</v>
      </c>
      <c r="R270">
        <v>21.97</v>
      </c>
      <c r="S270">
        <f t="shared" si="16"/>
        <v>56110</v>
      </c>
      <c r="T270">
        <f t="shared" si="17"/>
        <v>22866</v>
      </c>
      <c r="U270">
        <f t="shared" si="18"/>
        <v>2.4538616286189101</v>
      </c>
      <c r="V270">
        <v>311</v>
      </c>
      <c r="W270">
        <v>349</v>
      </c>
    </row>
    <row r="271" spans="1:23" x14ac:dyDescent="0.2">
      <c r="A271">
        <v>5</v>
      </c>
      <c r="B271" t="s">
        <v>3</v>
      </c>
      <c r="C271" t="s">
        <v>4</v>
      </c>
      <c r="D271" t="s">
        <v>36</v>
      </c>
      <c r="E271">
        <v>28.54</v>
      </c>
      <c r="F271">
        <v>151.59</v>
      </c>
      <c r="G271">
        <v>-28.9</v>
      </c>
      <c r="H271">
        <v>151.98330000000001</v>
      </c>
      <c r="I271">
        <v>1125</v>
      </c>
      <c r="J271" t="s">
        <v>6</v>
      </c>
      <c r="K271" s="1">
        <v>18405</v>
      </c>
      <c r="L271" t="s">
        <v>37</v>
      </c>
      <c r="M271" t="s">
        <v>38</v>
      </c>
      <c r="N271" t="s">
        <v>24</v>
      </c>
      <c r="O271" t="s">
        <v>15</v>
      </c>
      <c r="P271" t="s">
        <v>27</v>
      </c>
      <c r="Q271">
        <v>8</v>
      </c>
      <c r="R271">
        <v>20.5</v>
      </c>
      <c r="S271">
        <f t="shared" si="16"/>
        <v>56110</v>
      </c>
      <c r="T271">
        <f t="shared" si="17"/>
        <v>22866</v>
      </c>
      <c r="U271">
        <f t="shared" si="18"/>
        <v>2.4538616286189101</v>
      </c>
      <c r="V271">
        <v>311</v>
      </c>
      <c r="W271">
        <v>349</v>
      </c>
    </row>
    <row r="272" spans="1:23" x14ac:dyDescent="0.2">
      <c r="A272">
        <v>5</v>
      </c>
      <c r="B272" t="s">
        <v>3</v>
      </c>
      <c r="C272" t="s">
        <v>4</v>
      </c>
      <c r="D272" t="s">
        <v>36</v>
      </c>
      <c r="E272">
        <v>28.54</v>
      </c>
      <c r="F272">
        <v>151.59</v>
      </c>
      <c r="G272">
        <v>-28.9</v>
      </c>
      <c r="H272">
        <v>151.98330000000001</v>
      </c>
      <c r="I272">
        <v>1125</v>
      </c>
      <c r="J272" t="s">
        <v>6</v>
      </c>
      <c r="K272" s="1">
        <v>18405</v>
      </c>
      <c r="L272" t="s">
        <v>37</v>
      </c>
      <c r="M272" t="s">
        <v>38</v>
      </c>
      <c r="N272" t="s">
        <v>24</v>
      </c>
      <c r="O272" t="s">
        <v>15</v>
      </c>
      <c r="P272" t="s">
        <v>27</v>
      </c>
      <c r="Q272">
        <v>9</v>
      </c>
      <c r="R272">
        <v>20.34</v>
      </c>
      <c r="S272">
        <f t="shared" si="16"/>
        <v>56110</v>
      </c>
      <c r="T272">
        <f t="shared" si="17"/>
        <v>22866</v>
      </c>
      <c r="U272">
        <f t="shared" si="18"/>
        <v>2.4538616286189101</v>
      </c>
      <c r="V272">
        <v>311</v>
      </c>
      <c r="W272">
        <v>349</v>
      </c>
    </row>
    <row r="273" spans="1:23" x14ac:dyDescent="0.2">
      <c r="A273">
        <v>5</v>
      </c>
      <c r="B273" t="s">
        <v>3</v>
      </c>
      <c r="C273" t="s">
        <v>4</v>
      </c>
      <c r="D273" t="s">
        <v>36</v>
      </c>
      <c r="E273">
        <v>28.54</v>
      </c>
      <c r="F273">
        <v>151.59</v>
      </c>
      <c r="G273">
        <v>-28.9</v>
      </c>
      <c r="H273">
        <v>151.98330000000001</v>
      </c>
      <c r="I273">
        <v>1125</v>
      </c>
      <c r="J273" t="s">
        <v>6</v>
      </c>
      <c r="K273" s="1">
        <v>18405</v>
      </c>
      <c r="L273" t="s">
        <v>37</v>
      </c>
      <c r="M273" t="s">
        <v>38</v>
      </c>
      <c r="N273" t="s">
        <v>24</v>
      </c>
      <c r="O273" t="s">
        <v>15</v>
      </c>
      <c r="P273" t="s">
        <v>27</v>
      </c>
      <c r="Q273">
        <v>10</v>
      </c>
      <c r="R273">
        <v>20.09</v>
      </c>
      <c r="S273">
        <f t="shared" si="16"/>
        <v>56110</v>
      </c>
      <c r="T273">
        <f t="shared" si="17"/>
        <v>22866</v>
      </c>
      <c r="U273">
        <f t="shared" si="18"/>
        <v>2.4538616286189101</v>
      </c>
      <c r="V273">
        <v>311</v>
      </c>
      <c r="W273">
        <v>349</v>
      </c>
    </row>
    <row r="274" spans="1:23" x14ac:dyDescent="0.2">
      <c r="A274">
        <v>5</v>
      </c>
      <c r="B274" t="s">
        <v>3</v>
      </c>
      <c r="C274" t="s">
        <v>4</v>
      </c>
      <c r="D274" t="s">
        <v>36</v>
      </c>
      <c r="E274">
        <v>28.54</v>
      </c>
      <c r="F274">
        <v>151.59</v>
      </c>
      <c r="G274">
        <v>-28.9</v>
      </c>
      <c r="H274">
        <v>151.98330000000001</v>
      </c>
      <c r="I274">
        <v>1125</v>
      </c>
      <c r="J274" t="s">
        <v>6</v>
      </c>
      <c r="K274" s="1">
        <v>18405</v>
      </c>
      <c r="L274" t="s">
        <v>37</v>
      </c>
      <c r="M274" t="s">
        <v>38</v>
      </c>
      <c r="N274" t="s">
        <v>24</v>
      </c>
      <c r="O274" t="s">
        <v>18</v>
      </c>
      <c r="P274" t="s">
        <v>27</v>
      </c>
      <c r="Q274">
        <v>1</v>
      </c>
      <c r="R274">
        <v>19.77</v>
      </c>
      <c r="S274">
        <f t="shared" si="16"/>
        <v>56110</v>
      </c>
      <c r="T274">
        <f t="shared" si="17"/>
        <v>22866</v>
      </c>
      <c r="U274">
        <f t="shared" si="18"/>
        <v>2.4538616286189101</v>
      </c>
      <c r="V274">
        <v>311</v>
      </c>
      <c r="W274">
        <v>349</v>
      </c>
    </row>
    <row r="275" spans="1:23" x14ac:dyDescent="0.2">
      <c r="A275">
        <v>5</v>
      </c>
      <c r="B275" t="s">
        <v>3</v>
      </c>
      <c r="C275" t="s">
        <v>4</v>
      </c>
      <c r="D275" t="s">
        <v>36</v>
      </c>
      <c r="E275">
        <v>28.54</v>
      </c>
      <c r="F275">
        <v>151.59</v>
      </c>
      <c r="G275">
        <v>-28.9</v>
      </c>
      <c r="H275">
        <v>151.98330000000001</v>
      </c>
      <c r="I275">
        <v>1125</v>
      </c>
      <c r="J275" t="s">
        <v>6</v>
      </c>
      <c r="K275" s="1">
        <v>18405</v>
      </c>
      <c r="L275" t="s">
        <v>37</v>
      </c>
      <c r="M275" t="s">
        <v>38</v>
      </c>
      <c r="N275" t="s">
        <v>24</v>
      </c>
      <c r="O275" t="s">
        <v>18</v>
      </c>
      <c r="P275" t="s">
        <v>27</v>
      </c>
      <c r="Q275">
        <v>2</v>
      </c>
      <c r="R275">
        <v>14.61</v>
      </c>
      <c r="S275">
        <f t="shared" si="16"/>
        <v>56110</v>
      </c>
      <c r="T275">
        <f t="shared" si="17"/>
        <v>22866</v>
      </c>
      <c r="U275">
        <f t="shared" si="18"/>
        <v>2.4538616286189101</v>
      </c>
      <c r="V275">
        <v>311</v>
      </c>
      <c r="W275">
        <v>349</v>
      </c>
    </row>
    <row r="276" spans="1:23" x14ac:dyDescent="0.2">
      <c r="A276">
        <v>5</v>
      </c>
      <c r="B276" t="s">
        <v>3</v>
      </c>
      <c r="C276" t="s">
        <v>4</v>
      </c>
      <c r="D276" t="s">
        <v>36</v>
      </c>
      <c r="E276">
        <v>28.54</v>
      </c>
      <c r="F276">
        <v>151.59</v>
      </c>
      <c r="G276">
        <v>-28.9</v>
      </c>
      <c r="H276">
        <v>151.98330000000001</v>
      </c>
      <c r="I276">
        <v>1125</v>
      </c>
      <c r="J276" t="s">
        <v>6</v>
      </c>
      <c r="K276" s="1">
        <v>18405</v>
      </c>
      <c r="L276" t="s">
        <v>37</v>
      </c>
      <c r="M276" t="s">
        <v>38</v>
      </c>
      <c r="N276" t="s">
        <v>24</v>
      </c>
      <c r="O276" t="s">
        <v>18</v>
      </c>
      <c r="P276" t="s">
        <v>27</v>
      </c>
      <c r="Q276">
        <v>3</v>
      </c>
      <c r="R276">
        <v>15.31</v>
      </c>
      <c r="S276">
        <f t="shared" si="16"/>
        <v>56110</v>
      </c>
      <c r="T276">
        <f t="shared" si="17"/>
        <v>22866</v>
      </c>
      <c r="U276">
        <f t="shared" si="18"/>
        <v>2.4538616286189101</v>
      </c>
      <c r="V276">
        <v>311</v>
      </c>
      <c r="W276">
        <v>349</v>
      </c>
    </row>
    <row r="277" spans="1:23" x14ac:dyDescent="0.2">
      <c r="A277">
        <v>5</v>
      </c>
      <c r="B277" t="s">
        <v>3</v>
      </c>
      <c r="C277" t="s">
        <v>4</v>
      </c>
      <c r="D277" t="s">
        <v>36</v>
      </c>
      <c r="E277">
        <v>28.54</v>
      </c>
      <c r="F277">
        <v>151.59</v>
      </c>
      <c r="G277">
        <v>-28.9</v>
      </c>
      <c r="H277">
        <v>151.98330000000001</v>
      </c>
      <c r="I277">
        <v>1125</v>
      </c>
      <c r="J277" t="s">
        <v>6</v>
      </c>
      <c r="K277" s="1">
        <v>18405</v>
      </c>
      <c r="L277" t="s">
        <v>37</v>
      </c>
      <c r="M277" t="s">
        <v>38</v>
      </c>
      <c r="N277" t="s">
        <v>24</v>
      </c>
      <c r="O277" t="s">
        <v>18</v>
      </c>
      <c r="P277" t="s">
        <v>27</v>
      </c>
      <c r="Q277">
        <v>4</v>
      </c>
      <c r="R277">
        <v>14.18</v>
      </c>
      <c r="S277">
        <f t="shared" si="16"/>
        <v>56110</v>
      </c>
      <c r="T277">
        <f t="shared" si="17"/>
        <v>22866</v>
      </c>
      <c r="U277">
        <f t="shared" si="18"/>
        <v>2.4538616286189101</v>
      </c>
      <c r="V277">
        <v>311</v>
      </c>
      <c r="W277">
        <v>349</v>
      </c>
    </row>
    <row r="278" spans="1:23" x14ac:dyDescent="0.2">
      <c r="A278">
        <v>5</v>
      </c>
      <c r="B278" t="s">
        <v>3</v>
      </c>
      <c r="C278" t="s">
        <v>4</v>
      </c>
      <c r="D278" t="s">
        <v>36</v>
      </c>
      <c r="E278">
        <v>28.54</v>
      </c>
      <c r="F278">
        <v>151.59</v>
      </c>
      <c r="G278">
        <v>-28.9</v>
      </c>
      <c r="H278">
        <v>151.98330000000001</v>
      </c>
      <c r="I278">
        <v>1125</v>
      </c>
      <c r="J278" t="s">
        <v>6</v>
      </c>
      <c r="K278" s="1">
        <v>18405</v>
      </c>
      <c r="L278" t="s">
        <v>37</v>
      </c>
      <c r="M278" t="s">
        <v>38</v>
      </c>
      <c r="N278" t="s">
        <v>24</v>
      </c>
      <c r="O278" t="s">
        <v>18</v>
      </c>
      <c r="P278" t="s">
        <v>27</v>
      </c>
      <c r="Q278">
        <v>5</v>
      </c>
      <c r="R278">
        <v>14.63</v>
      </c>
      <c r="S278">
        <f t="shared" si="16"/>
        <v>56110</v>
      </c>
      <c r="T278">
        <f t="shared" si="17"/>
        <v>22866</v>
      </c>
      <c r="U278">
        <f t="shared" si="18"/>
        <v>2.4538616286189101</v>
      </c>
      <c r="V278">
        <v>311</v>
      </c>
      <c r="W278">
        <v>349</v>
      </c>
    </row>
    <row r="279" spans="1:23" x14ac:dyDescent="0.2">
      <c r="A279">
        <v>5</v>
      </c>
      <c r="B279" t="s">
        <v>3</v>
      </c>
      <c r="C279" t="s">
        <v>4</v>
      </c>
      <c r="D279" t="s">
        <v>36</v>
      </c>
      <c r="E279">
        <v>28.54</v>
      </c>
      <c r="F279">
        <v>151.59</v>
      </c>
      <c r="G279">
        <v>-28.9</v>
      </c>
      <c r="H279">
        <v>151.98330000000001</v>
      </c>
      <c r="I279">
        <v>1125</v>
      </c>
      <c r="J279" t="s">
        <v>6</v>
      </c>
      <c r="K279" s="1">
        <v>18405</v>
      </c>
      <c r="L279" t="s">
        <v>37</v>
      </c>
      <c r="M279" t="s">
        <v>38</v>
      </c>
      <c r="N279" t="s">
        <v>24</v>
      </c>
      <c r="O279" t="s">
        <v>18</v>
      </c>
      <c r="P279" t="s">
        <v>27</v>
      </c>
      <c r="Q279">
        <v>6</v>
      </c>
      <c r="R279">
        <v>15.29</v>
      </c>
      <c r="S279">
        <f t="shared" si="16"/>
        <v>56110</v>
      </c>
      <c r="T279">
        <f t="shared" si="17"/>
        <v>22866</v>
      </c>
      <c r="U279">
        <f t="shared" si="18"/>
        <v>2.4538616286189101</v>
      </c>
      <c r="V279">
        <v>311</v>
      </c>
      <c r="W279">
        <v>349</v>
      </c>
    </row>
    <row r="280" spans="1:23" x14ac:dyDescent="0.2">
      <c r="A280">
        <v>5</v>
      </c>
      <c r="B280" t="s">
        <v>3</v>
      </c>
      <c r="C280" t="s">
        <v>4</v>
      </c>
      <c r="D280" t="s">
        <v>36</v>
      </c>
      <c r="E280">
        <v>28.54</v>
      </c>
      <c r="F280">
        <v>151.59</v>
      </c>
      <c r="G280">
        <v>-28.9</v>
      </c>
      <c r="H280">
        <v>151.98330000000001</v>
      </c>
      <c r="I280">
        <v>1125</v>
      </c>
      <c r="J280" t="s">
        <v>6</v>
      </c>
      <c r="K280" s="1">
        <v>18405</v>
      </c>
      <c r="L280" t="s">
        <v>37</v>
      </c>
      <c r="M280" t="s">
        <v>38</v>
      </c>
      <c r="N280" t="s">
        <v>24</v>
      </c>
      <c r="O280" t="s">
        <v>18</v>
      </c>
      <c r="P280" t="s">
        <v>27</v>
      </c>
      <c r="Q280">
        <v>7</v>
      </c>
      <c r="R280">
        <v>14.47</v>
      </c>
      <c r="S280">
        <f t="shared" si="16"/>
        <v>56110</v>
      </c>
      <c r="T280">
        <f t="shared" si="17"/>
        <v>22866</v>
      </c>
      <c r="U280">
        <f t="shared" si="18"/>
        <v>2.4538616286189101</v>
      </c>
      <c r="V280">
        <v>311</v>
      </c>
      <c r="W280">
        <v>349</v>
      </c>
    </row>
    <row r="281" spans="1:23" x14ac:dyDescent="0.2">
      <c r="A281">
        <v>5</v>
      </c>
      <c r="B281" t="s">
        <v>3</v>
      </c>
      <c r="C281" t="s">
        <v>4</v>
      </c>
      <c r="D281" t="s">
        <v>36</v>
      </c>
      <c r="E281">
        <v>28.54</v>
      </c>
      <c r="F281">
        <v>151.59</v>
      </c>
      <c r="G281">
        <v>-28.9</v>
      </c>
      <c r="H281">
        <v>151.98330000000001</v>
      </c>
      <c r="I281">
        <v>1125</v>
      </c>
      <c r="J281" t="s">
        <v>6</v>
      </c>
      <c r="K281" s="1">
        <v>18405</v>
      </c>
      <c r="L281" t="s">
        <v>37</v>
      </c>
      <c r="M281" t="s">
        <v>38</v>
      </c>
      <c r="N281" t="s">
        <v>24</v>
      </c>
      <c r="O281" t="s">
        <v>18</v>
      </c>
      <c r="P281" t="s">
        <v>27</v>
      </c>
      <c r="Q281">
        <v>8</v>
      </c>
      <c r="R281">
        <v>12.62</v>
      </c>
      <c r="S281">
        <f t="shared" si="16"/>
        <v>56110</v>
      </c>
      <c r="T281">
        <f t="shared" si="17"/>
        <v>22866</v>
      </c>
      <c r="U281">
        <f t="shared" si="18"/>
        <v>2.4538616286189101</v>
      </c>
      <c r="V281">
        <v>311</v>
      </c>
      <c r="W281">
        <v>349</v>
      </c>
    </row>
    <row r="282" spans="1:23" x14ac:dyDescent="0.2">
      <c r="A282">
        <v>5</v>
      </c>
      <c r="B282" t="s">
        <v>3</v>
      </c>
      <c r="C282" t="s">
        <v>4</v>
      </c>
      <c r="D282" t="s">
        <v>36</v>
      </c>
      <c r="E282">
        <v>28.54</v>
      </c>
      <c r="F282">
        <v>151.59</v>
      </c>
      <c r="G282">
        <v>-28.9</v>
      </c>
      <c r="H282">
        <v>151.98330000000001</v>
      </c>
      <c r="I282">
        <v>1125</v>
      </c>
      <c r="J282" t="s">
        <v>6</v>
      </c>
      <c r="K282" s="1">
        <v>18405</v>
      </c>
      <c r="L282" t="s">
        <v>37</v>
      </c>
      <c r="M282" t="s">
        <v>38</v>
      </c>
      <c r="N282" t="s">
        <v>24</v>
      </c>
      <c r="O282" t="s">
        <v>18</v>
      </c>
      <c r="P282" t="s">
        <v>27</v>
      </c>
      <c r="Q282">
        <v>9</v>
      </c>
      <c r="R282">
        <v>15.46</v>
      </c>
      <c r="S282">
        <f t="shared" si="16"/>
        <v>56110</v>
      </c>
      <c r="T282">
        <f t="shared" si="17"/>
        <v>22866</v>
      </c>
      <c r="U282">
        <f t="shared" si="18"/>
        <v>2.4538616286189101</v>
      </c>
      <c r="V282">
        <v>311</v>
      </c>
      <c r="W282">
        <v>349</v>
      </c>
    </row>
    <row r="283" spans="1:23" x14ac:dyDescent="0.2">
      <c r="A283">
        <v>5</v>
      </c>
      <c r="B283" t="s">
        <v>3</v>
      </c>
      <c r="C283" t="s">
        <v>4</v>
      </c>
      <c r="D283" t="s">
        <v>36</v>
      </c>
      <c r="E283">
        <v>28.54</v>
      </c>
      <c r="F283">
        <v>151.59</v>
      </c>
      <c r="G283">
        <v>-28.9</v>
      </c>
      <c r="H283">
        <v>151.98330000000001</v>
      </c>
      <c r="I283">
        <v>1125</v>
      </c>
      <c r="J283" t="s">
        <v>6</v>
      </c>
      <c r="K283" s="1">
        <v>18405</v>
      </c>
      <c r="L283" t="s">
        <v>37</v>
      </c>
      <c r="M283" t="s">
        <v>38</v>
      </c>
      <c r="N283" t="s">
        <v>24</v>
      </c>
      <c r="O283" t="s">
        <v>18</v>
      </c>
      <c r="P283" t="s">
        <v>27</v>
      </c>
      <c r="Q283">
        <v>10</v>
      </c>
      <c r="R283">
        <v>12.83</v>
      </c>
      <c r="S283">
        <f t="shared" si="16"/>
        <v>56110</v>
      </c>
      <c r="T283">
        <f t="shared" si="17"/>
        <v>22866</v>
      </c>
      <c r="U283">
        <f t="shared" si="18"/>
        <v>2.4538616286189101</v>
      </c>
      <c r="V283">
        <v>311</v>
      </c>
      <c r="W283">
        <v>349</v>
      </c>
    </row>
    <row r="284" spans="1:23" hidden="1" x14ac:dyDescent="0.2">
      <c r="A284">
        <v>6</v>
      </c>
      <c r="B284" t="s">
        <v>3</v>
      </c>
      <c r="C284" t="s">
        <v>4</v>
      </c>
      <c r="D284" t="s">
        <v>39</v>
      </c>
      <c r="E284">
        <v>26.51</v>
      </c>
      <c r="F284">
        <v>151.59</v>
      </c>
      <c r="G284">
        <v>-26.85</v>
      </c>
      <c r="H284">
        <v>151.983</v>
      </c>
      <c r="I284">
        <v>470</v>
      </c>
      <c r="J284" t="s">
        <v>40</v>
      </c>
      <c r="K284" s="1">
        <v>21244</v>
      </c>
      <c r="L284" t="s">
        <v>41</v>
      </c>
      <c r="M284" t="s">
        <v>11</v>
      </c>
      <c r="N284" t="s">
        <v>14</v>
      </c>
      <c r="O284" t="s">
        <v>15</v>
      </c>
      <c r="P284" t="s">
        <v>27</v>
      </c>
      <c r="Q284">
        <v>1</v>
      </c>
      <c r="R284">
        <v>8.31</v>
      </c>
      <c r="S284">
        <f>315*193</f>
        <v>60795</v>
      </c>
      <c r="T284">
        <f>88*263</f>
        <v>23144</v>
      </c>
      <c r="U284">
        <f t="shared" si="18"/>
        <v>2.6268147251987557</v>
      </c>
      <c r="V284">
        <v>358</v>
      </c>
      <c r="W284">
        <v>346</v>
      </c>
    </row>
    <row r="285" spans="1:23" hidden="1" x14ac:dyDescent="0.2">
      <c r="A285">
        <v>6</v>
      </c>
      <c r="B285" t="s">
        <v>3</v>
      </c>
      <c r="C285" t="s">
        <v>4</v>
      </c>
      <c r="D285" t="s">
        <v>39</v>
      </c>
      <c r="E285">
        <v>26.51</v>
      </c>
      <c r="F285">
        <v>151.59</v>
      </c>
      <c r="G285">
        <v>-26.85</v>
      </c>
      <c r="H285">
        <v>151.983</v>
      </c>
      <c r="I285">
        <v>470</v>
      </c>
      <c r="J285" t="s">
        <v>40</v>
      </c>
      <c r="K285" s="1">
        <v>21244</v>
      </c>
      <c r="L285" t="s">
        <v>41</v>
      </c>
      <c r="M285" t="s">
        <v>11</v>
      </c>
      <c r="N285" t="s">
        <v>14</v>
      </c>
      <c r="O285" t="s">
        <v>15</v>
      </c>
      <c r="P285" t="s">
        <v>27</v>
      </c>
      <c r="Q285">
        <v>2</v>
      </c>
      <c r="R285">
        <v>7.38</v>
      </c>
      <c r="S285">
        <f t="shared" ref="S285:S337" si="19">315*193</f>
        <v>60795</v>
      </c>
      <c r="T285">
        <f t="shared" ref="T285:T337" si="20">88*263</f>
        <v>23144</v>
      </c>
      <c r="U285">
        <f t="shared" ref="U285:U338" si="21">S285/T285</f>
        <v>2.6268147251987557</v>
      </c>
      <c r="V285">
        <v>358</v>
      </c>
      <c r="W285">
        <v>346</v>
      </c>
    </row>
    <row r="286" spans="1:23" hidden="1" x14ac:dyDescent="0.2">
      <c r="A286">
        <v>6</v>
      </c>
      <c r="B286" t="s">
        <v>3</v>
      </c>
      <c r="C286" t="s">
        <v>4</v>
      </c>
      <c r="D286" t="s">
        <v>39</v>
      </c>
      <c r="E286">
        <v>26.51</v>
      </c>
      <c r="F286">
        <v>151.59</v>
      </c>
      <c r="G286">
        <v>-26.85</v>
      </c>
      <c r="H286">
        <v>151.983</v>
      </c>
      <c r="I286">
        <v>470</v>
      </c>
      <c r="J286" t="s">
        <v>40</v>
      </c>
      <c r="K286" s="1">
        <v>21244</v>
      </c>
      <c r="L286" t="s">
        <v>41</v>
      </c>
      <c r="M286" t="s">
        <v>11</v>
      </c>
      <c r="N286" t="s">
        <v>14</v>
      </c>
      <c r="O286" t="s">
        <v>15</v>
      </c>
      <c r="P286" t="s">
        <v>27</v>
      </c>
      <c r="Q286">
        <v>3</v>
      </c>
      <c r="R286">
        <v>7.43</v>
      </c>
      <c r="S286">
        <f t="shared" si="19"/>
        <v>60795</v>
      </c>
      <c r="T286">
        <f t="shared" si="20"/>
        <v>23144</v>
      </c>
      <c r="U286">
        <f t="shared" si="21"/>
        <v>2.6268147251987557</v>
      </c>
      <c r="V286">
        <v>358</v>
      </c>
      <c r="W286">
        <v>346</v>
      </c>
    </row>
    <row r="287" spans="1:23" hidden="1" x14ac:dyDescent="0.2">
      <c r="A287">
        <v>6</v>
      </c>
      <c r="B287" t="s">
        <v>3</v>
      </c>
      <c r="C287" t="s">
        <v>4</v>
      </c>
      <c r="D287" t="s">
        <v>39</v>
      </c>
      <c r="E287">
        <v>26.51</v>
      </c>
      <c r="F287">
        <v>151.59</v>
      </c>
      <c r="G287">
        <v>-26.85</v>
      </c>
      <c r="H287">
        <v>151.983</v>
      </c>
      <c r="I287">
        <v>470</v>
      </c>
      <c r="J287" t="s">
        <v>40</v>
      </c>
      <c r="K287" s="1">
        <v>21244</v>
      </c>
      <c r="L287" t="s">
        <v>41</v>
      </c>
      <c r="M287" t="s">
        <v>11</v>
      </c>
      <c r="N287" t="s">
        <v>14</v>
      </c>
      <c r="O287" t="s">
        <v>15</v>
      </c>
      <c r="P287" t="s">
        <v>27</v>
      </c>
      <c r="Q287">
        <v>4</v>
      </c>
      <c r="R287">
        <v>7.5</v>
      </c>
      <c r="S287">
        <f t="shared" si="19"/>
        <v>60795</v>
      </c>
      <c r="T287">
        <f t="shared" si="20"/>
        <v>23144</v>
      </c>
      <c r="U287">
        <f t="shared" si="21"/>
        <v>2.6268147251987557</v>
      </c>
      <c r="V287">
        <v>358</v>
      </c>
      <c r="W287">
        <v>346</v>
      </c>
    </row>
    <row r="288" spans="1:23" hidden="1" x14ac:dyDescent="0.2">
      <c r="A288">
        <v>6</v>
      </c>
      <c r="B288" t="s">
        <v>3</v>
      </c>
      <c r="C288" t="s">
        <v>4</v>
      </c>
      <c r="D288" t="s">
        <v>39</v>
      </c>
      <c r="E288">
        <v>26.51</v>
      </c>
      <c r="F288">
        <v>151.59</v>
      </c>
      <c r="G288">
        <v>-26.85</v>
      </c>
      <c r="H288">
        <v>151.983</v>
      </c>
      <c r="I288">
        <v>470</v>
      </c>
      <c r="J288" t="s">
        <v>40</v>
      </c>
      <c r="K288" s="1">
        <v>21244</v>
      </c>
      <c r="L288" t="s">
        <v>41</v>
      </c>
      <c r="M288" t="s">
        <v>11</v>
      </c>
      <c r="N288" t="s">
        <v>14</v>
      </c>
      <c r="O288" t="s">
        <v>15</v>
      </c>
      <c r="P288" t="s">
        <v>27</v>
      </c>
      <c r="Q288">
        <v>5</v>
      </c>
      <c r="R288">
        <v>5.92</v>
      </c>
      <c r="S288">
        <f t="shared" si="19"/>
        <v>60795</v>
      </c>
      <c r="T288">
        <f t="shared" si="20"/>
        <v>23144</v>
      </c>
      <c r="U288">
        <f t="shared" si="21"/>
        <v>2.6268147251987557</v>
      </c>
      <c r="V288">
        <v>358</v>
      </c>
      <c r="W288">
        <v>346</v>
      </c>
    </row>
    <row r="289" spans="1:23" hidden="1" x14ac:dyDescent="0.2">
      <c r="A289">
        <v>6</v>
      </c>
      <c r="B289" t="s">
        <v>3</v>
      </c>
      <c r="C289" t="s">
        <v>4</v>
      </c>
      <c r="D289" t="s">
        <v>39</v>
      </c>
      <c r="E289">
        <v>26.51</v>
      </c>
      <c r="F289">
        <v>151.59</v>
      </c>
      <c r="G289">
        <v>-26.85</v>
      </c>
      <c r="H289">
        <v>151.983</v>
      </c>
      <c r="I289">
        <v>470</v>
      </c>
      <c r="J289" t="s">
        <v>40</v>
      </c>
      <c r="K289" s="1">
        <v>21244</v>
      </c>
      <c r="L289" t="s">
        <v>41</v>
      </c>
      <c r="M289" t="s">
        <v>11</v>
      </c>
      <c r="N289" t="s">
        <v>14</v>
      </c>
      <c r="O289" t="s">
        <v>15</v>
      </c>
      <c r="P289" t="s">
        <v>27</v>
      </c>
      <c r="Q289">
        <v>6</v>
      </c>
      <c r="R289">
        <v>8.94</v>
      </c>
      <c r="S289">
        <f t="shared" si="19"/>
        <v>60795</v>
      </c>
      <c r="T289">
        <f t="shared" si="20"/>
        <v>23144</v>
      </c>
      <c r="U289">
        <f t="shared" si="21"/>
        <v>2.6268147251987557</v>
      </c>
      <c r="V289">
        <v>358</v>
      </c>
      <c r="W289">
        <v>346</v>
      </c>
    </row>
    <row r="290" spans="1:23" hidden="1" x14ac:dyDescent="0.2">
      <c r="A290">
        <v>6</v>
      </c>
      <c r="B290" t="s">
        <v>3</v>
      </c>
      <c r="C290" t="s">
        <v>4</v>
      </c>
      <c r="D290" t="s">
        <v>39</v>
      </c>
      <c r="E290">
        <v>26.51</v>
      </c>
      <c r="F290">
        <v>151.59</v>
      </c>
      <c r="G290">
        <v>-26.85</v>
      </c>
      <c r="H290">
        <v>151.983</v>
      </c>
      <c r="I290">
        <v>470</v>
      </c>
      <c r="J290" t="s">
        <v>40</v>
      </c>
      <c r="K290" s="1">
        <v>21244</v>
      </c>
      <c r="L290" t="s">
        <v>41</v>
      </c>
      <c r="M290" t="s">
        <v>11</v>
      </c>
      <c r="N290" t="s">
        <v>14</v>
      </c>
      <c r="O290" t="s">
        <v>16</v>
      </c>
      <c r="P290" t="s">
        <v>27</v>
      </c>
      <c r="Q290">
        <v>1</v>
      </c>
      <c r="R290">
        <v>5.87</v>
      </c>
      <c r="S290">
        <f t="shared" si="19"/>
        <v>60795</v>
      </c>
      <c r="T290">
        <f t="shared" si="20"/>
        <v>23144</v>
      </c>
      <c r="U290">
        <f t="shared" si="21"/>
        <v>2.6268147251987557</v>
      </c>
      <c r="V290">
        <v>358</v>
      </c>
      <c r="W290">
        <v>346</v>
      </c>
    </row>
    <row r="291" spans="1:23" hidden="1" x14ac:dyDescent="0.2">
      <c r="A291">
        <v>6</v>
      </c>
      <c r="B291" t="s">
        <v>3</v>
      </c>
      <c r="C291" t="s">
        <v>4</v>
      </c>
      <c r="D291" t="s">
        <v>39</v>
      </c>
      <c r="E291">
        <v>26.51</v>
      </c>
      <c r="F291">
        <v>151.59</v>
      </c>
      <c r="G291">
        <v>-26.85</v>
      </c>
      <c r="H291">
        <v>151.983</v>
      </c>
      <c r="I291">
        <v>470</v>
      </c>
      <c r="J291" t="s">
        <v>40</v>
      </c>
      <c r="K291" s="1">
        <v>21244</v>
      </c>
      <c r="L291" t="s">
        <v>41</v>
      </c>
      <c r="M291" t="s">
        <v>11</v>
      </c>
      <c r="N291" t="s">
        <v>14</v>
      </c>
      <c r="O291" t="s">
        <v>16</v>
      </c>
      <c r="P291" t="s">
        <v>27</v>
      </c>
      <c r="Q291">
        <v>2</v>
      </c>
      <c r="R291">
        <v>6.62</v>
      </c>
      <c r="S291">
        <f t="shared" si="19"/>
        <v>60795</v>
      </c>
      <c r="T291">
        <f t="shared" si="20"/>
        <v>23144</v>
      </c>
      <c r="U291">
        <f t="shared" si="21"/>
        <v>2.6268147251987557</v>
      </c>
      <c r="V291">
        <v>358</v>
      </c>
      <c r="W291">
        <v>346</v>
      </c>
    </row>
    <row r="292" spans="1:23" hidden="1" x14ac:dyDescent="0.2">
      <c r="A292">
        <v>6</v>
      </c>
      <c r="B292" t="s">
        <v>3</v>
      </c>
      <c r="C292" t="s">
        <v>4</v>
      </c>
      <c r="D292" t="s">
        <v>39</v>
      </c>
      <c r="E292">
        <v>26.51</v>
      </c>
      <c r="F292">
        <v>151.59</v>
      </c>
      <c r="G292">
        <v>-26.85</v>
      </c>
      <c r="H292">
        <v>151.983</v>
      </c>
      <c r="I292">
        <v>470</v>
      </c>
      <c r="J292" t="s">
        <v>40</v>
      </c>
      <c r="K292" s="1">
        <v>21244</v>
      </c>
      <c r="L292" t="s">
        <v>41</v>
      </c>
      <c r="M292" t="s">
        <v>11</v>
      </c>
      <c r="N292" t="s">
        <v>14</v>
      </c>
      <c r="O292" t="s">
        <v>16</v>
      </c>
      <c r="P292" t="s">
        <v>27</v>
      </c>
      <c r="Q292">
        <v>3</v>
      </c>
      <c r="R292">
        <v>6.02</v>
      </c>
      <c r="S292">
        <f t="shared" si="19"/>
        <v>60795</v>
      </c>
      <c r="T292">
        <f t="shared" si="20"/>
        <v>23144</v>
      </c>
      <c r="U292">
        <f t="shared" si="21"/>
        <v>2.6268147251987557</v>
      </c>
      <c r="V292">
        <v>358</v>
      </c>
      <c r="W292">
        <v>346</v>
      </c>
    </row>
    <row r="293" spans="1:23" hidden="1" x14ac:dyDescent="0.2">
      <c r="A293">
        <v>6</v>
      </c>
      <c r="B293" t="s">
        <v>3</v>
      </c>
      <c r="C293" t="s">
        <v>4</v>
      </c>
      <c r="D293" t="s">
        <v>39</v>
      </c>
      <c r="E293">
        <v>26.51</v>
      </c>
      <c r="F293">
        <v>151.59</v>
      </c>
      <c r="G293">
        <v>-26.85</v>
      </c>
      <c r="H293">
        <v>151.983</v>
      </c>
      <c r="I293">
        <v>470</v>
      </c>
      <c r="J293" t="s">
        <v>40</v>
      </c>
      <c r="K293" s="1">
        <v>21244</v>
      </c>
      <c r="L293" t="s">
        <v>41</v>
      </c>
      <c r="M293" t="s">
        <v>11</v>
      </c>
      <c r="N293" t="s">
        <v>14</v>
      </c>
      <c r="O293" t="s">
        <v>16</v>
      </c>
      <c r="P293" t="s">
        <v>27</v>
      </c>
      <c r="Q293">
        <v>4</v>
      </c>
      <c r="R293">
        <v>4.62</v>
      </c>
      <c r="S293">
        <f t="shared" si="19"/>
        <v>60795</v>
      </c>
      <c r="T293">
        <f t="shared" si="20"/>
        <v>23144</v>
      </c>
      <c r="U293">
        <f t="shared" si="21"/>
        <v>2.6268147251987557</v>
      </c>
      <c r="V293">
        <v>358</v>
      </c>
      <c r="W293">
        <v>346</v>
      </c>
    </row>
    <row r="294" spans="1:23" hidden="1" x14ac:dyDescent="0.2">
      <c r="A294">
        <v>6</v>
      </c>
      <c r="B294" t="s">
        <v>3</v>
      </c>
      <c r="C294" t="s">
        <v>4</v>
      </c>
      <c r="D294" t="s">
        <v>39</v>
      </c>
      <c r="E294">
        <v>26.51</v>
      </c>
      <c r="F294">
        <v>151.59</v>
      </c>
      <c r="G294">
        <v>-26.85</v>
      </c>
      <c r="H294">
        <v>151.983</v>
      </c>
      <c r="I294">
        <v>470</v>
      </c>
      <c r="J294" t="s">
        <v>40</v>
      </c>
      <c r="K294" s="1">
        <v>21244</v>
      </c>
      <c r="L294" t="s">
        <v>41</v>
      </c>
      <c r="M294" t="s">
        <v>11</v>
      </c>
      <c r="N294" t="s">
        <v>14</v>
      </c>
      <c r="O294" t="s">
        <v>16</v>
      </c>
      <c r="P294" t="s">
        <v>27</v>
      </c>
      <c r="Q294">
        <v>5</v>
      </c>
      <c r="R294">
        <v>4.51</v>
      </c>
      <c r="S294">
        <f t="shared" si="19"/>
        <v>60795</v>
      </c>
      <c r="T294">
        <f t="shared" si="20"/>
        <v>23144</v>
      </c>
      <c r="U294">
        <f t="shared" si="21"/>
        <v>2.6268147251987557</v>
      </c>
      <c r="V294">
        <v>358</v>
      </c>
      <c r="W294">
        <v>346</v>
      </c>
    </row>
    <row r="295" spans="1:23" hidden="1" x14ac:dyDescent="0.2">
      <c r="A295">
        <v>6</v>
      </c>
      <c r="B295" t="s">
        <v>3</v>
      </c>
      <c r="C295" t="s">
        <v>4</v>
      </c>
      <c r="D295" t="s">
        <v>39</v>
      </c>
      <c r="E295">
        <v>26.51</v>
      </c>
      <c r="F295">
        <v>151.59</v>
      </c>
      <c r="G295">
        <v>-26.85</v>
      </c>
      <c r="H295">
        <v>151.983</v>
      </c>
      <c r="I295">
        <v>470</v>
      </c>
      <c r="J295" t="s">
        <v>40</v>
      </c>
      <c r="K295" s="1">
        <v>21244</v>
      </c>
      <c r="L295" t="s">
        <v>41</v>
      </c>
      <c r="M295" t="s">
        <v>11</v>
      </c>
      <c r="N295" t="s">
        <v>14</v>
      </c>
      <c r="O295" t="s">
        <v>16</v>
      </c>
      <c r="P295" t="s">
        <v>27</v>
      </c>
      <c r="Q295">
        <v>6</v>
      </c>
      <c r="R295">
        <v>6.06</v>
      </c>
      <c r="S295">
        <f t="shared" si="19"/>
        <v>60795</v>
      </c>
      <c r="T295">
        <f t="shared" si="20"/>
        <v>23144</v>
      </c>
      <c r="U295">
        <f t="shared" si="21"/>
        <v>2.6268147251987557</v>
      </c>
      <c r="V295">
        <v>358</v>
      </c>
      <c r="W295">
        <v>346</v>
      </c>
    </row>
    <row r="296" spans="1:23" hidden="1" x14ac:dyDescent="0.2">
      <c r="A296">
        <v>6</v>
      </c>
      <c r="B296" t="s">
        <v>3</v>
      </c>
      <c r="C296" t="s">
        <v>4</v>
      </c>
      <c r="D296" t="s">
        <v>39</v>
      </c>
      <c r="E296">
        <v>26.51</v>
      </c>
      <c r="F296">
        <v>151.59</v>
      </c>
      <c r="G296">
        <v>-26.85</v>
      </c>
      <c r="H296">
        <v>151.983</v>
      </c>
      <c r="I296">
        <v>470</v>
      </c>
      <c r="J296" t="s">
        <v>40</v>
      </c>
      <c r="K296" s="1">
        <v>21244</v>
      </c>
      <c r="L296" t="s">
        <v>41</v>
      </c>
      <c r="M296" t="s">
        <v>11</v>
      </c>
      <c r="N296" t="s">
        <v>14</v>
      </c>
      <c r="O296" t="s">
        <v>18</v>
      </c>
      <c r="P296" t="s">
        <v>27</v>
      </c>
      <c r="Q296">
        <v>1</v>
      </c>
      <c r="R296">
        <v>1.88</v>
      </c>
      <c r="S296">
        <f t="shared" si="19"/>
        <v>60795</v>
      </c>
      <c r="T296">
        <f t="shared" si="20"/>
        <v>23144</v>
      </c>
      <c r="U296">
        <f t="shared" si="21"/>
        <v>2.6268147251987557</v>
      </c>
      <c r="V296">
        <v>358</v>
      </c>
      <c r="W296">
        <v>346</v>
      </c>
    </row>
    <row r="297" spans="1:23" hidden="1" x14ac:dyDescent="0.2">
      <c r="A297">
        <v>6</v>
      </c>
      <c r="B297" t="s">
        <v>3</v>
      </c>
      <c r="C297" t="s">
        <v>4</v>
      </c>
      <c r="D297" t="s">
        <v>39</v>
      </c>
      <c r="E297">
        <v>26.51</v>
      </c>
      <c r="F297">
        <v>151.59</v>
      </c>
      <c r="G297">
        <v>-26.85</v>
      </c>
      <c r="H297">
        <v>151.983</v>
      </c>
      <c r="I297">
        <v>470</v>
      </c>
      <c r="J297" t="s">
        <v>40</v>
      </c>
      <c r="K297" s="1">
        <v>21244</v>
      </c>
      <c r="L297" t="s">
        <v>41</v>
      </c>
      <c r="M297" t="s">
        <v>11</v>
      </c>
      <c r="N297" t="s">
        <v>14</v>
      </c>
      <c r="O297" t="s">
        <v>18</v>
      </c>
      <c r="P297" t="s">
        <v>27</v>
      </c>
      <c r="Q297">
        <v>2</v>
      </c>
      <c r="R297">
        <v>0.94</v>
      </c>
      <c r="S297">
        <f t="shared" si="19"/>
        <v>60795</v>
      </c>
      <c r="T297">
        <f t="shared" si="20"/>
        <v>23144</v>
      </c>
      <c r="U297">
        <f t="shared" si="21"/>
        <v>2.6268147251987557</v>
      </c>
      <c r="V297">
        <v>358</v>
      </c>
      <c r="W297">
        <v>346</v>
      </c>
    </row>
    <row r="298" spans="1:23" hidden="1" x14ac:dyDescent="0.2">
      <c r="A298">
        <v>6</v>
      </c>
      <c r="B298" t="s">
        <v>3</v>
      </c>
      <c r="C298" t="s">
        <v>4</v>
      </c>
      <c r="D298" t="s">
        <v>39</v>
      </c>
      <c r="E298">
        <v>26.51</v>
      </c>
      <c r="F298">
        <v>151.59</v>
      </c>
      <c r="G298">
        <v>-26.85</v>
      </c>
      <c r="H298">
        <v>151.983</v>
      </c>
      <c r="I298">
        <v>470</v>
      </c>
      <c r="J298" t="s">
        <v>40</v>
      </c>
      <c r="K298" s="1">
        <v>21244</v>
      </c>
      <c r="L298" t="s">
        <v>41</v>
      </c>
      <c r="M298" t="s">
        <v>11</v>
      </c>
      <c r="N298" t="s">
        <v>14</v>
      </c>
      <c r="O298" t="s">
        <v>18</v>
      </c>
      <c r="P298" t="s">
        <v>27</v>
      </c>
      <c r="Q298">
        <v>3</v>
      </c>
      <c r="R298">
        <v>1.77</v>
      </c>
      <c r="S298">
        <f t="shared" si="19"/>
        <v>60795</v>
      </c>
      <c r="T298">
        <f t="shared" si="20"/>
        <v>23144</v>
      </c>
      <c r="U298">
        <f t="shared" si="21"/>
        <v>2.6268147251987557</v>
      </c>
      <c r="V298">
        <v>358</v>
      </c>
      <c r="W298">
        <v>346</v>
      </c>
    </row>
    <row r="299" spans="1:23" hidden="1" x14ac:dyDescent="0.2">
      <c r="A299">
        <v>6</v>
      </c>
      <c r="B299" t="s">
        <v>3</v>
      </c>
      <c r="C299" t="s">
        <v>4</v>
      </c>
      <c r="D299" t="s">
        <v>39</v>
      </c>
      <c r="E299">
        <v>26.51</v>
      </c>
      <c r="F299">
        <v>151.59</v>
      </c>
      <c r="G299">
        <v>-26.85</v>
      </c>
      <c r="H299">
        <v>151.983</v>
      </c>
      <c r="I299">
        <v>470</v>
      </c>
      <c r="J299" t="s">
        <v>40</v>
      </c>
      <c r="K299" s="1">
        <v>21244</v>
      </c>
      <c r="L299" t="s">
        <v>41</v>
      </c>
      <c r="M299" t="s">
        <v>11</v>
      </c>
      <c r="N299" t="s">
        <v>14</v>
      </c>
      <c r="O299" t="s">
        <v>18</v>
      </c>
      <c r="P299" t="s">
        <v>27</v>
      </c>
      <c r="Q299">
        <v>4</v>
      </c>
      <c r="R299">
        <v>2.2000000000000002</v>
      </c>
      <c r="S299">
        <f t="shared" si="19"/>
        <v>60795</v>
      </c>
      <c r="T299">
        <f t="shared" si="20"/>
        <v>23144</v>
      </c>
      <c r="U299">
        <f t="shared" si="21"/>
        <v>2.6268147251987557</v>
      </c>
      <c r="V299">
        <v>358</v>
      </c>
      <c r="W299">
        <v>346</v>
      </c>
    </row>
    <row r="300" spans="1:23" hidden="1" x14ac:dyDescent="0.2">
      <c r="A300">
        <v>6</v>
      </c>
      <c r="B300" t="s">
        <v>3</v>
      </c>
      <c r="C300" t="s">
        <v>4</v>
      </c>
      <c r="D300" t="s">
        <v>39</v>
      </c>
      <c r="E300">
        <v>26.51</v>
      </c>
      <c r="F300">
        <v>151.59</v>
      </c>
      <c r="G300">
        <v>-26.85</v>
      </c>
      <c r="H300">
        <v>151.983</v>
      </c>
      <c r="I300">
        <v>470</v>
      </c>
      <c r="J300" t="s">
        <v>40</v>
      </c>
      <c r="K300" s="1">
        <v>21244</v>
      </c>
      <c r="L300" t="s">
        <v>41</v>
      </c>
      <c r="M300" t="s">
        <v>11</v>
      </c>
      <c r="N300" t="s">
        <v>14</v>
      </c>
      <c r="O300" t="s">
        <v>18</v>
      </c>
      <c r="P300" t="s">
        <v>27</v>
      </c>
      <c r="Q300">
        <v>5</v>
      </c>
      <c r="R300">
        <v>1.29</v>
      </c>
      <c r="S300">
        <f t="shared" si="19"/>
        <v>60795</v>
      </c>
      <c r="T300">
        <f t="shared" si="20"/>
        <v>23144</v>
      </c>
      <c r="U300">
        <f t="shared" si="21"/>
        <v>2.6268147251987557</v>
      </c>
      <c r="V300">
        <v>358</v>
      </c>
      <c r="W300">
        <v>346</v>
      </c>
    </row>
    <row r="301" spans="1:23" hidden="1" x14ac:dyDescent="0.2">
      <c r="A301">
        <v>6</v>
      </c>
      <c r="B301" t="s">
        <v>3</v>
      </c>
      <c r="C301" t="s">
        <v>4</v>
      </c>
      <c r="D301" t="s">
        <v>39</v>
      </c>
      <c r="E301">
        <v>26.51</v>
      </c>
      <c r="F301">
        <v>151.59</v>
      </c>
      <c r="G301">
        <v>-26.85</v>
      </c>
      <c r="H301">
        <v>151.983</v>
      </c>
      <c r="I301">
        <v>470</v>
      </c>
      <c r="J301" t="s">
        <v>40</v>
      </c>
      <c r="K301" s="1">
        <v>21244</v>
      </c>
      <c r="L301" t="s">
        <v>41</v>
      </c>
      <c r="M301" t="s">
        <v>11</v>
      </c>
      <c r="N301" t="s">
        <v>14</v>
      </c>
      <c r="O301" t="s">
        <v>18</v>
      </c>
      <c r="P301" t="s">
        <v>27</v>
      </c>
      <c r="Q301">
        <v>6</v>
      </c>
      <c r="R301">
        <v>1.35</v>
      </c>
      <c r="S301">
        <f t="shared" si="19"/>
        <v>60795</v>
      </c>
      <c r="T301">
        <f t="shared" si="20"/>
        <v>23144</v>
      </c>
      <c r="U301">
        <f t="shared" si="21"/>
        <v>2.6268147251987557</v>
      </c>
      <c r="V301">
        <v>358</v>
      </c>
      <c r="W301">
        <v>346</v>
      </c>
    </row>
    <row r="302" spans="1:23" hidden="1" x14ac:dyDescent="0.2">
      <c r="A302">
        <v>6</v>
      </c>
      <c r="B302" t="s">
        <v>3</v>
      </c>
      <c r="C302" t="s">
        <v>4</v>
      </c>
      <c r="D302" t="s">
        <v>39</v>
      </c>
      <c r="E302">
        <v>26.51</v>
      </c>
      <c r="F302">
        <v>151.59</v>
      </c>
      <c r="G302">
        <v>-26.85</v>
      </c>
      <c r="H302">
        <v>151.983</v>
      </c>
      <c r="I302">
        <v>470</v>
      </c>
      <c r="J302" t="s">
        <v>40</v>
      </c>
      <c r="K302" s="1">
        <v>21244</v>
      </c>
      <c r="L302" t="s">
        <v>41</v>
      </c>
      <c r="M302" t="s">
        <v>11</v>
      </c>
      <c r="N302" t="s">
        <v>14</v>
      </c>
      <c r="O302" t="s">
        <v>19</v>
      </c>
      <c r="P302" t="s">
        <v>27</v>
      </c>
      <c r="Q302">
        <v>1</v>
      </c>
      <c r="R302">
        <v>2.66</v>
      </c>
      <c r="S302">
        <f t="shared" si="19"/>
        <v>60795</v>
      </c>
      <c r="T302">
        <f t="shared" si="20"/>
        <v>23144</v>
      </c>
      <c r="U302">
        <f t="shared" si="21"/>
        <v>2.6268147251987557</v>
      </c>
      <c r="V302">
        <v>358</v>
      </c>
      <c r="W302">
        <v>346</v>
      </c>
    </row>
    <row r="303" spans="1:23" hidden="1" x14ac:dyDescent="0.2">
      <c r="A303">
        <v>6</v>
      </c>
      <c r="B303" t="s">
        <v>3</v>
      </c>
      <c r="C303" t="s">
        <v>4</v>
      </c>
      <c r="D303" t="s">
        <v>39</v>
      </c>
      <c r="E303">
        <v>26.51</v>
      </c>
      <c r="F303">
        <v>151.59</v>
      </c>
      <c r="G303">
        <v>-26.85</v>
      </c>
      <c r="H303">
        <v>151.983</v>
      </c>
      <c r="I303">
        <v>470</v>
      </c>
      <c r="J303" t="s">
        <v>40</v>
      </c>
      <c r="K303" s="1">
        <v>21244</v>
      </c>
      <c r="L303" t="s">
        <v>41</v>
      </c>
      <c r="M303" t="s">
        <v>11</v>
      </c>
      <c r="N303" t="s">
        <v>14</v>
      </c>
      <c r="O303" t="s">
        <v>19</v>
      </c>
      <c r="P303" t="s">
        <v>27</v>
      </c>
      <c r="Q303">
        <v>2</v>
      </c>
      <c r="R303">
        <v>4.75</v>
      </c>
      <c r="S303">
        <f t="shared" si="19"/>
        <v>60795</v>
      </c>
      <c r="T303">
        <f t="shared" si="20"/>
        <v>23144</v>
      </c>
      <c r="U303">
        <f t="shared" si="21"/>
        <v>2.6268147251987557</v>
      </c>
      <c r="V303">
        <v>358</v>
      </c>
      <c r="W303">
        <v>346</v>
      </c>
    </row>
    <row r="304" spans="1:23" hidden="1" x14ac:dyDescent="0.2">
      <c r="A304">
        <v>6</v>
      </c>
      <c r="B304" t="s">
        <v>3</v>
      </c>
      <c r="C304" t="s">
        <v>4</v>
      </c>
      <c r="D304" t="s">
        <v>39</v>
      </c>
      <c r="E304">
        <v>26.51</v>
      </c>
      <c r="F304">
        <v>151.59</v>
      </c>
      <c r="G304">
        <v>-26.85</v>
      </c>
      <c r="H304">
        <v>151.983</v>
      </c>
      <c r="I304">
        <v>470</v>
      </c>
      <c r="J304" t="s">
        <v>40</v>
      </c>
      <c r="K304" s="1">
        <v>21244</v>
      </c>
      <c r="L304" t="s">
        <v>41</v>
      </c>
      <c r="M304" t="s">
        <v>11</v>
      </c>
      <c r="N304" t="s">
        <v>14</v>
      </c>
      <c r="O304" t="s">
        <v>19</v>
      </c>
      <c r="P304" t="s">
        <v>27</v>
      </c>
      <c r="Q304">
        <v>3</v>
      </c>
      <c r="R304">
        <v>2.95</v>
      </c>
      <c r="S304">
        <f t="shared" si="19"/>
        <v>60795</v>
      </c>
      <c r="T304">
        <f t="shared" si="20"/>
        <v>23144</v>
      </c>
      <c r="U304">
        <f t="shared" si="21"/>
        <v>2.6268147251987557</v>
      </c>
      <c r="V304">
        <v>358</v>
      </c>
      <c r="W304">
        <v>346</v>
      </c>
    </row>
    <row r="305" spans="1:23" hidden="1" x14ac:dyDescent="0.2">
      <c r="A305">
        <v>6</v>
      </c>
      <c r="B305" t="s">
        <v>3</v>
      </c>
      <c r="C305" t="s">
        <v>4</v>
      </c>
      <c r="D305" t="s">
        <v>39</v>
      </c>
      <c r="E305">
        <v>26.51</v>
      </c>
      <c r="F305">
        <v>151.59</v>
      </c>
      <c r="G305">
        <v>-26.85</v>
      </c>
      <c r="H305">
        <v>151.983</v>
      </c>
      <c r="I305">
        <v>470</v>
      </c>
      <c r="J305" t="s">
        <v>40</v>
      </c>
      <c r="K305" s="1">
        <v>21244</v>
      </c>
      <c r="L305" t="s">
        <v>41</v>
      </c>
      <c r="M305" t="s">
        <v>11</v>
      </c>
      <c r="N305" t="s">
        <v>14</v>
      </c>
      <c r="O305" t="s">
        <v>19</v>
      </c>
      <c r="P305" t="s">
        <v>27</v>
      </c>
      <c r="Q305">
        <v>4</v>
      </c>
      <c r="R305">
        <v>2.1</v>
      </c>
      <c r="S305">
        <f t="shared" si="19"/>
        <v>60795</v>
      </c>
      <c r="T305">
        <f t="shared" si="20"/>
        <v>23144</v>
      </c>
      <c r="U305">
        <f t="shared" si="21"/>
        <v>2.6268147251987557</v>
      </c>
      <c r="V305">
        <v>358</v>
      </c>
      <c r="W305">
        <v>346</v>
      </c>
    </row>
    <row r="306" spans="1:23" hidden="1" x14ac:dyDescent="0.2">
      <c r="A306">
        <v>6</v>
      </c>
      <c r="B306" t="s">
        <v>3</v>
      </c>
      <c r="C306" t="s">
        <v>4</v>
      </c>
      <c r="D306" t="s">
        <v>39</v>
      </c>
      <c r="E306">
        <v>26.51</v>
      </c>
      <c r="F306">
        <v>151.59</v>
      </c>
      <c r="G306">
        <v>-26.85</v>
      </c>
      <c r="H306">
        <v>151.983</v>
      </c>
      <c r="I306">
        <v>470</v>
      </c>
      <c r="J306" t="s">
        <v>40</v>
      </c>
      <c r="K306" s="1">
        <v>21244</v>
      </c>
      <c r="L306" t="s">
        <v>41</v>
      </c>
      <c r="M306" t="s">
        <v>11</v>
      </c>
      <c r="N306" t="s">
        <v>14</v>
      </c>
      <c r="O306" t="s">
        <v>19</v>
      </c>
      <c r="P306" t="s">
        <v>27</v>
      </c>
      <c r="Q306">
        <v>5</v>
      </c>
      <c r="R306">
        <v>2.21</v>
      </c>
      <c r="S306">
        <f t="shared" si="19"/>
        <v>60795</v>
      </c>
      <c r="T306">
        <f t="shared" si="20"/>
        <v>23144</v>
      </c>
      <c r="U306">
        <f t="shared" si="21"/>
        <v>2.6268147251987557</v>
      </c>
      <c r="V306">
        <v>358</v>
      </c>
      <c r="W306">
        <v>346</v>
      </c>
    </row>
    <row r="307" spans="1:23" hidden="1" x14ac:dyDescent="0.2">
      <c r="A307">
        <v>6</v>
      </c>
      <c r="B307" t="s">
        <v>3</v>
      </c>
      <c r="C307" t="s">
        <v>4</v>
      </c>
      <c r="D307" t="s">
        <v>39</v>
      </c>
      <c r="E307">
        <v>26.51</v>
      </c>
      <c r="F307">
        <v>151.59</v>
      </c>
      <c r="G307">
        <v>-26.85</v>
      </c>
      <c r="H307">
        <v>151.983</v>
      </c>
      <c r="I307">
        <v>470</v>
      </c>
      <c r="J307" t="s">
        <v>40</v>
      </c>
      <c r="K307" s="1">
        <v>21244</v>
      </c>
      <c r="L307" t="s">
        <v>41</v>
      </c>
      <c r="M307" t="s">
        <v>11</v>
      </c>
      <c r="N307" t="s">
        <v>14</v>
      </c>
      <c r="O307" t="s">
        <v>19</v>
      </c>
      <c r="P307" t="s">
        <v>27</v>
      </c>
      <c r="Q307">
        <v>6</v>
      </c>
      <c r="R307">
        <v>4.55</v>
      </c>
      <c r="S307">
        <f t="shared" si="19"/>
        <v>60795</v>
      </c>
      <c r="T307">
        <f t="shared" si="20"/>
        <v>23144</v>
      </c>
      <c r="U307">
        <f t="shared" si="21"/>
        <v>2.6268147251987557</v>
      </c>
      <c r="V307">
        <v>358</v>
      </c>
      <c r="W307">
        <v>346</v>
      </c>
    </row>
    <row r="308" spans="1:23" hidden="1" x14ac:dyDescent="0.2">
      <c r="A308">
        <v>6</v>
      </c>
      <c r="B308" t="s">
        <v>3</v>
      </c>
      <c r="C308" t="s">
        <v>4</v>
      </c>
      <c r="D308" t="s">
        <v>39</v>
      </c>
      <c r="E308">
        <v>26.51</v>
      </c>
      <c r="F308">
        <v>151.59</v>
      </c>
      <c r="G308">
        <v>-26.85</v>
      </c>
      <c r="H308">
        <v>151.983</v>
      </c>
      <c r="I308">
        <v>470</v>
      </c>
      <c r="J308" t="s">
        <v>40</v>
      </c>
      <c r="K308" s="1">
        <v>21244</v>
      </c>
      <c r="L308" t="s">
        <v>41</v>
      </c>
      <c r="M308" t="s">
        <v>11</v>
      </c>
      <c r="N308" t="s">
        <v>24</v>
      </c>
      <c r="O308" t="s">
        <v>15</v>
      </c>
      <c r="P308" t="s">
        <v>26</v>
      </c>
      <c r="Q308">
        <v>1</v>
      </c>
      <c r="R308">
        <v>23.76</v>
      </c>
      <c r="S308">
        <f t="shared" si="19"/>
        <v>60795</v>
      </c>
      <c r="T308">
        <f t="shared" si="20"/>
        <v>23144</v>
      </c>
      <c r="U308">
        <f t="shared" si="21"/>
        <v>2.6268147251987557</v>
      </c>
      <c r="V308">
        <v>358</v>
      </c>
      <c r="W308">
        <v>346</v>
      </c>
    </row>
    <row r="309" spans="1:23" hidden="1" x14ac:dyDescent="0.2">
      <c r="A309">
        <v>6</v>
      </c>
      <c r="B309" t="s">
        <v>3</v>
      </c>
      <c r="C309" t="s">
        <v>4</v>
      </c>
      <c r="D309" t="s">
        <v>39</v>
      </c>
      <c r="E309">
        <v>26.51</v>
      </c>
      <c r="F309">
        <v>151.59</v>
      </c>
      <c r="G309">
        <v>-26.85</v>
      </c>
      <c r="H309">
        <v>151.983</v>
      </c>
      <c r="I309">
        <v>470</v>
      </c>
      <c r="J309" t="s">
        <v>40</v>
      </c>
      <c r="K309" s="1">
        <v>21244</v>
      </c>
      <c r="L309" t="s">
        <v>41</v>
      </c>
      <c r="M309" t="s">
        <v>11</v>
      </c>
      <c r="N309" t="s">
        <v>24</v>
      </c>
      <c r="O309" t="s">
        <v>15</v>
      </c>
      <c r="P309" t="s">
        <v>26</v>
      </c>
      <c r="Q309">
        <v>2</v>
      </c>
      <c r="R309">
        <v>27.48</v>
      </c>
      <c r="S309">
        <f t="shared" si="19"/>
        <v>60795</v>
      </c>
      <c r="T309">
        <f t="shared" si="20"/>
        <v>23144</v>
      </c>
      <c r="U309">
        <f t="shared" si="21"/>
        <v>2.6268147251987557</v>
      </c>
      <c r="V309">
        <v>358</v>
      </c>
      <c r="W309">
        <v>346</v>
      </c>
    </row>
    <row r="310" spans="1:23" hidden="1" x14ac:dyDescent="0.2">
      <c r="A310">
        <v>6</v>
      </c>
      <c r="B310" t="s">
        <v>3</v>
      </c>
      <c r="C310" t="s">
        <v>4</v>
      </c>
      <c r="D310" t="s">
        <v>39</v>
      </c>
      <c r="E310">
        <v>26.51</v>
      </c>
      <c r="F310">
        <v>151.59</v>
      </c>
      <c r="G310">
        <v>-26.85</v>
      </c>
      <c r="H310">
        <v>151.983</v>
      </c>
      <c r="I310">
        <v>470</v>
      </c>
      <c r="J310" t="s">
        <v>40</v>
      </c>
      <c r="K310" s="1">
        <v>21244</v>
      </c>
      <c r="L310" t="s">
        <v>41</v>
      </c>
      <c r="M310" t="s">
        <v>11</v>
      </c>
      <c r="N310" t="s">
        <v>24</v>
      </c>
      <c r="O310" t="s">
        <v>15</v>
      </c>
      <c r="P310" t="s">
        <v>26</v>
      </c>
      <c r="Q310">
        <v>3</v>
      </c>
      <c r="R310">
        <v>27.54</v>
      </c>
      <c r="S310">
        <f t="shared" si="19"/>
        <v>60795</v>
      </c>
      <c r="T310">
        <f t="shared" si="20"/>
        <v>23144</v>
      </c>
      <c r="U310">
        <f t="shared" si="21"/>
        <v>2.6268147251987557</v>
      </c>
      <c r="V310">
        <v>358</v>
      </c>
      <c r="W310">
        <v>346</v>
      </c>
    </row>
    <row r="311" spans="1:23" hidden="1" x14ac:dyDescent="0.2">
      <c r="A311">
        <v>6</v>
      </c>
      <c r="B311" t="s">
        <v>3</v>
      </c>
      <c r="C311" t="s">
        <v>4</v>
      </c>
      <c r="D311" t="s">
        <v>39</v>
      </c>
      <c r="E311">
        <v>26.51</v>
      </c>
      <c r="F311">
        <v>151.59</v>
      </c>
      <c r="G311">
        <v>-26.85</v>
      </c>
      <c r="H311">
        <v>151.983</v>
      </c>
      <c r="I311">
        <v>470</v>
      </c>
      <c r="J311" t="s">
        <v>40</v>
      </c>
      <c r="K311" s="1">
        <v>21244</v>
      </c>
      <c r="L311" t="s">
        <v>41</v>
      </c>
      <c r="M311" t="s">
        <v>11</v>
      </c>
      <c r="N311" t="s">
        <v>24</v>
      </c>
      <c r="O311" t="s">
        <v>15</v>
      </c>
      <c r="P311" t="s">
        <v>26</v>
      </c>
      <c r="Q311">
        <v>4</v>
      </c>
      <c r="R311">
        <v>22.53</v>
      </c>
      <c r="S311">
        <f t="shared" si="19"/>
        <v>60795</v>
      </c>
      <c r="T311">
        <f t="shared" si="20"/>
        <v>23144</v>
      </c>
      <c r="U311">
        <f t="shared" si="21"/>
        <v>2.6268147251987557</v>
      </c>
      <c r="V311">
        <v>358</v>
      </c>
      <c r="W311">
        <v>346</v>
      </c>
    </row>
    <row r="312" spans="1:23" hidden="1" x14ac:dyDescent="0.2">
      <c r="A312">
        <v>6</v>
      </c>
      <c r="B312" t="s">
        <v>3</v>
      </c>
      <c r="C312" t="s">
        <v>4</v>
      </c>
      <c r="D312" t="s">
        <v>39</v>
      </c>
      <c r="E312">
        <v>26.51</v>
      </c>
      <c r="F312">
        <v>151.59</v>
      </c>
      <c r="G312">
        <v>-26.85</v>
      </c>
      <c r="H312">
        <v>151.983</v>
      </c>
      <c r="I312">
        <v>470</v>
      </c>
      <c r="J312" t="s">
        <v>40</v>
      </c>
      <c r="K312" s="1">
        <v>21244</v>
      </c>
      <c r="L312" t="s">
        <v>41</v>
      </c>
      <c r="M312" t="s">
        <v>11</v>
      </c>
      <c r="N312" t="s">
        <v>24</v>
      </c>
      <c r="O312" t="s">
        <v>15</v>
      </c>
      <c r="P312" t="s">
        <v>26</v>
      </c>
      <c r="Q312">
        <v>5</v>
      </c>
      <c r="R312">
        <v>27.53</v>
      </c>
      <c r="S312">
        <f t="shared" si="19"/>
        <v>60795</v>
      </c>
      <c r="T312">
        <f t="shared" si="20"/>
        <v>23144</v>
      </c>
      <c r="U312">
        <f t="shared" si="21"/>
        <v>2.6268147251987557</v>
      </c>
      <c r="V312">
        <v>358</v>
      </c>
      <c r="W312">
        <v>346</v>
      </c>
    </row>
    <row r="313" spans="1:23" hidden="1" x14ac:dyDescent="0.2">
      <c r="A313">
        <v>6</v>
      </c>
      <c r="B313" t="s">
        <v>3</v>
      </c>
      <c r="C313" t="s">
        <v>4</v>
      </c>
      <c r="D313" t="s">
        <v>39</v>
      </c>
      <c r="E313">
        <v>26.51</v>
      </c>
      <c r="F313">
        <v>151.59</v>
      </c>
      <c r="G313">
        <v>-26.85</v>
      </c>
      <c r="H313">
        <v>151.983</v>
      </c>
      <c r="I313">
        <v>470</v>
      </c>
      <c r="J313" t="s">
        <v>40</v>
      </c>
      <c r="K313" s="1">
        <v>21244</v>
      </c>
      <c r="L313" t="s">
        <v>41</v>
      </c>
      <c r="M313" t="s">
        <v>11</v>
      </c>
      <c r="N313" t="s">
        <v>24</v>
      </c>
      <c r="O313" t="s">
        <v>15</v>
      </c>
      <c r="P313" t="s">
        <v>26</v>
      </c>
      <c r="Q313">
        <v>6</v>
      </c>
      <c r="R313">
        <v>26.93</v>
      </c>
      <c r="S313">
        <f t="shared" si="19"/>
        <v>60795</v>
      </c>
      <c r="T313">
        <f t="shared" si="20"/>
        <v>23144</v>
      </c>
      <c r="U313">
        <f t="shared" si="21"/>
        <v>2.6268147251987557</v>
      </c>
      <c r="V313">
        <v>358</v>
      </c>
      <c r="W313">
        <v>346</v>
      </c>
    </row>
    <row r="314" spans="1:23" hidden="1" x14ac:dyDescent="0.2">
      <c r="A314">
        <v>6</v>
      </c>
      <c r="B314" t="s">
        <v>3</v>
      </c>
      <c r="C314" t="s">
        <v>4</v>
      </c>
      <c r="D314" t="s">
        <v>39</v>
      </c>
      <c r="E314">
        <v>26.51</v>
      </c>
      <c r="F314">
        <v>151.59</v>
      </c>
      <c r="G314">
        <v>-26.85</v>
      </c>
      <c r="H314">
        <v>151.983</v>
      </c>
      <c r="I314">
        <v>470</v>
      </c>
      <c r="J314" t="s">
        <v>40</v>
      </c>
      <c r="K314" s="1">
        <v>21244</v>
      </c>
      <c r="L314" t="s">
        <v>41</v>
      </c>
      <c r="M314" t="s">
        <v>11</v>
      </c>
      <c r="N314" t="s">
        <v>24</v>
      </c>
      <c r="O314" t="s">
        <v>15</v>
      </c>
      <c r="P314" t="s">
        <v>26</v>
      </c>
      <c r="Q314">
        <v>7</v>
      </c>
      <c r="R314">
        <v>25.41</v>
      </c>
      <c r="S314">
        <f t="shared" si="19"/>
        <v>60795</v>
      </c>
      <c r="T314">
        <f t="shared" si="20"/>
        <v>23144</v>
      </c>
      <c r="U314">
        <f t="shared" si="21"/>
        <v>2.6268147251987557</v>
      </c>
      <c r="V314">
        <v>358</v>
      </c>
      <c r="W314">
        <v>346</v>
      </c>
    </row>
    <row r="315" spans="1:23" hidden="1" x14ac:dyDescent="0.2">
      <c r="A315">
        <v>6</v>
      </c>
      <c r="B315" t="s">
        <v>3</v>
      </c>
      <c r="C315" t="s">
        <v>4</v>
      </c>
      <c r="D315" t="s">
        <v>39</v>
      </c>
      <c r="E315">
        <v>26.51</v>
      </c>
      <c r="F315">
        <v>151.59</v>
      </c>
      <c r="G315">
        <v>-26.85</v>
      </c>
      <c r="H315">
        <v>151.983</v>
      </c>
      <c r="I315">
        <v>470</v>
      </c>
      <c r="J315" t="s">
        <v>40</v>
      </c>
      <c r="K315" s="1">
        <v>21244</v>
      </c>
      <c r="L315" t="s">
        <v>41</v>
      </c>
      <c r="M315" t="s">
        <v>11</v>
      </c>
      <c r="N315" t="s">
        <v>24</v>
      </c>
      <c r="O315" t="s">
        <v>15</v>
      </c>
      <c r="P315" t="s">
        <v>26</v>
      </c>
      <c r="Q315">
        <v>8</v>
      </c>
      <c r="R315">
        <v>22.32</v>
      </c>
      <c r="S315">
        <f t="shared" si="19"/>
        <v>60795</v>
      </c>
      <c r="T315">
        <f t="shared" si="20"/>
        <v>23144</v>
      </c>
      <c r="U315">
        <f t="shared" si="21"/>
        <v>2.6268147251987557</v>
      </c>
      <c r="V315">
        <v>358</v>
      </c>
      <c r="W315">
        <v>346</v>
      </c>
    </row>
    <row r="316" spans="1:23" hidden="1" x14ac:dyDescent="0.2">
      <c r="A316">
        <v>6</v>
      </c>
      <c r="B316" t="s">
        <v>3</v>
      </c>
      <c r="C316" t="s">
        <v>4</v>
      </c>
      <c r="D316" t="s">
        <v>39</v>
      </c>
      <c r="E316">
        <v>26.51</v>
      </c>
      <c r="F316">
        <v>151.59</v>
      </c>
      <c r="G316">
        <v>-26.85</v>
      </c>
      <c r="H316">
        <v>151.983</v>
      </c>
      <c r="I316">
        <v>470</v>
      </c>
      <c r="J316" t="s">
        <v>40</v>
      </c>
      <c r="K316" s="1">
        <v>21244</v>
      </c>
      <c r="L316" t="s">
        <v>41</v>
      </c>
      <c r="M316" t="s">
        <v>11</v>
      </c>
      <c r="N316" t="s">
        <v>24</v>
      </c>
      <c r="O316" t="s">
        <v>15</v>
      </c>
      <c r="P316" t="s">
        <v>26</v>
      </c>
      <c r="Q316">
        <v>9</v>
      </c>
      <c r="R316">
        <v>21.11</v>
      </c>
      <c r="S316">
        <f t="shared" si="19"/>
        <v>60795</v>
      </c>
      <c r="T316">
        <f t="shared" si="20"/>
        <v>23144</v>
      </c>
      <c r="U316">
        <f t="shared" si="21"/>
        <v>2.6268147251987557</v>
      </c>
      <c r="V316">
        <v>358</v>
      </c>
      <c r="W316">
        <v>346</v>
      </c>
    </row>
    <row r="317" spans="1:23" hidden="1" x14ac:dyDescent="0.2">
      <c r="A317">
        <v>6</v>
      </c>
      <c r="B317" t="s">
        <v>3</v>
      </c>
      <c r="C317" t="s">
        <v>4</v>
      </c>
      <c r="D317" t="s">
        <v>39</v>
      </c>
      <c r="E317">
        <v>26.51</v>
      </c>
      <c r="F317">
        <v>151.59</v>
      </c>
      <c r="G317">
        <v>-26.85</v>
      </c>
      <c r="H317">
        <v>151.983</v>
      </c>
      <c r="I317">
        <v>470</v>
      </c>
      <c r="J317" t="s">
        <v>40</v>
      </c>
      <c r="K317" s="1">
        <v>21244</v>
      </c>
      <c r="L317" t="s">
        <v>41</v>
      </c>
      <c r="M317" t="s">
        <v>11</v>
      </c>
      <c r="N317" t="s">
        <v>24</v>
      </c>
      <c r="O317" t="s">
        <v>15</v>
      </c>
      <c r="P317" t="s">
        <v>26</v>
      </c>
      <c r="Q317">
        <v>10</v>
      </c>
      <c r="R317">
        <v>27.83</v>
      </c>
      <c r="S317">
        <f t="shared" si="19"/>
        <v>60795</v>
      </c>
      <c r="T317">
        <f t="shared" si="20"/>
        <v>23144</v>
      </c>
      <c r="U317">
        <f t="shared" si="21"/>
        <v>2.6268147251987557</v>
      </c>
      <c r="V317">
        <v>358</v>
      </c>
      <c r="W317">
        <v>346</v>
      </c>
    </row>
    <row r="318" spans="1:23" x14ac:dyDescent="0.2">
      <c r="A318">
        <v>6</v>
      </c>
      <c r="B318" t="s">
        <v>3</v>
      </c>
      <c r="C318" t="s">
        <v>4</v>
      </c>
      <c r="D318" t="s">
        <v>39</v>
      </c>
      <c r="E318">
        <v>26.51</v>
      </c>
      <c r="F318">
        <v>151.59</v>
      </c>
      <c r="G318">
        <v>-26.85</v>
      </c>
      <c r="H318">
        <v>151.983</v>
      </c>
      <c r="I318">
        <v>470</v>
      </c>
      <c r="J318" t="s">
        <v>40</v>
      </c>
      <c r="K318" s="1">
        <v>21244</v>
      </c>
      <c r="L318" t="s">
        <v>41</v>
      </c>
      <c r="M318" t="s">
        <v>11</v>
      </c>
      <c r="N318" t="s">
        <v>24</v>
      </c>
      <c r="O318" t="s">
        <v>15</v>
      </c>
      <c r="P318" t="s">
        <v>27</v>
      </c>
      <c r="Q318">
        <v>1</v>
      </c>
      <c r="R318">
        <v>16.940000000000001</v>
      </c>
      <c r="S318">
        <f t="shared" si="19"/>
        <v>60795</v>
      </c>
      <c r="T318">
        <f t="shared" si="20"/>
        <v>23144</v>
      </c>
      <c r="U318">
        <f t="shared" si="21"/>
        <v>2.6268147251987557</v>
      </c>
      <c r="V318">
        <v>358</v>
      </c>
      <c r="W318">
        <v>346</v>
      </c>
    </row>
    <row r="319" spans="1:23" x14ac:dyDescent="0.2">
      <c r="A319">
        <v>6</v>
      </c>
      <c r="B319" t="s">
        <v>3</v>
      </c>
      <c r="C319" t="s">
        <v>4</v>
      </c>
      <c r="D319" t="s">
        <v>39</v>
      </c>
      <c r="E319">
        <v>26.51</v>
      </c>
      <c r="F319">
        <v>151.59</v>
      </c>
      <c r="G319">
        <v>-26.85</v>
      </c>
      <c r="H319">
        <v>151.983</v>
      </c>
      <c r="I319">
        <v>470</v>
      </c>
      <c r="J319" t="s">
        <v>40</v>
      </c>
      <c r="K319" s="1">
        <v>21244</v>
      </c>
      <c r="L319" t="s">
        <v>41</v>
      </c>
      <c r="M319" t="s">
        <v>11</v>
      </c>
      <c r="N319" t="s">
        <v>24</v>
      </c>
      <c r="O319" t="s">
        <v>15</v>
      </c>
      <c r="P319" t="s">
        <v>27</v>
      </c>
      <c r="Q319">
        <v>2</v>
      </c>
      <c r="R319">
        <v>16.79</v>
      </c>
      <c r="S319">
        <f t="shared" si="19"/>
        <v>60795</v>
      </c>
      <c r="T319">
        <f t="shared" si="20"/>
        <v>23144</v>
      </c>
      <c r="U319">
        <f t="shared" si="21"/>
        <v>2.6268147251987557</v>
      </c>
      <c r="V319">
        <v>358</v>
      </c>
      <c r="W319">
        <v>346</v>
      </c>
    </row>
    <row r="320" spans="1:23" x14ac:dyDescent="0.2">
      <c r="A320">
        <v>6</v>
      </c>
      <c r="B320" t="s">
        <v>3</v>
      </c>
      <c r="C320" t="s">
        <v>4</v>
      </c>
      <c r="D320" t="s">
        <v>39</v>
      </c>
      <c r="E320">
        <v>26.51</v>
      </c>
      <c r="F320">
        <v>151.59</v>
      </c>
      <c r="G320">
        <v>-26.85</v>
      </c>
      <c r="H320">
        <v>151.983</v>
      </c>
      <c r="I320">
        <v>470</v>
      </c>
      <c r="J320" t="s">
        <v>40</v>
      </c>
      <c r="K320" s="1">
        <v>21244</v>
      </c>
      <c r="L320" t="s">
        <v>41</v>
      </c>
      <c r="M320" t="s">
        <v>11</v>
      </c>
      <c r="N320" t="s">
        <v>24</v>
      </c>
      <c r="O320" t="s">
        <v>15</v>
      </c>
      <c r="P320" t="s">
        <v>27</v>
      </c>
      <c r="Q320">
        <v>3</v>
      </c>
      <c r="R320">
        <v>14.98</v>
      </c>
      <c r="S320">
        <f t="shared" si="19"/>
        <v>60795</v>
      </c>
      <c r="T320">
        <f t="shared" si="20"/>
        <v>23144</v>
      </c>
      <c r="U320">
        <f t="shared" si="21"/>
        <v>2.6268147251987557</v>
      </c>
      <c r="V320">
        <v>358</v>
      </c>
      <c r="W320">
        <v>346</v>
      </c>
    </row>
    <row r="321" spans="1:23" x14ac:dyDescent="0.2">
      <c r="A321">
        <v>6</v>
      </c>
      <c r="B321" t="s">
        <v>3</v>
      </c>
      <c r="C321" t="s">
        <v>4</v>
      </c>
      <c r="D321" t="s">
        <v>39</v>
      </c>
      <c r="E321">
        <v>26.51</v>
      </c>
      <c r="F321">
        <v>151.59</v>
      </c>
      <c r="G321">
        <v>-26.85</v>
      </c>
      <c r="H321">
        <v>151.983</v>
      </c>
      <c r="I321">
        <v>470</v>
      </c>
      <c r="J321" t="s">
        <v>40</v>
      </c>
      <c r="K321" s="1">
        <v>21244</v>
      </c>
      <c r="L321" t="s">
        <v>41</v>
      </c>
      <c r="M321" t="s">
        <v>11</v>
      </c>
      <c r="N321" t="s">
        <v>24</v>
      </c>
      <c r="O321" t="s">
        <v>15</v>
      </c>
      <c r="P321" t="s">
        <v>27</v>
      </c>
      <c r="Q321">
        <v>4</v>
      </c>
      <c r="R321">
        <v>14.44</v>
      </c>
      <c r="S321">
        <f t="shared" si="19"/>
        <v>60795</v>
      </c>
      <c r="T321">
        <f t="shared" si="20"/>
        <v>23144</v>
      </c>
      <c r="U321">
        <f t="shared" si="21"/>
        <v>2.6268147251987557</v>
      </c>
      <c r="V321">
        <v>358</v>
      </c>
      <c r="W321">
        <v>346</v>
      </c>
    </row>
    <row r="322" spans="1:23" x14ac:dyDescent="0.2">
      <c r="A322">
        <v>6</v>
      </c>
      <c r="B322" t="s">
        <v>3</v>
      </c>
      <c r="C322" t="s">
        <v>4</v>
      </c>
      <c r="D322" t="s">
        <v>39</v>
      </c>
      <c r="E322">
        <v>26.51</v>
      </c>
      <c r="F322">
        <v>151.59</v>
      </c>
      <c r="G322">
        <v>-26.85</v>
      </c>
      <c r="H322">
        <v>151.983</v>
      </c>
      <c r="I322">
        <v>470</v>
      </c>
      <c r="J322" t="s">
        <v>40</v>
      </c>
      <c r="K322" s="1">
        <v>21244</v>
      </c>
      <c r="L322" t="s">
        <v>41</v>
      </c>
      <c r="M322" t="s">
        <v>11</v>
      </c>
      <c r="N322" t="s">
        <v>24</v>
      </c>
      <c r="O322" t="s">
        <v>15</v>
      </c>
      <c r="P322" t="s">
        <v>27</v>
      </c>
      <c r="Q322">
        <v>5</v>
      </c>
      <c r="R322">
        <v>14.84</v>
      </c>
      <c r="S322">
        <f t="shared" si="19"/>
        <v>60795</v>
      </c>
      <c r="T322">
        <f t="shared" si="20"/>
        <v>23144</v>
      </c>
      <c r="U322">
        <f t="shared" si="21"/>
        <v>2.6268147251987557</v>
      </c>
      <c r="V322">
        <v>358</v>
      </c>
      <c r="W322">
        <v>346</v>
      </c>
    </row>
    <row r="323" spans="1:23" x14ac:dyDescent="0.2">
      <c r="A323">
        <v>6</v>
      </c>
      <c r="B323" t="s">
        <v>3</v>
      </c>
      <c r="C323" t="s">
        <v>4</v>
      </c>
      <c r="D323" t="s">
        <v>39</v>
      </c>
      <c r="E323">
        <v>26.51</v>
      </c>
      <c r="F323">
        <v>151.59</v>
      </c>
      <c r="G323">
        <v>-26.85</v>
      </c>
      <c r="H323">
        <v>151.983</v>
      </c>
      <c r="I323">
        <v>470</v>
      </c>
      <c r="J323" t="s">
        <v>40</v>
      </c>
      <c r="K323" s="1">
        <v>21244</v>
      </c>
      <c r="L323" t="s">
        <v>41</v>
      </c>
      <c r="M323" t="s">
        <v>11</v>
      </c>
      <c r="N323" t="s">
        <v>24</v>
      </c>
      <c r="O323" t="s">
        <v>15</v>
      </c>
      <c r="P323" t="s">
        <v>27</v>
      </c>
      <c r="Q323">
        <v>6</v>
      </c>
      <c r="R323">
        <v>16.45</v>
      </c>
      <c r="S323">
        <f t="shared" si="19"/>
        <v>60795</v>
      </c>
      <c r="T323">
        <f t="shared" si="20"/>
        <v>23144</v>
      </c>
      <c r="U323">
        <f t="shared" si="21"/>
        <v>2.6268147251987557</v>
      </c>
      <c r="V323">
        <v>358</v>
      </c>
      <c r="W323">
        <v>346</v>
      </c>
    </row>
    <row r="324" spans="1:23" x14ac:dyDescent="0.2">
      <c r="A324">
        <v>6</v>
      </c>
      <c r="B324" t="s">
        <v>3</v>
      </c>
      <c r="C324" t="s">
        <v>4</v>
      </c>
      <c r="D324" t="s">
        <v>39</v>
      </c>
      <c r="E324">
        <v>26.51</v>
      </c>
      <c r="F324">
        <v>151.59</v>
      </c>
      <c r="G324">
        <v>-26.85</v>
      </c>
      <c r="H324">
        <v>151.983</v>
      </c>
      <c r="I324">
        <v>470</v>
      </c>
      <c r="J324" t="s">
        <v>40</v>
      </c>
      <c r="K324" s="1">
        <v>21244</v>
      </c>
      <c r="L324" t="s">
        <v>41</v>
      </c>
      <c r="M324" t="s">
        <v>11</v>
      </c>
      <c r="N324" t="s">
        <v>24</v>
      </c>
      <c r="O324" t="s">
        <v>15</v>
      </c>
      <c r="P324" t="s">
        <v>27</v>
      </c>
      <c r="Q324">
        <v>7</v>
      </c>
      <c r="R324">
        <v>15.49</v>
      </c>
      <c r="S324">
        <f t="shared" si="19"/>
        <v>60795</v>
      </c>
      <c r="T324">
        <f t="shared" si="20"/>
        <v>23144</v>
      </c>
      <c r="U324">
        <f t="shared" si="21"/>
        <v>2.6268147251987557</v>
      </c>
      <c r="V324">
        <v>358</v>
      </c>
      <c r="W324">
        <v>346</v>
      </c>
    </row>
    <row r="325" spans="1:23" x14ac:dyDescent="0.2">
      <c r="A325">
        <v>6</v>
      </c>
      <c r="B325" t="s">
        <v>3</v>
      </c>
      <c r="C325" t="s">
        <v>4</v>
      </c>
      <c r="D325" t="s">
        <v>39</v>
      </c>
      <c r="E325">
        <v>26.51</v>
      </c>
      <c r="F325">
        <v>151.59</v>
      </c>
      <c r="G325">
        <v>-26.85</v>
      </c>
      <c r="H325">
        <v>151.983</v>
      </c>
      <c r="I325">
        <v>470</v>
      </c>
      <c r="J325" t="s">
        <v>40</v>
      </c>
      <c r="K325" s="1">
        <v>21244</v>
      </c>
      <c r="L325" t="s">
        <v>41</v>
      </c>
      <c r="M325" t="s">
        <v>11</v>
      </c>
      <c r="N325" t="s">
        <v>24</v>
      </c>
      <c r="O325" t="s">
        <v>15</v>
      </c>
      <c r="P325" t="s">
        <v>27</v>
      </c>
      <c r="Q325">
        <v>8</v>
      </c>
      <c r="R325">
        <v>14.94</v>
      </c>
      <c r="S325">
        <f t="shared" si="19"/>
        <v>60795</v>
      </c>
      <c r="T325">
        <f t="shared" si="20"/>
        <v>23144</v>
      </c>
      <c r="U325">
        <f t="shared" si="21"/>
        <v>2.6268147251987557</v>
      </c>
      <c r="V325">
        <v>358</v>
      </c>
      <c r="W325">
        <v>346</v>
      </c>
    </row>
    <row r="326" spans="1:23" x14ac:dyDescent="0.2">
      <c r="A326">
        <v>6</v>
      </c>
      <c r="B326" t="s">
        <v>3</v>
      </c>
      <c r="C326" t="s">
        <v>4</v>
      </c>
      <c r="D326" t="s">
        <v>39</v>
      </c>
      <c r="E326">
        <v>26.51</v>
      </c>
      <c r="F326">
        <v>151.59</v>
      </c>
      <c r="G326">
        <v>-26.85</v>
      </c>
      <c r="H326">
        <v>151.983</v>
      </c>
      <c r="I326">
        <v>470</v>
      </c>
      <c r="J326" t="s">
        <v>40</v>
      </c>
      <c r="K326" s="1">
        <v>21244</v>
      </c>
      <c r="L326" t="s">
        <v>41</v>
      </c>
      <c r="M326" t="s">
        <v>11</v>
      </c>
      <c r="N326" t="s">
        <v>24</v>
      </c>
      <c r="O326" t="s">
        <v>15</v>
      </c>
      <c r="P326" t="s">
        <v>27</v>
      </c>
      <c r="Q326">
        <v>9</v>
      </c>
      <c r="R326">
        <v>14.91</v>
      </c>
      <c r="S326">
        <f t="shared" si="19"/>
        <v>60795</v>
      </c>
      <c r="T326">
        <f t="shared" si="20"/>
        <v>23144</v>
      </c>
      <c r="U326">
        <f t="shared" si="21"/>
        <v>2.6268147251987557</v>
      </c>
      <c r="V326">
        <v>358</v>
      </c>
      <c r="W326">
        <v>346</v>
      </c>
    </row>
    <row r="327" spans="1:23" x14ac:dyDescent="0.2">
      <c r="A327">
        <v>6</v>
      </c>
      <c r="B327" t="s">
        <v>3</v>
      </c>
      <c r="C327" t="s">
        <v>4</v>
      </c>
      <c r="D327" t="s">
        <v>39</v>
      </c>
      <c r="E327">
        <v>26.51</v>
      </c>
      <c r="F327">
        <v>151.59</v>
      </c>
      <c r="G327">
        <v>-26.85</v>
      </c>
      <c r="H327">
        <v>151.983</v>
      </c>
      <c r="I327">
        <v>470</v>
      </c>
      <c r="J327" t="s">
        <v>40</v>
      </c>
      <c r="K327" s="1">
        <v>21244</v>
      </c>
      <c r="L327" t="s">
        <v>41</v>
      </c>
      <c r="M327" t="s">
        <v>11</v>
      </c>
      <c r="N327" t="s">
        <v>24</v>
      </c>
      <c r="O327" t="s">
        <v>15</v>
      </c>
      <c r="P327" t="s">
        <v>27</v>
      </c>
      <c r="Q327">
        <v>10</v>
      </c>
      <c r="R327">
        <v>15.61</v>
      </c>
      <c r="S327">
        <f t="shared" si="19"/>
        <v>60795</v>
      </c>
      <c r="T327">
        <f t="shared" si="20"/>
        <v>23144</v>
      </c>
      <c r="U327">
        <f t="shared" si="21"/>
        <v>2.6268147251987557</v>
      </c>
      <c r="V327">
        <v>358</v>
      </c>
      <c r="W327">
        <v>346</v>
      </c>
    </row>
    <row r="328" spans="1:23" x14ac:dyDescent="0.2">
      <c r="A328">
        <v>6</v>
      </c>
      <c r="B328" t="s">
        <v>3</v>
      </c>
      <c r="C328" t="s">
        <v>4</v>
      </c>
      <c r="D328" t="s">
        <v>39</v>
      </c>
      <c r="E328">
        <v>26.51</v>
      </c>
      <c r="F328">
        <v>151.59</v>
      </c>
      <c r="G328">
        <v>-26.85</v>
      </c>
      <c r="H328">
        <v>151.983</v>
      </c>
      <c r="I328">
        <v>470</v>
      </c>
      <c r="J328" t="s">
        <v>40</v>
      </c>
      <c r="K328" s="1">
        <v>21244</v>
      </c>
      <c r="L328" t="s">
        <v>41</v>
      </c>
      <c r="M328" t="s">
        <v>11</v>
      </c>
      <c r="N328" t="s">
        <v>24</v>
      </c>
      <c r="O328" t="s">
        <v>18</v>
      </c>
      <c r="P328" t="s">
        <v>27</v>
      </c>
      <c r="Q328">
        <v>1</v>
      </c>
      <c r="R328">
        <v>11.04</v>
      </c>
      <c r="S328">
        <f t="shared" si="19"/>
        <v>60795</v>
      </c>
      <c r="T328">
        <f t="shared" si="20"/>
        <v>23144</v>
      </c>
      <c r="U328">
        <f t="shared" si="21"/>
        <v>2.6268147251987557</v>
      </c>
      <c r="V328">
        <v>358</v>
      </c>
      <c r="W328">
        <v>346</v>
      </c>
    </row>
    <row r="329" spans="1:23" x14ac:dyDescent="0.2">
      <c r="A329">
        <v>6</v>
      </c>
      <c r="B329" t="s">
        <v>3</v>
      </c>
      <c r="C329" t="s">
        <v>4</v>
      </c>
      <c r="D329" t="s">
        <v>39</v>
      </c>
      <c r="E329">
        <v>26.51</v>
      </c>
      <c r="F329">
        <v>151.59</v>
      </c>
      <c r="G329">
        <v>-26.85</v>
      </c>
      <c r="H329">
        <v>151.983</v>
      </c>
      <c r="I329">
        <v>470</v>
      </c>
      <c r="J329" t="s">
        <v>40</v>
      </c>
      <c r="K329" s="1">
        <v>21244</v>
      </c>
      <c r="L329" t="s">
        <v>41</v>
      </c>
      <c r="M329" t="s">
        <v>11</v>
      </c>
      <c r="N329" t="s">
        <v>24</v>
      </c>
      <c r="O329" t="s">
        <v>18</v>
      </c>
      <c r="P329" t="s">
        <v>27</v>
      </c>
      <c r="Q329">
        <v>2</v>
      </c>
      <c r="R329">
        <v>7</v>
      </c>
      <c r="S329">
        <f t="shared" si="19"/>
        <v>60795</v>
      </c>
      <c r="T329">
        <f t="shared" si="20"/>
        <v>23144</v>
      </c>
      <c r="U329">
        <f t="shared" si="21"/>
        <v>2.6268147251987557</v>
      </c>
      <c r="V329">
        <v>358</v>
      </c>
      <c r="W329">
        <v>346</v>
      </c>
    </row>
    <row r="330" spans="1:23" x14ac:dyDescent="0.2">
      <c r="A330">
        <v>6</v>
      </c>
      <c r="B330" t="s">
        <v>3</v>
      </c>
      <c r="C330" t="s">
        <v>4</v>
      </c>
      <c r="D330" t="s">
        <v>39</v>
      </c>
      <c r="E330">
        <v>26.51</v>
      </c>
      <c r="F330">
        <v>151.59</v>
      </c>
      <c r="G330">
        <v>-26.85</v>
      </c>
      <c r="H330">
        <v>151.983</v>
      </c>
      <c r="I330">
        <v>470</v>
      </c>
      <c r="J330" t="s">
        <v>40</v>
      </c>
      <c r="K330" s="1">
        <v>21244</v>
      </c>
      <c r="L330" t="s">
        <v>41</v>
      </c>
      <c r="M330" t="s">
        <v>11</v>
      </c>
      <c r="N330" t="s">
        <v>24</v>
      </c>
      <c r="O330" t="s">
        <v>18</v>
      </c>
      <c r="P330" t="s">
        <v>27</v>
      </c>
      <c r="Q330">
        <v>3</v>
      </c>
      <c r="R330">
        <v>12.22</v>
      </c>
      <c r="S330">
        <f t="shared" si="19"/>
        <v>60795</v>
      </c>
      <c r="T330">
        <f t="shared" si="20"/>
        <v>23144</v>
      </c>
      <c r="U330">
        <f t="shared" si="21"/>
        <v>2.6268147251987557</v>
      </c>
      <c r="V330">
        <v>358</v>
      </c>
      <c r="W330">
        <v>346</v>
      </c>
    </row>
    <row r="331" spans="1:23" x14ac:dyDescent="0.2">
      <c r="A331">
        <v>6</v>
      </c>
      <c r="B331" t="s">
        <v>3</v>
      </c>
      <c r="C331" t="s">
        <v>4</v>
      </c>
      <c r="D331" t="s">
        <v>39</v>
      </c>
      <c r="E331">
        <v>26.51</v>
      </c>
      <c r="F331">
        <v>151.59</v>
      </c>
      <c r="G331">
        <v>-26.85</v>
      </c>
      <c r="H331">
        <v>151.983</v>
      </c>
      <c r="I331">
        <v>470</v>
      </c>
      <c r="J331" t="s">
        <v>40</v>
      </c>
      <c r="K331" s="1">
        <v>21244</v>
      </c>
      <c r="L331" t="s">
        <v>41</v>
      </c>
      <c r="M331" t="s">
        <v>11</v>
      </c>
      <c r="N331" t="s">
        <v>24</v>
      </c>
      <c r="O331" t="s">
        <v>18</v>
      </c>
      <c r="P331" t="s">
        <v>27</v>
      </c>
      <c r="Q331">
        <v>4</v>
      </c>
      <c r="R331">
        <v>10.99</v>
      </c>
      <c r="S331">
        <f t="shared" si="19"/>
        <v>60795</v>
      </c>
      <c r="T331">
        <f t="shared" si="20"/>
        <v>23144</v>
      </c>
      <c r="U331">
        <f t="shared" si="21"/>
        <v>2.6268147251987557</v>
      </c>
      <c r="V331">
        <v>358</v>
      </c>
      <c r="W331">
        <v>346</v>
      </c>
    </row>
    <row r="332" spans="1:23" x14ac:dyDescent="0.2">
      <c r="A332">
        <v>6</v>
      </c>
      <c r="B332" t="s">
        <v>3</v>
      </c>
      <c r="C332" t="s">
        <v>4</v>
      </c>
      <c r="D332" t="s">
        <v>39</v>
      </c>
      <c r="E332">
        <v>26.51</v>
      </c>
      <c r="F332">
        <v>151.59</v>
      </c>
      <c r="G332">
        <v>-26.85</v>
      </c>
      <c r="H332">
        <v>151.983</v>
      </c>
      <c r="I332">
        <v>470</v>
      </c>
      <c r="J332" t="s">
        <v>40</v>
      </c>
      <c r="K332" s="1">
        <v>21244</v>
      </c>
      <c r="L332" t="s">
        <v>41</v>
      </c>
      <c r="M332" t="s">
        <v>11</v>
      </c>
      <c r="N332" t="s">
        <v>24</v>
      </c>
      <c r="O332" t="s">
        <v>18</v>
      </c>
      <c r="P332" t="s">
        <v>27</v>
      </c>
      <c r="Q332">
        <v>5</v>
      </c>
      <c r="R332">
        <v>15.57</v>
      </c>
      <c r="S332">
        <f t="shared" si="19"/>
        <v>60795</v>
      </c>
      <c r="T332">
        <f t="shared" si="20"/>
        <v>23144</v>
      </c>
      <c r="U332">
        <f t="shared" si="21"/>
        <v>2.6268147251987557</v>
      </c>
      <c r="V332">
        <v>358</v>
      </c>
      <c r="W332">
        <v>346</v>
      </c>
    </row>
    <row r="333" spans="1:23" x14ac:dyDescent="0.2">
      <c r="A333">
        <v>6</v>
      </c>
      <c r="B333" t="s">
        <v>3</v>
      </c>
      <c r="C333" t="s">
        <v>4</v>
      </c>
      <c r="D333" t="s">
        <v>39</v>
      </c>
      <c r="E333">
        <v>26.51</v>
      </c>
      <c r="F333">
        <v>151.59</v>
      </c>
      <c r="G333">
        <v>-26.85</v>
      </c>
      <c r="H333">
        <v>151.983</v>
      </c>
      <c r="I333">
        <v>470</v>
      </c>
      <c r="J333" t="s">
        <v>40</v>
      </c>
      <c r="K333" s="1">
        <v>21244</v>
      </c>
      <c r="L333" t="s">
        <v>41</v>
      </c>
      <c r="M333" t="s">
        <v>11</v>
      </c>
      <c r="N333" t="s">
        <v>24</v>
      </c>
      <c r="O333" t="s">
        <v>18</v>
      </c>
      <c r="P333" t="s">
        <v>27</v>
      </c>
      <c r="Q333">
        <v>6</v>
      </c>
      <c r="R333">
        <v>11.24</v>
      </c>
      <c r="S333">
        <f t="shared" si="19"/>
        <v>60795</v>
      </c>
      <c r="T333">
        <f t="shared" si="20"/>
        <v>23144</v>
      </c>
      <c r="U333">
        <f t="shared" si="21"/>
        <v>2.6268147251987557</v>
      </c>
      <c r="V333">
        <v>358</v>
      </c>
      <c r="W333">
        <v>346</v>
      </c>
    </row>
    <row r="334" spans="1:23" x14ac:dyDescent="0.2">
      <c r="A334">
        <v>6</v>
      </c>
      <c r="B334" t="s">
        <v>3</v>
      </c>
      <c r="C334" t="s">
        <v>4</v>
      </c>
      <c r="D334" t="s">
        <v>39</v>
      </c>
      <c r="E334">
        <v>26.51</v>
      </c>
      <c r="F334">
        <v>151.59</v>
      </c>
      <c r="G334">
        <v>-26.85</v>
      </c>
      <c r="H334">
        <v>151.983</v>
      </c>
      <c r="I334">
        <v>470</v>
      </c>
      <c r="J334" t="s">
        <v>40</v>
      </c>
      <c r="K334" s="1">
        <v>21244</v>
      </c>
      <c r="L334" t="s">
        <v>41</v>
      </c>
      <c r="M334" t="s">
        <v>11</v>
      </c>
      <c r="N334" t="s">
        <v>24</v>
      </c>
      <c r="O334" t="s">
        <v>18</v>
      </c>
      <c r="P334" t="s">
        <v>27</v>
      </c>
      <c r="Q334">
        <v>7</v>
      </c>
      <c r="R334">
        <v>10.3</v>
      </c>
      <c r="S334">
        <f t="shared" si="19"/>
        <v>60795</v>
      </c>
      <c r="T334">
        <f t="shared" si="20"/>
        <v>23144</v>
      </c>
      <c r="U334">
        <f t="shared" si="21"/>
        <v>2.6268147251987557</v>
      </c>
      <c r="V334">
        <v>358</v>
      </c>
      <c r="W334">
        <v>346</v>
      </c>
    </row>
    <row r="335" spans="1:23" x14ac:dyDescent="0.2">
      <c r="A335">
        <v>6</v>
      </c>
      <c r="B335" t="s">
        <v>3</v>
      </c>
      <c r="C335" t="s">
        <v>4</v>
      </c>
      <c r="D335" t="s">
        <v>39</v>
      </c>
      <c r="E335">
        <v>26.51</v>
      </c>
      <c r="F335">
        <v>151.59</v>
      </c>
      <c r="G335">
        <v>-26.85</v>
      </c>
      <c r="H335">
        <v>151.983</v>
      </c>
      <c r="I335">
        <v>470</v>
      </c>
      <c r="J335" t="s">
        <v>40</v>
      </c>
      <c r="K335" s="1">
        <v>21244</v>
      </c>
      <c r="L335" t="s">
        <v>41</v>
      </c>
      <c r="M335" t="s">
        <v>11</v>
      </c>
      <c r="N335" t="s">
        <v>24</v>
      </c>
      <c r="O335" t="s">
        <v>18</v>
      </c>
      <c r="P335" t="s">
        <v>27</v>
      </c>
      <c r="Q335">
        <v>8</v>
      </c>
      <c r="R335">
        <v>7.82</v>
      </c>
      <c r="S335">
        <f t="shared" si="19"/>
        <v>60795</v>
      </c>
      <c r="T335">
        <f t="shared" si="20"/>
        <v>23144</v>
      </c>
      <c r="U335">
        <f t="shared" si="21"/>
        <v>2.6268147251987557</v>
      </c>
      <c r="V335">
        <v>358</v>
      </c>
      <c r="W335">
        <v>346</v>
      </c>
    </row>
    <row r="336" spans="1:23" x14ac:dyDescent="0.2">
      <c r="A336">
        <v>6</v>
      </c>
      <c r="B336" t="s">
        <v>3</v>
      </c>
      <c r="C336" t="s">
        <v>4</v>
      </c>
      <c r="D336" t="s">
        <v>39</v>
      </c>
      <c r="E336">
        <v>26.51</v>
      </c>
      <c r="F336">
        <v>151.59</v>
      </c>
      <c r="G336">
        <v>-26.85</v>
      </c>
      <c r="H336">
        <v>151.983</v>
      </c>
      <c r="I336">
        <v>470</v>
      </c>
      <c r="J336" t="s">
        <v>40</v>
      </c>
      <c r="K336" s="1">
        <v>21244</v>
      </c>
      <c r="L336" t="s">
        <v>41</v>
      </c>
      <c r="M336" t="s">
        <v>11</v>
      </c>
      <c r="N336" t="s">
        <v>24</v>
      </c>
      <c r="O336" t="s">
        <v>18</v>
      </c>
      <c r="P336" t="s">
        <v>27</v>
      </c>
      <c r="Q336">
        <v>9</v>
      </c>
      <c r="R336">
        <v>9.31</v>
      </c>
      <c r="S336">
        <f t="shared" si="19"/>
        <v>60795</v>
      </c>
      <c r="T336">
        <f t="shared" si="20"/>
        <v>23144</v>
      </c>
      <c r="U336">
        <f t="shared" si="21"/>
        <v>2.6268147251987557</v>
      </c>
      <c r="V336">
        <v>358</v>
      </c>
      <c r="W336">
        <v>346</v>
      </c>
    </row>
    <row r="337" spans="1:23" x14ac:dyDescent="0.2">
      <c r="A337">
        <v>6</v>
      </c>
      <c r="B337" t="s">
        <v>3</v>
      </c>
      <c r="C337" t="s">
        <v>4</v>
      </c>
      <c r="D337" t="s">
        <v>39</v>
      </c>
      <c r="E337">
        <v>26.51</v>
      </c>
      <c r="F337">
        <v>151.59</v>
      </c>
      <c r="G337">
        <v>-26.85</v>
      </c>
      <c r="H337">
        <v>151.983</v>
      </c>
      <c r="I337">
        <v>470</v>
      </c>
      <c r="J337" t="s">
        <v>40</v>
      </c>
      <c r="K337" s="1">
        <v>21244</v>
      </c>
      <c r="L337" t="s">
        <v>41</v>
      </c>
      <c r="M337" t="s">
        <v>11</v>
      </c>
      <c r="N337" t="s">
        <v>24</v>
      </c>
      <c r="O337" t="s">
        <v>18</v>
      </c>
      <c r="P337" t="s">
        <v>27</v>
      </c>
      <c r="Q337">
        <v>10</v>
      </c>
      <c r="R337">
        <v>8.16</v>
      </c>
      <c r="S337">
        <f t="shared" si="19"/>
        <v>60795</v>
      </c>
      <c r="T337">
        <f t="shared" si="20"/>
        <v>23144</v>
      </c>
      <c r="U337">
        <f t="shared" si="21"/>
        <v>2.6268147251987557</v>
      </c>
      <c r="V337">
        <v>358</v>
      </c>
      <c r="W337">
        <v>346</v>
      </c>
    </row>
    <row r="338" spans="1:23" hidden="1" x14ac:dyDescent="0.2">
      <c r="A338">
        <v>7</v>
      </c>
      <c r="B338" t="s">
        <v>3</v>
      </c>
      <c r="C338" t="s">
        <v>4</v>
      </c>
      <c r="D338" t="s">
        <v>42</v>
      </c>
      <c r="E338">
        <v>28.49</v>
      </c>
      <c r="F338">
        <v>151.53</v>
      </c>
      <c r="G338">
        <v>-28.816700000000001</v>
      </c>
      <c r="H338">
        <v>151.88329999999999</v>
      </c>
      <c r="I338">
        <v>728</v>
      </c>
      <c r="J338" t="s">
        <v>6</v>
      </c>
      <c r="K338" s="1">
        <v>18466</v>
      </c>
      <c r="L338" t="s">
        <v>43</v>
      </c>
      <c r="M338" t="s">
        <v>44</v>
      </c>
      <c r="N338" t="s">
        <v>14</v>
      </c>
      <c r="O338" t="s">
        <v>15</v>
      </c>
      <c r="P338" t="s">
        <v>27</v>
      </c>
      <c r="Q338">
        <v>1</v>
      </c>
      <c r="R338">
        <v>11.62</v>
      </c>
      <c r="S338">
        <f>308*200</f>
        <v>61600</v>
      </c>
      <c r="T338">
        <f>293*98</f>
        <v>28714</v>
      </c>
      <c r="U338">
        <f t="shared" si="21"/>
        <v>2.145294978059483</v>
      </c>
      <c r="V338">
        <v>329</v>
      </c>
      <c r="W338">
        <v>352</v>
      </c>
    </row>
    <row r="339" spans="1:23" hidden="1" x14ac:dyDescent="0.2">
      <c r="A339">
        <v>7</v>
      </c>
      <c r="B339" t="s">
        <v>3</v>
      </c>
      <c r="C339" t="s">
        <v>4</v>
      </c>
      <c r="D339" t="s">
        <v>42</v>
      </c>
      <c r="E339">
        <v>28.49</v>
      </c>
      <c r="F339">
        <v>151.53</v>
      </c>
      <c r="G339">
        <v>-28.816700000000001</v>
      </c>
      <c r="H339">
        <v>151.88329999999999</v>
      </c>
      <c r="I339">
        <v>728</v>
      </c>
      <c r="J339" t="s">
        <v>6</v>
      </c>
      <c r="K339" s="1">
        <v>18466</v>
      </c>
      <c r="L339" t="s">
        <v>43</v>
      </c>
      <c r="M339" t="s">
        <v>44</v>
      </c>
      <c r="N339" t="s">
        <v>14</v>
      </c>
      <c r="O339" t="s">
        <v>15</v>
      </c>
      <c r="P339" t="s">
        <v>27</v>
      </c>
      <c r="Q339">
        <v>2</v>
      </c>
      <c r="R339">
        <v>14.61</v>
      </c>
      <c r="S339">
        <f t="shared" ref="S339:S391" si="22">308*200</f>
        <v>61600</v>
      </c>
      <c r="T339">
        <f t="shared" ref="T339:T391" si="23">293*98</f>
        <v>28714</v>
      </c>
      <c r="U339">
        <f t="shared" ref="U339:U392" si="24">S339/T339</f>
        <v>2.145294978059483</v>
      </c>
      <c r="V339">
        <v>329</v>
      </c>
      <c r="W339">
        <v>352</v>
      </c>
    </row>
    <row r="340" spans="1:23" hidden="1" x14ac:dyDescent="0.2">
      <c r="A340">
        <v>7</v>
      </c>
      <c r="B340" t="s">
        <v>3</v>
      </c>
      <c r="C340" t="s">
        <v>4</v>
      </c>
      <c r="D340" t="s">
        <v>42</v>
      </c>
      <c r="E340">
        <v>28.49</v>
      </c>
      <c r="F340">
        <v>151.53</v>
      </c>
      <c r="G340">
        <v>-28.816700000000001</v>
      </c>
      <c r="H340">
        <v>151.88329999999999</v>
      </c>
      <c r="I340">
        <v>728</v>
      </c>
      <c r="J340" t="s">
        <v>6</v>
      </c>
      <c r="K340" s="1">
        <v>18466</v>
      </c>
      <c r="L340" t="s">
        <v>43</v>
      </c>
      <c r="M340" t="s">
        <v>44</v>
      </c>
      <c r="N340" t="s">
        <v>14</v>
      </c>
      <c r="O340" t="s">
        <v>15</v>
      </c>
      <c r="P340" t="s">
        <v>27</v>
      </c>
      <c r="Q340">
        <v>3</v>
      </c>
      <c r="R340">
        <v>12.05</v>
      </c>
      <c r="S340">
        <f t="shared" si="22"/>
        <v>61600</v>
      </c>
      <c r="T340">
        <f t="shared" si="23"/>
        <v>28714</v>
      </c>
      <c r="U340">
        <f t="shared" si="24"/>
        <v>2.145294978059483</v>
      </c>
      <c r="V340">
        <v>329</v>
      </c>
      <c r="W340">
        <v>352</v>
      </c>
    </row>
    <row r="341" spans="1:23" hidden="1" x14ac:dyDescent="0.2">
      <c r="A341">
        <v>7</v>
      </c>
      <c r="B341" t="s">
        <v>3</v>
      </c>
      <c r="C341" t="s">
        <v>4</v>
      </c>
      <c r="D341" t="s">
        <v>42</v>
      </c>
      <c r="E341">
        <v>28.49</v>
      </c>
      <c r="F341">
        <v>151.53</v>
      </c>
      <c r="G341">
        <v>-28.816700000000001</v>
      </c>
      <c r="H341">
        <v>151.88329999999999</v>
      </c>
      <c r="I341">
        <v>728</v>
      </c>
      <c r="J341" t="s">
        <v>6</v>
      </c>
      <c r="K341" s="1">
        <v>18466</v>
      </c>
      <c r="L341" t="s">
        <v>43</v>
      </c>
      <c r="M341" t="s">
        <v>44</v>
      </c>
      <c r="N341" t="s">
        <v>14</v>
      </c>
      <c r="O341" t="s">
        <v>15</v>
      </c>
      <c r="P341" t="s">
        <v>27</v>
      </c>
      <c r="Q341">
        <v>4</v>
      </c>
      <c r="R341">
        <v>12.23</v>
      </c>
      <c r="S341">
        <f t="shared" si="22"/>
        <v>61600</v>
      </c>
      <c r="T341">
        <f t="shared" si="23"/>
        <v>28714</v>
      </c>
      <c r="U341">
        <f t="shared" si="24"/>
        <v>2.145294978059483</v>
      </c>
      <c r="V341">
        <v>329</v>
      </c>
      <c r="W341">
        <v>352</v>
      </c>
    </row>
    <row r="342" spans="1:23" hidden="1" x14ac:dyDescent="0.2">
      <c r="A342">
        <v>7</v>
      </c>
      <c r="B342" t="s">
        <v>3</v>
      </c>
      <c r="C342" t="s">
        <v>4</v>
      </c>
      <c r="D342" t="s">
        <v>42</v>
      </c>
      <c r="E342">
        <v>28.49</v>
      </c>
      <c r="F342">
        <v>151.53</v>
      </c>
      <c r="G342">
        <v>-28.816700000000001</v>
      </c>
      <c r="H342">
        <v>151.88329999999999</v>
      </c>
      <c r="I342">
        <v>728</v>
      </c>
      <c r="J342" t="s">
        <v>6</v>
      </c>
      <c r="K342" s="1">
        <v>18466</v>
      </c>
      <c r="L342" t="s">
        <v>43</v>
      </c>
      <c r="M342" t="s">
        <v>44</v>
      </c>
      <c r="N342" t="s">
        <v>14</v>
      </c>
      <c r="O342" t="s">
        <v>15</v>
      </c>
      <c r="P342" t="s">
        <v>27</v>
      </c>
      <c r="Q342">
        <v>5</v>
      </c>
      <c r="R342">
        <v>15.2</v>
      </c>
      <c r="S342">
        <f t="shared" si="22"/>
        <v>61600</v>
      </c>
      <c r="T342">
        <f t="shared" si="23"/>
        <v>28714</v>
      </c>
      <c r="U342">
        <f t="shared" si="24"/>
        <v>2.145294978059483</v>
      </c>
      <c r="V342">
        <v>329</v>
      </c>
      <c r="W342">
        <v>352</v>
      </c>
    </row>
    <row r="343" spans="1:23" hidden="1" x14ac:dyDescent="0.2">
      <c r="A343">
        <v>7</v>
      </c>
      <c r="B343" t="s">
        <v>3</v>
      </c>
      <c r="C343" t="s">
        <v>4</v>
      </c>
      <c r="D343" t="s">
        <v>42</v>
      </c>
      <c r="E343">
        <v>28.49</v>
      </c>
      <c r="F343">
        <v>151.53</v>
      </c>
      <c r="G343">
        <v>-28.816700000000001</v>
      </c>
      <c r="H343">
        <v>151.88329999999999</v>
      </c>
      <c r="I343">
        <v>728</v>
      </c>
      <c r="J343" t="s">
        <v>6</v>
      </c>
      <c r="K343" s="1">
        <v>18466</v>
      </c>
      <c r="L343" t="s">
        <v>43</v>
      </c>
      <c r="M343" t="s">
        <v>44</v>
      </c>
      <c r="N343" t="s">
        <v>14</v>
      </c>
      <c r="O343" t="s">
        <v>15</v>
      </c>
      <c r="P343" t="s">
        <v>27</v>
      </c>
      <c r="Q343">
        <v>6</v>
      </c>
      <c r="R343">
        <v>12.08</v>
      </c>
      <c r="S343">
        <f t="shared" si="22"/>
        <v>61600</v>
      </c>
      <c r="T343">
        <f t="shared" si="23"/>
        <v>28714</v>
      </c>
      <c r="U343">
        <f t="shared" si="24"/>
        <v>2.145294978059483</v>
      </c>
      <c r="V343">
        <v>329</v>
      </c>
      <c r="W343">
        <v>352</v>
      </c>
    </row>
    <row r="344" spans="1:23" hidden="1" x14ac:dyDescent="0.2">
      <c r="A344">
        <v>7</v>
      </c>
      <c r="B344" t="s">
        <v>3</v>
      </c>
      <c r="C344" t="s">
        <v>4</v>
      </c>
      <c r="D344" t="s">
        <v>42</v>
      </c>
      <c r="E344">
        <v>28.49</v>
      </c>
      <c r="F344">
        <v>151.53</v>
      </c>
      <c r="G344">
        <v>-28.816700000000001</v>
      </c>
      <c r="H344">
        <v>151.88329999999999</v>
      </c>
      <c r="I344">
        <v>728</v>
      </c>
      <c r="J344" t="s">
        <v>6</v>
      </c>
      <c r="K344" s="1">
        <v>18466</v>
      </c>
      <c r="L344" t="s">
        <v>43</v>
      </c>
      <c r="M344" t="s">
        <v>44</v>
      </c>
      <c r="N344" t="s">
        <v>14</v>
      </c>
      <c r="O344" t="s">
        <v>16</v>
      </c>
      <c r="P344" t="s">
        <v>27</v>
      </c>
      <c r="Q344">
        <v>1</v>
      </c>
      <c r="R344">
        <v>12.18</v>
      </c>
      <c r="S344">
        <f t="shared" si="22"/>
        <v>61600</v>
      </c>
      <c r="T344">
        <f t="shared" si="23"/>
        <v>28714</v>
      </c>
      <c r="U344">
        <f t="shared" si="24"/>
        <v>2.145294978059483</v>
      </c>
      <c r="V344">
        <v>329</v>
      </c>
      <c r="W344">
        <v>352</v>
      </c>
    </row>
    <row r="345" spans="1:23" hidden="1" x14ac:dyDescent="0.2">
      <c r="A345">
        <v>7</v>
      </c>
      <c r="B345" t="s">
        <v>3</v>
      </c>
      <c r="C345" t="s">
        <v>4</v>
      </c>
      <c r="D345" t="s">
        <v>42</v>
      </c>
      <c r="E345">
        <v>28.49</v>
      </c>
      <c r="F345">
        <v>151.53</v>
      </c>
      <c r="G345">
        <v>-28.816700000000001</v>
      </c>
      <c r="H345">
        <v>151.88329999999999</v>
      </c>
      <c r="I345">
        <v>728</v>
      </c>
      <c r="J345" t="s">
        <v>6</v>
      </c>
      <c r="K345" s="1">
        <v>18466</v>
      </c>
      <c r="L345" t="s">
        <v>43</v>
      </c>
      <c r="M345" t="s">
        <v>44</v>
      </c>
      <c r="N345" t="s">
        <v>14</v>
      </c>
      <c r="O345" t="s">
        <v>16</v>
      </c>
      <c r="P345" t="s">
        <v>27</v>
      </c>
      <c r="Q345">
        <v>2</v>
      </c>
      <c r="R345">
        <v>9.3800000000000008</v>
      </c>
      <c r="S345">
        <f t="shared" si="22"/>
        <v>61600</v>
      </c>
      <c r="T345">
        <f t="shared" si="23"/>
        <v>28714</v>
      </c>
      <c r="U345">
        <f t="shared" si="24"/>
        <v>2.145294978059483</v>
      </c>
      <c r="V345">
        <v>329</v>
      </c>
      <c r="W345">
        <v>352</v>
      </c>
    </row>
    <row r="346" spans="1:23" hidden="1" x14ac:dyDescent="0.2">
      <c r="A346">
        <v>7</v>
      </c>
      <c r="B346" t="s">
        <v>3</v>
      </c>
      <c r="C346" t="s">
        <v>4</v>
      </c>
      <c r="D346" t="s">
        <v>42</v>
      </c>
      <c r="E346">
        <v>28.49</v>
      </c>
      <c r="F346">
        <v>151.53</v>
      </c>
      <c r="G346">
        <v>-28.816700000000001</v>
      </c>
      <c r="H346">
        <v>151.88329999999999</v>
      </c>
      <c r="I346">
        <v>728</v>
      </c>
      <c r="J346" t="s">
        <v>6</v>
      </c>
      <c r="K346" s="1">
        <v>18466</v>
      </c>
      <c r="L346" t="s">
        <v>43</v>
      </c>
      <c r="M346" t="s">
        <v>44</v>
      </c>
      <c r="N346" t="s">
        <v>14</v>
      </c>
      <c r="O346" t="s">
        <v>16</v>
      </c>
      <c r="P346" t="s">
        <v>27</v>
      </c>
      <c r="Q346">
        <v>3</v>
      </c>
      <c r="R346">
        <v>9.1199999999999992</v>
      </c>
      <c r="S346">
        <f t="shared" si="22"/>
        <v>61600</v>
      </c>
      <c r="T346">
        <f t="shared" si="23"/>
        <v>28714</v>
      </c>
      <c r="U346">
        <f t="shared" si="24"/>
        <v>2.145294978059483</v>
      </c>
      <c r="V346">
        <v>329</v>
      </c>
      <c r="W346">
        <v>352</v>
      </c>
    </row>
    <row r="347" spans="1:23" hidden="1" x14ac:dyDescent="0.2">
      <c r="A347">
        <v>7</v>
      </c>
      <c r="B347" t="s">
        <v>3</v>
      </c>
      <c r="C347" t="s">
        <v>4</v>
      </c>
      <c r="D347" t="s">
        <v>42</v>
      </c>
      <c r="E347">
        <v>28.49</v>
      </c>
      <c r="F347">
        <v>151.53</v>
      </c>
      <c r="G347">
        <v>-28.816700000000001</v>
      </c>
      <c r="H347">
        <v>151.88329999999999</v>
      </c>
      <c r="I347">
        <v>728</v>
      </c>
      <c r="J347" t="s">
        <v>6</v>
      </c>
      <c r="K347" s="1">
        <v>18466</v>
      </c>
      <c r="L347" t="s">
        <v>43</v>
      </c>
      <c r="M347" t="s">
        <v>44</v>
      </c>
      <c r="N347" t="s">
        <v>14</v>
      </c>
      <c r="O347" t="s">
        <v>16</v>
      </c>
      <c r="P347" t="s">
        <v>27</v>
      </c>
      <c r="Q347">
        <v>4</v>
      </c>
      <c r="R347">
        <v>11.39</v>
      </c>
      <c r="S347">
        <f t="shared" si="22"/>
        <v>61600</v>
      </c>
      <c r="T347">
        <f t="shared" si="23"/>
        <v>28714</v>
      </c>
      <c r="U347">
        <f t="shared" si="24"/>
        <v>2.145294978059483</v>
      </c>
      <c r="V347">
        <v>329</v>
      </c>
      <c r="W347">
        <v>352</v>
      </c>
    </row>
    <row r="348" spans="1:23" hidden="1" x14ac:dyDescent="0.2">
      <c r="A348">
        <v>7</v>
      </c>
      <c r="B348" t="s">
        <v>3</v>
      </c>
      <c r="C348" t="s">
        <v>4</v>
      </c>
      <c r="D348" t="s">
        <v>42</v>
      </c>
      <c r="E348">
        <v>28.49</v>
      </c>
      <c r="F348">
        <v>151.53</v>
      </c>
      <c r="G348">
        <v>-28.816700000000001</v>
      </c>
      <c r="H348">
        <v>151.88329999999999</v>
      </c>
      <c r="I348">
        <v>728</v>
      </c>
      <c r="J348" t="s">
        <v>6</v>
      </c>
      <c r="K348" s="1">
        <v>18466</v>
      </c>
      <c r="L348" t="s">
        <v>43</v>
      </c>
      <c r="M348" t="s">
        <v>44</v>
      </c>
      <c r="N348" t="s">
        <v>14</v>
      </c>
      <c r="O348" t="s">
        <v>16</v>
      </c>
      <c r="P348" t="s">
        <v>27</v>
      </c>
      <c r="Q348">
        <v>5</v>
      </c>
      <c r="R348">
        <v>12.17</v>
      </c>
      <c r="S348">
        <f t="shared" si="22"/>
        <v>61600</v>
      </c>
      <c r="T348">
        <f t="shared" si="23"/>
        <v>28714</v>
      </c>
      <c r="U348">
        <f t="shared" si="24"/>
        <v>2.145294978059483</v>
      </c>
      <c r="V348">
        <v>329</v>
      </c>
      <c r="W348">
        <v>352</v>
      </c>
    </row>
    <row r="349" spans="1:23" hidden="1" x14ac:dyDescent="0.2">
      <c r="A349">
        <v>7</v>
      </c>
      <c r="B349" t="s">
        <v>3</v>
      </c>
      <c r="C349" t="s">
        <v>4</v>
      </c>
      <c r="D349" t="s">
        <v>42</v>
      </c>
      <c r="E349">
        <v>28.49</v>
      </c>
      <c r="F349">
        <v>151.53</v>
      </c>
      <c r="G349">
        <v>-28.816700000000001</v>
      </c>
      <c r="H349">
        <v>151.88329999999999</v>
      </c>
      <c r="I349">
        <v>728</v>
      </c>
      <c r="J349" t="s">
        <v>6</v>
      </c>
      <c r="K349" s="1">
        <v>18466</v>
      </c>
      <c r="L349" t="s">
        <v>43</v>
      </c>
      <c r="M349" t="s">
        <v>44</v>
      </c>
      <c r="N349" t="s">
        <v>14</v>
      </c>
      <c r="O349" t="s">
        <v>16</v>
      </c>
      <c r="P349" t="s">
        <v>27</v>
      </c>
      <c r="Q349">
        <v>6</v>
      </c>
      <c r="R349">
        <v>8.5500000000000007</v>
      </c>
      <c r="S349">
        <f t="shared" si="22"/>
        <v>61600</v>
      </c>
      <c r="T349">
        <f t="shared" si="23"/>
        <v>28714</v>
      </c>
      <c r="U349">
        <f t="shared" si="24"/>
        <v>2.145294978059483</v>
      </c>
      <c r="V349">
        <v>329</v>
      </c>
      <c r="W349">
        <v>352</v>
      </c>
    </row>
    <row r="350" spans="1:23" hidden="1" x14ac:dyDescent="0.2">
      <c r="A350">
        <v>7</v>
      </c>
      <c r="B350" t="s">
        <v>3</v>
      </c>
      <c r="C350" t="s">
        <v>4</v>
      </c>
      <c r="D350" t="s">
        <v>42</v>
      </c>
      <c r="E350">
        <v>28.49</v>
      </c>
      <c r="F350">
        <v>151.53</v>
      </c>
      <c r="G350">
        <v>-28.816700000000001</v>
      </c>
      <c r="H350">
        <v>151.88329999999999</v>
      </c>
      <c r="I350">
        <v>728</v>
      </c>
      <c r="J350" t="s">
        <v>6</v>
      </c>
      <c r="K350" s="1">
        <v>18466</v>
      </c>
      <c r="L350" t="s">
        <v>43</v>
      </c>
      <c r="M350" t="s">
        <v>44</v>
      </c>
      <c r="N350" t="s">
        <v>14</v>
      </c>
      <c r="O350" t="s">
        <v>18</v>
      </c>
      <c r="P350" t="s">
        <v>27</v>
      </c>
      <c r="Q350">
        <v>1</v>
      </c>
      <c r="R350">
        <v>1.68</v>
      </c>
      <c r="S350">
        <f t="shared" si="22"/>
        <v>61600</v>
      </c>
      <c r="T350">
        <f t="shared" si="23"/>
        <v>28714</v>
      </c>
      <c r="U350">
        <f t="shared" si="24"/>
        <v>2.145294978059483</v>
      </c>
      <c r="V350">
        <v>329</v>
      </c>
      <c r="W350">
        <v>352</v>
      </c>
    </row>
    <row r="351" spans="1:23" hidden="1" x14ac:dyDescent="0.2">
      <c r="A351">
        <v>7</v>
      </c>
      <c r="B351" t="s">
        <v>3</v>
      </c>
      <c r="C351" t="s">
        <v>4</v>
      </c>
      <c r="D351" t="s">
        <v>42</v>
      </c>
      <c r="E351">
        <v>28.49</v>
      </c>
      <c r="F351">
        <v>151.53</v>
      </c>
      <c r="G351">
        <v>-28.816700000000001</v>
      </c>
      <c r="H351">
        <v>151.88329999999999</v>
      </c>
      <c r="I351">
        <v>728</v>
      </c>
      <c r="J351" t="s">
        <v>6</v>
      </c>
      <c r="K351" s="1">
        <v>18466</v>
      </c>
      <c r="L351" t="s">
        <v>43</v>
      </c>
      <c r="M351" t="s">
        <v>44</v>
      </c>
      <c r="N351" t="s">
        <v>14</v>
      </c>
      <c r="O351" t="s">
        <v>18</v>
      </c>
      <c r="P351" t="s">
        <v>27</v>
      </c>
      <c r="Q351">
        <v>2</v>
      </c>
      <c r="R351">
        <v>2.25</v>
      </c>
      <c r="S351">
        <f t="shared" si="22"/>
        <v>61600</v>
      </c>
      <c r="T351">
        <f t="shared" si="23"/>
        <v>28714</v>
      </c>
      <c r="U351">
        <f t="shared" si="24"/>
        <v>2.145294978059483</v>
      </c>
      <c r="V351">
        <v>329</v>
      </c>
      <c r="W351">
        <v>352</v>
      </c>
    </row>
    <row r="352" spans="1:23" hidden="1" x14ac:dyDescent="0.2">
      <c r="A352">
        <v>7</v>
      </c>
      <c r="B352" t="s">
        <v>3</v>
      </c>
      <c r="C352" t="s">
        <v>4</v>
      </c>
      <c r="D352" t="s">
        <v>42</v>
      </c>
      <c r="E352">
        <v>28.49</v>
      </c>
      <c r="F352">
        <v>151.53</v>
      </c>
      <c r="G352">
        <v>-28.816700000000001</v>
      </c>
      <c r="H352">
        <v>151.88329999999999</v>
      </c>
      <c r="I352">
        <v>728</v>
      </c>
      <c r="J352" t="s">
        <v>6</v>
      </c>
      <c r="K352" s="1">
        <v>18466</v>
      </c>
      <c r="L352" t="s">
        <v>43</v>
      </c>
      <c r="M352" t="s">
        <v>44</v>
      </c>
      <c r="N352" t="s">
        <v>14</v>
      </c>
      <c r="O352" t="s">
        <v>18</v>
      </c>
      <c r="P352" t="s">
        <v>27</v>
      </c>
      <c r="Q352">
        <v>3</v>
      </c>
      <c r="R352">
        <v>3.88</v>
      </c>
      <c r="S352">
        <f t="shared" si="22"/>
        <v>61600</v>
      </c>
      <c r="T352">
        <f t="shared" si="23"/>
        <v>28714</v>
      </c>
      <c r="U352">
        <f t="shared" si="24"/>
        <v>2.145294978059483</v>
      </c>
      <c r="V352">
        <v>329</v>
      </c>
      <c r="W352">
        <v>352</v>
      </c>
    </row>
    <row r="353" spans="1:23" hidden="1" x14ac:dyDescent="0.2">
      <c r="A353">
        <v>7</v>
      </c>
      <c r="B353" t="s">
        <v>3</v>
      </c>
      <c r="C353" t="s">
        <v>4</v>
      </c>
      <c r="D353" t="s">
        <v>42</v>
      </c>
      <c r="E353">
        <v>28.49</v>
      </c>
      <c r="F353">
        <v>151.53</v>
      </c>
      <c r="G353">
        <v>-28.816700000000001</v>
      </c>
      <c r="H353">
        <v>151.88329999999999</v>
      </c>
      <c r="I353">
        <v>728</v>
      </c>
      <c r="J353" t="s">
        <v>6</v>
      </c>
      <c r="K353" s="1">
        <v>18466</v>
      </c>
      <c r="L353" t="s">
        <v>43</v>
      </c>
      <c r="M353" t="s">
        <v>44</v>
      </c>
      <c r="N353" t="s">
        <v>14</v>
      </c>
      <c r="O353" t="s">
        <v>18</v>
      </c>
      <c r="P353" t="s">
        <v>27</v>
      </c>
      <c r="Q353">
        <v>4</v>
      </c>
      <c r="R353">
        <v>4.38</v>
      </c>
      <c r="S353">
        <f t="shared" si="22"/>
        <v>61600</v>
      </c>
      <c r="T353">
        <f t="shared" si="23"/>
        <v>28714</v>
      </c>
      <c r="U353">
        <f t="shared" si="24"/>
        <v>2.145294978059483</v>
      </c>
      <c r="V353">
        <v>329</v>
      </c>
      <c r="W353">
        <v>352</v>
      </c>
    </row>
    <row r="354" spans="1:23" hidden="1" x14ac:dyDescent="0.2">
      <c r="A354">
        <v>7</v>
      </c>
      <c r="B354" t="s">
        <v>3</v>
      </c>
      <c r="C354" t="s">
        <v>4</v>
      </c>
      <c r="D354" t="s">
        <v>42</v>
      </c>
      <c r="E354">
        <v>28.49</v>
      </c>
      <c r="F354">
        <v>151.53</v>
      </c>
      <c r="G354">
        <v>-28.816700000000001</v>
      </c>
      <c r="H354">
        <v>151.88329999999999</v>
      </c>
      <c r="I354">
        <v>728</v>
      </c>
      <c r="J354" t="s">
        <v>6</v>
      </c>
      <c r="K354" s="1">
        <v>18466</v>
      </c>
      <c r="L354" t="s">
        <v>43</v>
      </c>
      <c r="M354" t="s">
        <v>44</v>
      </c>
      <c r="N354" t="s">
        <v>14</v>
      </c>
      <c r="O354" t="s">
        <v>18</v>
      </c>
      <c r="P354" t="s">
        <v>27</v>
      </c>
      <c r="Q354">
        <v>5</v>
      </c>
      <c r="R354">
        <v>2.5099999999999998</v>
      </c>
      <c r="S354">
        <f t="shared" si="22"/>
        <v>61600</v>
      </c>
      <c r="T354">
        <f t="shared" si="23"/>
        <v>28714</v>
      </c>
      <c r="U354">
        <f t="shared" si="24"/>
        <v>2.145294978059483</v>
      </c>
      <c r="V354">
        <v>329</v>
      </c>
      <c r="W354">
        <v>352</v>
      </c>
    </row>
    <row r="355" spans="1:23" hidden="1" x14ac:dyDescent="0.2">
      <c r="A355">
        <v>7</v>
      </c>
      <c r="B355" t="s">
        <v>3</v>
      </c>
      <c r="C355" t="s">
        <v>4</v>
      </c>
      <c r="D355" t="s">
        <v>42</v>
      </c>
      <c r="E355">
        <v>28.49</v>
      </c>
      <c r="F355">
        <v>151.53</v>
      </c>
      <c r="G355">
        <v>-28.816700000000001</v>
      </c>
      <c r="H355">
        <v>151.88329999999999</v>
      </c>
      <c r="I355">
        <v>728</v>
      </c>
      <c r="J355" t="s">
        <v>6</v>
      </c>
      <c r="K355" s="1">
        <v>18466</v>
      </c>
      <c r="L355" t="s">
        <v>43</v>
      </c>
      <c r="M355" t="s">
        <v>44</v>
      </c>
      <c r="N355" t="s">
        <v>14</v>
      </c>
      <c r="O355" t="s">
        <v>18</v>
      </c>
      <c r="P355" t="s">
        <v>27</v>
      </c>
      <c r="Q355">
        <v>6</v>
      </c>
      <c r="R355">
        <v>2.73</v>
      </c>
      <c r="S355">
        <f t="shared" si="22"/>
        <v>61600</v>
      </c>
      <c r="T355">
        <f t="shared" si="23"/>
        <v>28714</v>
      </c>
      <c r="U355">
        <f t="shared" si="24"/>
        <v>2.145294978059483</v>
      </c>
      <c r="V355">
        <v>329</v>
      </c>
      <c r="W355">
        <v>352</v>
      </c>
    </row>
    <row r="356" spans="1:23" hidden="1" x14ac:dyDescent="0.2">
      <c r="A356">
        <v>7</v>
      </c>
      <c r="B356" t="s">
        <v>3</v>
      </c>
      <c r="C356" t="s">
        <v>4</v>
      </c>
      <c r="D356" t="s">
        <v>42</v>
      </c>
      <c r="E356">
        <v>28.49</v>
      </c>
      <c r="F356">
        <v>151.53</v>
      </c>
      <c r="G356">
        <v>-28.816700000000001</v>
      </c>
      <c r="H356">
        <v>151.88329999999999</v>
      </c>
      <c r="I356">
        <v>728</v>
      </c>
      <c r="J356" t="s">
        <v>6</v>
      </c>
      <c r="K356" s="1">
        <v>18466</v>
      </c>
      <c r="L356" t="s">
        <v>43</v>
      </c>
      <c r="M356" t="s">
        <v>44</v>
      </c>
      <c r="N356" t="s">
        <v>14</v>
      </c>
      <c r="O356" t="s">
        <v>19</v>
      </c>
      <c r="P356" t="s">
        <v>27</v>
      </c>
      <c r="Q356">
        <v>1</v>
      </c>
      <c r="R356">
        <v>8.36</v>
      </c>
      <c r="S356">
        <f t="shared" si="22"/>
        <v>61600</v>
      </c>
      <c r="T356">
        <f t="shared" si="23"/>
        <v>28714</v>
      </c>
      <c r="U356">
        <f t="shared" si="24"/>
        <v>2.145294978059483</v>
      </c>
      <c r="V356">
        <v>329</v>
      </c>
      <c r="W356">
        <v>352</v>
      </c>
    </row>
    <row r="357" spans="1:23" hidden="1" x14ac:dyDescent="0.2">
      <c r="A357">
        <v>7</v>
      </c>
      <c r="B357" t="s">
        <v>3</v>
      </c>
      <c r="C357" t="s">
        <v>4</v>
      </c>
      <c r="D357" t="s">
        <v>42</v>
      </c>
      <c r="E357">
        <v>28.49</v>
      </c>
      <c r="F357">
        <v>151.53</v>
      </c>
      <c r="G357">
        <v>-28.816700000000001</v>
      </c>
      <c r="H357">
        <v>151.88329999999999</v>
      </c>
      <c r="I357">
        <v>728</v>
      </c>
      <c r="J357" t="s">
        <v>6</v>
      </c>
      <c r="K357" s="1">
        <v>18466</v>
      </c>
      <c r="L357" t="s">
        <v>43</v>
      </c>
      <c r="M357" t="s">
        <v>44</v>
      </c>
      <c r="N357" t="s">
        <v>14</v>
      </c>
      <c r="O357" t="s">
        <v>19</v>
      </c>
      <c r="P357" t="s">
        <v>27</v>
      </c>
      <c r="Q357">
        <v>2</v>
      </c>
      <c r="R357">
        <v>2.2200000000000002</v>
      </c>
      <c r="S357">
        <f t="shared" si="22"/>
        <v>61600</v>
      </c>
      <c r="T357">
        <f t="shared" si="23"/>
        <v>28714</v>
      </c>
      <c r="U357">
        <f t="shared" si="24"/>
        <v>2.145294978059483</v>
      </c>
      <c r="V357">
        <v>329</v>
      </c>
      <c r="W357">
        <v>352</v>
      </c>
    </row>
    <row r="358" spans="1:23" hidden="1" x14ac:dyDescent="0.2">
      <c r="A358">
        <v>7</v>
      </c>
      <c r="B358" t="s">
        <v>3</v>
      </c>
      <c r="C358" t="s">
        <v>4</v>
      </c>
      <c r="D358" t="s">
        <v>42</v>
      </c>
      <c r="E358">
        <v>28.49</v>
      </c>
      <c r="F358">
        <v>151.53</v>
      </c>
      <c r="G358">
        <v>-28.816700000000001</v>
      </c>
      <c r="H358">
        <v>151.88329999999999</v>
      </c>
      <c r="I358">
        <v>728</v>
      </c>
      <c r="J358" t="s">
        <v>6</v>
      </c>
      <c r="K358" s="1">
        <v>18466</v>
      </c>
      <c r="L358" t="s">
        <v>43</v>
      </c>
      <c r="M358" t="s">
        <v>44</v>
      </c>
      <c r="N358" t="s">
        <v>14</v>
      </c>
      <c r="O358" t="s">
        <v>19</v>
      </c>
      <c r="P358" t="s">
        <v>27</v>
      </c>
      <c r="Q358">
        <v>3</v>
      </c>
      <c r="R358">
        <v>11.04</v>
      </c>
      <c r="S358">
        <f t="shared" si="22"/>
        <v>61600</v>
      </c>
      <c r="T358">
        <f t="shared" si="23"/>
        <v>28714</v>
      </c>
      <c r="U358">
        <f t="shared" si="24"/>
        <v>2.145294978059483</v>
      </c>
      <c r="V358">
        <v>329</v>
      </c>
      <c r="W358">
        <v>352</v>
      </c>
    </row>
    <row r="359" spans="1:23" hidden="1" x14ac:dyDescent="0.2">
      <c r="A359">
        <v>7</v>
      </c>
      <c r="B359" t="s">
        <v>3</v>
      </c>
      <c r="C359" t="s">
        <v>4</v>
      </c>
      <c r="D359" t="s">
        <v>42</v>
      </c>
      <c r="E359">
        <v>28.49</v>
      </c>
      <c r="F359">
        <v>151.53</v>
      </c>
      <c r="G359">
        <v>-28.816700000000001</v>
      </c>
      <c r="H359">
        <v>151.88329999999999</v>
      </c>
      <c r="I359">
        <v>728</v>
      </c>
      <c r="J359" t="s">
        <v>6</v>
      </c>
      <c r="K359" s="1">
        <v>18466</v>
      </c>
      <c r="L359" t="s">
        <v>43</v>
      </c>
      <c r="M359" t="s">
        <v>44</v>
      </c>
      <c r="N359" t="s">
        <v>14</v>
      </c>
      <c r="O359" t="s">
        <v>19</v>
      </c>
      <c r="P359" t="s">
        <v>27</v>
      </c>
      <c r="Q359">
        <v>4</v>
      </c>
      <c r="R359">
        <v>4.04</v>
      </c>
      <c r="S359">
        <f t="shared" si="22"/>
        <v>61600</v>
      </c>
      <c r="T359">
        <f t="shared" si="23"/>
        <v>28714</v>
      </c>
      <c r="U359">
        <f t="shared" si="24"/>
        <v>2.145294978059483</v>
      </c>
      <c r="V359">
        <v>329</v>
      </c>
      <c r="W359">
        <v>352</v>
      </c>
    </row>
    <row r="360" spans="1:23" hidden="1" x14ac:dyDescent="0.2">
      <c r="A360">
        <v>7</v>
      </c>
      <c r="B360" t="s">
        <v>3</v>
      </c>
      <c r="C360" t="s">
        <v>4</v>
      </c>
      <c r="D360" t="s">
        <v>42</v>
      </c>
      <c r="E360">
        <v>28.49</v>
      </c>
      <c r="F360">
        <v>151.53</v>
      </c>
      <c r="G360">
        <v>-28.816700000000001</v>
      </c>
      <c r="H360">
        <v>151.88329999999999</v>
      </c>
      <c r="I360">
        <v>728</v>
      </c>
      <c r="J360" t="s">
        <v>6</v>
      </c>
      <c r="K360" s="1">
        <v>18466</v>
      </c>
      <c r="L360" t="s">
        <v>43</v>
      </c>
      <c r="M360" t="s">
        <v>44</v>
      </c>
      <c r="N360" t="s">
        <v>14</v>
      </c>
      <c r="O360" t="s">
        <v>19</v>
      </c>
      <c r="P360" t="s">
        <v>27</v>
      </c>
      <c r="Q360">
        <v>5</v>
      </c>
      <c r="R360">
        <v>2.69</v>
      </c>
      <c r="S360">
        <f t="shared" si="22"/>
        <v>61600</v>
      </c>
      <c r="T360">
        <f t="shared" si="23"/>
        <v>28714</v>
      </c>
      <c r="U360">
        <f t="shared" si="24"/>
        <v>2.145294978059483</v>
      </c>
      <c r="V360">
        <v>329</v>
      </c>
      <c r="W360">
        <v>352</v>
      </c>
    </row>
    <row r="361" spans="1:23" hidden="1" x14ac:dyDescent="0.2">
      <c r="A361">
        <v>7</v>
      </c>
      <c r="B361" t="s">
        <v>3</v>
      </c>
      <c r="C361" t="s">
        <v>4</v>
      </c>
      <c r="D361" t="s">
        <v>42</v>
      </c>
      <c r="E361">
        <v>28.49</v>
      </c>
      <c r="F361">
        <v>151.53</v>
      </c>
      <c r="G361">
        <v>-28.816700000000001</v>
      </c>
      <c r="H361">
        <v>151.88329999999999</v>
      </c>
      <c r="I361">
        <v>728</v>
      </c>
      <c r="J361" t="s">
        <v>6</v>
      </c>
      <c r="K361" s="1">
        <v>18466</v>
      </c>
      <c r="L361" t="s">
        <v>43</v>
      </c>
      <c r="M361" t="s">
        <v>44</v>
      </c>
      <c r="N361" t="s">
        <v>14</v>
      </c>
      <c r="O361" t="s">
        <v>19</v>
      </c>
      <c r="P361" t="s">
        <v>27</v>
      </c>
      <c r="Q361">
        <v>6</v>
      </c>
      <c r="R361">
        <v>8.23</v>
      </c>
      <c r="S361">
        <f t="shared" si="22"/>
        <v>61600</v>
      </c>
      <c r="T361">
        <f t="shared" si="23"/>
        <v>28714</v>
      </c>
      <c r="U361">
        <f t="shared" si="24"/>
        <v>2.145294978059483</v>
      </c>
      <c r="V361">
        <v>329</v>
      </c>
      <c r="W361">
        <v>352</v>
      </c>
    </row>
    <row r="362" spans="1:23" hidden="1" x14ac:dyDescent="0.2">
      <c r="A362">
        <v>7</v>
      </c>
      <c r="B362" t="s">
        <v>3</v>
      </c>
      <c r="C362" t="s">
        <v>4</v>
      </c>
      <c r="D362" t="s">
        <v>42</v>
      </c>
      <c r="E362">
        <v>28.49</v>
      </c>
      <c r="F362">
        <v>151.53</v>
      </c>
      <c r="G362">
        <v>-28.816700000000001</v>
      </c>
      <c r="H362">
        <v>151.88329999999999</v>
      </c>
      <c r="I362">
        <v>728</v>
      </c>
      <c r="J362" t="s">
        <v>6</v>
      </c>
      <c r="K362" s="1">
        <v>18466</v>
      </c>
      <c r="L362" t="s">
        <v>43</v>
      </c>
      <c r="M362" t="s">
        <v>44</v>
      </c>
      <c r="N362" t="s">
        <v>24</v>
      </c>
      <c r="O362" t="s">
        <v>15</v>
      </c>
      <c r="P362" t="s">
        <v>26</v>
      </c>
      <c r="Q362">
        <v>1</v>
      </c>
      <c r="R362">
        <v>31.72</v>
      </c>
      <c r="S362">
        <f t="shared" si="22"/>
        <v>61600</v>
      </c>
      <c r="T362">
        <f t="shared" si="23"/>
        <v>28714</v>
      </c>
      <c r="U362">
        <f t="shared" si="24"/>
        <v>2.145294978059483</v>
      </c>
      <c r="V362">
        <v>329</v>
      </c>
      <c r="W362">
        <v>352</v>
      </c>
    </row>
    <row r="363" spans="1:23" hidden="1" x14ac:dyDescent="0.2">
      <c r="A363">
        <v>7</v>
      </c>
      <c r="B363" t="s">
        <v>3</v>
      </c>
      <c r="C363" t="s">
        <v>4</v>
      </c>
      <c r="D363" t="s">
        <v>42</v>
      </c>
      <c r="E363">
        <v>28.49</v>
      </c>
      <c r="F363">
        <v>151.53</v>
      </c>
      <c r="G363">
        <v>-28.816700000000001</v>
      </c>
      <c r="H363">
        <v>151.88329999999999</v>
      </c>
      <c r="I363">
        <v>728</v>
      </c>
      <c r="J363" t="s">
        <v>6</v>
      </c>
      <c r="K363" s="1">
        <v>18466</v>
      </c>
      <c r="L363" t="s">
        <v>43</v>
      </c>
      <c r="M363" t="s">
        <v>44</v>
      </c>
      <c r="N363" t="s">
        <v>24</v>
      </c>
      <c r="O363" t="s">
        <v>15</v>
      </c>
      <c r="P363" t="s">
        <v>26</v>
      </c>
      <c r="Q363">
        <v>2</v>
      </c>
      <c r="R363">
        <v>35.700000000000003</v>
      </c>
      <c r="S363">
        <f t="shared" si="22"/>
        <v>61600</v>
      </c>
      <c r="T363">
        <f t="shared" si="23"/>
        <v>28714</v>
      </c>
      <c r="U363">
        <f t="shared" si="24"/>
        <v>2.145294978059483</v>
      </c>
      <c r="V363">
        <v>329</v>
      </c>
      <c r="W363">
        <v>352</v>
      </c>
    </row>
    <row r="364" spans="1:23" hidden="1" x14ac:dyDescent="0.2">
      <c r="A364">
        <v>7</v>
      </c>
      <c r="B364" t="s">
        <v>3</v>
      </c>
      <c r="C364" t="s">
        <v>4</v>
      </c>
      <c r="D364" t="s">
        <v>42</v>
      </c>
      <c r="E364">
        <v>28.49</v>
      </c>
      <c r="F364">
        <v>151.53</v>
      </c>
      <c r="G364">
        <v>-28.816700000000001</v>
      </c>
      <c r="H364">
        <v>151.88329999999999</v>
      </c>
      <c r="I364">
        <v>728</v>
      </c>
      <c r="J364" t="s">
        <v>6</v>
      </c>
      <c r="K364" s="1">
        <v>18466</v>
      </c>
      <c r="L364" t="s">
        <v>43</v>
      </c>
      <c r="M364" t="s">
        <v>44</v>
      </c>
      <c r="N364" t="s">
        <v>24</v>
      </c>
      <c r="O364" t="s">
        <v>15</v>
      </c>
      <c r="P364" t="s">
        <v>26</v>
      </c>
      <c r="Q364">
        <v>3</v>
      </c>
      <c r="R364">
        <v>29.07</v>
      </c>
      <c r="S364">
        <f t="shared" si="22"/>
        <v>61600</v>
      </c>
      <c r="T364">
        <f t="shared" si="23"/>
        <v>28714</v>
      </c>
      <c r="U364">
        <f t="shared" si="24"/>
        <v>2.145294978059483</v>
      </c>
      <c r="V364">
        <v>329</v>
      </c>
      <c r="W364">
        <v>352</v>
      </c>
    </row>
    <row r="365" spans="1:23" hidden="1" x14ac:dyDescent="0.2">
      <c r="A365">
        <v>7</v>
      </c>
      <c r="B365" t="s">
        <v>3</v>
      </c>
      <c r="C365" t="s">
        <v>4</v>
      </c>
      <c r="D365" t="s">
        <v>42</v>
      </c>
      <c r="E365">
        <v>28.49</v>
      </c>
      <c r="F365">
        <v>151.53</v>
      </c>
      <c r="G365">
        <v>-28.816700000000001</v>
      </c>
      <c r="H365">
        <v>151.88329999999999</v>
      </c>
      <c r="I365">
        <v>728</v>
      </c>
      <c r="J365" t="s">
        <v>6</v>
      </c>
      <c r="K365" s="1">
        <v>18466</v>
      </c>
      <c r="L365" t="s">
        <v>43</v>
      </c>
      <c r="M365" t="s">
        <v>44</v>
      </c>
      <c r="N365" t="s">
        <v>24</v>
      </c>
      <c r="O365" t="s">
        <v>15</v>
      </c>
      <c r="P365" t="s">
        <v>26</v>
      </c>
      <c r="Q365">
        <v>4</v>
      </c>
      <c r="R365">
        <v>33.71</v>
      </c>
      <c r="S365">
        <f t="shared" si="22"/>
        <v>61600</v>
      </c>
      <c r="T365">
        <f t="shared" si="23"/>
        <v>28714</v>
      </c>
      <c r="U365">
        <f t="shared" si="24"/>
        <v>2.145294978059483</v>
      </c>
      <c r="V365">
        <v>329</v>
      </c>
      <c r="W365">
        <v>352</v>
      </c>
    </row>
    <row r="366" spans="1:23" hidden="1" x14ac:dyDescent="0.2">
      <c r="A366">
        <v>7</v>
      </c>
      <c r="B366" t="s">
        <v>3</v>
      </c>
      <c r="C366" t="s">
        <v>4</v>
      </c>
      <c r="D366" t="s">
        <v>42</v>
      </c>
      <c r="E366">
        <v>28.49</v>
      </c>
      <c r="F366">
        <v>151.53</v>
      </c>
      <c r="G366">
        <v>-28.816700000000001</v>
      </c>
      <c r="H366">
        <v>151.88329999999999</v>
      </c>
      <c r="I366">
        <v>728</v>
      </c>
      <c r="J366" t="s">
        <v>6</v>
      </c>
      <c r="K366" s="1">
        <v>18466</v>
      </c>
      <c r="L366" t="s">
        <v>43</v>
      </c>
      <c r="M366" t="s">
        <v>44</v>
      </c>
      <c r="N366" t="s">
        <v>24</v>
      </c>
      <c r="O366" t="s">
        <v>15</v>
      </c>
      <c r="P366" t="s">
        <v>26</v>
      </c>
      <c r="Q366">
        <v>5</v>
      </c>
      <c r="R366">
        <v>28.39</v>
      </c>
      <c r="S366">
        <f t="shared" si="22"/>
        <v>61600</v>
      </c>
      <c r="T366">
        <f t="shared" si="23"/>
        <v>28714</v>
      </c>
      <c r="U366">
        <f t="shared" si="24"/>
        <v>2.145294978059483</v>
      </c>
      <c r="V366">
        <v>329</v>
      </c>
      <c r="W366">
        <v>352</v>
      </c>
    </row>
    <row r="367" spans="1:23" hidden="1" x14ac:dyDescent="0.2">
      <c r="A367">
        <v>7</v>
      </c>
      <c r="B367" t="s">
        <v>3</v>
      </c>
      <c r="C367" t="s">
        <v>4</v>
      </c>
      <c r="D367" t="s">
        <v>42</v>
      </c>
      <c r="E367">
        <v>28.49</v>
      </c>
      <c r="F367">
        <v>151.53</v>
      </c>
      <c r="G367">
        <v>-28.816700000000001</v>
      </c>
      <c r="H367">
        <v>151.88329999999999</v>
      </c>
      <c r="I367">
        <v>728</v>
      </c>
      <c r="J367" t="s">
        <v>6</v>
      </c>
      <c r="K367" s="1">
        <v>18466</v>
      </c>
      <c r="L367" t="s">
        <v>43</v>
      </c>
      <c r="M367" t="s">
        <v>44</v>
      </c>
      <c r="N367" t="s">
        <v>24</v>
      </c>
      <c r="O367" t="s">
        <v>15</v>
      </c>
      <c r="P367" t="s">
        <v>26</v>
      </c>
      <c r="Q367">
        <v>6</v>
      </c>
      <c r="R367">
        <v>34.35</v>
      </c>
      <c r="S367">
        <f t="shared" si="22"/>
        <v>61600</v>
      </c>
      <c r="T367">
        <f t="shared" si="23"/>
        <v>28714</v>
      </c>
      <c r="U367">
        <f t="shared" si="24"/>
        <v>2.145294978059483</v>
      </c>
      <c r="V367">
        <v>329</v>
      </c>
      <c r="W367">
        <v>352</v>
      </c>
    </row>
    <row r="368" spans="1:23" hidden="1" x14ac:dyDescent="0.2">
      <c r="A368">
        <v>7</v>
      </c>
      <c r="B368" t="s">
        <v>3</v>
      </c>
      <c r="C368" t="s">
        <v>4</v>
      </c>
      <c r="D368" t="s">
        <v>42</v>
      </c>
      <c r="E368">
        <v>28.49</v>
      </c>
      <c r="F368">
        <v>151.53</v>
      </c>
      <c r="G368">
        <v>-28.816700000000001</v>
      </c>
      <c r="H368">
        <v>151.88329999999999</v>
      </c>
      <c r="I368">
        <v>728</v>
      </c>
      <c r="J368" t="s">
        <v>6</v>
      </c>
      <c r="K368" s="1">
        <v>18466</v>
      </c>
      <c r="L368" t="s">
        <v>43</v>
      </c>
      <c r="M368" t="s">
        <v>44</v>
      </c>
      <c r="N368" t="s">
        <v>24</v>
      </c>
      <c r="O368" t="s">
        <v>15</v>
      </c>
      <c r="P368" t="s">
        <v>26</v>
      </c>
      <c r="Q368">
        <v>7</v>
      </c>
      <c r="R368">
        <v>32.08</v>
      </c>
      <c r="S368">
        <f t="shared" si="22"/>
        <v>61600</v>
      </c>
      <c r="T368">
        <f t="shared" si="23"/>
        <v>28714</v>
      </c>
      <c r="U368">
        <f t="shared" si="24"/>
        <v>2.145294978059483</v>
      </c>
      <c r="V368">
        <v>329</v>
      </c>
      <c r="W368">
        <v>352</v>
      </c>
    </row>
    <row r="369" spans="1:23" hidden="1" x14ac:dyDescent="0.2">
      <c r="A369">
        <v>7</v>
      </c>
      <c r="B369" t="s">
        <v>3</v>
      </c>
      <c r="C369" t="s">
        <v>4</v>
      </c>
      <c r="D369" t="s">
        <v>42</v>
      </c>
      <c r="E369">
        <v>28.49</v>
      </c>
      <c r="F369">
        <v>151.53</v>
      </c>
      <c r="G369">
        <v>-28.816700000000001</v>
      </c>
      <c r="H369">
        <v>151.88329999999999</v>
      </c>
      <c r="I369">
        <v>728</v>
      </c>
      <c r="J369" t="s">
        <v>6</v>
      </c>
      <c r="K369" s="1">
        <v>18466</v>
      </c>
      <c r="L369" t="s">
        <v>43</v>
      </c>
      <c r="M369" t="s">
        <v>44</v>
      </c>
      <c r="N369" t="s">
        <v>24</v>
      </c>
      <c r="O369" t="s">
        <v>15</v>
      </c>
      <c r="P369" t="s">
        <v>26</v>
      </c>
      <c r="Q369">
        <v>8</v>
      </c>
      <c r="R369">
        <v>32.89</v>
      </c>
      <c r="S369">
        <f t="shared" si="22"/>
        <v>61600</v>
      </c>
      <c r="T369">
        <f t="shared" si="23"/>
        <v>28714</v>
      </c>
      <c r="U369">
        <f t="shared" si="24"/>
        <v>2.145294978059483</v>
      </c>
      <c r="V369">
        <v>329</v>
      </c>
      <c r="W369">
        <v>352</v>
      </c>
    </row>
    <row r="370" spans="1:23" hidden="1" x14ac:dyDescent="0.2">
      <c r="A370">
        <v>7</v>
      </c>
      <c r="B370" t="s">
        <v>3</v>
      </c>
      <c r="C370" t="s">
        <v>4</v>
      </c>
      <c r="D370" t="s">
        <v>42</v>
      </c>
      <c r="E370">
        <v>28.49</v>
      </c>
      <c r="F370">
        <v>151.53</v>
      </c>
      <c r="G370">
        <v>-28.816700000000001</v>
      </c>
      <c r="H370">
        <v>151.88329999999999</v>
      </c>
      <c r="I370">
        <v>728</v>
      </c>
      <c r="J370" t="s">
        <v>6</v>
      </c>
      <c r="K370" s="1">
        <v>18466</v>
      </c>
      <c r="L370" t="s">
        <v>43</v>
      </c>
      <c r="M370" t="s">
        <v>44</v>
      </c>
      <c r="N370" t="s">
        <v>24</v>
      </c>
      <c r="O370" t="s">
        <v>15</v>
      </c>
      <c r="P370" t="s">
        <v>26</v>
      </c>
      <c r="Q370">
        <v>9</v>
      </c>
      <c r="R370">
        <v>29.18</v>
      </c>
      <c r="S370">
        <f t="shared" si="22"/>
        <v>61600</v>
      </c>
      <c r="T370">
        <f t="shared" si="23"/>
        <v>28714</v>
      </c>
      <c r="U370">
        <f t="shared" si="24"/>
        <v>2.145294978059483</v>
      </c>
      <c r="V370">
        <v>329</v>
      </c>
      <c r="W370">
        <v>352</v>
      </c>
    </row>
    <row r="371" spans="1:23" hidden="1" x14ac:dyDescent="0.2">
      <c r="A371">
        <v>7</v>
      </c>
      <c r="B371" t="s">
        <v>3</v>
      </c>
      <c r="C371" t="s">
        <v>4</v>
      </c>
      <c r="D371" t="s">
        <v>42</v>
      </c>
      <c r="E371">
        <v>28.49</v>
      </c>
      <c r="F371">
        <v>151.53</v>
      </c>
      <c r="G371">
        <v>-28.816700000000001</v>
      </c>
      <c r="H371">
        <v>151.88329999999999</v>
      </c>
      <c r="I371">
        <v>728</v>
      </c>
      <c r="J371" t="s">
        <v>6</v>
      </c>
      <c r="K371" s="1">
        <v>18466</v>
      </c>
      <c r="L371" t="s">
        <v>43</v>
      </c>
      <c r="M371" t="s">
        <v>44</v>
      </c>
      <c r="N371" t="s">
        <v>24</v>
      </c>
      <c r="O371" t="s">
        <v>15</v>
      </c>
      <c r="P371" t="s">
        <v>26</v>
      </c>
      <c r="Q371">
        <v>10</v>
      </c>
      <c r="R371">
        <v>31.1</v>
      </c>
      <c r="S371">
        <f t="shared" si="22"/>
        <v>61600</v>
      </c>
      <c r="T371">
        <f t="shared" si="23"/>
        <v>28714</v>
      </c>
      <c r="U371">
        <f t="shared" si="24"/>
        <v>2.145294978059483</v>
      </c>
      <c r="V371">
        <v>329</v>
      </c>
      <c r="W371">
        <v>352</v>
      </c>
    </row>
    <row r="372" spans="1:23" x14ac:dyDescent="0.2">
      <c r="A372">
        <v>7</v>
      </c>
      <c r="B372" t="s">
        <v>3</v>
      </c>
      <c r="C372" t="s">
        <v>4</v>
      </c>
      <c r="D372" t="s">
        <v>42</v>
      </c>
      <c r="E372">
        <v>28.49</v>
      </c>
      <c r="F372">
        <v>151.53</v>
      </c>
      <c r="G372">
        <v>-28.816700000000001</v>
      </c>
      <c r="H372">
        <v>151.88329999999999</v>
      </c>
      <c r="I372">
        <v>728</v>
      </c>
      <c r="J372" t="s">
        <v>6</v>
      </c>
      <c r="K372" s="1">
        <v>18466</v>
      </c>
      <c r="L372" t="s">
        <v>43</v>
      </c>
      <c r="M372" t="s">
        <v>44</v>
      </c>
      <c r="N372" t="s">
        <v>24</v>
      </c>
      <c r="O372" t="s">
        <v>15</v>
      </c>
      <c r="P372" t="s">
        <v>27</v>
      </c>
      <c r="Q372">
        <v>1</v>
      </c>
      <c r="R372">
        <v>22.63</v>
      </c>
      <c r="S372">
        <f t="shared" si="22"/>
        <v>61600</v>
      </c>
      <c r="T372">
        <f t="shared" si="23"/>
        <v>28714</v>
      </c>
      <c r="U372">
        <f t="shared" si="24"/>
        <v>2.145294978059483</v>
      </c>
      <c r="V372">
        <v>329</v>
      </c>
      <c r="W372">
        <v>352</v>
      </c>
    </row>
    <row r="373" spans="1:23" x14ac:dyDescent="0.2">
      <c r="A373">
        <v>7</v>
      </c>
      <c r="B373" t="s">
        <v>3</v>
      </c>
      <c r="C373" t="s">
        <v>4</v>
      </c>
      <c r="D373" t="s">
        <v>42</v>
      </c>
      <c r="E373">
        <v>28.49</v>
      </c>
      <c r="F373">
        <v>151.53</v>
      </c>
      <c r="G373">
        <v>-28.816700000000001</v>
      </c>
      <c r="H373">
        <v>151.88329999999999</v>
      </c>
      <c r="I373">
        <v>728</v>
      </c>
      <c r="J373" t="s">
        <v>6</v>
      </c>
      <c r="K373" s="1">
        <v>18466</v>
      </c>
      <c r="L373" t="s">
        <v>43</v>
      </c>
      <c r="M373" t="s">
        <v>44</v>
      </c>
      <c r="N373" t="s">
        <v>24</v>
      </c>
      <c r="O373" t="s">
        <v>15</v>
      </c>
      <c r="P373" t="s">
        <v>27</v>
      </c>
      <c r="Q373">
        <v>2</v>
      </c>
      <c r="R373">
        <v>21.88</v>
      </c>
      <c r="S373">
        <f t="shared" si="22"/>
        <v>61600</v>
      </c>
      <c r="T373">
        <f t="shared" si="23"/>
        <v>28714</v>
      </c>
      <c r="U373">
        <f t="shared" si="24"/>
        <v>2.145294978059483</v>
      </c>
      <c r="V373">
        <v>329</v>
      </c>
      <c r="W373">
        <v>352</v>
      </c>
    </row>
    <row r="374" spans="1:23" x14ac:dyDescent="0.2">
      <c r="A374">
        <v>7</v>
      </c>
      <c r="B374" t="s">
        <v>3</v>
      </c>
      <c r="C374" t="s">
        <v>4</v>
      </c>
      <c r="D374" t="s">
        <v>42</v>
      </c>
      <c r="E374">
        <v>28.49</v>
      </c>
      <c r="F374">
        <v>151.53</v>
      </c>
      <c r="G374">
        <v>-28.816700000000001</v>
      </c>
      <c r="H374">
        <v>151.88329999999999</v>
      </c>
      <c r="I374">
        <v>728</v>
      </c>
      <c r="J374" t="s">
        <v>6</v>
      </c>
      <c r="K374" s="1">
        <v>18466</v>
      </c>
      <c r="L374" t="s">
        <v>43</v>
      </c>
      <c r="M374" t="s">
        <v>44</v>
      </c>
      <c r="N374" t="s">
        <v>24</v>
      </c>
      <c r="O374" t="s">
        <v>15</v>
      </c>
      <c r="P374" t="s">
        <v>27</v>
      </c>
      <c r="Q374">
        <v>3</v>
      </c>
      <c r="R374">
        <v>22.49</v>
      </c>
      <c r="S374">
        <f t="shared" si="22"/>
        <v>61600</v>
      </c>
      <c r="T374">
        <f t="shared" si="23"/>
        <v>28714</v>
      </c>
      <c r="U374">
        <f t="shared" si="24"/>
        <v>2.145294978059483</v>
      </c>
      <c r="V374">
        <v>329</v>
      </c>
      <c r="W374">
        <v>352</v>
      </c>
    </row>
    <row r="375" spans="1:23" x14ac:dyDescent="0.2">
      <c r="A375">
        <v>7</v>
      </c>
      <c r="B375" t="s">
        <v>3</v>
      </c>
      <c r="C375" t="s">
        <v>4</v>
      </c>
      <c r="D375" t="s">
        <v>42</v>
      </c>
      <c r="E375">
        <v>28.49</v>
      </c>
      <c r="F375">
        <v>151.53</v>
      </c>
      <c r="G375">
        <v>-28.816700000000001</v>
      </c>
      <c r="H375">
        <v>151.88329999999999</v>
      </c>
      <c r="I375">
        <v>728</v>
      </c>
      <c r="J375" t="s">
        <v>6</v>
      </c>
      <c r="K375" s="1">
        <v>18466</v>
      </c>
      <c r="L375" t="s">
        <v>43</v>
      </c>
      <c r="M375" t="s">
        <v>44</v>
      </c>
      <c r="N375" t="s">
        <v>24</v>
      </c>
      <c r="O375" t="s">
        <v>15</v>
      </c>
      <c r="P375" t="s">
        <v>27</v>
      </c>
      <c r="Q375">
        <v>4</v>
      </c>
      <c r="R375">
        <v>22.51</v>
      </c>
      <c r="S375">
        <f t="shared" si="22"/>
        <v>61600</v>
      </c>
      <c r="T375">
        <f t="shared" si="23"/>
        <v>28714</v>
      </c>
      <c r="U375">
        <f t="shared" si="24"/>
        <v>2.145294978059483</v>
      </c>
      <c r="V375">
        <v>329</v>
      </c>
      <c r="W375">
        <v>352</v>
      </c>
    </row>
    <row r="376" spans="1:23" x14ac:dyDescent="0.2">
      <c r="A376">
        <v>7</v>
      </c>
      <c r="B376" t="s">
        <v>3</v>
      </c>
      <c r="C376" t="s">
        <v>4</v>
      </c>
      <c r="D376" t="s">
        <v>42</v>
      </c>
      <c r="E376">
        <v>28.49</v>
      </c>
      <c r="F376">
        <v>151.53</v>
      </c>
      <c r="G376">
        <v>-28.816700000000001</v>
      </c>
      <c r="H376">
        <v>151.88329999999999</v>
      </c>
      <c r="I376">
        <v>728</v>
      </c>
      <c r="J376" t="s">
        <v>6</v>
      </c>
      <c r="K376" s="1">
        <v>18466</v>
      </c>
      <c r="L376" t="s">
        <v>43</v>
      </c>
      <c r="M376" t="s">
        <v>44</v>
      </c>
      <c r="N376" t="s">
        <v>24</v>
      </c>
      <c r="O376" t="s">
        <v>15</v>
      </c>
      <c r="P376" t="s">
        <v>27</v>
      </c>
      <c r="Q376">
        <v>5</v>
      </c>
      <c r="R376">
        <v>21.84</v>
      </c>
      <c r="S376">
        <f t="shared" si="22"/>
        <v>61600</v>
      </c>
      <c r="T376">
        <f t="shared" si="23"/>
        <v>28714</v>
      </c>
      <c r="U376">
        <f t="shared" si="24"/>
        <v>2.145294978059483</v>
      </c>
      <c r="V376">
        <v>329</v>
      </c>
      <c r="W376">
        <v>352</v>
      </c>
    </row>
    <row r="377" spans="1:23" x14ac:dyDescent="0.2">
      <c r="A377">
        <v>7</v>
      </c>
      <c r="B377" t="s">
        <v>3</v>
      </c>
      <c r="C377" t="s">
        <v>4</v>
      </c>
      <c r="D377" t="s">
        <v>42</v>
      </c>
      <c r="E377">
        <v>28.49</v>
      </c>
      <c r="F377">
        <v>151.53</v>
      </c>
      <c r="G377">
        <v>-28.816700000000001</v>
      </c>
      <c r="H377">
        <v>151.88329999999999</v>
      </c>
      <c r="I377">
        <v>728</v>
      </c>
      <c r="J377" t="s">
        <v>6</v>
      </c>
      <c r="K377" s="1">
        <v>18466</v>
      </c>
      <c r="L377" t="s">
        <v>43</v>
      </c>
      <c r="M377" t="s">
        <v>44</v>
      </c>
      <c r="N377" t="s">
        <v>24</v>
      </c>
      <c r="O377" t="s">
        <v>15</v>
      </c>
      <c r="P377" t="s">
        <v>27</v>
      </c>
      <c r="Q377">
        <v>6</v>
      </c>
      <c r="R377">
        <v>21.42</v>
      </c>
      <c r="S377">
        <f t="shared" si="22"/>
        <v>61600</v>
      </c>
      <c r="T377">
        <f t="shared" si="23"/>
        <v>28714</v>
      </c>
      <c r="U377">
        <f t="shared" si="24"/>
        <v>2.145294978059483</v>
      </c>
      <c r="V377">
        <v>329</v>
      </c>
      <c r="W377">
        <v>352</v>
      </c>
    </row>
    <row r="378" spans="1:23" x14ac:dyDescent="0.2">
      <c r="A378">
        <v>7</v>
      </c>
      <c r="B378" t="s">
        <v>3</v>
      </c>
      <c r="C378" t="s">
        <v>4</v>
      </c>
      <c r="D378" t="s">
        <v>42</v>
      </c>
      <c r="E378">
        <v>28.49</v>
      </c>
      <c r="F378">
        <v>151.53</v>
      </c>
      <c r="G378">
        <v>-28.816700000000001</v>
      </c>
      <c r="H378">
        <v>151.88329999999999</v>
      </c>
      <c r="I378">
        <v>728</v>
      </c>
      <c r="J378" t="s">
        <v>6</v>
      </c>
      <c r="K378" s="1">
        <v>18466</v>
      </c>
      <c r="L378" t="s">
        <v>43</v>
      </c>
      <c r="M378" t="s">
        <v>44</v>
      </c>
      <c r="N378" t="s">
        <v>24</v>
      </c>
      <c r="O378" t="s">
        <v>15</v>
      </c>
      <c r="P378" t="s">
        <v>27</v>
      </c>
      <c r="Q378">
        <v>7</v>
      </c>
      <c r="R378">
        <v>21.63</v>
      </c>
      <c r="S378">
        <f t="shared" si="22"/>
        <v>61600</v>
      </c>
      <c r="T378">
        <f t="shared" si="23"/>
        <v>28714</v>
      </c>
      <c r="U378">
        <f t="shared" si="24"/>
        <v>2.145294978059483</v>
      </c>
      <c r="V378">
        <v>329</v>
      </c>
      <c r="W378">
        <v>352</v>
      </c>
    </row>
    <row r="379" spans="1:23" x14ac:dyDescent="0.2">
      <c r="A379">
        <v>7</v>
      </c>
      <c r="B379" t="s">
        <v>3</v>
      </c>
      <c r="C379" t="s">
        <v>4</v>
      </c>
      <c r="D379" t="s">
        <v>42</v>
      </c>
      <c r="E379">
        <v>28.49</v>
      </c>
      <c r="F379">
        <v>151.53</v>
      </c>
      <c r="G379">
        <v>-28.816700000000001</v>
      </c>
      <c r="H379">
        <v>151.88329999999999</v>
      </c>
      <c r="I379">
        <v>728</v>
      </c>
      <c r="J379" t="s">
        <v>6</v>
      </c>
      <c r="K379" s="1">
        <v>18466</v>
      </c>
      <c r="L379" t="s">
        <v>43</v>
      </c>
      <c r="M379" t="s">
        <v>44</v>
      </c>
      <c r="N379" t="s">
        <v>24</v>
      </c>
      <c r="O379" t="s">
        <v>15</v>
      </c>
      <c r="P379" t="s">
        <v>27</v>
      </c>
      <c r="Q379">
        <v>8</v>
      </c>
      <c r="R379">
        <v>21.5</v>
      </c>
      <c r="S379">
        <f t="shared" si="22"/>
        <v>61600</v>
      </c>
      <c r="T379">
        <f t="shared" si="23"/>
        <v>28714</v>
      </c>
      <c r="U379">
        <f t="shared" si="24"/>
        <v>2.145294978059483</v>
      </c>
      <c r="V379">
        <v>329</v>
      </c>
      <c r="W379">
        <v>352</v>
      </c>
    </row>
    <row r="380" spans="1:23" x14ac:dyDescent="0.2">
      <c r="A380">
        <v>7</v>
      </c>
      <c r="B380" t="s">
        <v>3</v>
      </c>
      <c r="C380" t="s">
        <v>4</v>
      </c>
      <c r="D380" t="s">
        <v>42</v>
      </c>
      <c r="E380">
        <v>28.49</v>
      </c>
      <c r="F380">
        <v>151.53</v>
      </c>
      <c r="G380">
        <v>-28.816700000000001</v>
      </c>
      <c r="H380">
        <v>151.88329999999999</v>
      </c>
      <c r="I380">
        <v>728</v>
      </c>
      <c r="J380" t="s">
        <v>6</v>
      </c>
      <c r="K380" s="1">
        <v>18466</v>
      </c>
      <c r="L380" t="s">
        <v>43</v>
      </c>
      <c r="M380" t="s">
        <v>44</v>
      </c>
      <c r="N380" t="s">
        <v>24</v>
      </c>
      <c r="O380" t="s">
        <v>15</v>
      </c>
      <c r="P380" t="s">
        <v>27</v>
      </c>
      <c r="Q380">
        <v>9</v>
      </c>
      <c r="R380">
        <v>22.96</v>
      </c>
      <c r="S380">
        <f t="shared" si="22"/>
        <v>61600</v>
      </c>
      <c r="T380">
        <f t="shared" si="23"/>
        <v>28714</v>
      </c>
      <c r="U380">
        <f t="shared" si="24"/>
        <v>2.145294978059483</v>
      </c>
      <c r="V380">
        <v>329</v>
      </c>
      <c r="W380">
        <v>352</v>
      </c>
    </row>
    <row r="381" spans="1:23" x14ac:dyDescent="0.2">
      <c r="A381">
        <v>7</v>
      </c>
      <c r="B381" t="s">
        <v>3</v>
      </c>
      <c r="C381" t="s">
        <v>4</v>
      </c>
      <c r="D381" t="s">
        <v>42</v>
      </c>
      <c r="E381">
        <v>28.49</v>
      </c>
      <c r="F381">
        <v>151.53</v>
      </c>
      <c r="G381">
        <v>-28.816700000000001</v>
      </c>
      <c r="H381">
        <v>151.88329999999999</v>
      </c>
      <c r="I381">
        <v>728</v>
      </c>
      <c r="J381" t="s">
        <v>6</v>
      </c>
      <c r="K381" s="1">
        <v>18466</v>
      </c>
      <c r="L381" t="s">
        <v>43</v>
      </c>
      <c r="M381" t="s">
        <v>44</v>
      </c>
      <c r="N381" t="s">
        <v>24</v>
      </c>
      <c r="O381" t="s">
        <v>15</v>
      </c>
      <c r="P381" t="s">
        <v>27</v>
      </c>
      <c r="Q381">
        <v>10</v>
      </c>
      <c r="R381">
        <v>24.92</v>
      </c>
      <c r="S381">
        <f t="shared" si="22"/>
        <v>61600</v>
      </c>
      <c r="T381">
        <f t="shared" si="23"/>
        <v>28714</v>
      </c>
      <c r="U381">
        <f t="shared" si="24"/>
        <v>2.145294978059483</v>
      </c>
      <c r="V381">
        <v>329</v>
      </c>
      <c r="W381">
        <v>352</v>
      </c>
    </row>
    <row r="382" spans="1:23" x14ac:dyDescent="0.2">
      <c r="A382">
        <v>7</v>
      </c>
      <c r="B382" t="s">
        <v>3</v>
      </c>
      <c r="C382" t="s">
        <v>4</v>
      </c>
      <c r="D382" t="s">
        <v>42</v>
      </c>
      <c r="E382">
        <v>28.49</v>
      </c>
      <c r="F382">
        <v>151.53</v>
      </c>
      <c r="G382">
        <v>-28.816700000000001</v>
      </c>
      <c r="H382">
        <v>151.88329999999999</v>
      </c>
      <c r="I382">
        <v>728</v>
      </c>
      <c r="J382" t="s">
        <v>6</v>
      </c>
      <c r="K382" s="1">
        <v>18466</v>
      </c>
      <c r="L382" t="s">
        <v>43</v>
      </c>
      <c r="M382" t="s">
        <v>44</v>
      </c>
      <c r="N382" t="s">
        <v>24</v>
      </c>
      <c r="O382" t="s">
        <v>18</v>
      </c>
      <c r="P382" t="s">
        <v>27</v>
      </c>
      <c r="Q382">
        <v>1</v>
      </c>
      <c r="R382">
        <v>10.029999999999999</v>
      </c>
      <c r="S382">
        <f t="shared" si="22"/>
        <v>61600</v>
      </c>
      <c r="T382">
        <f t="shared" si="23"/>
        <v>28714</v>
      </c>
      <c r="U382">
        <f t="shared" si="24"/>
        <v>2.145294978059483</v>
      </c>
      <c r="V382">
        <v>329</v>
      </c>
      <c r="W382">
        <v>352</v>
      </c>
    </row>
    <row r="383" spans="1:23" x14ac:dyDescent="0.2">
      <c r="A383">
        <v>7</v>
      </c>
      <c r="B383" t="s">
        <v>3</v>
      </c>
      <c r="C383" t="s">
        <v>4</v>
      </c>
      <c r="D383" t="s">
        <v>42</v>
      </c>
      <c r="E383">
        <v>28.49</v>
      </c>
      <c r="F383">
        <v>151.53</v>
      </c>
      <c r="G383">
        <v>-28.816700000000001</v>
      </c>
      <c r="H383">
        <v>151.88329999999999</v>
      </c>
      <c r="I383">
        <v>728</v>
      </c>
      <c r="J383" t="s">
        <v>6</v>
      </c>
      <c r="K383" s="1">
        <v>18466</v>
      </c>
      <c r="L383" t="s">
        <v>43</v>
      </c>
      <c r="M383" t="s">
        <v>44</v>
      </c>
      <c r="N383" t="s">
        <v>24</v>
      </c>
      <c r="O383" t="s">
        <v>18</v>
      </c>
      <c r="P383" t="s">
        <v>27</v>
      </c>
      <c r="Q383">
        <v>2</v>
      </c>
      <c r="R383">
        <v>11.28</v>
      </c>
      <c r="S383">
        <f t="shared" si="22"/>
        <v>61600</v>
      </c>
      <c r="T383">
        <f t="shared" si="23"/>
        <v>28714</v>
      </c>
      <c r="U383">
        <f t="shared" si="24"/>
        <v>2.145294978059483</v>
      </c>
      <c r="V383">
        <v>329</v>
      </c>
      <c r="W383">
        <v>352</v>
      </c>
    </row>
    <row r="384" spans="1:23" x14ac:dyDescent="0.2">
      <c r="A384">
        <v>7</v>
      </c>
      <c r="B384" t="s">
        <v>3</v>
      </c>
      <c r="C384" t="s">
        <v>4</v>
      </c>
      <c r="D384" t="s">
        <v>42</v>
      </c>
      <c r="E384">
        <v>28.49</v>
      </c>
      <c r="F384">
        <v>151.53</v>
      </c>
      <c r="G384">
        <v>-28.816700000000001</v>
      </c>
      <c r="H384">
        <v>151.88329999999999</v>
      </c>
      <c r="I384">
        <v>728</v>
      </c>
      <c r="J384" t="s">
        <v>6</v>
      </c>
      <c r="K384" s="1">
        <v>18466</v>
      </c>
      <c r="L384" t="s">
        <v>43</v>
      </c>
      <c r="M384" t="s">
        <v>44</v>
      </c>
      <c r="N384" t="s">
        <v>24</v>
      </c>
      <c r="O384" t="s">
        <v>18</v>
      </c>
      <c r="P384" t="s">
        <v>27</v>
      </c>
      <c r="Q384">
        <v>3</v>
      </c>
      <c r="R384">
        <v>10.34</v>
      </c>
      <c r="S384">
        <f t="shared" si="22"/>
        <v>61600</v>
      </c>
      <c r="T384">
        <f t="shared" si="23"/>
        <v>28714</v>
      </c>
      <c r="U384">
        <f t="shared" si="24"/>
        <v>2.145294978059483</v>
      </c>
      <c r="V384">
        <v>329</v>
      </c>
      <c r="W384">
        <v>352</v>
      </c>
    </row>
    <row r="385" spans="1:23" x14ac:dyDescent="0.2">
      <c r="A385">
        <v>7</v>
      </c>
      <c r="B385" t="s">
        <v>3</v>
      </c>
      <c r="C385" t="s">
        <v>4</v>
      </c>
      <c r="D385" t="s">
        <v>42</v>
      </c>
      <c r="E385">
        <v>28.49</v>
      </c>
      <c r="F385">
        <v>151.53</v>
      </c>
      <c r="G385">
        <v>-28.816700000000001</v>
      </c>
      <c r="H385">
        <v>151.88329999999999</v>
      </c>
      <c r="I385">
        <v>728</v>
      </c>
      <c r="J385" t="s">
        <v>6</v>
      </c>
      <c r="K385" s="1">
        <v>18466</v>
      </c>
      <c r="L385" t="s">
        <v>43</v>
      </c>
      <c r="M385" t="s">
        <v>44</v>
      </c>
      <c r="N385" t="s">
        <v>24</v>
      </c>
      <c r="O385" t="s">
        <v>18</v>
      </c>
      <c r="P385" t="s">
        <v>27</v>
      </c>
      <c r="Q385">
        <v>4</v>
      </c>
      <c r="R385">
        <v>13.27</v>
      </c>
      <c r="S385">
        <f t="shared" si="22"/>
        <v>61600</v>
      </c>
      <c r="T385">
        <f t="shared" si="23"/>
        <v>28714</v>
      </c>
      <c r="U385">
        <f t="shared" si="24"/>
        <v>2.145294978059483</v>
      </c>
      <c r="V385">
        <v>329</v>
      </c>
      <c r="W385">
        <v>352</v>
      </c>
    </row>
    <row r="386" spans="1:23" x14ac:dyDescent="0.2">
      <c r="A386">
        <v>7</v>
      </c>
      <c r="B386" t="s">
        <v>3</v>
      </c>
      <c r="C386" t="s">
        <v>4</v>
      </c>
      <c r="D386" t="s">
        <v>42</v>
      </c>
      <c r="E386">
        <v>28.49</v>
      </c>
      <c r="F386">
        <v>151.53</v>
      </c>
      <c r="G386">
        <v>-28.816700000000001</v>
      </c>
      <c r="H386">
        <v>151.88329999999999</v>
      </c>
      <c r="I386">
        <v>728</v>
      </c>
      <c r="J386" t="s">
        <v>6</v>
      </c>
      <c r="K386" s="1">
        <v>18466</v>
      </c>
      <c r="L386" t="s">
        <v>43</v>
      </c>
      <c r="M386" t="s">
        <v>44</v>
      </c>
      <c r="N386" t="s">
        <v>24</v>
      </c>
      <c r="O386" t="s">
        <v>18</v>
      </c>
      <c r="P386" t="s">
        <v>27</v>
      </c>
      <c r="Q386">
        <v>5</v>
      </c>
      <c r="R386">
        <v>11</v>
      </c>
      <c r="S386">
        <f t="shared" si="22"/>
        <v>61600</v>
      </c>
      <c r="T386">
        <f t="shared" si="23"/>
        <v>28714</v>
      </c>
      <c r="U386">
        <f t="shared" si="24"/>
        <v>2.145294978059483</v>
      </c>
      <c r="V386">
        <v>329</v>
      </c>
      <c r="W386">
        <v>352</v>
      </c>
    </row>
    <row r="387" spans="1:23" x14ac:dyDescent="0.2">
      <c r="A387">
        <v>7</v>
      </c>
      <c r="B387" t="s">
        <v>3</v>
      </c>
      <c r="C387" t="s">
        <v>4</v>
      </c>
      <c r="D387" t="s">
        <v>42</v>
      </c>
      <c r="E387">
        <v>28.49</v>
      </c>
      <c r="F387">
        <v>151.53</v>
      </c>
      <c r="G387">
        <v>-28.816700000000001</v>
      </c>
      <c r="H387">
        <v>151.88329999999999</v>
      </c>
      <c r="I387">
        <v>728</v>
      </c>
      <c r="J387" t="s">
        <v>6</v>
      </c>
      <c r="K387" s="1">
        <v>18466</v>
      </c>
      <c r="L387" t="s">
        <v>43</v>
      </c>
      <c r="M387" t="s">
        <v>44</v>
      </c>
      <c r="N387" t="s">
        <v>24</v>
      </c>
      <c r="O387" t="s">
        <v>18</v>
      </c>
      <c r="P387" t="s">
        <v>27</v>
      </c>
      <c r="Q387">
        <v>6</v>
      </c>
      <c r="R387">
        <v>17.29</v>
      </c>
      <c r="S387">
        <f t="shared" si="22"/>
        <v>61600</v>
      </c>
      <c r="T387">
        <f t="shared" si="23"/>
        <v>28714</v>
      </c>
      <c r="U387">
        <f t="shared" si="24"/>
        <v>2.145294978059483</v>
      </c>
      <c r="V387">
        <v>329</v>
      </c>
      <c r="W387">
        <v>352</v>
      </c>
    </row>
    <row r="388" spans="1:23" x14ac:dyDescent="0.2">
      <c r="A388">
        <v>7</v>
      </c>
      <c r="B388" t="s">
        <v>3</v>
      </c>
      <c r="C388" t="s">
        <v>4</v>
      </c>
      <c r="D388" t="s">
        <v>42</v>
      </c>
      <c r="E388">
        <v>28.49</v>
      </c>
      <c r="F388">
        <v>151.53</v>
      </c>
      <c r="G388">
        <v>-28.816700000000001</v>
      </c>
      <c r="H388">
        <v>151.88329999999999</v>
      </c>
      <c r="I388">
        <v>728</v>
      </c>
      <c r="J388" t="s">
        <v>6</v>
      </c>
      <c r="K388" s="1">
        <v>18466</v>
      </c>
      <c r="L388" t="s">
        <v>43</v>
      </c>
      <c r="M388" t="s">
        <v>44</v>
      </c>
      <c r="N388" t="s">
        <v>24</v>
      </c>
      <c r="O388" t="s">
        <v>18</v>
      </c>
      <c r="P388" t="s">
        <v>27</v>
      </c>
      <c r="Q388">
        <v>7</v>
      </c>
      <c r="R388">
        <v>11.66</v>
      </c>
      <c r="S388">
        <f t="shared" si="22"/>
        <v>61600</v>
      </c>
      <c r="T388">
        <f t="shared" si="23"/>
        <v>28714</v>
      </c>
      <c r="U388">
        <f t="shared" si="24"/>
        <v>2.145294978059483</v>
      </c>
      <c r="V388">
        <v>329</v>
      </c>
      <c r="W388">
        <v>352</v>
      </c>
    </row>
    <row r="389" spans="1:23" x14ac:dyDescent="0.2">
      <c r="A389">
        <v>7</v>
      </c>
      <c r="B389" t="s">
        <v>3</v>
      </c>
      <c r="C389" t="s">
        <v>4</v>
      </c>
      <c r="D389" t="s">
        <v>42</v>
      </c>
      <c r="E389">
        <v>28.49</v>
      </c>
      <c r="F389">
        <v>151.53</v>
      </c>
      <c r="G389">
        <v>-28.816700000000001</v>
      </c>
      <c r="H389">
        <v>151.88329999999999</v>
      </c>
      <c r="I389">
        <v>728</v>
      </c>
      <c r="J389" t="s">
        <v>6</v>
      </c>
      <c r="K389" s="1">
        <v>18466</v>
      </c>
      <c r="L389" t="s">
        <v>43</v>
      </c>
      <c r="M389" t="s">
        <v>44</v>
      </c>
      <c r="N389" t="s">
        <v>24</v>
      </c>
      <c r="O389" t="s">
        <v>18</v>
      </c>
      <c r="P389" t="s">
        <v>27</v>
      </c>
      <c r="Q389">
        <v>8</v>
      </c>
      <c r="R389">
        <v>19.600000000000001</v>
      </c>
      <c r="S389">
        <f t="shared" si="22"/>
        <v>61600</v>
      </c>
      <c r="T389">
        <f t="shared" si="23"/>
        <v>28714</v>
      </c>
      <c r="U389">
        <f t="shared" si="24"/>
        <v>2.145294978059483</v>
      </c>
      <c r="V389">
        <v>329</v>
      </c>
      <c r="W389">
        <v>352</v>
      </c>
    </row>
    <row r="390" spans="1:23" x14ac:dyDescent="0.2">
      <c r="A390">
        <v>7</v>
      </c>
      <c r="B390" t="s">
        <v>3</v>
      </c>
      <c r="C390" t="s">
        <v>4</v>
      </c>
      <c r="D390" t="s">
        <v>42</v>
      </c>
      <c r="E390">
        <v>28.49</v>
      </c>
      <c r="F390">
        <v>151.53</v>
      </c>
      <c r="G390">
        <v>-28.816700000000001</v>
      </c>
      <c r="H390">
        <v>151.88329999999999</v>
      </c>
      <c r="I390">
        <v>728</v>
      </c>
      <c r="J390" t="s">
        <v>6</v>
      </c>
      <c r="K390" s="1">
        <v>18466</v>
      </c>
      <c r="L390" t="s">
        <v>43</v>
      </c>
      <c r="M390" t="s">
        <v>44</v>
      </c>
      <c r="N390" t="s">
        <v>24</v>
      </c>
      <c r="O390" t="s">
        <v>18</v>
      </c>
      <c r="P390" t="s">
        <v>27</v>
      </c>
      <c r="Q390">
        <v>9</v>
      </c>
      <c r="R390">
        <v>14.71</v>
      </c>
      <c r="S390">
        <f t="shared" si="22"/>
        <v>61600</v>
      </c>
      <c r="T390">
        <f t="shared" si="23"/>
        <v>28714</v>
      </c>
      <c r="U390">
        <f t="shared" si="24"/>
        <v>2.145294978059483</v>
      </c>
      <c r="V390">
        <v>329</v>
      </c>
      <c r="W390">
        <v>352</v>
      </c>
    </row>
    <row r="391" spans="1:23" x14ac:dyDescent="0.2">
      <c r="A391">
        <v>7</v>
      </c>
      <c r="B391" t="s">
        <v>3</v>
      </c>
      <c r="C391" t="s">
        <v>4</v>
      </c>
      <c r="D391" t="s">
        <v>42</v>
      </c>
      <c r="E391">
        <v>28.49</v>
      </c>
      <c r="F391">
        <v>151.53</v>
      </c>
      <c r="G391">
        <v>-28.816700000000001</v>
      </c>
      <c r="H391">
        <v>151.88329999999999</v>
      </c>
      <c r="I391">
        <v>728</v>
      </c>
      <c r="J391" t="s">
        <v>6</v>
      </c>
      <c r="K391" s="1">
        <v>18466</v>
      </c>
      <c r="L391" t="s">
        <v>43</v>
      </c>
      <c r="M391" t="s">
        <v>44</v>
      </c>
      <c r="N391" t="s">
        <v>24</v>
      </c>
      <c r="O391" t="s">
        <v>18</v>
      </c>
      <c r="P391" t="s">
        <v>27</v>
      </c>
      <c r="Q391">
        <v>10</v>
      </c>
      <c r="R391">
        <v>12.51</v>
      </c>
      <c r="S391">
        <f t="shared" si="22"/>
        <v>61600</v>
      </c>
      <c r="T391">
        <f t="shared" si="23"/>
        <v>28714</v>
      </c>
      <c r="U391">
        <f t="shared" si="24"/>
        <v>2.145294978059483</v>
      </c>
      <c r="V391">
        <v>329</v>
      </c>
      <c r="W391">
        <v>352</v>
      </c>
    </row>
    <row r="392" spans="1:23" hidden="1" x14ac:dyDescent="0.2">
      <c r="A392">
        <v>8</v>
      </c>
      <c r="B392" t="s">
        <v>3</v>
      </c>
      <c r="C392" t="s">
        <v>4</v>
      </c>
      <c r="D392" t="s">
        <v>5</v>
      </c>
      <c r="E392">
        <v>18.57</v>
      </c>
      <c r="F392">
        <v>146.11000000000001</v>
      </c>
      <c r="G392">
        <v>-18.95</v>
      </c>
      <c r="H392">
        <v>146.18</v>
      </c>
      <c r="I392">
        <v>930</v>
      </c>
      <c r="J392" t="s">
        <v>6</v>
      </c>
      <c r="K392" s="1">
        <v>21438</v>
      </c>
      <c r="L392" t="s">
        <v>45</v>
      </c>
      <c r="M392" t="s">
        <v>46</v>
      </c>
      <c r="N392" t="s">
        <v>14</v>
      </c>
      <c r="O392" t="s">
        <v>15</v>
      </c>
      <c r="P392" t="s">
        <v>27</v>
      </c>
      <c r="Q392">
        <v>1</v>
      </c>
      <c r="R392">
        <v>12.33</v>
      </c>
      <c r="S392">
        <f>324*194</f>
        <v>62856</v>
      </c>
      <c r="T392">
        <f>317*87</f>
        <v>27579</v>
      </c>
      <c r="U392">
        <f t="shared" si="24"/>
        <v>2.2791254215163712</v>
      </c>
      <c r="V392">
        <v>349</v>
      </c>
      <c r="W392">
        <v>398</v>
      </c>
    </row>
    <row r="393" spans="1:23" hidden="1" x14ac:dyDescent="0.2">
      <c r="A393">
        <v>8</v>
      </c>
      <c r="B393" t="s">
        <v>3</v>
      </c>
      <c r="C393" t="s">
        <v>4</v>
      </c>
      <c r="D393" t="s">
        <v>5</v>
      </c>
      <c r="E393">
        <v>18.57</v>
      </c>
      <c r="F393">
        <v>146.11000000000001</v>
      </c>
      <c r="G393">
        <v>-18.95</v>
      </c>
      <c r="H393">
        <v>146.18</v>
      </c>
      <c r="I393">
        <v>930</v>
      </c>
      <c r="J393" t="s">
        <v>6</v>
      </c>
      <c r="K393" s="1">
        <v>21438</v>
      </c>
      <c r="L393" t="s">
        <v>45</v>
      </c>
      <c r="M393" t="s">
        <v>46</v>
      </c>
      <c r="N393" t="s">
        <v>14</v>
      </c>
      <c r="O393" t="s">
        <v>15</v>
      </c>
      <c r="P393" t="s">
        <v>27</v>
      </c>
      <c r="Q393">
        <v>2</v>
      </c>
      <c r="R393">
        <v>14.46</v>
      </c>
      <c r="S393">
        <f t="shared" ref="S393:S445" si="25">324*194</f>
        <v>62856</v>
      </c>
      <c r="T393">
        <f t="shared" ref="T393:T445" si="26">317*87</f>
        <v>27579</v>
      </c>
      <c r="U393">
        <f t="shared" ref="U393:U446" si="27">S393/T393</f>
        <v>2.2791254215163712</v>
      </c>
      <c r="V393">
        <v>349</v>
      </c>
      <c r="W393">
        <v>398</v>
      </c>
    </row>
    <row r="394" spans="1:23" hidden="1" x14ac:dyDescent="0.2">
      <c r="A394">
        <v>8</v>
      </c>
      <c r="B394" t="s">
        <v>3</v>
      </c>
      <c r="C394" t="s">
        <v>4</v>
      </c>
      <c r="D394" t="s">
        <v>5</v>
      </c>
      <c r="E394">
        <v>18.57</v>
      </c>
      <c r="F394">
        <v>146.11000000000001</v>
      </c>
      <c r="G394">
        <v>-18.95</v>
      </c>
      <c r="H394">
        <v>146.18</v>
      </c>
      <c r="I394">
        <v>930</v>
      </c>
      <c r="J394" t="s">
        <v>6</v>
      </c>
      <c r="K394" s="1">
        <v>21438</v>
      </c>
      <c r="L394" t="s">
        <v>45</v>
      </c>
      <c r="M394" t="s">
        <v>46</v>
      </c>
      <c r="N394" t="s">
        <v>14</v>
      </c>
      <c r="O394" t="s">
        <v>15</v>
      </c>
      <c r="P394" t="s">
        <v>27</v>
      </c>
      <c r="Q394">
        <v>3</v>
      </c>
      <c r="R394">
        <v>14.69</v>
      </c>
      <c r="S394">
        <f t="shared" si="25"/>
        <v>62856</v>
      </c>
      <c r="T394">
        <f t="shared" si="26"/>
        <v>27579</v>
      </c>
      <c r="U394">
        <f t="shared" si="27"/>
        <v>2.2791254215163712</v>
      </c>
      <c r="V394">
        <v>349</v>
      </c>
      <c r="W394">
        <v>398</v>
      </c>
    </row>
    <row r="395" spans="1:23" hidden="1" x14ac:dyDescent="0.2">
      <c r="A395">
        <v>8</v>
      </c>
      <c r="B395" t="s">
        <v>3</v>
      </c>
      <c r="C395" t="s">
        <v>4</v>
      </c>
      <c r="D395" t="s">
        <v>5</v>
      </c>
      <c r="E395">
        <v>18.57</v>
      </c>
      <c r="F395">
        <v>146.11000000000001</v>
      </c>
      <c r="G395">
        <v>-18.95</v>
      </c>
      <c r="H395">
        <v>146.18</v>
      </c>
      <c r="I395">
        <v>930</v>
      </c>
      <c r="J395" t="s">
        <v>6</v>
      </c>
      <c r="K395" s="1">
        <v>21438</v>
      </c>
      <c r="L395" t="s">
        <v>45</v>
      </c>
      <c r="M395" t="s">
        <v>46</v>
      </c>
      <c r="N395" t="s">
        <v>14</v>
      </c>
      <c r="O395" t="s">
        <v>15</v>
      </c>
      <c r="P395" t="s">
        <v>27</v>
      </c>
      <c r="Q395">
        <v>4</v>
      </c>
      <c r="R395">
        <v>12.15</v>
      </c>
      <c r="S395">
        <f t="shared" si="25"/>
        <v>62856</v>
      </c>
      <c r="T395">
        <f t="shared" si="26"/>
        <v>27579</v>
      </c>
      <c r="U395">
        <f t="shared" si="27"/>
        <v>2.2791254215163712</v>
      </c>
      <c r="V395">
        <v>349</v>
      </c>
      <c r="W395">
        <v>398</v>
      </c>
    </row>
    <row r="396" spans="1:23" hidden="1" x14ac:dyDescent="0.2">
      <c r="A396">
        <v>8</v>
      </c>
      <c r="B396" t="s">
        <v>3</v>
      </c>
      <c r="C396" t="s">
        <v>4</v>
      </c>
      <c r="D396" t="s">
        <v>5</v>
      </c>
      <c r="E396">
        <v>18.57</v>
      </c>
      <c r="F396">
        <v>146.11000000000001</v>
      </c>
      <c r="G396">
        <v>-18.95</v>
      </c>
      <c r="H396">
        <v>146.18</v>
      </c>
      <c r="I396">
        <v>930</v>
      </c>
      <c r="J396" t="s">
        <v>6</v>
      </c>
      <c r="K396" s="1">
        <v>21438</v>
      </c>
      <c r="L396" t="s">
        <v>45</v>
      </c>
      <c r="M396" t="s">
        <v>46</v>
      </c>
      <c r="N396" t="s">
        <v>14</v>
      </c>
      <c r="O396" t="s">
        <v>15</v>
      </c>
      <c r="P396" t="s">
        <v>27</v>
      </c>
      <c r="Q396">
        <v>5</v>
      </c>
      <c r="R396">
        <v>14.43</v>
      </c>
      <c r="S396">
        <f t="shared" si="25"/>
        <v>62856</v>
      </c>
      <c r="T396">
        <f t="shared" si="26"/>
        <v>27579</v>
      </c>
      <c r="U396">
        <f t="shared" si="27"/>
        <v>2.2791254215163712</v>
      </c>
      <c r="V396">
        <v>349</v>
      </c>
      <c r="W396">
        <v>398</v>
      </c>
    </row>
    <row r="397" spans="1:23" hidden="1" x14ac:dyDescent="0.2">
      <c r="A397">
        <v>8</v>
      </c>
      <c r="B397" t="s">
        <v>3</v>
      </c>
      <c r="C397" t="s">
        <v>4</v>
      </c>
      <c r="D397" t="s">
        <v>5</v>
      </c>
      <c r="E397">
        <v>18.57</v>
      </c>
      <c r="F397">
        <v>146.11000000000001</v>
      </c>
      <c r="G397">
        <v>-18.95</v>
      </c>
      <c r="H397">
        <v>146.18</v>
      </c>
      <c r="I397">
        <v>930</v>
      </c>
      <c r="J397" t="s">
        <v>6</v>
      </c>
      <c r="K397" s="1">
        <v>21438</v>
      </c>
      <c r="L397" t="s">
        <v>45</v>
      </c>
      <c r="M397" t="s">
        <v>46</v>
      </c>
      <c r="N397" t="s">
        <v>14</v>
      </c>
      <c r="O397" t="s">
        <v>15</v>
      </c>
      <c r="P397" t="s">
        <v>27</v>
      </c>
      <c r="Q397">
        <v>6</v>
      </c>
      <c r="R397">
        <v>17.329999999999998</v>
      </c>
      <c r="S397">
        <f t="shared" si="25"/>
        <v>62856</v>
      </c>
      <c r="T397">
        <f t="shared" si="26"/>
        <v>27579</v>
      </c>
      <c r="U397">
        <f t="shared" si="27"/>
        <v>2.2791254215163712</v>
      </c>
      <c r="V397">
        <v>349</v>
      </c>
      <c r="W397">
        <v>398</v>
      </c>
    </row>
    <row r="398" spans="1:23" hidden="1" x14ac:dyDescent="0.2">
      <c r="A398">
        <v>8</v>
      </c>
      <c r="B398" t="s">
        <v>3</v>
      </c>
      <c r="C398" t="s">
        <v>4</v>
      </c>
      <c r="D398" t="s">
        <v>5</v>
      </c>
      <c r="E398">
        <v>18.57</v>
      </c>
      <c r="F398">
        <v>146.11000000000001</v>
      </c>
      <c r="G398">
        <v>-18.95</v>
      </c>
      <c r="H398">
        <v>146.18</v>
      </c>
      <c r="I398">
        <v>930</v>
      </c>
      <c r="J398" t="s">
        <v>6</v>
      </c>
      <c r="K398" s="1">
        <v>21438</v>
      </c>
      <c r="L398" t="s">
        <v>45</v>
      </c>
      <c r="M398" t="s">
        <v>46</v>
      </c>
      <c r="N398" t="s">
        <v>14</v>
      </c>
      <c r="O398" t="s">
        <v>16</v>
      </c>
      <c r="P398" t="s">
        <v>27</v>
      </c>
      <c r="Q398">
        <v>1</v>
      </c>
      <c r="R398">
        <v>11.01</v>
      </c>
      <c r="S398">
        <f t="shared" si="25"/>
        <v>62856</v>
      </c>
      <c r="T398">
        <f t="shared" si="26"/>
        <v>27579</v>
      </c>
      <c r="U398">
        <f t="shared" si="27"/>
        <v>2.2791254215163712</v>
      </c>
      <c r="V398">
        <v>349</v>
      </c>
      <c r="W398">
        <v>398</v>
      </c>
    </row>
    <row r="399" spans="1:23" hidden="1" x14ac:dyDescent="0.2">
      <c r="A399">
        <v>8</v>
      </c>
      <c r="B399" t="s">
        <v>3</v>
      </c>
      <c r="C399" t="s">
        <v>4</v>
      </c>
      <c r="D399" t="s">
        <v>5</v>
      </c>
      <c r="E399">
        <v>18.57</v>
      </c>
      <c r="F399">
        <v>146.11000000000001</v>
      </c>
      <c r="G399">
        <v>-18.95</v>
      </c>
      <c r="H399">
        <v>146.18</v>
      </c>
      <c r="I399">
        <v>930</v>
      </c>
      <c r="J399" t="s">
        <v>6</v>
      </c>
      <c r="K399" s="1">
        <v>21438</v>
      </c>
      <c r="L399" t="s">
        <v>45</v>
      </c>
      <c r="M399" t="s">
        <v>46</v>
      </c>
      <c r="N399" t="s">
        <v>14</v>
      </c>
      <c r="O399" t="s">
        <v>16</v>
      </c>
      <c r="P399" t="s">
        <v>27</v>
      </c>
      <c r="Q399">
        <v>2</v>
      </c>
      <c r="R399">
        <v>8.8000000000000007</v>
      </c>
      <c r="S399">
        <f t="shared" si="25"/>
        <v>62856</v>
      </c>
      <c r="T399">
        <f t="shared" si="26"/>
        <v>27579</v>
      </c>
      <c r="U399">
        <f t="shared" si="27"/>
        <v>2.2791254215163712</v>
      </c>
      <c r="V399">
        <v>349</v>
      </c>
      <c r="W399">
        <v>398</v>
      </c>
    </row>
    <row r="400" spans="1:23" hidden="1" x14ac:dyDescent="0.2">
      <c r="A400">
        <v>8</v>
      </c>
      <c r="B400" t="s">
        <v>3</v>
      </c>
      <c r="C400" t="s">
        <v>4</v>
      </c>
      <c r="D400" t="s">
        <v>5</v>
      </c>
      <c r="E400">
        <v>18.57</v>
      </c>
      <c r="F400">
        <v>146.11000000000001</v>
      </c>
      <c r="G400">
        <v>-18.95</v>
      </c>
      <c r="H400">
        <v>146.18</v>
      </c>
      <c r="I400">
        <v>930</v>
      </c>
      <c r="J400" t="s">
        <v>6</v>
      </c>
      <c r="K400" s="1">
        <v>21438</v>
      </c>
      <c r="L400" t="s">
        <v>45</v>
      </c>
      <c r="M400" t="s">
        <v>46</v>
      </c>
      <c r="N400" t="s">
        <v>14</v>
      </c>
      <c r="O400" t="s">
        <v>16</v>
      </c>
      <c r="P400" t="s">
        <v>27</v>
      </c>
      <c r="Q400">
        <v>3</v>
      </c>
      <c r="R400">
        <v>8.8699999999999992</v>
      </c>
      <c r="S400">
        <f t="shared" si="25"/>
        <v>62856</v>
      </c>
      <c r="T400">
        <f t="shared" si="26"/>
        <v>27579</v>
      </c>
      <c r="U400">
        <f t="shared" si="27"/>
        <v>2.2791254215163712</v>
      </c>
      <c r="V400">
        <v>349</v>
      </c>
      <c r="W400">
        <v>398</v>
      </c>
    </row>
    <row r="401" spans="1:23" hidden="1" x14ac:dyDescent="0.2">
      <c r="A401">
        <v>8</v>
      </c>
      <c r="B401" t="s">
        <v>3</v>
      </c>
      <c r="C401" t="s">
        <v>4</v>
      </c>
      <c r="D401" t="s">
        <v>5</v>
      </c>
      <c r="E401">
        <v>18.57</v>
      </c>
      <c r="F401">
        <v>146.11000000000001</v>
      </c>
      <c r="G401">
        <v>-18.95</v>
      </c>
      <c r="H401">
        <v>146.18</v>
      </c>
      <c r="I401">
        <v>930</v>
      </c>
      <c r="J401" t="s">
        <v>6</v>
      </c>
      <c r="K401" s="1">
        <v>21438</v>
      </c>
      <c r="L401" t="s">
        <v>45</v>
      </c>
      <c r="M401" t="s">
        <v>46</v>
      </c>
      <c r="N401" t="s">
        <v>14</v>
      </c>
      <c r="O401" t="s">
        <v>16</v>
      </c>
      <c r="P401" t="s">
        <v>27</v>
      </c>
      <c r="Q401">
        <v>4</v>
      </c>
      <c r="R401">
        <v>9.75</v>
      </c>
      <c r="S401">
        <f t="shared" si="25"/>
        <v>62856</v>
      </c>
      <c r="T401">
        <f t="shared" si="26"/>
        <v>27579</v>
      </c>
      <c r="U401">
        <f t="shared" si="27"/>
        <v>2.2791254215163712</v>
      </c>
      <c r="V401">
        <v>349</v>
      </c>
      <c r="W401">
        <v>398</v>
      </c>
    </row>
    <row r="402" spans="1:23" hidden="1" x14ac:dyDescent="0.2">
      <c r="A402">
        <v>8</v>
      </c>
      <c r="B402" t="s">
        <v>3</v>
      </c>
      <c r="C402" t="s">
        <v>4</v>
      </c>
      <c r="D402" t="s">
        <v>5</v>
      </c>
      <c r="E402">
        <v>18.57</v>
      </c>
      <c r="F402">
        <v>146.11000000000001</v>
      </c>
      <c r="G402">
        <v>-18.95</v>
      </c>
      <c r="H402">
        <v>146.18</v>
      </c>
      <c r="I402">
        <v>930</v>
      </c>
      <c r="J402" t="s">
        <v>6</v>
      </c>
      <c r="K402" s="1">
        <v>21438</v>
      </c>
      <c r="L402" t="s">
        <v>45</v>
      </c>
      <c r="M402" t="s">
        <v>46</v>
      </c>
      <c r="N402" t="s">
        <v>14</v>
      </c>
      <c r="O402" t="s">
        <v>16</v>
      </c>
      <c r="P402" t="s">
        <v>27</v>
      </c>
      <c r="Q402">
        <v>5</v>
      </c>
      <c r="R402">
        <v>9.7899999999999991</v>
      </c>
      <c r="S402">
        <f t="shared" si="25"/>
        <v>62856</v>
      </c>
      <c r="T402">
        <f t="shared" si="26"/>
        <v>27579</v>
      </c>
      <c r="U402">
        <f t="shared" si="27"/>
        <v>2.2791254215163712</v>
      </c>
      <c r="V402">
        <v>349</v>
      </c>
      <c r="W402">
        <v>398</v>
      </c>
    </row>
    <row r="403" spans="1:23" hidden="1" x14ac:dyDescent="0.2">
      <c r="A403">
        <v>8</v>
      </c>
      <c r="B403" t="s">
        <v>3</v>
      </c>
      <c r="C403" t="s">
        <v>4</v>
      </c>
      <c r="D403" t="s">
        <v>5</v>
      </c>
      <c r="E403">
        <v>18.57</v>
      </c>
      <c r="F403">
        <v>146.11000000000001</v>
      </c>
      <c r="G403">
        <v>-18.95</v>
      </c>
      <c r="H403">
        <v>146.18</v>
      </c>
      <c r="I403">
        <v>930</v>
      </c>
      <c r="J403" t="s">
        <v>6</v>
      </c>
      <c r="K403" s="1">
        <v>21438</v>
      </c>
      <c r="L403" t="s">
        <v>45</v>
      </c>
      <c r="M403" t="s">
        <v>46</v>
      </c>
      <c r="N403" t="s">
        <v>14</v>
      </c>
      <c r="O403" t="s">
        <v>16</v>
      </c>
      <c r="P403" t="s">
        <v>27</v>
      </c>
      <c r="Q403">
        <v>6</v>
      </c>
      <c r="R403">
        <v>7.78</v>
      </c>
      <c r="S403">
        <f t="shared" si="25"/>
        <v>62856</v>
      </c>
      <c r="T403">
        <f t="shared" si="26"/>
        <v>27579</v>
      </c>
      <c r="U403">
        <f t="shared" si="27"/>
        <v>2.2791254215163712</v>
      </c>
      <c r="V403">
        <v>349</v>
      </c>
      <c r="W403">
        <v>398</v>
      </c>
    </row>
    <row r="404" spans="1:23" hidden="1" x14ac:dyDescent="0.2">
      <c r="A404">
        <v>8</v>
      </c>
      <c r="B404" t="s">
        <v>3</v>
      </c>
      <c r="C404" t="s">
        <v>4</v>
      </c>
      <c r="D404" t="s">
        <v>5</v>
      </c>
      <c r="E404">
        <v>18.57</v>
      </c>
      <c r="F404">
        <v>146.11000000000001</v>
      </c>
      <c r="G404">
        <v>-18.95</v>
      </c>
      <c r="H404">
        <v>146.18</v>
      </c>
      <c r="I404">
        <v>930</v>
      </c>
      <c r="J404" t="s">
        <v>6</v>
      </c>
      <c r="K404" s="1">
        <v>21438</v>
      </c>
      <c r="L404" t="s">
        <v>45</v>
      </c>
      <c r="M404" t="s">
        <v>46</v>
      </c>
      <c r="N404" t="s">
        <v>14</v>
      </c>
      <c r="O404" t="s">
        <v>18</v>
      </c>
      <c r="P404" t="s">
        <v>27</v>
      </c>
      <c r="Q404">
        <v>1</v>
      </c>
      <c r="R404">
        <v>2.13</v>
      </c>
      <c r="S404">
        <f t="shared" si="25"/>
        <v>62856</v>
      </c>
      <c r="T404">
        <f t="shared" si="26"/>
        <v>27579</v>
      </c>
      <c r="U404">
        <f t="shared" si="27"/>
        <v>2.2791254215163712</v>
      </c>
      <c r="V404">
        <v>349</v>
      </c>
      <c r="W404">
        <v>398</v>
      </c>
    </row>
    <row r="405" spans="1:23" hidden="1" x14ac:dyDescent="0.2">
      <c r="A405">
        <v>8</v>
      </c>
      <c r="B405" t="s">
        <v>3</v>
      </c>
      <c r="C405" t="s">
        <v>4</v>
      </c>
      <c r="D405" t="s">
        <v>5</v>
      </c>
      <c r="E405">
        <v>18.57</v>
      </c>
      <c r="F405">
        <v>146.11000000000001</v>
      </c>
      <c r="G405">
        <v>-18.95</v>
      </c>
      <c r="H405">
        <v>146.18</v>
      </c>
      <c r="I405">
        <v>930</v>
      </c>
      <c r="J405" t="s">
        <v>6</v>
      </c>
      <c r="K405" s="1">
        <v>21438</v>
      </c>
      <c r="L405" t="s">
        <v>45</v>
      </c>
      <c r="M405" t="s">
        <v>46</v>
      </c>
      <c r="N405" t="s">
        <v>14</v>
      </c>
      <c r="O405" t="s">
        <v>18</v>
      </c>
      <c r="P405" t="s">
        <v>27</v>
      </c>
      <c r="Q405">
        <v>2</v>
      </c>
      <c r="R405">
        <v>2.4</v>
      </c>
      <c r="S405">
        <f t="shared" si="25"/>
        <v>62856</v>
      </c>
      <c r="T405">
        <f t="shared" si="26"/>
        <v>27579</v>
      </c>
      <c r="U405">
        <f t="shared" si="27"/>
        <v>2.2791254215163712</v>
      </c>
      <c r="V405">
        <v>349</v>
      </c>
      <c r="W405">
        <v>398</v>
      </c>
    </row>
    <row r="406" spans="1:23" hidden="1" x14ac:dyDescent="0.2">
      <c r="A406">
        <v>8</v>
      </c>
      <c r="B406" t="s">
        <v>3</v>
      </c>
      <c r="C406" t="s">
        <v>4</v>
      </c>
      <c r="D406" t="s">
        <v>5</v>
      </c>
      <c r="E406">
        <v>18.57</v>
      </c>
      <c r="F406">
        <v>146.11000000000001</v>
      </c>
      <c r="G406">
        <v>-18.95</v>
      </c>
      <c r="H406">
        <v>146.18</v>
      </c>
      <c r="I406">
        <v>930</v>
      </c>
      <c r="J406" t="s">
        <v>6</v>
      </c>
      <c r="K406" s="1">
        <v>21438</v>
      </c>
      <c r="L406" t="s">
        <v>45</v>
      </c>
      <c r="M406" t="s">
        <v>46</v>
      </c>
      <c r="N406" t="s">
        <v>14</v>
      </c>
      <c r="O406" t="s">
        <v>18</v>
      </c>
      <c r="P406" t="s">
        <v>27</v>
      </c>
      <c r="Q406">
        <v>3</v>
      </c>
      <c r="R406">
        <v>1.24</v>
      </c>
      <c r="S406">
        <f t="shared" si="25"/>
        <v>62856</v>
      </c>
      <c r="T406">
        <f t="shared" si="26"/>
        <v>27579</v>
      </c>
      <c r="U406">
        <f t="shared" si="27"/>
        <v>2.2791254215163712</v>
      </c>
      <c r="V406">
        <v>349</v>
      </c>
      <c r="W406">
        <v>398</v>
      </c>
    </row>
    <row r="407" spans="1:23" hidden="1" x14ac:dyDescent="0.2">
      <c r="A407">
        <v>8</v>
      </c>
      <c r="B407" t="s">
        <v>3</v>
      </c>
      <c r="C407" t="s">
        <v>4</v>
      </c>
      <c r="D407" t="s">
        <v>5</v>
      </c>
      <c r="E407">
        <v>18.57</v>
      </c>
      <c r="F407">
        <v>146.11000000000001</v>
      </c>
      <c r="G407">
        <v>-18.95</v>
      </c>
      <c r="H407">
        <v>146.18</v>
      </c>
      <c r="I407">
        <v>930</v>
      </c>
      <c r="J407" t="s">
        <v>6</v>
      </c>
      <c r="K407" s="1">
        <v>21438</v>
      </c>
      <c r="L407" t="s">
        <v>45</v>
      </c>
      <c r="M407" t="s">
        <v>46</v>
      </c>
      <c r="N407" t="s">
        <v>14</v>
      </c>
      <c r="O407" t="s">
        <v>18</v>
      </c>
      <c r="P407" t="s">
        <v>27</v>
      </c>
      <c r="Q407">
        <v>4</v>
      </c>
      <c r="R407">
        <v>2.4300000000000002</v>
      </c>
      <c r="S407">
        <f t="shared" si="25"/>
        <v>62856</v>
      </c>
      <c r="T407">
        <f t="shared" si="26"/>
        <v>27579</v>
      </c>
      <c r="U407">
        <f t="shared" si="27"/>
        <v>2.2791254215163712</v>
      </c>
      <c r="V407">
        <v>349</v>
      </c>
      <c r="W407">
        <v>398</v>
      </c>
    </row>
    <row r="408" spans="1:23" hidden="1" x14ac:dyDescent="0.2">
      <c r="A408">
        <v>8</v>
      </c>
      <c r="B408" t="s">
        <v>3</v>
      </c>
      <c r="C408" t="s">
        <v>4</v>
      </c>
      <c r="D408" t="s">
        <v>5</v>
      </c>
      <c r="E408">
        <v>18.57</v>
      </c>
      <c r="F408">
        <v>146.11000000000001</v>
      </c>
      <c r="G408">
        <v>-18.95</v>
      </c>
      <c r="H408">
        <v>146.18</v>
      </c>
      <c r="I408">
        <v>930</v>
      </c>
      <c r="J408" t="s">
        <v>6</v>
      </c>
      <c r="K408" s="1">
        <v>21438</v>
      </c>
      <c r="L408" t="s">
        <v>45</v>
      </c>
      <c r="M408" t="s">
        <v>46</v>
      </c>
      <c r="N408" t="s">
        <v>14</v>
      </c>
      <c r="O408" t="s">
        <v>18</v>
      </c>
      <c r="P408" t="s">
        <v>27</v>
      </c>
      <c r="Q408">
        <v>5</v>
      </c>
      <c r="R408">
        <v>2.73</v>
      </c>
      <c r="S408">
        <f t="shared" si="25"/>
        <v>62856</v>
      </c>
      <c r="T408">
        <f t="shared" si="26"/>
        <v>27579</v>
      </c>
      <c r="U408">
        <f t="shared" si="27"/>
        <v>2.2791254215163712</v>
      </c>
      <c r="V408">
        <v>349</v>
      </c>
      <c r="W408">
        <v>398</v>
      </c>
    </row>
    <row r="409" spans="1:23" hidden="1" x14ac:dyDescent="0.2">
      <c r="A409">
        <v>8</v>
      </c>
      <c r="B409" t="s">
        <v>3</v>
      </c>
      <c r="C409" t="s">
        <v>4</v>
      </c>
      <c r="D409" t="s">
        <v>5</v>
      </c>
      <c r="E409">
        <v>18.57</v>
      </c>
      <c r="F409">
        <v>146.11000000000001</v>
      </c>
      <c r="G409">
        <v>-18.95</v>
      </c>
      <c r="H409">
        <v>146.18</v>
      </c>
      <c r="I409">
        <v>930</v>
      </c>
      <c r="J409" t="s">
        <v>6</v>
      </c>
      <c r="K409" s="1">
        <v>21438</v>
      </c>
      <c r="L409" t="s">
        <v>45</v>
      </c>
      <c r="M409" t="s">
        <v>46</v>
      </c>
      <c r="N409" t="s">
        <v>14</v>
      </c>
      <c r="O409" t="s">
        <v>18</v>
      </c>
      <c r="P409" t="s">
        <v>27</v>
      </c>
      <c r="Q409">
        <v>6</v>
      </c>
      <c r="R409">
        <v>2.21</v>
      </c>
      <c r="S409">
        <f t="shared" si="25"/>
        <v>62856</v>
      </c>
      <c r="T409">
        <f t="shared" si="26"/>
        <v>27579</v>
      </c>
      <c r="U409">
        <f t="shared" si="27"/>
        <v>2.2791254215163712</v>
      </c>
      <c r="V409">
        <v>349</v>
      </c>
      <c r="W409">
        <v>398</v>
      </c>
    </row>
    <row r="410" spans="1:23" hidden="1" x14ac:dyDescent="0.2">
      <c r="A410">
        <v>8</v>
      </c>
      <c r="B410" t="s">
        <v>3</v>
      </c>
      <c r="C410" t="s">
        <v>4</v>
      </c>
      <c r="D410" t="s">
        <v>5</v>
      </c>
      <c r="E410">
        <v>18.57</v>
      </c>
      <c r="F410">
        <v>146.11000000000001</v>
      </c>
      <c r="G410">
        <v>-18.95</v>
      </c>
      <c r="H410">
        <v>146.18</v>
      </c>
      <c r="I410">
        <v>930</v>
      </c>
      <c r="J410" t="s">
        <v>6</v>
      </c>
      <c r="K410" s="1">
        <v>21438</v>
      </c>
      <c r="L410" t="s">
        <v>45</v>
      </c>
      <c r="M410" t="s">
        <v>46</v>
      </c>
      <c r="N410" t="s">
        <v>14</v>
      </c>
      <c r="O410" t="s">
        <v>19</v>
      </c>
      <c r="P410" t="s">
        <v>27</v>
      </c>
      <c r="Q410">
        <v>1</v>
      </c>
      <c r="R410">
        <v>8.01</v>
      </c>
      <c r="S410">
        <f t="shared" si="25"/>
        <v>62856</v>
      </c>
      <c r="T410">
        <f t="shared" si="26"/>
        <v>27579</v>
      </c>
      <c r="U410">
        <f t="shared" si="27"/>
        <v>2.2791254215163712</v>
      </c>
      <c r="V410">
        <v>349</v>
      </c>
      <c r="W410">
        <v>398</v>
      </c>
    </row>
    <row r="411" spans="1:23" hidden="1" x14ac:dyDescent="0.2">
      <c r="A411">
        <v>8</v>
      </c>
      <c r="B411" t="s">
        <v>3</v>
      </c>
      <c r="C411" t="s">
        <v>4</v>
      </c>
      <c r="D411" t="s">
        <v>5</v>
      </c>
      <c r="E411">
        <v>18.57</v>
      </c>
      <c r="F411">
        <v>146.11000000000001</v>
      </c>
      <c r="G411">
        <v>-18.95</v>
      </c>
      <c r="H411">
        <v>146.18</v>
      </c>
      <c r="I411">
        <v>930</v>
      </c>
      <c r="J411" t="s">
        <v>6</v>
      </c>
      <c r="K411" s="1">
        <v>21438</v>
      </c>
      <c r="L411" t="s">
        <v>45</v>
      </c>
      <c r="M411" t="s">
        <v>46</v>
      </c>
      <c r="N411" t="s">
        <v>14</v>
      </c>
      <c r="O411" t="s">
        <v>19</v>
      </c>
      <c r="P411" t="s">
        <v>27</v>
      </c>
      <c r="Q411">
        <v>2</v>
      </c>
      <c r="R411">
        <v>5.27</v>
      </c>
      <c r="S411">
        <f t="shared" si="25"/>
        <v>62856</v>
      </c>
      <c r="T411">
        <f t="shared" si="26"/>
        <v>27579</v>
      </c>
      <c r="U411">
        <f t="shared" si="27"/>
        <v>2.2791254215163712</v>
      </c>
      <c r="V411">
        <v>349</v>
      </c>
      <c r="W411">
        <v>398</v>
      </c>
    </row>
    <row r="412" spans="1:23" hidden="1" x14ac:dyDescent="0.2">
      <c r="A412">
        <v>8</v>
      </c>
      <c r="B412" t="s">
        <v>3</v>
      </c>
      <c r="C412" t="s">
        <v>4</v>
      </c>
      <c r="D412" t="s">
        <v>5</v>
      </c>
      <c r="E412">
        <v>18.57</v>
      </c>
      <c r="F412">
        <v>146.11000000000001</v>
      </c>
      <c r="G412">
        <v>-18.95</v>
      </c>
      <c r="H412">
        <v>146.18</v>
      </c>
      <c r="I412">
        <v>930</v>
      </c>
      <c r="J412" t="s">
        <v>6</v>
      </c>
      <c r="K412" s="1">
        <v>21438</v>
      </c>
      <c r="L412" t="s">
        <v>45</v>
      </c>
      <c r="M412" t="s">
        <v>46</v>
      </c>
      <c r="N412" t="s">
        <v>14</v>
      </c>
      <c r="O412" t="s">
        <v>19</v>
      </c>
      <c r="P412" t="s">
        <v>27</v>
      </c>
      <c r="Q412">
        <v>3</v>
      </c>
      <c r="R412">
        <v>8.25</v>
      </c>
      <c r="S412">
        <f t="shared" si="25"/>
        <v>62856</v>
      </c>
      <c r="T412">
        <f t="shared" si="26"/>
        <v>27579</v>
      </c>
      <c r="U412">
        <f t="shared" si="27"/>
        <v>2.2791254215163712</v>
      </c>
      <c r="V412">
        <v>349</v>
      </c>
      <c r="W412">
        <v>398</v>
      </c>
    </row>
    <row r="413" spans="1:23" hidden="1" x14ac:dyDescent="0.2">
      <c r="A413">
        <v>8</v>
      </c>
      <c r="B413" t="s">
        <v>3</v>
      </c>
      <c r="C413" t="s">
        <v>4</v>
      </c>
      <c r="D413" t="s">
        <v>5</v>
      </c>
      <c r="E413">
        <v>18.57</v>
      </c>
      <c r="F413">
        <v>146.11000000000001</v>
      </c>
      <c r="G413">
        <v>-18.95</v>
      </c>
      <c r="H413">
        <v>146.18</v>
      </c>
      <c r="I413">
        <v>930</v>
      </c>
      <c r="J413" t="s">
        <v>6</v>
      </c>
      <c r="K413" s="1">
        <v>21438</v>
      </c>
      <c r="L413" t="s">
        <v>45</v>
      </c>
      <c r="M413" t="s">
        <v>46</v>
      </c>
      <c r="N413" t="s">
        <v>14</v>
      </c>
      <c r="O413" t="s">
        <v>19</v>
      </c>
      <c r="P413" t="s">
        <v>27</v>
      </c>
      <c r="Q413">
        <v>4</v>
      </c>
      <c r="R413">
        <v>5.36</v>
      </c>
      <c r="S413">
        <f t="shared" si="25"/>
        <v>62856</v>
      </c>
      <c r="T413">
        <f t="shared" si="26"/>
        <v>27579</v>
      </c>
      <c r="U413">
        <f t="shared" si="27"/>
        <v>2.2791254215163712</v>
      </c>
      <c r="V413">
        <v>349</v>
      </c>
      <c r="W413">
        <v>398</v>
      </c>
    </row>
    <row r="414" spans="1:23" hidden="1" x14ac:dyDescent="0.2">
      <c r="A414">
        <v>8</v>
      </c>
      <c r="B414" t="s">
        <v>3</v>
      </c>
      <c r="C414" t="s">
        <v>4</v>
      </c>
      <c r="D414" t="s">
        <v>5</v>
      </c>
      <c r="E414">
        <v>18.57</v>
      </c>
      <c r="F414">
        <v>146.11000000000001</v>
      </c>
      <c r="G414">
        <v>-18.95</v>
      </c>
      <c r="H414">
        <v>146.18</v>
      </c>
      <c r="I414">
        <v>930</v>
      </c>
      <c r="J414" t="s">
        <v>6</v>
      </c>
      <c r="K414" s="1">
        <v>21438</v>
      </c>
      <c r="L414" t="s">
        <v>45</v>
      </c>
      <c r="M414" t="s">
        <v>46</v>
      </c>
      <c r="N414" t="s">
        <v>14</v>
      </c>
      <c r="O414" t="s">
        <v>19</v>
      </c>
      <c r="P414" t="s">
        <v>27</v>
      </c>
      <c r="Q414">
        <v>5</v>
      </c>
      <c r="R414">
        <v>7.29</v>
      </c>
      <c r="S414">
        <f t="shared" si="25"/>
        <v>62856</v>
      </c>
      <c r="T414">
        <f t="shared" si="26"/>
        <v>27579</v>
      </c>
      <c r="U414">
        <f t="shared" si="27"/>
        <v>2.2791254215163712</v>
      </c>
      <c r="V414">
        <v>349</v>
      </c>
      <c r="W414">
        <v>398</v>
      </c>
    </row>
    <row r="415" spans="1:23" hidden="1" x14ac:dyDescent="0.2">
      <c r="A415">
        <v>8</v>
      </c>
      <c r="B415" t="s">
        <v>3</v>
      </c>
      <c r="C415" t="s">
        <v>4</v>
      </c>
      <c r="D415" t="s">
        <v>5</v>
      </c>
      <c r="E415">
        <v>18.57</v>
      </c>
      <c r="F415">
        <v>146.11000000000001</v>
      </c>
      <c r="G415">
        <v>-18.95</v>
      </c>
      <c r="H415">
        <v>146.18</v>
      </c>
      <c r="I415">
        <v>930</v>
      </c>
      <c r="J415" t="s">
        <v>6</v>
      </c>
      <c r="K415" s="1">
        <v>21438</v>
      </c>
      <c r="L415" t="s">
        <v>45</v>
      </c>
      <c r="M415" t="s">
        <v>46</v>
      </c>
      <c r="N415" t="s">
        <v>14</v>
      </c>
      <c r="O415" t="s">
        <v>19</v>
      </c>
      <c r="P415" t="s">
        <v>27</v>
      </c>
      <c r="Q415">
        <v>6</v>
      </c>
      <c r="R415">
        <v>9</v>
      </c>
      <c r="S415">
        <f t="shared" si="25"/>
        <v>62856</v>
      </c>
      <c r="T415">
        <f t="shared" si="26"/>
        <v>27579</v>
      </c>
      <c r="U415">
        <f t="shared" si="27"/>
        <v>2.2791254215163712</v>
      </c>
      <c r="V415">
        <v>349</v>
      </c>
      <c r="W415">
        <v>398</v>
      </c>
    </row>
    <row r="416" spans="1:23" hidden="1" x14ac:dyDescent="0.2">
      <c r="A416">
        <v>8</v>
      </c>
      <c r="B416" t="s">
        <v>3</v>
      </c>
      <c r="C416" t="s">
        <v>4</v>
      </c>
      <c r="D416" t="s">
        <v>5</v>
      </c>
      <c r="E416">
        <v>18.57</v>
      </c>
      <c r="F416">
        <v>146.11000000000001</v>
      </c>
      <c r="G416">
        <v>-18.95</v>
      </c>
      <c r="H416">
        <v>146.18</v>
      </c>
      <c r="I416">
        <v>930</v>
      </c>
      <c r="J416" t="s">
        <v>6</v>
      </c>
      <c r="K416" s="1">
        <v>21438</v>
      </c>
      <c r="L416" t="s">
        <v>45</v>
      </c>
      <c r="M416" t="s">
        <v>46</v>
      </c>
      <c r="N416" t="s">
        <v>24</v>
      </c>
      <c r="O416" t="s">
        <v>15</v>
      </c>
      <c r="P416" t="s">
        <v>26</v>
      </c>
      <c r="Q416">
        <v>1</v>
      </c>
      <c r="R416">
        <v>25.36</v>
      </c>
      <c r="S416">
        <f t="shared" si="25"/>
        <v>62856</v>
      </c>
      <c r="T416">
        <f t="shared" si="26"/>
        <v>27579</v>
      </c>
      <c r="U416">
        <f t="shared" si="27"/>
        <v>2.2791254215163712</v>
      </c>
      <c r="V416">
        <v>349</v>
      </c>
      <c r="W416">
        <v>398</v>
      </c>
    </row>
    <row r="417" spans="1:23" hidden="1" x14ac:dyDescent="0.2">
      <c r="A417">
        <v>8</v>
      </c>
      <c r="B417" t="s">
        <v>3</v>
      </c>
      <c r="C417" t="s">
        <v>4</v>
      </c>
      <c r="D417" t="s">
        <v>5</v>
      </c>
      <c r="E417">
        <v>18.57</v>
      </c>
      <c r="F417">
        <v>146.11000000000001</v>
      </c>
      <c r="G417">
        <v>-18.95</v>
      </c>
      <c r="H417">
        <v>146.18</v>
      </c>
      <c r="I417">
        <v>930</v>
      </c>
      <c r="J417" t="s">
        <v>6</v>
      </c>
      <c r="K417" s="1">
        <v>21438</v>
      </c>
      <c r="L417" t="s">
        <v>45</v>
      </c>
      <c r="M417" t="s">
        <v>46</v>
      </c>
      <c r="N417" t="s">
        <v>24</v>
      </c>
      <c r="O417" t="s">
        <v>15</v>
      </c>
      <c r="P417" t="s">
        <v>26</v>
      </c>
      <c r="Q417">
        <v>2</v>
      </c>
      <c r="R417">
        <v>23.02</v>
      </c>
      <c r="S417">
        <f t="shared" si="25"/>
        <v>62856</v>
      </c>
      <c r="T417">
        <f t="shared" si="26"/>
        <v>27579</v>
      </c>
      <c r="U417">
        <f t="shared" si="27"/>
        <v>2.2791254215163712</v>
      </c>
      <c r="V417">
        <v>349</v>
      </c>
      <c r="W417">
        <v>398</v>
      </c>
    </row>
    <row r="418" spans="1:23" hidden="1" x14ac:dyDescent="0.2">
      <c r="A418">
        <v>8</v>
      </c>
      <c r="B418" t="s">
        <v>3</v>
      </c>
      <c r="C418" t="s">
        <v>4</v>
      </c>
      <c r="D418" t="s">
        <v>5</v>
      </c>
      <c r="E418">
        <v>18.57</v>
      </c>
      <c r="F418">
        <v>146.11000000000001</v>
      </c>
      <c r="G418">
        <v>-18.95</v>
      </c>
      <c r="H418">
        <v>146.18</v>
      </c>
      <c r="I418">
        <v>930</v>
      </c>
      <c r="J418" t="s">
        <v>6</v>
      </c>
      <c r="K418" s="1">
        <v>21438</v>
      </c>
      <c r="L418" t="s">
        <v>45</v>
      </c>
      <c r="M418" t="s">
        <v>46</v>
      </c>
      <c r="N418" t="s">
        <v>24</v>
      </c>
      <c r="O418" t="s">
        <v>15</v>
      </c>
      <c r="P418" t="s">
        <v>26</v>
      </c>
      <c r="Q418">
        <v>3</v>
      </c>
      <c r="R418">
        <v>24.85</v>
      </c>
      <c r="S418">
        <f t="shared" si="25"/>
        <v>62856</v>
      </c>
      <c r="T418">
        <f t="shared" si="26"/>
        <v>27579</v>
      </c>
      <c r="U418">
        <f t="shared" si="27"/>
        <v>2.2791254215163712</v>
      </c>
      <c r="V418">
        <v>349</v>
      </c>
      <c r="W418">
        <v>398</v>
      </c>
    </row>
    <row r="419" spans="1:23" hidden="1" x14ac:dyDescent="0.2">
      <c r="A419">
        <v>8</v>
      </c>
      <c r="B419" t="s">
        <v>3</v>
      </c>
      <c r="C419" t="s">
        <v>4</v>
      </c>
      <c r="D419" t="s">
        <v>5</v>
      </c>
      <c r="E419">
        <v>18.57</v>
      </c>
      <c r="F419">
        <v>146.11000000000001</v>
      </c>
      <c r="G419">
        <v>-18.95</v>
      </c>
      <c r="H419">
        <v>146.18</v>
      </c>
      <c r="I419">
        <v>930</v>
      </c>
      <c r="J419" t="s">
        <v>6</v>
      </c>
      <c r="K419" s="1">
        <v>21438</v>
      </c>
      <c r="L419" t="s">
        <v>45</v>
      </c>
      <c r="M419" t="s">
        <v>46</v>
      </c>
      <c r="N419" t="s">
        <v>24</v>
      </c>
      <c r="O419" t="s">
        <v>15</v>
      </c>
      <c r="P419" t="s">
        <v>26</v>
      </c>
      <c r="Q419">
        <v>4</v>
      </c>
      <c r="R419">
        <v>23.29</v>
      </c>
      <c r="S419">
        <f t="shared" si="25"/>
        <v>62856</v>
      </c>
      <c r="T419">
        <f t="shared" si="26"/>
        <v>27579</v>
      </c>
      <c r="U419">
        <f t="shared" si="27"/>
        <v>2.2791254215163712</v>
      </c>
      <c r="V419">
        <v>349</v>
      </c>
      <c r="W419">
        <v>398</v>
      </c>
    </row>
    <row r="420" spans="1:23" hidden="1" x14ac:dyDescent="0.2">
      <c r="A420">
        <v>8</v>
      </c>
      <c r="B420" t="s">
        <v>3</v>
      </c>
      <c r="C420" t="s">
        <v>4</v>
      </c>
      <c r="D420" t="s">
        <v>5</v>
      </c>
      <c r="E420">
        <v>18.57</v>
      </c>
      <c r="F420">
        <v>146.11000000000001</v>
      </c>
      <c r="G420">
        <v>-18.95</v>
      </c>
      <c r="H420">
        <v>146.18</v>
      </c>
      <c r="I420">
        <v>930</v>
      </c>
      <c r="J420" t="s">
        <v>6</v>
      </c>
      <c r="K420" s="1">
        <v>21438</v>
      </c>
      <c r="L420" t="s">
        <v>45</v>
      </c>
      <c r="M420" t="s">
        <v>46</v>
      </c>
      <c r="N420" t="s">
        <v>24</v>
      </c>
      <c r="O420" t="s">
        <v>15</v>
      </c>
      <c r="P420" t="s">
        <v>26</v>
      </c>
      <c r="Q420">
        <v>5</v>
      </c>
      <c r="R420">
        <v>24.89</v>
      </c>
      <c r="S420">
        <f t="shared" si="25"/>
        <v>62856</v>
      </c>
      <c r="T420">
        <f t="shared" si="26"/>
        <v>27579</v>
      </c>
      <c r="U420">
        <f t="shared" si="27"/>
        <v>2.2791254215163712</v>
      </c>
      <c r="V420">
        <v>349</v>
      </c>
      <c r="W420">
        <v>398</v>
      </c>
    </row>
    <row r="421" spans="1:23" hidden="1" x14ac:dyDescent="0.2">
      <c r="A421">
        <v>8</v>
      </c>
      <c r="B421" t="s">
        <v>3</v>
      </c>
      <c r="C421" t="s">
        <v>4</v>
      </c>
      <c r="D421" t="s">
        <v>5</v>
      </c>
      <c r="E421">
        <v>18.57</v>
      </c>
      <c r="F421">
        <v>146.11000000000001</v>
      </c>
      <c r="G421">
        <v>-18.95</v>
      </c>
      <c r="H421">
        <v>146.18</v>
      </c>
      <c r="I421">
        <v>930</v>
      </c>
      <c r="J421" t="s">
        <v>6</v>
      </c>
      <c r="K421" s="1">
        <v>21438</v>
      </c>
      <c r="L421" t="s">
        <v>45</v>
      </c>
      <c r="M421" t="s">
        <v>46</v>
      </c>
      <c r="N421" t="s">
        <v>24</v>
      </c>
      <c r="O421" t="s">
        <v>15</v>
      </c>
      <c r="P421" t="s">
        <v>26</v>
      </c>
      <c r="Q421">
        <v>6</v>
      </c>
      <c r="R421">
        <v>23.89</v>
      </c>
      <c r="S421">
        <f t="shared" si="25"/>
        <v>62856</v>
      </c>
      <c r="T421">
        <f t="shared" si="26"/>
        <v>27579</v>
      </c>
      <c r="U421">
        <f t="shared" si="27"/>
        <v>2.2791254215163712</v>
      </c>
      <c r="V421">
        <v>349</v>
      </c>
      <c r="W421">
        <v>398</v>
      </c>
    </row>
    <row r="422" spans="1:23" hidden="1" x14ac:dyDescent="0.2">
      <c r="A422">
        <v>8</v>
      </c>
      <c r="B422" t="s">
        <v>3</v>
      </c>
      <c r="C422" t="s">
        <v>4</v>
      </c>
      <c r="D422" t="s">
        <v>5</v>
      </c>
      <c r="E422">
        <v>18.57</v>
      </c>
      <c r="F422">
        <v>146.11000000000001</v>
      </c>
      <c r="G422">
        <v>-18.95</v>
      </c>
      <c r="H422">
        <v>146.18</v>
      </c>
      <c r="I422">
        <v>930</v>
      </c>
      <c r="J422" t="s">
        <v>6</v>
      </c>
      <c r="K422" s="1">
        <v>21438</v>
      </c>
      <c r="L422" t="s">
        <v>45</v>
      </c>
      <c r="M422" t="s">
        <v>46</v>
      </c>
      <c r="N422" t="s">
        <v>24</v>
      </c>
      <c r="O422" t="s">
        <v>15</v>
      </c>
      <c r="P422" t="s">
        <v>26</v>
      </c>
      <c r="Q422">
        <v>7</v>
      </c>
      <c r="R422">
        <v>24.28</v>
      </c>
      <c r="S422">
        <f t="shared" si="25"/>
        <v>62856</v>
      </c>
      <c r="T422">
        <f t="shared" si="26"/>
        <v>27579</v>
      </c>
      <c r="U422">
        <f t="shared" si="27"/>
        <v>2.2791254215163712</v>
      </c>
      <c r="V422">
        <v>349</v>
      </c>
      <c r="W422">
        <v>398</v>
      </c>
    </row>
    <row r="423" spans="1:23" hidden="1" x14ac:dyDescent="0.2">
      <c r="A423">
        <v>8</v>
      </c>
      <c r="B423" t="s">
        <v>3</v>
      </c>
      <c r="C423" t="s">
        <v>4</v>
      </c>
      <c r="D423" t="s">
        <v>5</v>
      </c>
      <c r="E423">
        <v>18.57</v>
      </c>
      <c r="F423">
        <v>146.11000000000001</v>
      </c>
      <c r="G423">
        <v>-18.95</v>
      </c>
      <c r="H423">
        <v>146.18</v>
      </c>
      <c r="I423">
        <v>930</v>
      </c>
      <c r="J423" t="s">
        <v>6</v>
      </c>
      <c r="K423" s="1">
        <v>21438</v>
      </c>
      <c r="L423" t="s">
        <v>45</v>
      </c>
      <c r="M423" t="s">
        <v>46</v>
      </c>
      <c r="N423" t="s">
        <v>24</v>
      </c>
      <c r="O423" t="s">
        <v>15</v>
      </c>
      <c r="P423" t="s">
        <v>26</v>
      </c>
      <c r="Q423">
        <v>8</v>
      </c>
      <c r="R423">
        <v>25.56</v>
      </c>
      <c r="S423">
        <f t="shared" si="25"/>
        <v>62856</v>
      </c>
      <c r="T423">
        <f t="shared" si="26"/>
        <v>27579</v>
      </c>
      <c r="U423">
        <f t="shared" si="27"/>
        <v>2.2791254215163712</v>
      </c>
      <c r="V423">
        <v>349</v>
      </c>
      <c r="W423">
        <v>398</v>
      </c>
    </row>
    <row r="424" spans="1:23" hidden="1" x14ac:dyDescent="0.2">
      <c r="A424">
        <v>8</v>
      </c>
      <c r="B424" t="s">
        <v>3</v>
      </c>
      <c r="C424" t="s">
        <v>4</v>
      </c>
      <c r="D424" t="s">
        <v>5</v>
      </c>
      <c r="E424">
        <v>18.57</v>
      </c>
      <c r="F424">
        <v>146.11000000000001</v>
      </c>
      <c r="G424">
        <v>-18.95</v>
      </c>
      <c r="H424">
        <v>146.18</v>
      </c>
      <c r="I424">
        <v>930</v>
      </c>
      <c r="J424" t="s">
        <v>6</v>
      </c>
      <c r="K424" s="1">
        <v>21438</v>
      </c>
      <c r="L424" t="s">
        <v>45</v>
      </c>
      <c r="M424" t="s">
        <v>46</v>
      </c>
      <c r="N424" t="s">
        <v>24</v>
      </c>
      <c r="O424" t="s">
        <v>15</v>
      </c>
      <c r="P424" t="s">
        <v>26</v>
      </c>
      <c r="Q424">
        <v>9</v>
      </c>
      <c r="R424">
        <v>23.91</v>
      </c>
      <c r="S424">
        <f t="shared" si="25"/>
        <v>62856</v>
      </c>
      <c r="T424">
        <f t="shared" si="26"/>
        <v>27579</v>
      </c>
      <c r="U424">
        <f t="shared" si="27"/>
        <v>2.2791254215163712</v>
      </c>
      <c r="V424">
        <v>349</v>
      </c>
      <c r="W424">
        <v>398</v>
      </c>
    </row>
    <row r="425" spans="1:23" hidden="1" x14ac:dyDescent="0.2">
      <c r="A425">
        <v>8</v>
      </c>
      <c r="B425" t="s">
        <v>3</v>
      </c>
      <c r="C425" t="s">
        <v>4</v>
      </c>
      <c r="D425" t="s">
        <v>5</v>
      </c>
      <c r="E425">
        <v>18.57</v>
      </c>
      <c r="F425">
        <v>146.11000000000001</v>
      </c>
      <c r="G425">
        <v>-18.95</v>
      </c>
      <c r="H425">
        <v>146.18</v>
      </c>
      <c r="I425">
        <v>930</v>
      </c>
      <c r="J425" t="s">
        <v>6</v>
      </c>
      <c r="K425" s="1">
        <v>21438</v>
      </c>
      <c r="L425" t="s">
        <v>45</v>
      </c>
      <c r="M425" t="s">
        <v>46</v>
      </c>
      <c r="N425" t="s">
        <v>24</v>
      </c>
      <c r="O425" t="s">
        <v>15</v>
      </c>
      <c r="P425" t="s">
        <v>26</v>
      </c>
      <c r="Q425">
        <v>10</v>
      </c>
      <c r="R425">
        <v>26.17</v>
      </c>
      <c r="S425">
        <f t="shared" si="25"/>
        <v>62856</v>
      </c>
      <c r="T425">
        <f t="shared" si="26"/>
        <v>27579</v>
      </c>
      <c r="U425">
        <f t="shared" si="27"/>
        <v>2.2791254215163712</v>
      </c>
      <c r="V425">
        <v>349</v>
      </c>
      <c r="W425">
        <v>398</v>
      </c>
    </row>
    <row r="426" spans="1:23" x14ac:dyDescent="0.2">
      <c r="A426">
        <v>8</v>
      </c>
      <c r="B426" t="s">
        <v>3</v>
      </c>
      <c r="C426" t="s">
        <v>4</v>
      </c>
      <c r="D426" t="s">
        <v>5</v>
      </c>
      <c r="E426">
        <v>18.57</v>
      </c>
      <c r="F426">
        <v>146.11000000000001</v>
      </c>
      <c r="G426">
        <v>-18.95</v>
      </c>
      <c r="H426">
        <v>146.18</v>
      </c>
      <c r="I426">
        <v>930</v>
      </c>
      <c r="J426" t="s">
        <v>6</v>
      </c>
      <c r="K426" s="1">
        <v>21438</v>
      </c>
      <c r="L426" t="s">
        <v>45</v>
      </c>
      <c r="M426" t="s">
        <v>46</v>
      </c>
      <c r="N426" t="s">
        <v>24</v>
      </c>
      <c r="O426" t="s">
        <v>15</v>
      </c>
      <c r="P426" t="s">
        <v>27</v>
      </c>
      <c r="Q426">
        <v>1</v>
      </c>
      <c r="R426">
        <v>19.97</v>
      </c>
      <c r="S426">
        <f t="shared" si="25"/>
        <v>62856</v>
      </c>
      <c r="T426">
        <f t="shared" si="26"/>
        <v>27579</v>
      </c>
      <c r="U426">
        <f t="shared" si="27"/>
        <v>2.2791254215163712</v>
      </c>
      <c r="V426">
        <v>349</v>
      </c>
      <c r="W426">
        <v>398</v>
      </c>
    </row>
    <row r="427" spans="1:23" x14ac:dyDescent="0.2">
      <c r="A427">
        <v>8</v>
      </c>
      <c r="B427" t="s">
        <v>3</v>
      </c>
      <c r="C427" t="s">
        <v>4</v>
      </c>
      <c r="D427" t="s">
        <v>5</v>
      </c>
      <c r="E427">
        <v>18.57</v>
      </c>
      <c r="F427">
        <v>146.11000000000001</v>
      </c>
      <c r="G427">
        <v>-18.95</v>
      </c>
      <c r="H427">
        <v>146.18</v>
      </c>
      <c r="I427">
        <v>930</v>
      </c>
      <c r="J427" t="s">
        <v>6</v>
      </c>
      <c r="K427" s="1">
        <v>21438</v>
      </c>
      <c r="L427" t="s">
        <v>45</v>
      </c>
      <c r="M427" t="s">
        <v>46</v>
      </c>
      <c r="N427" t="s">
        <v>24</v>
      </c>
      <c r="O427" t="s">
        <v>15</v>
      </c>
      <c r="P427" t="s">
        <v>27</v>
      </c>
      <c r="Q427">
        <v>2</v>
      </c>
      <c r="R427">
        <v>20.63</v>
      </c>
      <c r="S427">
        <f t="shared" si="25"/>
        <v>62856</v>
      </c>
      <c r="T427">
        <f t="shared" si="26"/>
        <v>27579</v>
      </c>
      <c r="U427">
        <f t="shared" si="27"/>
        <v>2.2791254215163712</v>
      </c>
      <c r="V427">
        <v>349</v>
      </c>
      <c r="W427">
        <v>398</v>
      </c>
    </row>
    <row r="428" spans="1:23" x14ac:dyDescent="0.2">
      <c r="A428">
        <v>8</v>
      </c>
      <c r="B428" t="s">
        <v>3</v>
      </c>
      <c r="C428" t="s">
        <v>4</v>
      </c>
      <c r="D428" t="s">
        <v>5</v>
      </c>
      <c r="E428">
        <v>18.57</v>
      </c>
      <c r="F428">
        <v>146.11000000000001</v>
      </c>
      <c r="G428">
        <v>-18.95</v>
      </c>
      <c r="H428">
        <v>146.18</v>
      </c>
      <c r="I428">
        <v>930</v>
      </c>
      <c r="J428" t="s">
        <v>6</v>
      </c>
      <c r="K428" s="1">
        <v>21438</v>
      </c>
      <c r="L428" t="s">
        <v>45</v>
      </c>
      <c r="M428" t="s">
        <v>46</v>
      </c>
      <c r="N428" t="s">
        <v>24</v>
      </c>
      <c r="O428" t="s">
        <v>15</v>
      </c>
      <c r="P428" t="s">
        <v>27</v>
      </c>
      <c r="Q428">
        <v>3</v>
      </c>
      <c r="R428">
        <v>19.04</v>
      </c>
      <c r="S428">
        <f t="shared" si="25"/>
        <v>62856</v>
      </c>
      <c r="T428">
        <f t="shared" si="26"/>
        <v>27579</v>
      </c>
      <c r="U428">
        <f t="shared" si="27"/>
        <v>2.2791254215163712</v>
      </c>
      <c r="V428">
        <v>349</v>
      </c>
      <c r="W428">
        <v>398</v>
      </c>
    </row>
    <row r="429" spans="1:23" x14ac:dyDescent="0.2">
      <c r="A429">
        <v>8</v>
      </c>
      <c r="B429" t="s">
        <v>3</v>
      </c>
      <c r="C429" t="s">
        <v>4</v>
      </c>
      <c r="D429" t="s">
        <v>5</v>
      </c>
      <c r="E429">
        <v>18.57</v>
      </c>
      <c r="F429">
        <v>146.11000000000001</v>
      </c>
      <c r="G429">
        <v>-18.95</v>
      </c>
      <c r="H429">
        <v>146.18</v>
      </c>
      <c r="I429">
        <v>930</v>
      </c>
      <c r="J429" t="s">
        <v>6</v>
      </c>
      <c r="K429" s="1">
        <v>21438</v>
      </c>
      <c r="L429" t="s">
        <v>45</v>
      </c>
      <c r="M429" t="s">
        <v>46</v>
      </c>
      <c r="N429" t="s">
        <v>24</v>
      </c>
      <c r="O429" t="s">
        <v>15</v>
      </c>
      <c r="P429" t="s">
        <v>27</v>
      </c>
      <c r="Q429">
        <v>4</v>
      </c>
      <c r="R429">
        <v>21.52</v>
      </c>
      <c r="S429">
        <f t="shared" si="25"/>
        <v>62856</v>
      </c>
      <c r="T429">
        <f t="shared" si="26"/>
        <v>27579</v>
      </c>
      <c r="U429">
        <f t="shared" si="27"/>
        <v>2.2791254215163712</v>
      </c>
      <c r="V429">
        <v>349</v>
      </c>
      <c r="W429">
        <v>398</v>
      </c>
    </row>
    <row r="430" spans="1:23" x14ac:dyDescent="0.2">
      <c r="A430">
        <v>8</v>
      </c>
      <c r="B430" t="s">
        <v>3</v>
      </c>
      <c r="C430" t="s">
        <v>4</v>
      </c>
      <c r="D430" t="s">
        <v>5</v>
      </c>
      <c r="E430">
        <v>18.57</v>
      </c>
      <c r="F430">
        <v>146.11000000000001</v>
      </c>
      <c r="G430">
        <v>-18.95</v>
      </c>
      <c r="H430">
        <v>146.18</v>
      </c>
      <c r="I430">
        <v>930</v>
      </c>
      <c r="J430" t="s">
        <v>6</v>
      </c>
      <c r="K430" s="1">
        <v>21438</v>
      </c>
      <c r="L430" t="s">
        <v>45</v>
      </c>
      <c r="M430" t="s">
        <v>46</v>
      </c>
      <c r="N430" t="s">
        <v>24</v>
      </c>
      <c r="O430" t="s">
        <v>15</v>
      </c>
      <c r="P430" t="s">
        <v>27</v>
      </c>
      <c r="Q430">
        <v>5</v>
      </c>
      <c r="R430">
        <v>17.7</v>
      </c>
      <c r="S430">
        <f t="shared" si="25"/>
        <v>62856</v>
      </c>
      <c r="T430">
        <f t="shared" si="26"/>
        <v>27579</v>
      </c>
      <c r="U430">
        <f t="shared" si="27"/>
        <v>2.2791254215163712</v>
      </c>
      <c r="V430">
        <v>349</v>
      </c>
      <c r="W430">
        <v>398</v>
      </c>
    </row>
    <row r="431" spans="1:23" x14ac:dyDescent="0.2">
      <c r="A431">
        <v>8</v>
      </c>
      <c r="B431" t="s">
        <v>3</v>
      </c>
      <c r="C431" t="s">
        <v>4</v>
      </c>
      <c r="D431" t="s">
        <v>5</v>
      </c>
      <c r="E431">
        <v>18.57</v>
      </c>
      <c r="F431">
        <v>146.11000000000001</v>
      </c>
      <c r="G431">
        <v>-18.95</v>
      </c>
      <c r="H431">
        <v>146.18</v>
      </c>
      <c r="I431">
        <v>930</v>
      </c>
      <c r="J431" t="s">
        <v>6</v>
      </c>
      <c r="K431" s="1">
        <v>21438</v>
      </c>
      <c r="L431" t="s">
        <v>45</v>
      </c>
      <c r="M431" t="s">
        <v>46</v>
      </c>
      <c r="N431" t="s">
        <v>24</v>
      </c>
      <c r="O431" t="s">
        <v>15</v>
      </c>
      <c r="P431" t="s">
        <v>27</v>
      </c>
      <c r="Q431">
        <v>6</v>
      </c>
      <c r="R431">
        <v>18.39</v>
      </c>
      <c r="S431">
        <f t="shared" si="25"/>
        <v>62856</v>
      </c>
      <c r="T431">
        <f t="shared" si="26"/>
        <v>27579</v>
      </c>
      <c r="U431">
        <f t="shared" si="27"/>
        <v>2.2791254215163712</v>
      </c>
      <c r="V431">
        <v>349</v>
      </c>
      <c r="W431">
        <v>398</v>
      </c>
    </row>
    <row r="432" spans="1:23" x14ac:dyDescent="0.2">
      <c r="A432">
        <v>8</v>
      </c>
      <c r="B432" t="s">
        <v>3</v>
      </c>
      <c r="C432" t="s">
        <v>4</v>
      </c>
      <c r="D432" t="s">
        <v>5</v>
      </c>
      <c r="E432">
        <v>18.57</v>
      </c>
      <c r="F432">
        <v>146.11000000000001</v>
      </c>
      <c r="G432">
        <v>-18.95</v>
      </c>
      <c r="H432">
        <v>146.18</v>
      </c>
      <c r="I432">
        <v>930</v>
      </c>
      <c r="J432" t="s">
        <v>6</v>
      </c>
      <c r="K432" s="1">
        <v>21438</v>
      </c>
      <c r="L432" t="s">
        <v>45</v>
      </c>
      <c r="M432" t="s">
        <v>46</v>
      </c>
      <c r="N432" t="s">
        <v>24</v>
      </c>
      <c r="O432" t="s">
        <v>15</v>
      </c>
      <c r="P432" t="s">
        <v>27</v>
      </c>
      <c r="Q432">
        <v>7</v>
      </c>
      <c r="R432">
        <v>20.95</v>
      </c>
      <c r="S432">
        <f t="shared" si="25"/>
        <v>62856</v>
      </c>
      <c r="T432">
        <f t="shared" si="26"/>
        <v>27579</v>
      </c>
      <c r="U432">
        <f t="shared" si="27"/>
        <v>2.2791254215163712</v>
      </c>
      <c r="V432">
        <v>349</v>
      </c>
      <c r="W432">
        <v>398</v>
      </c>
    </row>
    <row r="433" spans="1:23" x14ac:dyDescent="0.2">
      <c r="A433">
        <v>8</v>
      </c>
      <c r="B433" t="s">
        <v>3</v>
      </c>
      <c r="C433" t="s">
        <v>4</v>
      </c>
      <c r="D433" t="s">
        <v>5</v>
      </c>
      <c r="E433">
        <v>18.57</v>
      </c>
      <c r="F433">
        <v>146.11000000000001</v>
      </c>
      <c r="G433">
        <v>-18.95</v>
      </c>
      <c r="H433">
        <v>146.18</v>
      </c>
      <c r="I433">
        <v>930</v>
      </c>
      <c r="J433" t="s">
        <v>6</v>
      </c>
      <c r="K433" s="1">
        <v>21438</v>
      </c>
      <c r="L433" t="s">
        <v>45</v>
      </c>
      <c r="M433" t="s">
        <v>46</v>
      </c>
      <c r="N433" t="s">
        <v>24</v>
      </c>
      <c r="O433" t="s">
        <v>15</v>
      </c>
      <c r="P433" t="s">
        <v>27</v>
      </c>
      <c r="Q433">
        <v>8</v>
      </c>
      <c r="R433">
        <v>17.28</v>
      </c>
      <c r="S433">
        <f t="shared" si="25"/>
        <v>62856</v>
      </c>
      <c r="T433">
        <f t="shared" si="26"/>
        <v>27579</v>
      </c>
      <c r="U433">
        <f t="shared" si="27"/>
        <v>2.2791254215163712</v>
      </c>
      <c r="V433">
        <v>349</v>
      </c>
      <c r="W433">
        <v>398</v>
      </c>
    </row>
    <row r="434" spans="1:23" x14ac:dyDescent="0.2">
      <c r="A434">
        <v>8</v>
      </c>
      <c r="B434" t="s">
        <v>3</v>
      </c>
      <c r="C434" t="s">
        <v>4</v>
      </c>
      <c r="D434" t="s">
        <v>5</v>
      </c>
      <c r="E434">
        <v>18.57</v>
      </c>
      <c r="F434">
        <v>146.11000000000001</v>
      </c>
      <c r="G434">
        <v>-18.95</v>
      </c>
      <c r="H434">
        <v>146.18</v>
      </c>
      <c r="I434">
        <v>930</v>
      </c>
      <c r="J434" t="s">
        <v>6</v>
      </c>
      <c r="K434" s="1">
        <v>21438</v>
      </c>
      <c r="L434" t="s">
        <v>45</v>
      </c>
      <c r="M434" t="s">
        <v>46</v>
      </c>
      <c r="N434" t="s">
        <v>24</v>
      </c>
      <c r="O434" t="s">
        <v>15</v>
      </c>
      <c r="P434" t="s">
        <v>27</v>
      </c>
      <c r="Q434">
        <v>9</v>
      </c>
      <c r="R434">
        <v>21.04</v>
      </c>
      <c r="S434">
        <f t="shared" si="25"/>
        <v>62856</v>
      </c>
      <c r="T434">
        <f t="shared" si="26"/>
        <v>27579</v>
      </c>
      <c r="U434">
        <f t="shared" si="27"/>
        <v>2.2791254215163712</v>
      </c>
      <c r="V434">
        <v>349</v>
      </c>
      <c r="W434">
        <v>398</v>
      </c>
    </row>
    <row r="435" spans="1:23" x14ac:dyDescent="0.2">
      <c r="A435">
        <v>8</v>
      </c>
      <c r="B435" t="s">
        <v>3</v>
      </c>
      <c r="C435" t="s">
        <v>4</v>
      </c>
      <c r="D435" t="s">
        <v>5</v>
      </c>
      <c r="E435">
        <v>18.57</v>
      </c>
      <c r="F435">
        <v>146.11000000000001</v>
      </c>
      <c r="G435">
        <v>-18.95</v>
      </c>
      <c r="H435">
        <v>146.18</v>
      </c>
      <c r="I435">
        <v>930</v>
      </c>
      <c r="J435" t="s">
        <v>6</v>
      </c>
      <c r="K435" s="1">
        <v>21438</v>
      </c>
      <c r="L435" t="s">
        <v>45</v>
      </c>
      <c r="M435" t="s">
        <v>46</v>
      </c>
      <c r="N435" t="s">
        <v>24</v>
      </c>
      <c r="O435" t="s">
        <v>15</v>
      </c>
      <c r="P435" t="s">
        <v>27</v>
      </c>
      <c r="Q435">
        <v>10</v>
      </c>
      <c r="R435">
        <v>19.14</v>
      </c>
      <c r="S435">
        <f t="shared" si="25"/>
        <v>62856</v>
      </c>
      <c r="T435">
        <f t="shared" si="26"/>
        <v>27579</v>
      </c>
      <c r="U435">
        <f t="shared" si="27"/>
        <v>2.2791254215163712</v>
      </c>
      <c r="V435">
        <v>349</v>
      </c>
      <c r="W435">
        <v>398</v>
      </c>
    </row>
    <row r="436" spans="1:23" x14ac:dyDescent="0.2">
      <c r="A436">
        <v>8</v>
      </c>
      <c r="B436" t="s">
        <v>3</v>
      </c>
      <c r="C436" t="s">
        <v>4</v>
      </c>
      <c r="D436" t="s">
        <v>5</v>
      </c>
      <c r="E436">
        <v>18.57</v>
      </c>
      <c r="F436">
        <v>146.11000000000001</v>
      </c>
      <c r="G436">
        <v>-18.95</v>
      </c>
      <c r="H436">
        <v>146.18</v>
      </c>
      <c r="I436">
        <v>930</v>
      </c>
      <c r="J436" t="s">
        <v>6</v>
      </c>
      <c r="K436" s="1">
        <v>21438</v>
      </c>
      <c r="L436" t="s">
        <v>45</v>
      </c>
      <c r="M436" t="s">
        <v>46</v>
      </c>
      <c r="N436" t="s">
        <v>24</v>
      </c>
      <c r="O436" t="s">
        <v>18</v>
      </c>
      <c r="P436" t="s">
        <v>27</v>
      </c>
      <c r="Q436">
        <v>1</v>
      </c>
      <c r="R436">
        <v>14.6</v>
      </c>
      <c r="S436">
        <f t="shared" si="25"/>
        <v>62856</v>
      </c>
      <c r="T436">
        <f t="shared" si="26"/>
        <v>27579</v>
      </c>
      <c r="U436">
        <f t="shared" si="27"/>
        <v>2.2791254215163712</v>
      </c>
      <c r="V436">
        <v>349</v>
      </c>
      <c r="W436">
        <v>398</v>
      </c>
    </row>
    <row r="437" spans="1:23" x14ac:dyDescent="0.2">
      <c r="A437">
        <v>8</v>
      </c>
      <c r="B437" t="s">
        <v>3</v>
      </c>
      <c r="C437" t="s">
        <v>4</v>
      </c>
      <c r="D437" t="s">
        <v>5</v>
      </c>
      <c r="E437">
        <v>18.57</v>
      </c>
      <c r="F437">
        <v>146.11000000000001</v>
      </c>
      <c r="G437">
        <v>-18.95</v>
      </c>
      <c r="H437">
        <v>146.18</v>
      </c>
      <c r="I437">
        <v>930</v>
      </c>
      <c r="J437" t="s">
        <v>6</v>
      </c>
      <c r="K437" s="1">
        <v>21438</v>
      </c>
      <c r="L437" t="s">
        <v>45</v>
      </c>
      <c r="M437" t="s">
        <v>46</v>
      </c>
      <c r="N437" t="s">
        <v>24</v>
      </c>
      <c r="O437" t="s">
        <v>18</v>
      </c>
      <c r="P437" t="s">
        <v>27</v>
      </c>
      <c r="Q437">
        <v>2</v>
      </c>
      <c r="R437">
        <v>10.78</v>
      </c>
      <c r="S437">
        <f t="shared" si="25"/>
        <v>62856</v>
      </c>
      <c r="T437">
        <f t="shared" si="26"/>
        <v>27579</v>
      </c>
      <c r="U437">
        <f t="shared" si="27"/>
        <v>2.2791254215163712</v>
      </c>
      <c r="V437">
        <v>349</v>
      </c>
      <c r="W437">
        <v>398</v>
      </c>
    </row>
    <row r="438" spans="1:23" x14ac:dyDescent="0.2">
      <c r="A438">
        <v>8</v>
      </c>
      <c r="B438" t="s">
        <v>3</v>
      </c>
      <c r="C438" t="s">
        <v>4</v>
      </c>
      <c r="D438" t="s">
        <v>5</v>
      </c>
      <c r="E438">
        <v>18.57</v>
      </c>
      <c r="F438">
        <v>146.11000000000001</v>
      </c>
      <c r="G438">
        <v>-18.95</v>
      </c>
      <c r="H438">
        <v>146.18</v>
      </c>
      <c r="I438">
        <v>930</v>
      </c>
      <c r="J438" t="s">
        <v>6</v>
      </c>
      <c r="K438" s="1">
        <v>21438</v>
      </c>
      <c r="L438" t="s">
        <v>45</v>
      </c>
      <c r="M438" t="s">
        <v>46</v>
      </c>
      <c r="N438" t="s">
        <v>24</v>
      </c>
      <c r="O438" t="s">
        <v>18</v>
      </c>
      <c r="P438" t="s">
        <v>27</v>
      </c>
      <c r="Q438">
        <v>3</v>
      </c>
      <c r="R438">
        <v>11.32</v>
      </c>
      <c r="S438">
        <f t="shared" si="25"/>
        <v>62856</v>
      </c>
      <c r="T438">
        <f t="shared" si="26"/>
        <v>27579</v>
      </c>
      <c r="U438">
        <f t="shared" si="27"/>
        <v>2.2791254215163712</v>
      </c>
      <c r="V438">
        <v>349</v>
      </c>
      <c r="W438">
        <v>398</v>
      </c>
    </row>
    <row r="439" spans="1:23" x14ac:dyDescent="0.2">
      <c r="A439">
        <v>8</v>
      </c>
      <c r="B439" t="s">
        <v>3</v>
      </c>
      <c r="C439" t="s">
        <v>4</v>
      </c>
      <c r="D439" t="s">
        <v>5</v>
      </c>
      <c r="E439">
        <v>18.57</v>
      </c>
      <c r="F439">
        <v>146.11000000000001</v>
      </c>
      <c r="G439">
        <v>-18.95</v>
      </c>
      <c r="H439">
        <v>146.18</v>
      </c>
      <c r="I439">
        <v>930</v>
      </c>
      <c r="J439" t="s">
        <v>6</v>
      </c>
      <c r="K439" s="1">
        <v>21438</v>
      </c>
      <c r="L439" t="s">
        <v>45</v>
      </c>
      <c r="M439" t="s">
        <v>46</v>
      </c>
      <c r="N439" t="s">
        <v>24</v>
      </c>
      <c r="O439" t="s">
        <v>18</v>
      </c>
      <c r="P439" t="s">
        <v>27</v>
      </c>
      <c r="Q439">
        <v>4</v>
      </c>
      <c r="R439">
        <v>9.32</v>
      </c>
      <c r="S439">
        <f t="shared" si="25"/>
        <v>62856</v>
      </c>
      <c r="T439">
        <f t="shared" si="26"/>
        <v>27579</v>
      </c>
      <c r="U439">
        <f t="shared" si="27"/>
        <v>2.2791254215163712</v>
      </c>
      <c r="V439">
        <v>349</v>
      </c>
      <c r="W439">
        <v>398</v>
      </c>
    </row>
    <row r="440" spans="1:23" x14ac:dyDescent="0.2">
      <c r="A440">
        <v>8</v>
      </c>
      <c r="B440" t="s">
        <v>3</v>
      </c>
      <c r="C440" t="s">
        <v>4</v>
      </c>
      <c r="D440" t="s">
        <v>5</v>
      </c>
      <c r="E440">
        <v>18.57</v>
      </c>
      <c r="F440">
        <v>146.11000000000001</v>
      </c>
      <c r="G440">
        <v>-18.95</v>
      </c>
      <c r="H440">
        <v>146.18</v>
      </c>
      <c r="I440">
        <v>930</v>
      </c>
      <c r="J440" t="s">
        <v>6</v>
      </c>
      <c r="K440" s="1">
        <v>21438</v>
      </c>
      <c r="L440" t="s">
        <v>45</v>
      </c>
      <c r="M440" t="s">
        <v>46</v>
      </c>
      <c r="N440" t="s">
        <v>24</v>
      </c>
      <c r="O440" t="s">
        <v>18</v>
      </c>
      <c r="P440" t="s">
        <v>27</v>
      </c>
      <c r="Q440">
        <v>5</v>
      </c>
      <c r="R440">
        <v>11.67</v>
      </c>
      <c r="S440">
        <f t="shared" si="25"/>
        <v>62856</v>
      </c>
      <c r="T440">
        <f t="shared" si="26"/>
        <v>27579</v>
      </c>
      <c r="U440">
        <f t="shared" si="27"/>
        <v>2.2791254215163712</v>
      </c>
      <c r="V440">
        <v>349</v>
      </c>
      <c r="W440">
        <v>398</v>
      </c>
    </row>
    <row r="441" spans="1:23" x14ac:dyDescent="0.2">
      <c r="A441">
        <v>8</v>
      </c>
      <c r="B441" t="s">
        <v>3</v>
      </c>
      <c r="C441" t="s">
        <v>4</v>
      </c>
      <c r="D441" t="s">
        <v>5</v>
      </c>
      <c r="E441">
        <v>18.57</v>
      </c>
      <c r="F441">
        <v>146.11000000000001</v>
      </c>
      <c r="G441">
        <v>-18.95</v>
      </c>
      <c r="H441">
        <v>146.18</v>
      </c>
      <c r="I441">
        <v>930</v>
      </c>
      <c r="J441" t="s">
        <v>6</v>
      </c>
      <c r="K441" s="1">
        <v>21438</v>
      </c>
      <c r="L441" t="s">
        <v>45</v>
      </c>
      <c r="M441" t="s">
        <v>46</v>
      </c>
      <c r="N441" t="s">
        <v>24</v>
      </c>
      <c r="O441" t="s">
        <v>18</v>
      </c>
      <c r="P441" t="s">
        <v>27</v>
      </c>
      <c r="Q441">
        <v>6</v>
      </c>
      <c r="R441">
        <v>7.92</v>
      </c>
      <c r="S441">
        <f t="shared" si="25"/>
        <v>62856</v>
      </c>
      <c r="T441">
        <f t="shared" si="26"/>
        <v>27579</v>
      </c>
      <c r="U441">
        <f t="shared" si="27"/>
        <v>2.2791254215163712</v>
      </c>
      <c r="V441">
        <v>349</v>
      </c>
      <c r="W441">
        <v>398</v>
      </c>
    </row>
    <row r="442" spans="1:23" x14ac:dyDescent="0.2">
      <c r="A442">
        <v>8</v>
      </c>
      <c r="B442" t="s">
        <v>3</v>
      </c>
      <c r="C442" t="s">
        <v>4</v>
      </c>
      <c r="D442" t="s">
        <v>5</v>
      </c>
      <c r="E442">
        <v>18.57</v>
      </c>
      <c r="F442">
        <v>146.11000000000001</v>
      </c>
      <c r="G442">
        <v>-18.95</v>
      </c>
      <c r="H442">
        <v>146.18</v>
      </c>
      <c r="I442">
        <v>930</v>
      </c>
      <c r="J442" t="s">
        <v>6</v>
      </c>
      <c r="K442" s="1">
        <v>21438</v>
      </c>
      <c r="L442" t="s">
        <v>45</v>
      </c>
      <c r="M442" t="s">
        <v>46</v>
      </c>
      <c r="N442" t="s">
        <v>24</v>
      </c>
      <c r="O442" t="s">
        <v>18</v>
      </c>
      <c r="P442" t="s">
        <v>27</v>
      </c>
      <c r="Q442">
        <v>7</v>
      </c>
      <c r="R442">
        <v>12.16</v>
      </c>
      <c r="S442">
        <f t="shared" si="25"/>
        <v>62856</v>
      </c>
      <c r="T442">
        <f t="shared" si="26"/>
        <v>27579</v>
      </c>
      <c r="U442">
        <f t="shared" si="27"/>
        <v>2.2791254215163712</v>
      </c>
      <c r="V442">
        <v>349</v>
      </c>
      <c r="W442">
        <v>398</v>
      </c>
    </row>
    <row r="443" spans="1:23" x14ac:dyDescent="0.2">
      <c r="A443">
        <v>8</v>
      </c>
      <c r="B443" t="s">
        <v>3</v>
      </c>
      <c r="C443" t="s">
        <v>4</v>
      </c>
      <c r="D443" t="s">
        <v>5</v>
      </c>
      <c r="E443">
        <v>18.57</v>
      </c>
      <c r="F443">
        <v>146.11000000000001</v>
      </c>
      <c r="G443">
        <v>-18.95</v>
      </c>
      <c r="H443">
        <v>146.18</v>
      </c>
      <c r="I443">
        <v>930</v>
      </c>
      <c r="J443" t="s">
        <v>6</v>
      </c>
      <c r="K443" s="1">
        <v>21438</v>
      </c>
      <c r="L443" t="s">
        <v>45</v>
      </c>
      <c r="M443" t="s">
        <v>46</v>
      </c>
      <c r="N443" t="s">
        <v>24</v>
      </c>
      <c r="O443" t="s">
        <v>18</v>
      </c>
      <c r="P443" t="s">
        <v>27</v>
      </c>
      <c r="Q443">
        <v>8</v>
      </c>
      <c r="R443">
        <v>10.7</v>
      </c>
      <c r="S443">
        <f t="shared" si="25"/>
        <v>62856</v>
      </c>
      <c r="T443">
        <f t="shared" si="26"/>
        <v>27579</v>
      </c>
      <c r="U443">
        <f t="shared" si="27"/>
        <v>2.2791254215163712</v>
      </c>
      <c r="V443">
        <v>349</v>
      </c>
      <c r="W443">
        <v>398</v>
      </c>
    </row>
    <row r="444" spans="1:23" x14ac:dyDescent="0.2">
      <c r="A444">
        <v>8</v>
      </c>
      <c r="B444" t="s">
        <v>3</v>
      </c>
      <c r="C444" t="s">
        <v>4</v>
      </c>
      <c r="D444" t="s">
        <v>5</v>
      </c>
      <c r="E444">
        <v>18.57</v>
      </c>
      <c r="F444">
        <v>146.11000000000001</v>
      </c>
      <c r="G444">
        <v>-18.95</v>
      </c>
      <c r="H444">
        <v>146.18</v>
      </c>
      <c r="I444">
        <v>930</v>
      </c>
      <c r="J444" t="s">
        <v>6</v>
      </c>
      <c r="K444" s="1">
        <v>21438</v>
      </c>
      <c r="L444" t="s">
        <v>45</v>
      </c>
      <c r="M444" t="s">
        <v>46</v>
      </c>
      <c r="N444" t="s">
        <v>24</v>
      </c>
      <c r="O444" t="s">
        <v>18</v>
      </c>
      <c r="P444" t="s">
        <v>27</v>
      </c>
      <c r="Q444">
        <v>9</v>
      </c>
      <c r="R444">
        <v>8.1</v>
      </c>
      <c r="S444">
        <f t="shared" si="25"/>
        <v>62856</v>
      </c>
      <c r="T444">
        <f t="shared" si="26"/>
        <v>27579</v>
      </c>
      <c r="U444">
        <f t="shared" si="27"/>
        <v>2.2791254215163712</v>
      </c>
      <c r="V444">
        <v>349</v>
      </c>
      <c r="W444">
        <v>398</v>
      </c>
    </row>
    <row r="445" spans="1:23" x14ac:dyDescent="0.2">
      <c r="A445">
        <v>8</v>
      </c>
      <c r="B445" t="s">
        <v>3</v>
      </c>
      <c r="C445" t="s">
        <v>4</v>
      </c>
      <c r="D445" t="s">
        <v>5</v>
      </c>
      <c r="E445">
        <v>18.57</v>
      </c>
      <c r="F445">
        <v>146.11000000000001</v>
      </c>
      <c r="G445">
        <v>-18.95</v>
      </c>
      <c r="H445">
        <v>146.18</v>
      </c>
      <c r="I445">
        <v>930</v>
      </c>
      <c r="J445" t="s">
        <v>6</v>
      </c>
      <c r="K445" s="1">
        <v>21438</v>
      </c>
      <c r="L445" t="s">
        <v>45</v>
      </c>
      <c r="M445" t="s">
        <v>46</v>
      </c>
      <c r="N445" t="s">
        <v>24</v>
      </c>
      <c r="O445" t="s">
        <v>18</v>
      </c>
      <c r="P445" t="s">
        <v>27</v>
      </c>
      <c r="Q445">
        <v>10</v>
      </c>
      <c r="R445">
        <v>9.59</v>
      </c>
      <c r="S445">
        <f t="shared" si="25"/>
        <v>62856</v>
      </c>
      <c r="T445">
        <f t="shared" si="26"/>
        <v>27579</v>
      </c>
      <c r="U445">
        <f t="shared" si="27"/>
        <v>2.2791254215163712</v>
      </c>
      <c r="V445">
        <v>349</v>
      </c>
      <c r="W445">
        <v>398</v>
      </c>
    </row>
    <row r="446" spans="1:23" hidden="1" x14ac:dyDescent="0.2">
      <c r="A446">
        <v>9</v>
      </c>
      <c r="B446" t="s">
        <v>3</v>
      </c>
      <c r="C446" t="s">
        <v>4</v>
      </c>
      <c r="D446" t="s">
        <v>47</v>
      </c>
      <c r="E446">
        <v>25.37</v>
      </c>
      <c r="F446">
        <v>152.19</v>
      </c>
      <c r="G446">
        <v>-25.616669999999999</v>
      </c>
      <c r="H446">
        <v>152.31666999999999</v>
      </c>
      <c r="I446">
        <v>130</v>
      </c>
      <c r="J446" t="s">
        <v>40</v>
      </c>
      <c r="K446" s="1">
        <v>21311</v>
      </c>
      <c r="L446" t="s">
        <v>48</v>
      </c>
      <c r="M446" t="s">
        <v>46</v>
      </c>
      <c r="N446" t="s">
        <v>14</v>
      </c>
      <c r="O446" t="s">
        <v>15</v>
      </c>
      <c r="P446" t="s">
        <v>27</v>
      </c>
      <c r="Q446">
        <v>1</v>
      </c>
      <c r="R446">
        <v>9.5399999999999991</v>
      </c>
      <c r="S446">
        <f>296*178</f>
        <v>52688</v>
      </c>
      <c r="T446">
        <f>250*99</f>
        <v>24750</v>
      </c>
      <c r="U446">
        <f t="shared" si="27"/>
        <v>2.1288080808080809</v>
      </c>
      <c r="V446">
        <v>342</v>
      </c>
      <c r="W446">
        <v>362</v>
      </c>
    </row>
    <row r="447" spans="1:23" hidden="1" x14ac:dyDescent="0.2">
      <c r="A447">
        <v>9</v>
      </c>
      <c r="B447" t="s">
        <v>3</v>
      </c>
      <c r="C447" t="s">
        <v>4</v>
      </c>
      <c r="D447" t="s">
        <v>47</v>
      </c>
      <c r="E447">
        <v>25.37</v>
      </c>
      <c r="F447">
        <v>152.19</v>
      </c>
      <c r="G447">
        <v>-25.616669999999999</v>
      </c>
      <c r="H447">
        <v>152.31666999999999</v>
      </c>
      <c r="I447">
        <v>130</v>
      </c>
      <c r="J447" t="s">
        <v>40</v>
      </c>
      <c r="K447" s="1">
        <v>21311</v>
      </c>
      <c r="L447" t="s">
        <v>48</v>
      </c>
      <c r="M447" t="s">
        <v>46</v>
      </c>
      <c r="N447" t="s">
        <v>14</v>
      </c>
      <c r="O447" t="s">
        <v>15</v>
      </c>
      <c r="P447" t="s">
        <v>27</v>
      </c>
      <c r="Q447">
        <v>2</v>
      </c>
      <c r="R447">
        <v>13.11</v>
      </c>
      <c r="S447">
        <f t="shared" ref="S447:S499" si="28">296*178</f>
        <v>52688</v>
      </c>
      <c r="T447">
        <f t="shared" ref="T447:T499" si="29">250*99</f>
        <v>24750</v>
      </c>
      <c r="U447">
        <f t="shared" ref="U447:U510" si="30">S447/T447</f>
        <v>2.1288080808080809</v>
      </c>
      <c r="V447">
        <v>342</v>
      </c>
      <c r="W447">
        <v>362</v>
      </c>
    </row>
    <row r="448" spans="1:23" hidden="1" x14ac:dyDescent="0.2">
      <c r="A448">
        <v>9</v>
      </c>
      <c r="B448" t="s">
        <v>3</v>
      </c>
      <c r="C448" t="s">
        <v>4</v>
      </c>
      <c r="D448" t="s">
        <v>47</v>
      </c>
      <c r="E448">
        <v>25.37</v>
      </c>
      <c r="F448">
        <v>152.19</v>
      </c>
      <c r="G448">
        <v>-25.616669999999999</v>
      </c>
      <c r="H448">
        <v>152.31666999999999</v>
      </c>
      <c r="I448">
        <v>130</v>
      </c>
      <c r="J448" t="s">
        <v>40</v>
      </c>
      <c r="K448" s="1">
        <v>21311</v>
      </c>
      <c r="L448" t="s">
        <v>48</v>
      </c>
      <c r="M448" t="s">
        <v>46</v>
      </c>
      <c r="N448" t="s">
        <v>14</v>
      </c>
      <c r="O448" t="s">
        <v>15</v>
      </c>
      <c r="P448" t="s">
        <v>27</v>
      </c>
      <c r="Q448">
        <v>3</v>
      </c>
      <c r="R448">
        <v>11.48</v>
      </c>
      <c r="S448">
        <f t="shared" si="28"/>
        <v>52688</v>
      </c>
      <c r="T448">
        <f t="shared" si="29"/>
        <v>24750</v>
      </c>
      <c r="U448">
        <f t="shared" si="30"/>
        <v>2.1288080808080809</v>
      </c>
      <c r="V448">
        <v>342</v>
      </c>
      <c r="W448">
        <v>362</v>
      </c>
    </row>
    <row r="449" spans="1:23" hidden="1" x14ac:dyDescent="0.2">
      <c r="A449">
        <v>9</v>
      </c>
      <c r="B449" t="s">
        <v>3</v>
      </c>
      <c r="C449" t="s">
        <v>4</v>
      </c>
      <c r="D449" t="s">
        <v>47</v>
      </c>
      <c r="E449">
        <v>25.37</v>
      </c>
      <c r="F449">
        <v>152.19</v>
      </c>
      <c r="G449">
        <v>-25.616669999999999</v>
      </c>
      <c r="H449">
        <v>152.31666999999999</v>
      </c>
      <c r="I449">
        <v>130</v>
      </c>
      <c r="J449" t="s">
        <v>40</v>
      </c>
      <c r="K449" s="1">
        <v>21311</v>
      </c>
      <c r="L449" t="s">
        <v>48</v>
      </c>
      <c r="M449" t="s">
        <v>46</v>
      </c>
      <c r="N449" t="s">
        <v>14</v>
      </c>
      <c r="O449" t="s">
        <v>15</v>
      </c>
      <c r="P449" t="s">
        <v>27</v>
      </c>
      <c r="Q449">
        <v>4</v>
      </c>
      <c r="R449">
        <v>14.08</v>
      </c>
      <c r="S449">
        <f t="shared" si="28"/>
        <v>52688</v>
      </c>
      <c r="T449">
        <f t="shared" si="29"/>
        <v>24750</v>
      </c>
      <c r="U449">
        <f t="shared" si="30"/>
        <v>2.1288080808080809</v>
      </c>
      <c r="V449">
        <v>342</v>
      </c>
      <c r="W449">
        <v>362</v>
      </c>
    </row>
    <row r="450" spans="1:23" hidden="1" x14ac:dyDescent="0.2">
      <c r="A450">
        <v>9</v>
      </c>
      <c r="B450" t="s">
        <v>3</v>
      </c>
      <c r="C450" t="s">
        <v>4</v>
      </c>
      <c r="D450" t="s">
        <v>47</v>
      </c>
      <c r="E450">
        <v>25.37</v>
      </c>
      <c r="F450">
        <v>152.19</v>
      </c>
      <c r="G450">
        <v>-25.616669999999999</v>
      </c>
      <c r="H450">
        <v>152.31666999999999</v>
      </c>
      <c r="I450">
        <v>130</v>
      </c>
      <c r="J450" t="s">
        <v>40</v>
      </c>
      <c r="K450" s="1">
        <v>21311</v>
      </c>
      <c r="L450" t="s">
        <v>48</v>
      </c>
      <c r="M450" t="s">
        <v>46</v>
      </c>
      <c r="N450" t="s">
        <v>14</v>
      </c>
      <c r="O450" t="s">
        <v>15</v>
      </c>
      <c r="P450" t="s">
        <v>27</v>
      </c>
      <c r="Q450">
        <v>5</v>
      </c>
      <c r="R450">
        <v>11.49</v>
      </c>
      <c r="S450">
        <f t="shared" si="28"/>
        <v>52688</v>
      </c>
      <c r="T450">
        <f t="shared" si="29"/>
        <v>24750</v>
      </c>
      <c r="U450">
        <f t="shared" si="30"/>
        <v>2.1288080808080809</v>
      </c>
      <c r="V450">
        <v>342</v>
      </c>
      <c r="W450">
        <v>362</v>
      </c>
    </row>
    <row r="451" spans="1:23" hidden="1" x14ac:dyDescent="0.2">
      <c r="A451">
        <v>9</v>
      </c>
      <c r="B451" t="s">
        <v>3</v>
      </c>
      <c r="C451" t="s">
        <v>4</v>
      </c>
      <c r="D451" t="s">
        <v>47</v>
      </c>
      <c r="E451">
        <v>25.37</v>
      </c>
      <c r="F451">
        <v>152.19</v>
      </c>
      <c r="G451">
        <v>-25.616669999999999</v>
      </c>
      <c r="H451">
        <v>152.31666999999999</v>
      </c>
      <c r="I451">
        <v>130</v>
      </c>
      <c r="J451" t="s">
        <v>40</v>
      </c>
      <c r="K451" s="1">
        <v>21311</v>
      </c>
      <c r="L451" t="s">
        <v>48</v>
      </c>
      <c r="M451" t="s">
        <v>46</v>
      </c>
      <c r="N451" t="s">
        <v>14</v>
      </c>
      <c r="O451" t="s">
        <v>15</v>
      </c>
      <c r="P451" t="s">
        <v>27</v>
      </c>
      <c r="Q451">
        <v>6</v>
      </c>
      <c r="R451">
        <v>15.19</v>
      </c>
      <c r="S451">
        <f t="shared" si="28"/>
        <v>52688</v>
      </c>
      <c r="T451">
        <f t="shared" si="29"/>
        <v>24750</v>
      </c>
      <c r="U451">
        <f t="shared" si="30"/>
        <v>2.1288080808080809</v>
      </c>
      <c r="V451">
        <v>342</v>
      </c>
      <c r="W451">
        <v>362</v>
      </c>
    </row>
    <row r="452" spans="1:23" hidden="1" x14ac:dyDescent="0.2">
      <c r="A452">
        <v>9</v>
      </c>
      <c r="B452" t="s">
        <v>3</v>
      </c>
      <c r="C452" t="s">
        <v>4</v>
      </c>
      <c r="D452" t="s">
        <v>47</v>
      </c>
      <c r="E452">
        <v>25.37</v>
      </c>
      <c r="F452">
        <v>152.19</v>
      </c>
      <c r="G452">
        <v>-25.616669999999999</v>
      </c>
      <c r="H452">
        <v>152.31666999999999</v>
      </c>
      <c r="I452">
        <v>130</v>
      </c>
      <c r="J452" t="s">
        <v>40</v>
      </c>
      <c r="K452" s="1">
        <v>21311</v>
      </c>
      <c r="L452" t="s">
        <v>48</v>
      </c>
      <c r="M452" t="s">
        <v>46</v>
      </c>
      <c r="N452" t="s">
        <v>14</v>
      </c>
      <c r="O452" t="s">
        <v>16</v>
      </c>
      <c r="P452" t="s">
        <v>27</v>
      </c>
      <c r="Q452">
        <v>1</v>
      </c>
      <c r="R452">
        <v>8.3800000000000008</v>
      </c>
      <c r="S452">
        <f t="shared" si="28"/>
        <v>52688</v>
      </c>
      <c r="T452">
        <f t="shared" si="29"/>
        <v>24750</v>
      </c>
      <c r="U452">
        <f t="shared" si="30"/>
        <v>2.1288080808080809</v>
      </c>
      <c r="V452">
        <v>342</v>
      </c>
      <c r="W452">
        <v>362</v>
      </c>
    </row>
    <row r="453" spans="1:23" hidden="1" x14ac:dyDescent="0.2">
      <c r="A453">
        <v>9</v>
      </c>
      <c r="B453" t="s">
        <v>3</v>
      </c>
      <c r="C453" t="s">
        <v>4</v>
      </c>
      <c r="D453" t="s">
        <v>47</v>
      </c>
      <c r="E453">
        <v>25.37</v>
      </c>
      <c r="F453">
        <v>152.19</v>
      </c>
      <c r="G453">
        <v>-25.616669999999999</v>
      </c>
      <c r="H453">
        <v>152.31666999999999</v>
      </c>
      <c r="I453">
        <v>130</v>
      </c>
      <c r="J453" t="s">
        <v>40</v>
      </c>
      <c r="K453" s="1">
        <v>21311</v>
      </c>
      <c r="L453" t="s">
        <v>48</v>
      </c>
      <c r="M453" t="s">
        <v>46</v>
      </c>
      <c r="N453" t="s">
        <v>14</v>
      </c>
      <c r="O453" t="s">
        <v>16</v>
      </c>
      <c r="P453" t="s">
        <v>27</v>
      </c>
      <c r="Q453">
        <v>2</v>
      </c>
      <c r="R453">
        <v>7.73</v>
      </c>
      <c r="S453">
        <f t="shared" si="28"/>
        <v>52688</v>
      </c>
      <c r="T453">
        <f t="shared" si="29"/>
        <v>24750</v>
      </c>
      <c r="U453">
        <f t="shared" si="30"/>
        <v>2.1288080808080809</v>
      </c>
      <c r="V453">
        <v>342</v>
      </c>
      <c r="W453">
        <v>362</v>
      </c>
    </row>
    <row r="454" spans="1:23" hidden="1" x14ac:dyDescent="0.2">
      <c r="A454">
        <v>9</v>
      </c>
      <c r="B454" t="s">
        <v>3</v>
      </c>
      <c r="C454" t="s">
        <v>4</v>
      </c>
      <c r="D454" t="s">
        <v>47</v>
      </c>
      <c r="E454">
        <v>25.37</v>
      </c>
      <c r="F454">
        <v>152.19</v>
      </c>
      <c r="G454">
        <v>-25.616669999999999</v>
      </c>
      <c r="H454">
        <v>152.31666999999999</v>
      </c>
      <c r="I454">
        <v>130</v>
      </c>
      <c r="J454" t="s">
        <v>40</v>
      </c>
      <c r="K454" s="1">
        <v>21311</v>
      </c>
      <c r="L454" t="s">
        <v>48</v>
      </c>
      <c r="M454" t="s">
        <v>46</v>
      </c>
      <c r="N454" t="s">
        <v>14</v>
      </c>
      <c r="O454" t="s">
        <v>16</v>
      </c>
      <c r="P454" t="s">
        <v>27</v>
      </c>
      <c r="Q454">
        <v>3</v>
      </c>
      <c r="R454">
        <v>9.7200000000000006</v>
      </c>
      <c r="S454">
        <f t="shared" si="28"/>
        <v>52688</v>
      </c>
      <c r="T454">
        <f t="shared" si="29"/>
        <v>24750</v>
      </c>
      <c r="U454">
        <f t="shared" si="30"/>
        <v>2.1288080808080809</v>
      </c>
      <c r="V454">
        <v>342</v>
      </c>
      <c r="W454">
        <v>362</v>
      </c>
    </row>
    <row r="455" spans="1:23" hidden="1" x14ac:dyDescent="0.2">
      <c r="A455">
        <v>9</v>
      </c>
      <c r="B455" t="s">
        <v>3</v>
      </c>
      <c r="C455" t="s">
        <v>4</v>
      </c>
      <c r="D455" t="s">
        <v>47</v>
      </c>
      <c r="E455">
        <v>25.37</v>
      </c>
      <c r="F455">
        <v>152.19</v>
      </c>
      <c r="G455">
        <v>-25.616669999999999</v>
      </c>
      <c r="H455">
        <v>152.31666999999999</v>
      </c>
      <c r="I455">
        <v>130</v>
      </c>
      <c r="J455" t="s">
        <v>40</v>
      </c>
      <c r="K455" s="1">
        <v>21311</v>
      </c>
      <c r="L455" t="s">
        <v>48</v>
      </c>
      <c r="M455" t="s">
        <v>46</v>
      </c>
      <c r="N455" t="s">
        <v>14</v>
      </c>
      <c r="O455" t="s">
        <v>16</v>
      </c>
      <c r="P455" t="s">
        <v>27</v>
      </c>
      <c r="Q455">
        <v>4</v>
      </c>
      <c r="R455">
        <v>5.59</v>
      </c>
      <c r="S455">
        <f t="shared" si="28"/>
        <v>52688</v>
      </c>
      <c r="T455">
        <f t="shared" si="29"/>
        <v>24750</v>
      </c>
      <c r="U455">
        <f t="shared" si="30"/>
        <v>2.1288080808080809</v>
      </c>
      <c r="V455">
        <v>342</v>
      </c>
      <c r="W455">
        <v>362</v>
      </c>
    </row>
    <row r="456" spans="1:23" hidden="1" x14ac:dyDescent="0.2">
      <c r="A456">
        <v>9</v>
      </c>
      <c r="B456" t="s">
        <v>3</v>
      </c>
      <c r="C456" t="s">
        <v>4</v>
      </c>
      <c r="D456" t="s">
        <v>47</v>
      </c>
      <c r="E456">
        <v>25.37</v>
      </c>
      <c r="F456">
        <v>152.19</v>
      </c>
      <c r="G456">
        <v>-25.616669999999999</v>
      </c>
      <c r="H456">
        <v>152.31666999999999</v>
      </c>
      <c r="I456">
        <v>130</v>
      </c>
      <c r="J456" t="s">
        <v>40</v>
      </c>
      <c r="K456" s="1">
        <v>21311</v>
      </c>
      <c r="L456" t="s">
        <v>48</v>
      </c>
      <c r="M456" t="s">
        <v>46</v>
      </c>
      <c r="N456" t="s">
        <v>14</v>
      </c>
      <c r="O456" t="s">
        <v>16</v>
      </c>
      <c r="P456" t="s">
        <v>27</v>
      </c>
      <c r="Q456">
        <v>5</v>
      </c>
      <c r="R456">
        <v>9.66</v>
      </c>
      <c r="S456">
        <f t="shared" si="28"/>
        <v>52688</v>
      </c>
      <c r="T456">
        <f t="shared" si="29"/>
        <v>24750</v>
      </c>
      <c r="U456">
        <f t="shared" si="30"/>
        <v>2.1288080808080809</v>
      </c>
      <c r="V456">
        <v>342</v>
      </c>
      <c r="W456">
        <v>362</v>
      </c>
    </row>
    <row r="457" spans="1:23" hidden="1" x14ac:dyDescent="0.2">
      <c r="A457">
        <v>9</v>
      </c>
      <c r="B457" t="s">
        <v>3</v>
      </c>
      <c r="C457" t="s">
        <v>4</v>
      </c>
      <c r="D457" t="s">
        <v>47</v>
      </c>
      <c r="E457">
        <v>25.37</v>
      </c>
      <c r="F457">
        <v>152.19</v>
      </c>
      <c r="G457">
        <v>-25.616669999999999</v>
      </c>
      <c r="H457">
        <v>152.31666999999999</v>
      </c>
      <c r="I457">
        <v>130</v>
      </c>
      <c r="J457" t="s">
        <v>40</v>
      </c>
      <c r="K457" s="1">
        <v>21311</v>
      </c>
      <c r="L457" t="s">
        <v>48</v>
      </c>
      <c r="M457" t="s">
        <v>46</v>
      </c>
      <c r="N457" t="s">
        <v>14</v>
      </c>
      <c r="O457" t="s">
        <v>16</v>
      </c>
      <c r="P457" t="s">
        <v>27</v>
      </c>
      <c r="Q457">
        <v>6</v>
      </c>
      <c r="R457">
        <v>9.06</v>
      </c>
      <c r="S457">
        <f t="shared" si="28"/>
        <v>52688</v>
      </c>
      <c r="T457">
        <f t="shared" si="29"/>
        <v>24750</v>
      </c>
      <c r="U457">
        <f t="shared" si="30"/>
        <v>2.1288080808080809</v>
      </c>
      <c r="V457">
        <v>342</v>
      </c>
      <c r="W457">
        <v>362</v>
      </c>
    </row>
    <row r="458" spans="1:23" hidden="1" x14ac:dyDescent="0.2">
      <c r="A458">
        <v>9</v>
      </c>
      <c r="B458" t="s">
        <v>3</v>
      </c>
      <c r="C458" t="s">
        <v>4</v>
      </c>
      <c r="D458" t="s">
        <v>47</v>
      </c>
      <c r="E458">
        <v>25.37</v>
      </c>
      <c r="F458">
        <v>152.19</v>
      </c>
      <c r="G458">
        <v>-25.616669999999999</v>
      </c>
      <c r="H458">
        <v>152.31666999999999</v>
      </c>
      <c r="I458">
        <v>130</v>
      </c>
      <c r="J458" t="s">
        <v>40</v>
      </c>
      <c r="K458" s="1">
        <v>21311</v>
      </c>
      <c r="L458" t="s">
        <v>48</v>
      </c>
      <c r="M458" t="s">
        <v>46</v>
      </c>
      <c r="N458" t="s">
        <v>14</v>
      </c>
      <c r="O458" t="s">
        <v>18</v>
      </c>
      <c r="P458" t="s">
        <v>27</v>
      </c>
      <c r="Q458">
        <v>1</v>
      </c>
      <c r="R458">
        <v>1.63</v>
      </c>
      <c r="S458">
        <f t="shared" si="28"/>
        <v>52688</v>
      </c>
      <c r="T458">
        <f t="shared" si="29"/>
        <v>24750</v>
      </c>
      <c r="U458">
        <f t="shared" si="30"/>
        <v>2.1288080808080809</v>
      </c>
      <c r="V458">
        <v>342</v>
      </c>
      <c r="W458">
        <v>362</v>
      </c>
    </row>
    <row r="459" spans="1:23" hidden="1" x14ac:dyDescent="0.2">
      <c r="A459">
        <v>9</v>
      </c>
      <c r="B459" t="s">
        <v>3</v>
      </c>
      <c r="C459" t="s">
        <v>4</v>
      </c>
      <c r="D459" t="s">
        <v>47</v>
      </c>
      <c r="E459">
        <v>25.37</v>
      </c>
      <c r="F459">
        <v>152.19</v>
      </c>
      <c r="G459">
        <v>-25.616669999999999</v>
      </c>
      <c r="H459">
        <v>152.31666999999999</v>
      </c>
      <c r="I459">
        <v>130</v>
      </c>
      <c r="J459" t="s">
        <v>40</v>
      </c>
      <c r="K459" s="1">
        <v>21311</v>
      </c>
      <c r="L459" t="s">
        <v>48</v>
      </c>
      <c r="M459" t="s">
        <v>46</v>
      </c>
      <c r="N459" t="s">
        <v>14</v>
      </c>
      <c r="O459" t="s">
        <v>18</v>
      </c>
      <c r="P459" t="s">
        <v>27</v>
      </c>
      <c r="Q459">
        <v>2</v>
      </c>
      <c r="R459">
        <v>1.33</v>
      </c>
      <c r="S459">
        <f t="shared" si="28"/>
        <v>52688</v>
      </c>
      <c r="T459">
        <f t="shared" si="29"/>
        <v>24750</v>
      </c>
      <c r="U459">
        <f t="shared" si="30"/>
        <v>2.1288080808080809</v>
      </c>
      <c r="V459">
        <v>342</v>
      </c>
      <c r="W459">
        <v>362</v>
      </c>
    </row>
    <row r="460" spans="1:23" hidden="1" x14ac:dyDescent="0.2">
      <c r="A460">
        <v>9</v>
      </c>
      <c r="B460" t="s">
        <v>3</v>
      </c>
      <c r="C460" t="s">
        <v>4</v>
      </c>
      <c r="D460" t="s">
        <v>47</v>
      </c>
      <c r="E460">
        <v>25.37</v>
      </c>
      <c r="F460">
        <v>152.19</v>
      </c>
      <c r="G460">
        <v>-25.616669999999999</v>
      </c>
      <c r="H460">
        <v>152.31666999999999</v>
      </c>
      <c r="I460">
        <v>130</v>
      </c>
      <c r="J460" t="s">
        <v>40</v>
      </c>
      <c r="K460" s="1">
        <v>21311</v>
      </c>
      <c r="L460" t="s">
        <v>48</v>
      </c>
      <c r="M460" t="s">
        <v>46</v>
      </c>
      <c r="N460" t="s">
        <v>14</v>
      </c>
      <c r="O460" t="s">
        <v>18</v>
      </c>
      <c r="P460" t="s">
        <v>27</v>
      </c>
      <c r="Q460">
        <v>3</v>
      </c>
      <c r="R460">
        <v>2.95</v>
      </c>
      <c r="S460">
        <f t="shared" si="28"/>
        <v>52688</v>
      </c>
      <c r="T460">
        <f t="shared" si="29"/>
        <v>24750</v>
      </c>
      <c r="U460">
        <f t="shared" si="30"/>
        <v>2.1288080808080809</v>
      </c>
      <c r="V460">
        <v>342</v>
      </c>
      <c r="W460">
        <v>362</v>
      </c>
    </row>
    <row r="461" spans="1:23" hidden="1" x14ac:dyDescent="0.2">
      <c r="A461">
        <v>9</v>
      </c>
      <c r="B461" t="s">
        <v>3</v>
      </c>
      <c r="C461" t="s">
        <v>4</v>
      </c>
      <c r="D461" t="s">
        <v>47</v>
      </c>
      <c r="E461">
        <v>25.37</v>
      </c>
      <c r="F461">
        <v>152.19</v>
      </c>
      <c r="G461">
        <v>-25.616669999999999</v>
      </c>
      <c r="H461">
        <v>152.31666999999999</v>
      </c>
      <c r="I461">
        <v>130</v>
      </c>
      <c r="J461" t="s">
        <v>40</v>
      </c>
      <c r="K461" s="1">
        <v>21311</v>
      </c>
      <c r="L461" t="s">
        <v>48</v>
      </c>
      <c r="M461" t="s">
        <v>46</v>
      </c>
      <c r="N461" t="s">
        <v>14</v>
      </c>
      <c r="O461" t="s">
        <v>18</v>
      </c>
      <c r="P461" t="s">
        <v>27</v>
      </c>
      <c r="Q461">
        <v>4</v>
      </c>
      <c r="R461">
        <v>1.58</v>
      </c>
      <c r="S461">
        <f t="shared" si="28"/>
        <v>52688</v>
      </c>
      <c r="T461">
        <f t="shared" si="29"/>
        <v>24750</v>
      </c>
      <c r="U461">
        <f t="shared" si="30"/>
        <v>2.1288080808080809</v>
      </c>
      <c r="V461">
        <v>342</v>
      </c>
      <c r="W461">
        <v>362</v>
      </c>
    </row>
    <row r="462" spans="1:23" hidden="1" x14ac:dyDescent="0.2">
      <c r="A462">
        <v>9</v>
      </c>
      <c r="B462" t="s">
        <v>3</v>
      </c>
      <c r="C462" t="s">
        <v>4</v>
      </c>
      <c r="D462" t="s">
        <v>47</v>
      </c>
      <c r="E462">
        <v>25.37</v>
      </c>
      <c r="F462">
        <v>152.19</v>
      </c>
      <c r="G462">
        <v>-25.616669999999999</v>
      </c>
      <c r="H462">
        <v>152.31666999999999</v>
      </c>
      <c r="I462">
        <v>130</v>
      </c>
      <c r="J462" t="s">
        <v>40</v>
      </c>
      <c r="K462" s="1">
        <v>21311</v>
      </c>
      <c r="L462" t="s">
        <v>48</v>
      </c>
      <c r="M462" t="s">
        <v>46</v>
      </c>
      <c r="N462" t="s">
        <v>14</v>
      </c>
      <c r="O462" t="s">
        <v>18</v>
      </c>
      <c r="P462" t="s">
        <v>27</v>
      </c>
      <c r="Q462">
        <v>5</v>
      </c>
      <c r="R462">
        <v>2.96</v>
      </c>
      <c r="S462">
        <f t="shared" si="28"/>
        <v>52688</v>
      </c>
      <c r="T462">
        <f t="shared" si="29"/>
        <v>24750</v>
      </c>
      <c r="U462">
        <f t="shared" si="30"/>
        <v>2.1288080808080809</v>
      </c>
      <c r="V462">
        <v>342</v>
      </c>
      <c r="W462">
        <v>362</v>
      </c>
    </row>
    <row r="463" spans="1:23" hidden="1" x14ac:dyDescent="0.2">
      <c r="A463">
        <v>9</v>
      </c>
      <c r="B463" t="s">
        <v>3</v>
      </c>
      <c r="C463" t="s">
        <v>4</v>
      </c>
      <c r="D463" t="s">
        <v>47</v>
      </c>
      <c r="E463">
        <v>25.37</v>
      </c>
      <c r="F463">
        <v>152.19</v>
      </c>
      <c r="G463">
        <v>-25.616669999999999</v>
      </c>
      <c r="H463">
        <v>152.31666999999999</v>
      </c>
      <c r="I463">
        <v>130</v>
      </c>
      <c r="J463" t="s">
        <v>40</v>
      </c>
      <c r="K463" s="1">
        <v>21311</v>
      </c>
      <c r="L463" t="s">
        <v>48</v>
      </c>
      <c r="M463" t="s">
        <v>46</v>
      </c>
      <c r="N463" t="s">
        <v>14</v>
      </c>
      <c r="O463" t="s">
        <v>18</v>
      </c>
      <c r="P463" t="s">
        <v>27</v>
      </c>
      <c r="Q463">
        <v>6</v>
      </c>
      <c r="R463">
        <v>3.18</v>
      </c>
      <c r="S463">
        <f t="shared" si="28"/>
        <v>52688</v>
      </c>
      <c r="T463">
        <f t="shared" si="29"/>
        <v>24750</v>
      </c>
      <c r="U463">
        <f t="shared" si="30"/>
        <v>2.1288080808080809</v>
      </c>
      <c r="V463">
        <v>342</v>
      </c>
      <c r="W463">
        <v>362</v>
      </c>
    </row>
    <row r="464" spans="1:23" hidden="1" x14ac:dyDescent="0.2">
      <c r="A464">
        <v>9</v>
      </c>
      <c r="B464" t="s">
        <v>3</v>
      </c>
      <c r="C464" t="s">
        <v>4</v>
      </c>
      <c r="D464" t="s">
        <v>47</v>
      </c>
      <c r="E464">
        <v>25.37</v>
      </c>
      <c r="F464">
        <v>152.19</v>
      </c>
      <c r="G464">
        <v>-25.616669999999999</v>
      </c>
      <c r="H464">
        <v>152.31666999999999</v>
      </c>
      <c r="I464">
        <v>130</v>
      </c>
      <c r="J464" t="s">
        <v>40</v>
      </c>
      <c r="K464" s="1">
        <v>21311</v>
      </c>
      <c r="L464" t="s">
        <v>48</v>
      </c>
      <c r="M464" t="s">
        <v>46</v>
      </c>
      <c r="N464" t="s">
        <v>14</v>
      </c>
      <c r="O464" t="s">
        <v>19</v>
      </c>
      <c r="P464" t="s">
        <v>27</v>
      </c>
      <c r="Q464">
        <v>1</v>
      </c>
      <c r="R464">
        <v>5.5</v>
      </c>
      <c r="S464">
        <f t="shared" si="28"/>
        <v>52688</v>
      </c>
      <c r="T464">
        <f t="shared" si="29"/>
        <v>24750</v>
      </c>
      <c r="U464">
        <f t="shared" si="30"/>
        <v>2.1288080808080809</v>
      </c>
      <c r="V464">
        <v>342</v>
      </c>
      <c r="W464">
        <v>362</v>
      </c>
    </row>
    <row r="465" spans="1:23" hidden="1" x14ac:dyDescent="0.2">
      <c r="A465">
        <v>9</v>
      </c>
      <c r="B465" t="s">
        <v>3</v>
      </c>
      <c r="C465" t="s">
        <v>4</v>
      </c>
      <c r="D465" t="s">
        <v>47</v>
      </c>
      <c r="E465">
        <v>25.37</v>
      </c>
      <c r="F465">
        <v>152.19</v>
      </c>
      <c r="G465">
        <v>-25.616669999999999</v>
      </c>
      <c r="H465">
        <v>152.31666999999999</v>
      </c>
      <c r="I465">
        <v>130</v>
      </c>
      <c r="J465" t="s">
        <v>40</v>
      </c>
      <c r="K465" s="1">
        <v>21311</v>
      </c>
      <c r="L465" t="s">
        <v>48</v>
      </c>
      <c r="M465" t="s">
        <v>46</v>
      </c>
      <c r="N465" t="s">
        <v>14</v>
      </c>
      <c r="O465" t="s">
        <v>19</v>
      </c>
      <c r="P465" t="s">
        <v>27</v>
      </c>
      <c r="Q465">
        <v>2</v>
      </c>
      <c r="R465">
        <v>5.01</v>
      </c>
      <c r="S465">
        <f t="shared" si="28"/>
        <v>52688</v>
      </c>
      <c r="T465">
        <f t="shared" si="29"/>
        <v>24750</v>
      </c>
      <c r="U465">
        <f t="shared" si="30"/>
        <v>2.1288080808080809</v>
      </c>
      <c r="V465">
        <v>342</v>
      </c>
      <c r="W465">
        <v>362</v>
      </c>
    </row>
    <row r="466" spans="1:23" hidden="1" x14ac:dyDescent="0.2">
      <c r="A466">
        <v>9</v>
      </c>
      <c r="B466" t="s">
        <v>3</v>
      </c>
      <c r="C466" t="s">
        <v>4</v>
      </c>
      <c r="D466" t="s">
        <v>47</v>
      </c>
      <c r="E466">
        <v>25.37</v>
      </c>
      <c r="F466">
        <v>152.19</v>
      </c>
      <c r="G466">
        <v>-25.616669999999999</v>
      </c>
      <c r="H466">
        <v>152.31666999999999</v>
      </c>
      <c r="I466">
        <v>130</v>
      </c>
      <c r="J466" t="s">
        <v>40</v>
      </c>
      <c r="K466" s="1">
        <v>21311</v>
      </c>
      <c r="L466" t="s">
        <v>48</v>
      </c>
      <c r="M466" t="s">
        <v>46</v>
      </c>
      <c r="N466" t="s">
        <v>14</v>
      </c>
      <c r="O466" t="s">
        <v>19</v>
      </c>
      <c r="P466" t="s">
        <v>27</v>
      </c>
      <c r="Q466">
        <v>3</v>
      </c>
      <c r="R466">
        <v>4.12</v>
      </c>
      <c r="S466">
        <f t="shared" si="28"/>
        <v>52688</v>
      </c>
      <c r="T466">
        <f t="shared" si="29"/>
        <v>24750</v>
      </c>
      <c r="U466">
        <f t="shared" si="30"/>
        <v>2.1288080808080809</v>
      </c>
      <c r="V466">
        <v>342</v>
      </c>
      <c r="W466">
        <v>362</v>
      </c>
    </row>
    <row r="467" spans="1:23" hidden="1" x14ac:dyDescent="0.2">
      <c r="A467">
        <v>9</v>
      </c>
      <c r="B467" t="s">
        <v>3</v>
      </c>
      <c r="C467" t="s">
        <v>4</v>
      </c>
      <c r="D467" t="s">
        <v>47</v>
      </c>
      <c r="E467">
        <v>25.37</v>
      </c>
      <c r="F467">
        <v>152.19</v>
      </c>
      <c r="G467">
        <v>-25.616669999999999</v>
      </c>
      <c r="H467">
        <v>152.31666999999999</v>
      </c>
      <c r="I467">
        <v>130</v>
      </c>
      <c r="J467" t="s">
        <v>40</v>
      </c>
      <c r="K467" s="1">
        <v>21311</v>
      </c>
      <c r="L467" t="s">
        <v>48</v>
      </c>
      <c r="M467" t="s">
        <v>46</v>
      </c>
      <c r="N467" t="s">
        <v>14</v>
      </c>
      <c r="O467" t="s">
        <v>19</v>
      </c>
      <c r="P467" t="s">
        <v>27</v>
      </c>
      <c r="Q467">
        <v>4</v>
      </c>
      <c r="R467">
        <v>5.67</v>
      </c>
      <c r="S467">
        <f t="shared" si="28"/>
        <v>52688</v>
      </c>
      <c r="T467">
        <f t="shared" si="29"/>
        <v>24750</v>
      </c>
      <c r="U467">
        <f t="shared" si="30"/>
        <v>2.1288080808080809</v>
      </c>
      <c r="V467">
        <v>342</v>
      </c>
      <c r="W467">
        <v>362</v>
      </c>
    </row>
    <row r="468" spans="1:23" hidden="1" x14ac:dyDescent="0.2">
      <c r="A468">
        <v>9</v>
      </c>
      <c r="B468" t="s">
        <v>3</v>
      </c>
      <c r="C468" t="s">
        <v>4</v>
      </c>
      <c r="D468" t="s">
        <v>47</v>
      </c>
      <c r="E468">
        <v>25.37</v>
      </c>
      <c r="F468">
        <v>152.19</v>
      </c>
      <c r="G468">
        <v>-25.616669999999999</v>
      </c>
      <c r="H468">
        <v>152.31666999999999</v>
      </c>
      <c r="I468">
        <v>130</v>
      </c>
      <c r="J468" t="s">
        <v>40</v>
      </c>
      <c r="K468" s="1">
        <v>21311</v>
      </c>
      <c r="L468" t="s">
        <v>48</v>
      </c>
      <c r="M468" t="s">
        <v>46</v>
      </c>
      <c r="N468" t="s">
        <v>14</v>
      </c>
      <c r="O468" t="s">
        <v>19</v>
      </c>
      <c r="P468" t="s">
        <v>27</v>
      </c>
      <c r="Q468">
        <v>5</v>
      </c>
      <c r="R468">
        <v>6.14</v>
      </c>
      <c r="S468">
        <f t="shared" si="28"/>
        <v>52688</v>
      </c>
      <c r="T468">
        <f t="shared" si="29"/>
        <v>24750</v>
      </c>
      <c r="U468">
        <f t="shared" si="30"/>
        <v>2.1288080808080809</v>
      </c>
      <c r="V468">
        <v>342</v>
      </c>
      <c r="W468">
        <v>362</v>
      </c>
    </row>
    <row r="469" spans="1:23" hidden="1" x14ac:dyDescent="0.2">
      <c r="A469">
        <v>9</v>
      </c>
      <c r="B469" t="s">
        <v>3</v>
      </c>
      <c r="C469" t="s">
        <v>4</v>
      </c>
      <c r="D469" t="s">
        <v>47</v>
      </c>
      <c r="E469">
        <v>25.37</v>
      </c>
      <c r="F469">
        <v>152.19</v>
      </c>
      <c r="G469">
        <v>-25.616669999999999</v>
      </c>
      <c r="H469">
        <v>152.31666999999999</v>
      </c>
      <c r="I469">
        <v>130</v>
      </c>
      <c r="J469" t="s">
        <v>40</v>
      </c>
      <c r="K469" s="1">
        <v>21311</v>
      </c>
      <c r="L469" t="s">
        <v>48</v>
      </c>
      <c r="M469" t="s">
        <v>46</v>
      </c>
      <c r="N469" t="s">
        <v>14</v>
      </c>
      <c r="O469" t="s">
        <v>19</v>
      </c>
      <c r="P469" t="s">
        <v>27</v>
      </c>
      <c r="Q469">
        <v>6</v>
      </c>
      <c r="R469">
        <v>5.78</v>
      </c>
      <c r="S469">
        <f t="shared" si="28"/>
        <v>52688</v>
      </c>
      <c r="T469">
        <f t="shared" si="29"/>
        <v>24750</v>
      </c>
      <c r="U469">
        <f t="shared" si="30"/>
        <v>2.1288080808080809</v>
      </c>
      <c r="V469">
        <v>342</v>
      </c>
      <c r="W469">
        <v>362</v>
      </c>
    </row>
    <row r="470" spans="1:23" hidden="1" x14ac:dyDescent="0.2">
      <c r="A470">
        <v>9</v>
      </c>
      <c r="B470" t="s">
        <v>3</v>
      </c>
      <c r="C470" t="s">
        <v>4</v>
      </c>
      <c r="D470" t="s">
        <v>47</v>
      </c>
      <c r="E470">
        <v>25.37</v>
      </c>
      <c r="F470">
        <v>152.19</v>
      </c>
      <c r="G470">
        <v>-25.616669999999999</v>
      </c>
      <c r="H470">
        <v>152.31666999999999</v>
      </c>
      <c r="I470">
        <v>130</v>
      </c>
      <c r="J470" t="s">
        <v>40</v>
      </c>
      <c r="K470" s="1">
        <v>21311</v>
      </c>
      <c r="L470" t="s">
        <v>48</v>
      </c>
      <c r="M470" t="s">
        <v>46</v>
      </c>
      <c r="N470" t="s">
        <v>24</v>
      </c>
      <c r="O470" t="s">
        <v>15</v>
      </c>
      <c r="P470" t="s">
        <v>26</v>
      </c>
      <c r="Q470">
        <v>1</v>
      </c>
      <c r="R470">
        <v>19.53</v>
      </c>
      <c r="S470">
        <f t="shared" si="28"/>
        <v>52688</v>
      </c>
      <c r="T470">
        <f t="shared" si="29"/>
        <v>24750</v>
      </c>
      <c r="U470">
        <f t="shared" si="30"/>
        <v>2.1288080808080809</v>
      </c>
      <c r="V470">
        <v>342</v>
      </c>
      <c r="W470">
        <v>362</v>
      </c>
    </row>
    <row r="471" spans="1:23" hidden="1" x14ac:dyDescent="0.2">
      <c r="A471">
        <v>9</v>
      </c>
      <c r="B471" t="s">
        <v>3</v>
      </c>
      <c r="C471" t="s">
        <v>4</v>
      </c>
      <c r="D471" t="s">
        <v>47</v>
      </c>
      <c r="E471">
        <v>25.37</v>
      </c>
      <c r="F471">
        <v>152.19</v>
      </c>
      <c r="G471">
        <v>-25.616669999999999</v>
      </c>
      <c r="H471">
        <v>152.31666999999999</v>
      </c>
      <c r="I471">
        <v>130</v>
      </c>
      <c r="J471" t="s">
        <v>40</v>
      </c>
      <c r="K471" s="1">
        <v>21311</v>
      </c>
      <c r="L471" t="s">
        <v>48</v>
      </c>
      <c r="M471" t="s">
        <v>46</v>
      </c>
      <c r="N471" t="s">
        <v>24</v>
      </c>
      <c r="O471" t="s">
        <v>15</v>
      </c>
      <c r="P471" t="s">
        <v>26</v>
      </c>
      <c r="Q471">
        <v>2</v>
      </c>
      <c r="R471">
        <v>22.44</v>
      </c>
      <c r="S471">
        <f t="shared" si="28"/>
        <v>52688</v>
      </c>
      <c r="T471">
        <f t="shared" si="29"/>
        <v>24750</v>
      </c>
      <c r="U471">
        <f t="shared" si="30"/>
        <v>2.1288080808080809</v>
      </c>
      <c r="V471">
        <v>342</v>
      </c>
      <c r="W471">
        <v>362</v>
      </c>
    </row>
    <row r="472" spans="1:23" hidden="1" x14ac:dyDescent="0.2">
      <c r="A472">
        <v>9</v>
      </c>
      <c r="B472" t="s">
        <v>3</v>
      </c>
      <c r="C472" t="s">
        <v>4</v>
      </c>
      <c r="D472" t="s">
        <v>47</v>
      </c>
      <c r="E472">
        <v>25.37</v>
      </c>
      <c r="F472">
        <v>152.19</v>
      </c>
      <c r="G472">
        <v>-25.616669999999999</v>
      </c>
      <c r="H472">
        <v>152.31666999999999</v>
      </c>
      <c r="I472">
        <v>130</v>
      </c>
      <c r="J472" t="s">
        <v>40</v>
      </c>
      <c r="K472" s="1">
        <v>21311</v>
      </c>
      <c r="L472" t="s">
        <v>48</v>
      </c>
      <c r="M472" t="s">
        <v>46</v>
      </c>
      <c r="N472" t="s">
        <v>24</v>
      </c>
      <c r="O472" t="s">
        <v>15</v>
      </c>
      <c r="P472" t="s">
        <v>26</v>
      </c>
      <c r="Q472">
        <v>3</v>
      </c>
      <c r="R472">
        <v>22.46</v>
      </c>
      <c r="S472">
        <f t="shared" si="28"/>
        <v>52688</v>
      </c>
      <c r="T472">
        <f t="shared" si="29"/>
        <v>24750</v>
      </c>
      <c r="U472">
        <f t="shared" si="30"/>
        <v>2.1288080808080809</v>
      </c>
      <c r="V472">
        <v>342</v>
      </c>
      <c r="W472">
        <v>362</v>
      </c>
    </row>
    <row r="473" spans="1:23" hidden="1" x14ac:dyDescent="0.2">
      <c r="A473">
        <v>9</v>
      </c>
      <c r="B473" t="s">
        <v>3</v>
      </c>
      <c r="C473" t="s">
        <v>4</v>
      </c>
      <c r="D473" t="s">
        <v>47</v>
      </c>
      <c r="E473">
        <v>25.37</v>
      </c>
      <c r="F473">
        <v>152.19</v>
      </c>
      <c r="G473">
        <v>-25.616669999999999</v>
      </c>
      <c r="H473">
        <v>152.31666999999999</v>
      </c>
      <c r="I473">
        <v>130</v>
      </c>
      <c r="J473" t="s">
        <v>40</v>
      </c>
      <c r="K473" s="1">
        <v>21311</v>
      </c>
      <c r="L473" t="s">
        <v>48</v>
      </c>
      <c r="M473" t="s">
        <v>46</v>
      </c>
      <c r="N473" t="s">
        <v>24</v>
      </c>
      <c r="O473" t="s">
        <v>15</v>
      </c>
      <c r="P473" t="s">
        <v>26</v>
      </c>
      <c r="Q473">
        <v>4</v>
      </c>
      <c r="R473">
        <v>23.3</v>
      </c>
      <c r="S473">
        <f t="shared" si="28"/>
        <v>52688</v>
      </c>
      <c r="T473">
        <f t="shared" si="29"/>
        <v>24750</v>
      </c>
      <c r="U473">
        <f t="shared" si="30"/>
        <v>2.1288080808080809</v>
      </c>
      <c r="V473">
        <v>342</v>
      </c>
      <c r="W473">
        <v>362</v>
      </c>
    </row>
    <row r="474" spans="1:23" hidden="1" x14ac:dyDescent="0.2">
      <c r="A474">
        <v>9</v>
      </c>
      <c r="B474" t="s">
        <v>3</v>
      </c>
      <c r="C474" t="s">
        <v>4</v>
      </c>
      <c r="D474" t="s">
        <v>47</v>
      </c>
      <c r="E474">
        <v>25.37</v>
      </c>
      <c r="F474">
        <v>152.19</v>
      </c>
      <c r="G474">
        <v>-25.616669999999999</v>
      </c>
      <c r="H474">
        <v>152.31666999999999</v>
      </c>
      <c r="I474">
        <v>130</v>
      </c>
      <c r="J474" t="s">
        <v>40</v>
      </c>
      <c r="K474" s="1">
        <v>21311</v>
      </c>
      <c r="L474" t="s">
        <v>48</v>
      </c>
      <c r="M474" t="s">
        <v>46</v>
      </c>
      <c r="N474" t="s">
        <v>24</v>
      </c>
      <c r="O474" t="s">
        <v>15</v>
      </c>
      <c r="P474" t="s">
        <v>26</v>
      </c>
      <c r="Q474">
        <v>5</v>
      </c>
      <c r="R474">
        <v>24.54</v>
      </c>
      <c r="S474">
        <f t="shared" si="28"/>
        <v>52688</v>
      </c>
      <c r="T474">
        <f t="shared" si="29"/>
        <v>24750</v>
      </c>
      <c r="U474">
        <f t="shared" si="30"/>
        <v>2.1288080808080809</v>
      </c>
      <c r="V474">
        <v>342</v>
      </c>
      <c r="W474">
        <v>362</v>
      </c>
    </row>
    <row r="475" spans="1:23" hidden="1" x14ac:dyDescent="0.2">
      <c r="A475">
        <v>9</v>
      </c>
      <c r="B475" t="s">
        <v>3</v>
      </c>
      <c r="C475" t="s">
        <v>4</v>
      </c>
      <c r="D475" t="s">
        <v>47</v>
      </c>
      <c r="E475">
        <v>25.37</v>
      </c>
      <c r="F475">
        <v>152.19</v>
      </c>
      <c r="G475">
        <v>-25.616669999999999</v>
      </c>
      <c r="H475">
        <v>152.31666999999999</v>
      </c>
      <c r="I475">
        <v>130</v>
      </c>
      <c r="J475" t="s">
        <v>40</v>
      </c>
      <c r="K475" s="1">
        <v>21311</v>
      </c>
      <c r="L475" t="s">
        <v>48</v>
      </c>
      <c r="M475" t="s">
        <v>46</v>
      </c>
      <c r="N475" t="s">
        <v>24</v>
      </c>
      <c r="O475" t="s">
        <v>15</v>
      </c>
      <c r="P475" t="s">
        <v>26</v>
      </c>
      <c r="Q475">
        <v>6</v>
      </c>
      <c r="R475">
        <v>20.3</v>
      </c>
      <c r="S475">
        <f t="shared" si="28"/>
        <v>52688</v>
      </c>
      <c r="T475">
        <f t="shared" si="29"/>
        <v>24750</v>
      </c>
      <c r="U475">
        <f t="shared" si="30"/>
        <v>2.1288080808080809</v>
      </c>
      <c r="V475">
        <v>342</v>
      </c>
      <c r="W475">
        <v>362</v>
      </c>
    </row>
    <row r="476" spans="1:23" hidden="1" x14ac:dyDescent="0.2">
      <c r="A476">
        <v>9</v>
      </c>
      <c r="B476" t="s">
        <v>3</v>
      </c>
      <c r="C476" t="s">
        <v>4</v>
      </c>
      <c r="D476" t="s">
        <v>47</v>
      </c>
      <c r="E476">
        <v>25.37</v>
      </c>
      <c r="F476">
        <v>152.19</v>
      </c>
      <c r="G476">
        <v>-25.616669999999999</v>
      </c>
      <c r="H476">
        <v>152.31666999999999</v>
      </c>
      <c r="I476">
        <v>130</v>
      </c>
      <c r="J476" t="s">
        <v>40</v>
      </c>
      <c r="K476" s="1">
        <v>21311</v>
      </c>
      <c r="L476" t="s">
        <v>48</v>
      </c>
      <c r="M476" t="s">
        <v>46</v>
      </c>
      <c r="N476" t="s">
        <v>24</v>
      </c>
      <c r="O476" t="s">
        <v>15</v>
      </c>
      <c r="P476" t="s">
        <v>26</v>
      </c>
      <c r="Q476">
        <v>7</v>
      </c>
      <c r="R476">
        <v>23.52</v>
      </c>
      <c r="S476">
        <f t="shared" si="28"/>
        <v>52688</v>
      </c>
      <c r="T476">
        <f t="shared" si="29"/>
        <v>24750</v>
      </c>
      <c r="U476">
        <f t="shared" si="30"/>
        <v>2.1288080808080809</v>
      </c>
      <c r="V476">
        <v>342</v>
      </c>
      <c r="W476">
        <v>362</v>
      </c>
    </row>
    <row r="477" spans="1:23" hidden="1" x14ac:dyDescent="0.2">
      <c r="A477">
        <v>9</v>
      </c>
      <c r="B477" t="s">
        <v>3</v>
      </c>
      <c r="C477" t="s">
        <v>4</v>
      </c>
      <c r="D477" t="s">
        <v>47</v>
      </c>
      <c r="E477">
        <v>25.37</v>
      </c>
      <c r="F477">
        <v>152.19</v>
      </c>
      <c r="G477">
        <v>-25.616669999999999</v>
      </c>
      <c r="H477">
        <v>152.31666999999999</v>
      </c>
      <c r="I477">
        <v>130</v>
      </c>
      <c r="J477" t="s">
        <v>40</v>
      </c>
      <c r="K477" s="1">
        <v>21311</v>
      </c>
      <c r="L477" t="s">
        <v>48</v>
      </c>
      <c r="M477" t="s">
        <v>46</v>
      </c>
      <c r="N477" t="s">
        <v>24</v>
      </c>
      <c r="O477" t="s">
        <v>15</v>
      </c>
      <c r="P477" t="s">
        <v>26</v>
      </c>
      <c r="Q477">
        <v>8</v>
      </c>
      <c r="R477">
        <v>27.41</v>
      </c>
      <c r="S477">
        <f t="shared" si="28"/>
        <v>52688</v>
      </c>
      <c r="T477">
        <f t="shared" si="29"/>
        <v>24750</v>
      </c>
      <c r="U477">
        <f t="shared" si="30"/>
        <v>2.1288080808080809</v>
      </c>
      <c r="V477">
        <v>342</v>
      </c>
      <c r="W477">
        <v>362</v>
      </c>
    </row>
    <row r="478" spans="1:23" hidden="1" x14ac:dyDescent="0.2">
      <c r="A478">
        <v>9</v>
      </c>
      <c r="B478" t="s">
        <v>3</v>
      </c>
      <c r="C478" t="s">
        <v>4</v>
      </c>
      <c r="D478" t="s">
        <v>47</v>
      </c>
      <c r="E478">
        <v>25.37</v>
      </c>
      <c r="F478">
        <v>152.19</v>
      </c>
      <c r="G478">
        <v>-25.616669999999999</v>
      </c>
      <c r="H478">
        <v>152.31666999999999</v>
      </c>
      <c r="I478">
        <v>130</v>
      </c>
      <c r="J478" t="s">
        <v>40</v>
      </c>
      <c r="K478" s="1">
        <v>21311</v>
      </c>
      <c r="L478" t="s">
        <v>48</v>
      </c>
      <c r="M478" t="s">
        <v>46</v>
      </c>
      <c r="N478" t="s">
        <v>24</v>
      </c>
      <c r="O478" t="s">
        <v>15</v>
      </c>
      <c r="P478" t="s">
        <v>26</v>
      </c>
      <c r="Q478">
        <v>9</v>
      </c>
      <c r="R478">
        <v>24.77</v>
      </c>
      <c r="S478">
        <f t="shared" si="28"/>
        <v>52688</v>
      </c>
      <c r="T478">
        <f t="shared" si="29"/>
        <v>24750</v>
      </c>
      <c r="U478">
        <f t="shared" si="30"/>
        <v>2.1288080808080809</v>
      </c>
      <c r="V478">
        <v>342</v>
      </c>
      <c r="W478">
        <v>362</v>
      </c>
    </row>
    <row r="479" spans="1:23" hidden="1" x14ac:dyDescent="0.2">
      <c r="A479">
        <v>9</v>
      </c>
      <c r="B479" t="s">
        <v>3</v>
      </c>
      <c r="C479" t="s">
        <v>4</v>
      </c>
      <c r="D479" t="s">
        <v>47</v>
      </c>
      <c r="E479">
        <v>25.37</v>
      </c>
      <c r="F479">
        <v>152.19</v>
      </c>
      <c r="G479">
        <v>-25.616669999999999</v>
      </c>
      <c r="H479">
        <v>152.31666999999999</v>
      </c>
      <c r="I479">
        <v>130</v>
      </c>
      <c r="J479" t="s">
        <v>40</v>
      </c>
      <c r="K479" s="1">
        <v>21311</v>
      </c>
      <c r="L479" t="s">
        <v>48</v>
      </c>
      <c r="M479" t="s">
        <v>46</v>
      </c>
      <c r="N479" t="s">
        <v>24</v>
      </c>
      <c r="O479" t="s">
        <v>15</v>
      </c>
      <c r="P479" t="s">
        <v>26</v>
      </c>
      <c r="Q479">
        <v>10</v>
      </c>
      <c r="R479">
        <v>26.35</v>
      </c>
      <c r="S479">
        <f t="shared" si="28"/>
        <v>52688</v>
      </c>
      <c r="T479">
        <f t="shared" si="29"/>
        <v>24750</v>
      </c>
      <c r="U479">
        <f t="shared" si="30"/>
        <v>2.1288080808080809</v>
      </c>
      <c r="V479">
        <v>342</v>
      </c>
      <c r="W479">
        <v>362</v>
      </c>
    </row>
    <row r="480" spans="1:23" x14ac:dyDescent="0.2">
      <c r="A480">
        <v>9</v>
      </c>
      <c r="B480" t="s">
        <v>3</v>
      </c>
      <c r="C480" t="s">
        <v>4</v>
      </c>
      <c r="D480" t="s">
        <v>47</v>
      </c>
      <c r="E480">
        <v>25.37</v>
      </c>
      <c r="F480">
        <v>152.19</v>
      </c>
      <c r="G480">
        <v>-25.616669999999999</v>
      </c>
      <c r="H480">
        <v>152.31666999999999</v>
      </c>
      <c r="I480">
        <v>130</v>
      </c>
      <c r="J480" t="s">
        <v>40</v>
      </c>
      <c r="K480" s="1">
        <v>21311</v>
      </c>
      <c r="L480" t="s">
        <v>48</v>
      </c>
      <c r="M480" t="s">
        <v>46</v>
      </c>
      <c r="N480" t="s">
        <v>24</v>
      </c>
      <c r="O480" t="s">
        <v>15</v>
      </c>
      <c r="P480" t="s">
        <v>27</v>
      </c>
      <c r="Q480">
        <v>1</v>
      </c>
      <c r="R480">
        <v>17.760000000000002</v>
      </c>
      <c r="S480">
        <f t="shared" si="28"/>
        <v>52688</v>
      </c>
      <c r="T480">
        <f t="shared" si="29"/>
        <v>24750</v>
      </c>
      <c r="U480">
        <f t="shared" si="30"/>
        <v>2.1288080808080809</v>
      </c>
      <c r="V480">
        <v>342</v>
      </c>
      <c r="W480">
        <v>362</v>
      </c>
    </row>
    <row r="481" spans="1:23" x14ac:dyDescent="0.2">
      <c r="A481">
        <v>9</v>
      </c>
      <c r="B481" t="s">
        <v>3</v>
      </c>
      <c r="C481" t="s">
        <v>4</v>
      </c>
      <c r="D481" t="s">
        <v>47</v>
      </c>
      <c r="E481">
        <v>25.37</v>
      </c>
      <c r="F481">
        <v>152.19</v>
      </c>
      <c r="G481">
        <v>-25.616669999999999</v>
      </c>
      <c r="H481">
        <v>152.31666999999999</v>
      </c>
      <c r="I481">
        <v>130</v>
      </c>
      <c r="J481" t="s">
        <v>40</v>
      </c>
      <c r="K481" s="1">
        <v>21311</v>
      </c>
      <c r="L481" t="s">
        <v>48</v>
      </c>
      <c r="M481" t="s">
        <v>46</v>
      </c>
      <c r="N481" t="s">
        <v>24</v>
      </c>
      <c r="O481" t="s">
        <v>15</v>
      </c>
      <c r="P481" t="s">
        <v>27</v>
      </c>
      <c r="Q481">
        <v>2</v>
      </c>
      <c r="R481">
        <v>15.52</v>
      </c>
      <c r="S481">
        <f t="shared" si="28"/>
        <v>52688</v>
      </c>
      <c r="T481">
        <f t="shared" si="29"/>
        <v>24750</v>
      </c>
      <c r="U481">
        <f t="shared" si="30"/>
        <v>2.1288080808080809</v>
      </c>
      <c r="V481">
        <v>342</v>
      </c>
      <c r="W481">
        <v>362</v>
      </c>
    </row>
    <row r="482" spans="1:23" x14ac:dyDescent="0.2">
      <c r="A482">
        <v>9</v>
      </c>
      <c r="B482" t="s">
        <v>3</v>
      </c>
      <c r="C482" t="s">
        <v>4</v>
      </c>
      <c r="D482" t="s">
        <v>47</v>
      </c>
      <c r="E482">
        <v>25.37</v>
      </c>
      <c r="F482">
        <v>152.19</v>
      </c>
      <c r="G482">
        <v>-25.616669999999999</v>
      </c>
      <c r="H482">
        <v>152.31666999999999</v>
      </c>
      <c r="I482">
        <v>130</v>
      </c>
      <c r="J482" t="s">
        <v>40</v>
      </c>
      <c r="K482" s="1">
        <v>21311</v>
      </c>
      <c r="L482" t="s">
        <v>48</v>
      </c>
      <c r="M482" t="s">
        <v>46</v>
      </c>
      <c r="N482" t="s">
        <v>24</v>
      </c>
      <c r="O482" t="s">
        <v>15</v>
      </c>
      <c r="P482" t="s">
        <v>27</v>
      </c>
      <c r="Q482">
        <v>3</v>
      </c>
      <c r="R482">
        <v>16.88</v>
      </c>
      <c r="S482">
        <f t="shared" si="28"/>
        <v>52688</v>
      </c>
      <c r="T482">
        <f t="shared" si="29"/>
        <v>24750</v>
      </c>
      <c r="U482">
        <f t="shared" si="30"/>
        <v>2.1288080808080809</v>
      </c>
      <c r="V482">
        <v>342</v>
      </c>
      <c r="W482">
        <v>362</v>
      </c>
    </row>
    <row r="483" spans="1:23" x14ac:dyDescent="0.2">
      <c r="A483">
        <v>9</v>
      </c>
      <c r="B483" t="s">
        <v>3</v>
      </c>
      <c r="C483" t="s">
        <v>4</v>
      </c>
      <c r="D483" t="s">
        <v>47</v>
      </c>
      <c r="E483">
        <v>25.37</v>
      </c>
      <c r="F483">
        <v>152.19</v>
      </c>
      <c r="G483">
        <v>-25.616669999999999</v>
      </c>
      <c r="H483">
        <v>152.31666999999999</v>
      </c>
      <c r="I483">
        <v>130</v>
      </c>
      <c r="J483" t="s">
        <v>40</v>
      </c>
      <c r="K483" s="1">
        <v>21311</v>
      </c>
      <c r="L483" t="s">
        <v>48</v>
      </c>
      <c r="M483" t="s">
        <v>46</v>
      </c>
      <c r="N483" t="s">
        <v>24</v>
      </c>
      <c r="O483" t="s">
        <v>15</v>
      </c>
      <c r="P483" t="s">
        <v>27</v>
      </c>
      <c r="Q483">
        <v>4</v>
      </c>
      <c r="R483">
        <v>20.76</v>
      </c>
      <c r="S483">
        <f t="shared" si="28"/>
        <v>52688</v>
      </c>
      <c r="T483">
        <f t="shared" si="29"/>
        <v>24750</v>
      </c>
      <c r="U483">
        <f t="shared" si="30"/>
        <v>2.1288080808080809</v>
      </c>
      <c r="V483">
        <v>342</v>
      </c>
      <c r="W483">
        <v>362</v>
      </c>
    </row>
    <row r="484" spans="1:23" x14ac:dyDescent="0.2">
      <c r="A484">
        <v>9</v>
      </c>
      <c r="B484" t="s">
        <v>3</v>
      </c>
      <c r="C484" t="s">
        <v>4</v>
      </c>
      <c r="D484" t="s">
        <v>47</v>
      </c>
      <c r="E484">
        <v>25.37</v>
      </c>
      <c r="F484">
        <v>152.19</v>
      </c>
      <c r="G484">
        <v>-25.616669999999999</v>
      </c>
      <c r="H484">
        <v>152.31666999999999</v>
      </c>
      <c r="I484">
        <v>130</v>
      </c>
      <c r="J484" t="s">
        <v>40</v>
      </c>
      <c r="K484" s="1">
        <v>21311</v>
      </c>
      <c r="L484" t="s">
        <v>48</v>
      </c>
      <c r="M484" t="s">
        <v>46</v>
      </c>
      <c r="N484" t="s">
        <v>24</v>
      </c>
      <c r="O484" t="s">
        <v>15</v>
      </c>
      <c r="P484" t="s">
        <v>27</v>
      </c>
      <c r="Q484">
        <v>5</v>
      </c>
      <c r="R484">
        <v>19.010000000000002</v>
      </c>
      <c r="S484">
        <f t="shared" si="28"/>
        <v>52688</v>
      </c>
      <c r="T484">
        <f t="shared" si="29"/>
        <v>24750</v>
      </c>
      <c r="U484">
        <f t="shared" si="30"/>
        <v>2.1288080808080809</v>
      </c>
      <c r="V484">
        <v>342</v>
      </c>
      <c r="W484">
        <v>362</v>
      </c>
    </row>
    <row r="485" spans="1:23" x14ac:dyDescent="0.2">
      <c r="A485">
        <v>9</v>
      </c>
      <c r="B485" t="s">
        <v>3</v>
      </c>
      <c r="C485" t="s">
        <v>4</v>
      </c>
      <c r="D485" t="s">
        <v>47</v>
      </c>
      <c r="E485">
        <v>25.37</v>
      </c>
      <c r="F485">
        <v>152.19</v>
      </c>
      <c r="G485">
        <v>-25.616669999999999</v>
      </c>
      <c r="H485">
        <v>152.31666999999999</v>
      </c>
      <c r="I485">
        <v>130</v>
      </c>
      <c r="J485" t="s">
        <v>40</v>
      </c>
      <c r="K485" s="1">
        <v>21311</v>
      </c>
      <c r="L485" t="s">
        <v>48</v>
      </c>
      <c r="M485" t="s">
        <v>46</v>
      </c>
      <c r="N485" t="s">
        <v>24</v>
      </c>
      <c r="O485" t="s">
        <v>15</v>
      </c>
      <c r="P485" t="s">
        <v>27</v>
      </c>
      <c r="Q485">
        <v>6</v>
      </c>
      <c r="R485">
        <v>16.489999999999998</v>
      </c>
      <c r="S485">
        <f t="shared" si="28"/>
        <v>52688</v>
      </c>
      <c r="T485">
        <f t="shared" si="29"/>
        <v>24750</v>
      </c>
      <c r="U485">
        <f t="shared" si="30"/>
        <v>2.1288080808080809</v>
      </c>
      <c r="V485">
        <v>342</v>
      </c>
      <c r="W485">
        <v>362</v>
      </c>
    </row>
    <row r="486" spans="1:23" x14ac:dyDescent="0.2">
      <c r="A486">
        <v>9</v>
      </c>
      <c r="B486" t="s">
        <v>3</v>
      </c>
      <c r="C486" t="s">
        <v>4</v>
      </c>
      <c r="D486" t="s">
        <v>47</v>
      </c>
      <c r="E486">
        <v>25.37</v>
      </c>
      <c r="F486">
        <v>152.19</v>
      </c>
      <c r="G486">
        <v>-25.616669999999999</v>
      </c>
      <c r="H486">
        <v>152.31666999999999</v>
      </c>
      <c r="I486">
        <v>130</v>
      </c>
      <c r="J486" t="s">
        <v>40</v>
      </c>
      <c r="K486" s="1">
        <v>21311</v>
      </c>
      <c r="L486" t="s">
        <v>48</v>
      </c>
      <c r="M486" t="s">
        <v>46</v>
      </c>
      <c r="N486" t="s">
        <v>24</v>
      </c>
      <c r="O486" t="s">
        <v>15</v>
      </c>
      <c r="P486" t="s">
        <v>27</v>
      </c>
      <c r="Q486">
        <v>7</v>
      </c>
      <c r="R486">
        <v>19.3</v>
      </c>
      <c r="S486">
        <f t="shared" si="28"/>
        <v>52688</v>
      </c>
      <c r="T486">
        <f t="shared" si="29"/>
        <v>24750</v>
      </c>
      <c r="U486">
        <f t="shared" si="30"/>
        <v>2.1288080808080809</v>
      </c>
      <c r="V486">
        <v>342</v>
      </c>
      <c r="W486">
        <v>362</v>
      </c>
    </row>
    <row r="487" spans="1:23" x14ac:dyDescent="0.2">
      <c r="A487">
        <v>9</v>
      </c>
      <c r="B487" t="s">
        <v>3</v>
      </c>
      <c r="C487" t="s">
        <v>4</v>
      </c>
      <c r="D487" t="s">
        <v>47</v>
      </c>
      <c r="E487">
        <v>25.37</v>
      </c>
      <c r="F487">
        <v>152.19</v>
      </c>
      <c r="G487">
        <v>-25.616669999999999</v>
      </c>
      <c r="H487">
        <v>152.31666999999999</v>
      </c>
      <c r="I487">
        <v>130</v>
      </c>
      <c r="J487" t="s">
        <v>40</v>
      </c>
      <c r="K487" s="1">
        <v>21311</v>
      </c>
      <c r="L487" t="s">
        <v>48</v>
      </c>
      <c r="M487" t="s">
        <v>46</v>
      </c>
      <c r="N487" t="s">
        <v>24</v>
      </c>
      <c r="O487" t="s">
        <v>15</v>
      </c>
      <c r="P487" t="s">
        <v>27</v>
      </c>
      <c r="Q487">
        <v>8</v>
      </c>
      <c r="R487">
        <v>15.89</v>
      </c>
      <c r="S487">
        <f t="shared" si="28"/>
        <v>52688</v>
      </c>
      <c r="T487">
        <f t="shared" si="29"/>
        <v>24750</v>
      </c>
      <c r="U487">
        <f t="shared" si="30"/>
        <v>2.1288080808080809</v>
      </c>
      <c r="V487">
        <v>342</v>
      </c>
      <c r="W487">
        <v>362</v>
      </c>
    </row>
    <row r="488" spans="1:23" x14ac:dyDescent="0.2">
      <c r="A488">
        <v>9</v>
      </c>
      <c r="B488" t="s">
        <v>3</v>
      </c>
      <c r="C488" t="s">
        <v>4</v>
      </c>
      <c r="D488" t="s">
        <v>47</v>
      </c>
      <c r="E488">
        <v>25.37</v>
      </c>
      <c r="F488">
        <v>152.19</v>
      </c>
      <c r="G488">
        <v>-25.616669999999999</v>
      </c>
      <c r="H488">
        <v>152.31666999999999</v>
      </c>
      <c r="I488">
        <v>130</v>
      </c>
      <c r="J488" t="s">
        <v>40</v>
      </c>
      <c r="K488" s="1">
        <v>21311</v>
      </c>
      <c r="L488" t="s">
        <v>48</v>
      </c>
      <c r="M488" t="s">
        <v>46</v>
      </c>
      <c r="N488" t="s">
        <v>24</v>
      </c>
      <c r="O488" t="s">
        <v>15</v>
      </c>
      <c r="P488" t="s">
        <v>27</v>
      </c>
      <c r="Q488">
        <v>9</v>
      </c>
      <c r="R488">
        <v>15.65</v>
      </c>
      <c r="S488">
        <f t="shared" si="28"/>
        <v>52688</v>
      </c>
      <c r="T488">
        <f t="shared" si="29"/>
        <v>24750</v>
      </c>
      <c r="U488">
        <f t="shared" si="30"/>
        <v>2.1288080808080809</v>
      </c>
      <c r="V488">
        <v>342</v>
      </c>
      <c r="W488">
        <v>362</v>
      </c>
    </row>
    <row r="489" spans="1:23" x14ac:dyDescent="0.2">
      <c r="A489">
        <v>9</v>
      </c>
      <c r="B489" t="s">
        <v>3</v>
      </c>
      <c r="C489" t="s">
        <v>4</v>
      </c>
      <c r="D489" t="s">
        <v>47</v>
      </c>
      <c r="E489">
        <v>25.37</v>
      </c>
      <c r="F489">
        <v>152.19</v>
      </c>
      <c r="G489">
        <v>-25.616669999999999</v>
      </c>
      <c r="H489">
        <v>152.31666999999999</v>
      </c>
      <c r="I489">
        <v>130</v>
      </c>
      <c r="J489" t="s">
        <v>40</v>
      </c>
      <c r="K489" s="1">
        <v>21311</v>
      </c>
      <c r="L489" t="s">
        <v>48</v>
      </c>
      <c r="M489" t="s">
        <v>46</v>
      </c>
      <c r="N489" t="s">
        <v>24</v>
      </c>
      <c r="O489" t="s">
        <v>15</v>
      </c>
      <c r="P489" t="s">
        <v>27</v>
      </c>
      <c r="Q489">
        <v>10</v>
      </c>
      <c r="R489">
        <v>21.47</v>
      </c>
      <c r="S489">
        <f t="shared" si="28"/>
        <v>52688</v>
      </c>
      <c r="T489">
        <f t="shared" si="29"/>
        <v>24750</v>
      </c>
      <c r="U489">
        <f t="shared" si="30"/>
        <v>2.1288080808080809</v>
      </c>
      <c r="V489">
        <v>342</v>
      </c>
      <c r="W489">
        <v>362</v>
      </c>
    </row>
    <row r="490" spans="1:23" x14ac:dyDescent="0.2">
      <c r="A490">
        <v>9</v>
      </c>
      <c r="B490" t="s">
        <v>3</v>
      </c>
      <c r="C490" t="s">
        <v>4</v>
      </c>
      <c r="D490" t="s">
        <v>47</v>
      </c>
      <c r="E490">
        <v>25.37</v>
      </c>
      <c r="F490">
        <v>152.19</v>
      </c>
      <c r="G490">
        <v>-25.616669999999999</v>
      </c>
      <c r="H490">
        <v>152.31666999999999</v>
      </c>
      <c r="I490">
        <v>130</v>
      </c>
      <c r="J490" t="s">
        <v>40</v>
      </c>
      <c r="K490" s="1">
        <v>21311</v>
      </c>
      <c r="L490" t="s">
        <v>48</v>
      </c>
      <c r="M490" t="s">
        <v>46</v>
      </c>
      <c r="N490" t="s">
        <v>24</v>
      </c>
      <c r="O490" t="s">
        <v>18</v>
      </c>
      <c r="P490" t="s">
        <v>27</v>
      </c>
      <c r="Q490">
        <v>1</v>
      </c>
      <c r="R490">
        <v>11.08</v>
      </c>
      <c r="S490">
        <f t="shared" si="28"/>
        <v>52688</v>
      </c>
      <c r="T490">
        <f t="shared" si="29"/>
        <v>24750</v>
      </c>
      <c r="U490">
        <f t="shared" si="30"/>
        <v>2.1288080808080809</v>
      </c>
      <c r="V490">
        <v>342</v>
      </c>
      <c r="W490">
        <v>362</v>
      </c>
    </row>
    <row r="491" spans="1:23" x14ac:dyDescent="0.2">
      <c r="A491">
        <v>9</v>
      </c>
      <c r="B491" t="s">
        <v>3</v>
      </c>
      <c r="C491" t="s">
        <v>4</v>
      </c>
      <c r="D491" t="s">
        <v>47</v>
      </c>
      <c r="E491">
        <v>25.37</v>
      </c>
      <c r="F491">
        <v>152.19</v>
      </c>
      <c r="G491">
        <v>-25.616669999999999</v>
      </c>
      <c r="H491">
        <v>152.31666999999999</v>
      </c>
      <c r="I491">
        <v>130</v>
      </c>
      <c r="J491" t="s">
        <v>40</v>
      </c>
      <c r="K491" s="1">
        <v>21311</v>
      </c>
      <c r="L491" t="s">
        <v>48</v>
      </c>
      <c r="M491" t="s">
        <v>46</v>
      </c>
      <c r="N491" t="s">
        <v>24</v>
      </c>
      <c r="O491" t="s">
        <v>18</v>
      </c>
      <c r="P491" t="s">
        <v>27</v>
      </c>
      <c r="Q491">
        <v>2</v>
      </c>
      <c r="R491">
        <v>10.28</v>
      </c>
      <c r="S491">
        <f t="shared" si="28"/>
        <v>52688</v>
      </c>
      <c r="T491">
        <f t="shared" si="29"/>
        <v>24750</v>
      </c>
      <c r="U491">
        <f t="shared" si="30"/>
        <v>2.1288080808080809</v>
      </c>
      <c r="V491">
        <v>342</v>
      </c>
      <c r="W491">
        <v>362</v>
      </c>
    </row>
    <row r="492" spans="1:23" x14ac:dyDescent="0.2">
      <c r="A492">
        <v>9</v>
      </c>
      <c r="B492" t="s">
        <v>3</v>
      </c>
      <c r="C492" t="s">
        <v>4</v>
      </c>
      <c r="D492" t="s">
        <v>47</v>
      </c>
      <c r="E492">
        <v>25.37</v>
      </c>
      <c r="F492">
        <v>152.19</v>
      </c>
      <c r="G492">
        <v>-25.616669999999999</v>
      </c>
      <c r="H492">
        <v>152.31666999999999</v>
      </c>
      <c r="I492">
        <v>130</v>
      </c>
      <c r="J492" t="s">
        <v>40</v>
      </c>
      <c r="K492" s="1">
        <v>21311</v>
      </c>
      <c r="L492" t="s">
        <v>48</v>
      </c>
      <c r="M492" t="s">
        <v>46</v>
      </c>
      <c r="N492" t="s">
        <v>24</v>
      </c>
      <c r="O492" t="s">
        <v>18</v>
      </c>
      <c r="P492" t="s">
        <v>27</v>
      </c>
      <c r="Q492">
        <v>3</v>
      </c>
      <c r="R492">
        <v>9.0299999999999994</v>
      </c>
      <c r="S492">
        <f t="shared" si="28"/>
        <v>52688</v>
      </c>
      <c r="T492">
        <f t="shared" si="29"/>
        <v>24750</v>
      </c>
      <c r="U492">
        <f t="shared" si="30"/>
        <v>2.1288080808080809</v>
      </c>
      <c r="V492">
        <v>342</v>
      </c>
      <c r="W492">
        <v>362</v>
      </c>
    </row>
    <row r="493" spans="1:23" x14ac:dyDescent="0.2">
      <c r="A493">
        <v>9</v>
      </c>
      <c r="B493" t="s">
        <v>3</v>
      </c>
      <c r="C493" t="s">
        <v>4</v>
      </c>
      <c r="D493" t="s">
        <v>47</v>
      </c>
      <c r="E493">
        <v>25.37</v>
      </c>
      <c r="F493">
        <v>152.19</v>
      </c>
      <c r="G493">
        <v>-25.616669999999999</v>
      </c>
      <c r="H493">
        <v>152.31666999999999</v>
      </c>
      <c r="I493">
        <v>130</v>
      </c>
      <c r="J493" t="s">
        <v>40</v>
      </c>
      <c r="K493" s="1">
        <v>21311</v>
      </c>
      <c r="L493" t="s">
        <v>48</v>
      </c>
      <c r="M493" t="s">
        <v>46</v>
      </c>
      <c r="N493" t="s">
        <v>24</v>
      </c>
      <c r="O493" t="s">
        <v>18</v>
      </c>
      <c r="P493" t="s">
        <v>27</v>
      </c>
      <c r="Q493">
        <v>4</v>
      </c>
      <c r="R493">
        <v>9.23</v>
      </c>
      <c r="S493">
        <f t="shared" si="28"/>
        <v>52688</v>
      </c>
      <c r="T493">
        <f t="shared" si="29"/>
        <v>24750</v>
      </c>
      <c r="U493">
        <f t="shared" si="30"/>
        <v>2.1288080808080809</v>
      </c>
      <c r="V493">
        <v>342</v>
      </c>
      <c r="W493">
        <v>362</v>
      </c>
    </row>
    <row r="494" spans="1:23" x14ac:dyDescent="0.2">
      <c r="A494">
        <v>9</v>
      </c>
      <c r="B494" t="s">
        <v>3</v>
      </c>
      <c r="C494" t="s">
        <v>4</v>
      </c>
      <c r="D494" t="s">
        <v>47</v>
      </c>
      <c r="E494">
        <v>25.37</v>
      </c>
      <c r="F494">
        <v>152.19</v>
      </c>
      <c r="G494">
        <v>-25.616669999999999</v>
      </c>
      <c r="H494">
        <v>152.31666999999999</v>
      </c>
      <c r="I494">
        <v>130</v>
      </c>
      <c r="J494" t="s">
        <v>40</v>
      </c>
      <c r="K494" s="1">
        <v>21311</v>
      </c>
      <c r="L494" t="s">
        <v>48</v>
      </c>
      <c r="M494" t="s">
        <v>46</v>
      </c>
      <c r="N494" t="s">
        <v>24</v>
      </c>
      <c r="O494" t="s">
        <v>18</v>
      </c>
      <c r="P494" t="s">
        <v>27</v>
      </c>
      <c r="Q494">
        <v>5</v>
      </c>
      <c r="R494">
        <v>7.11</v>
      </c>
      <c r="S494">
        <f t="shared" si="28"/>
        <v>52688</v>
      </c>
      <c r="T494">
        <f t="shared" si="29"/>
        <v>24750</v>
      </c>
      <c r="U494">
        <f t="shared" si="30"/>
        <v>2.1288080808080809</v>
      </c>
      <c r="V494">
        <v>342</v>
      </c>
      <c r="W494">
        <v>362</v>
      </c>
    </row>
    <row r="495" spans="1:23" x14ac:dyDescent="0.2">
      <c r="A495">
        <v>9</v>
      </c>
      <c r="B495" t="s">
        <v>3</v>
      </c>
      <c r="C495" t="s">
        <v>4</v>
      </c>
      <c r="D495" t="s">
        <v>47</v>
      </c>
      <c r="E495">
        <v>25.37</v>
      </c>
      <c r="F495">
        <v>152.19</v>
      </c>
      <c r="G495">
        <v>-25.616669999999999</v>
      </c>
      <c r="H495">
        <v>152.31666999999999</v>
      </c>
      <c r="I495">
        <v>130</v>
      </c>
      <c r="J495" t="s">
        <v>40</v>
      </c>
      <c r="K495" s="1">
        <v>21311</v>
      </c>
      <c r="L495" t="s">
        <v>48</v>
      </c>
      <c r="M495" t="s">
        <v>46</v>
      </c>
      <c r="N495" t="s">
        <v>24</v>
      </c>
      <c r="O495" t="s">
        <v>18</v>
      </c>
      <c r="P495" t="s">
        <v>27</v>
      </c>
      <c r="Q495">
        <v>6</v>
      </c>
      <c r="R495">
        <v>8.16</v>
      </c>
      <c r="S495">
        <f t="shared" si="28"/>
        <v>52688</v>
      </c>
      <c r="T495">
        <f t="shared" si="29"/>
        <v>24750</v>
      </c>
      <c r="U495">
        <f t="shared" si="30"/>
        <v>2.1288080808080809</v>
      </c>
      <c r="V495">
        <v>342</v>
      </c>
      <c r="W495">
        <v>362</v>
      </c>
    </row>
    <row r="496" spans="1:23" x14ac:dyDescent="0.2">
      <c r="A496">
        <v>9</v>
      </c>
      <c r="B496" t="s">
        <v>3</v>
      </c>
      <c r="C496" t="s">
        <v>4</v>
      </c>
      <c r="D496" t="s">
        <v>47</v>
      </c>
      <c r="E496">
        <v>25.37</v>
      </c>
      <c r="F496">
        <v>152.19</v>
      </c>
      <c r="G496">
        <v>-25.616669999999999</v>
      </c>
      <c r="H496">
        <v>152.31666999999999</v>
      </c>
      <c r="I496">
        <v>130</v>
      </c>
      <c r="J496" t="s">
        <v>40</v>
      </c>
      <c r="K496" s="1">
        <v>21311</v>
      </c>
      <c r="L496" t="s">
        <v>48</v>
      </c>
      <c r="M496" t="s">
        <v>46</v>
      </c>
      <c r="N496" t="s">
        <v>24</v>
      </c>
      <c r="O496" t="s">
        <v>18</v>
      </c>
      <c r="P496" t="s">
        <v>27</v>
      </c>
      <c r="Q496">
        <v>7</v>
      </c>
      <c r="R496">
        <v>7.98</v>
      </c>
      <c r="S496">
        <f t="shared" si="28"/>
        <v>52688</v>
      </c>
      <c r="T496">
        <f t="shared" si="29"/>
        <v>24750</v>
      </c>
      <c r="U496">
        <f t="shared" si="30"/>
        <v>2.1288080808080809</v>
      </c>
      <c r="V496">
        <v>342</v>
      </c>
      <c r="W496">
        <v>362</v>
      </c>
    </row>
    <row r="497" spans="1:23" x14ac:dyDescent="0.2">
      <c r="A497">
        <v>9</v>
      </c>
      <c r="B497" t="s">
        <v>3</v>
      </c>
      <c r="C497" t="s">
        <v>4</v>
      </c>
      <c r="D497" t="s">
        <v>47</v>
      </c>
      <c r="E497">
        <v>25.37</v>
      </c>
      <c r="F497">
        <v>152.19</v>
      </c>
      <c r="G497">
        <v>-25.616669999999999</v>
      </c>
      <c r="H497">
        <v>152.31666999999999</v>
      </c>
      <c r="I497">
        <v>130</v>
      </c>
      <c r="J497" t="s">
        <v>40</v>
      </c>
      <c r="K497" s="1">
        <v>21311</v>
      </c>
      <c r="L497" t="s">
        <v>48</v>
      </c>
      <c r="M497" t="s">
        <v>46</v>
      </c>
      <c r="N497" t="s">
        <v>24</v>
      </c>
      <c r="O497" t="s">
        <v>18</v>
      </c>
      <c r="P497" t="s">
        <v>27</v>
      </c>
      <c r="Q497">
        <v>8</v>
      </c>
      <c r="R497">
        <v>6.72</v>
      </c>
      <c r="S497">
        <f t="shared" si="28"/>
        <v>52688</v>
      </c>
      <c r="T497">
        <f t="shared" si="29"/>
        <v>24750</v>
      </c>
      <c r="U497">
        <f t="shared" si="30"/>
        <v>2.1288080808080809</v>
      </c>
      <c r="V497">
        <v>342</v>
      </c>
      <c r="W497">
        <v>362</v>
      </c>
    </row>
    <row r="498" spans="1:23" x14ac:dyDescent="0.2">
      <c r="A498">
        <v>9</v>
      </c>
      <c r="B498" t="s">
        <v>3</v>
      </c>
      <c r="C498" t="s">
        <v>4</v>
      </c>
      <c r="D498" t="s">
        <v>47</v>
      </c>
      <c r="E498">
        <v>25.37</v>
      </c>
      <c r="F498">
        <v>152.19</v>
      </c>
      <c r="G498">
        <v>-25.616669999999999</v>
      </c>
      <c r="H498">
        <v>152.31666999999999</v>
      </c>
      <c r="I498">
        <v>130</v>
      </c>
      <c r="J498" t="s">
        <v>40</v>
      </c>
      <c r="K498" s="1">
        <v>21311</v>
      </c>
      <c r="L498" t="s">
        <v>48</v>
      </c>
      <c r="M498" t="s">
        <v>46</v>
      </c>
      <c r="N498" t="s">
        <v>24</v>
      </c>
      <c r="O498" t="s">
        <v>18</v>
      </c>
      <c r="P498" t="s">
        <v>27</v>
      </c>
      <c r="Q498">
        <v>9</v>
      </c>
      <c r="R498">
        <v>9.24</v>
      </c>
      <c r="S498">
        <f t="shared" si="28"/>
        <v>52688</v>
      </c>
      <c r="T498">
        <f t="shared" si="29"/>
        <v>24750</v>
      </c>
      <c r="U498">
        <f t="shared" si="30"/>
        <v>2.1288080808080809</v>
      </c>
      <c r="V498">
        <v>342</v>
      </c>
      <c r="W498">
        <v>362</v>
      </c>
    </row>
    <row r="499" spans="1:23" x14ac:dyDescent="0.2">
      <c r="A499">
        <v>9</v>
      </c>
      <c r="B499" t="s">
        <v>3</v>
      </c>
      <c r="C499" t="s">
        <v>4</v>
      </c>
      <c r="D499" t="s">
        <v>47</v>
      </c>
      <c r="E499">
        <v>25.37</v>
      </c>
      <c r="F499">
        <v>152.19</v>
      </c>
      <c r="G499">
        <v>-25.616669999999999</v>
      </c>
      <c r="H499">
        <v>152.31666999999999</v>
      </c>
      <c r="I499">
        <v>130</v>
      </c>
      <c r="J499" t="s">
        <v>40</v>
      </c>
      <c r="K499" s="1">
        <v>21311</v>
      </c>
      <c r="L499" t="s">
        <v>48</v>
      </c>
      <c r="M499" t="s">
        <v>46</v>
      </c>
      <c r="N499" t="s">
        <v>24</v>
      </c>
      <c r="O499" t="s">
        <v>18</v>
      </c>
      <c r="P499" t="s">
        <v>27</v>
      </c>
      <c r="Q499">
        <v>10</v>
      </c>
      <c r="R499">
        <v>9.15</v>
      </c>
      <c r="S499">
        <f t="shared" si="28"/>
        <v>52688</v>
      </c>
      <c r="T499">
        <f t="shared" si="29"/>
        <v>24750</v>
      </c>
      <c r="U499">
        <f t="shared" si="30"/>
        <v>2.1288080808080809</v>
      </c>
      <c r="V499">
        <v>342</v>
      </c>
      <c r="W499">
        <v>362</v>
      </c>
    </row>
    <row r="500" spans="1:23" hidden="1" x14ac:dyDescent="0.2">
      <c r="A500">
        <v>10</v>
      </c>
      <c r="B500" t="s">
        <v>3</v>
      </c>
      <c r="C500" t="s">
        <v>4</v>
      </c>
      <c r="D500" t="s">
        <v>49</v>
      </c>
      <c r="E500">
        <v>19.399999999999999</v>
      </c>
      <c r="F500">
        <v>146.6</v>
      </c>
      <c r="G500">
        <v>-19.066700000000001</v>
      </c>
      <c r="H500">
        <v>145.1</v>
      </c>
      <c r="I500">
        <v>460</v>
      </c>
      <c r="J500" t="s">
        <v>40</v>
      </c>
      <c r="K500" s="1">
        <v>32334</v>
      </c>
      <c r="L500" t="s">
        <v>50</v>
      </c>
      <c r="M500" t="s">
        <v>51</v>
      </c>
      <c r="N500" t="s">
        <v>14</v>
      </c>
      <c r="O500" t="s">
        <v>15</v>
      </c>
      <c r="P500" t="s">
        <v>27</v>
      </c>
      <c r="Q500">
        <v>1</v>
      </c>
      <c r="R500">
        <v>12.03</v>
      </c>
      <c r="S500">
        <f>310*187</f>
        <v>57970</v>
      </c>
      <c r="T500">
        <f>270*87</f>
        <v>23490</v>
      </c>
      <c r="U500">
        <f t="shared" si="30"/>
        <v>2.4678586632609623</v>
      </c>
      <c r="V500">
        <v>357</v>
      </c>
      <c r="W500">
        <v>358</v>
      </c>
    </row>
    <row r="501" spans="1:23" hidden="1" x14ac:dyDescent="0.2">
      <c r="A501">
        <v>10</v>
      </c>
      <c r="B501" t="s">
        <v>3</v>
      </c>
      <c r="C501" t="s">
        <v>4</v>
      </c>
      <c r="D501" t="s">
        <v>49</v>
      </c>
      <c r="E501">
        <v>19.399999999999999</v>
      </c>
      <c r="F501">
        <v>146.6</v>
      </c>
      <c r="G501">
        <v>-19.066700000000001</v>
      </c>
      <c r="H501">
        <v>145.1</v>
      </c>
      <c r="I501">
        <v>460</v>
      </c>
      <c r="J501" t="s">
        <v>40</v>
      </c>
      <c r="K501" s="1">
        <v>32334</v>
      </c>
      <c r="L501" t="s">
        <v>50</v>
      </c>
      <c r="M501" t="s">
        <v>51</v>
      </c>
      <c r="N501" t="s">
        <v>14</v>
      </c>
      <c r="O501" t="s">
        <v>15</v>
      </c>
      <c r="P501" t="s">
        <v>27</v>
      </c>
      <c r="Q501">
        <v>2</v>
      </c>
      <c r="R501">
        <v>11.17</v>
      </c>
      <c r="S501">
        <f t="shared" ref="S501:S553" si="31">310*187</f>
        <v>57970</v>
      </c>
      <c r="T501">
        <f t="shared" ref="T501:T553" si="32">270*87</f>
        <v>23490</v>
      </c>
      <c r="U501">
        <f t="shared" si="30"/>
        <v>2.4678586632609623</v>
      </c>
      <c r="V501">
        <v>357</v>
      </c>
      <c r="W501">
        <v>358</v>
      </c>
    </row>
    <row r="502" spans="1:23" hidden="1" x14ac:dyDescent="0.2">
      <c r="A502">
        <v>10</v>
      </c>
      <c r="B502" t="s">
        <v>3</v>
      </c>
      <c r="C502" t="s">
        <v>4</v>
      </c>
      <c r="D502" t="s">
        <v>49</v>
      </c>
      <c r="E502">
        <v>19.399999999999999</v>
      </c>
      <c r="F502">
        <v>146.6</v>
      </c>
      <c r="G502">
        <v>-19.066700000000001</v>
      </c>
      <c r="H502">
        <v>145.1</v>
      </c>
      <c r="I502">
        <v>460</v>
      </c>
      <c r="J502" t="s">
        <v>40</v>
      </c>
      <c r="K502" s="1">
        <v>32334</v>
      </c>
      <c r="L502" t="s">
        <v>50</v>
      </c>
      <c r="M502" t="s">
        <v>51</v>
      </c>
      <c r="N502" t="s">
        <v>14</v>
      </c>
      <c r="O502" t="s">
        <v>15</v>
      </c>
      <c r="P502" t="s">
        <v>27</v>
      </c>
      <c r="Q502">
        <v>3</v>
      </c>
      <c r="R502">
        <v>10.01</v>
      </c>
      <c r="S502">
        <f t="shared" si="31"/>
        <v>57970</v>
      </c>
      <c r="T502">
        <f t="shared" si="32"/>
        <v>23490</v>
      </c>
      <c r="U502">
        <f t="shared" si="30"/>
        <v>2.4678586632609623</v>
      </c>
      <c r="V502">
        <v>357</v>
      </c>
      <c r="W502">
        <v>358</v>
      </c>
    </row>
    <row r="503" spans="1:23" hidden="1" x14ac:dyDescent="0.2">
      <c r="A503">
        <v>10</v>
      </c>
      <c r="B503" t="s">
        <v>3</v>
      </c>
      <c r="C503" t="s">
        <v>4</v>
      </c>
      <c r="D503" t="s">
        <v>49</v>
      </c>
      <c r="E503">
        <v>19.399999999999999</v>
      </c>
      <c r="F503">
        <v>146.6</v>
      </c>
      <c r="G503">
        <v>-19.066700000000001</v>
      </c>
      <c r="H503">
        <v>145.1</v>
      </c>
      <c r="I503">
        <v>460</v>
      </c>
      <c r="J503" t="s">
        <v>40</v>
      </c>
      <c r="K503" s="1">
        <v>32334</v>
      </c>
      <c r="L503" t="s">
        <v>50</v>
      </c>
      <c r="M503" t="s">
        <v>51</v>
      </c>
      <c r="N503" t="s">
        <v>14</v>
      </c>
      <c r="O503" t="s">
        <v>15</v>
      </c>
      <c r="P503" t="s">
        <v>27</v>
      </c>
      <c r="Q503">
        <v>4</v>
      </c>
      <c r="R503">
        <v>11.97</v>
      </c>
      <c r="S503">
        <f t="shared" si="31"/>
        <v>57970</v>
      </c>
      <c r="T503">
        <f t="shared" si="32"/>
        <v>23490</v>
      </c>
      <c r="U503">
        <f t="shared" si="30"/>
        <v>2.4678586632609623</v>
      </c>
      <c r="V503">
        <v>357</v>
      </c>
      <c r="W503">
        <v>358</v>
      </c>
    </row>
    <row r="504" spans="1:23" hidden="1" x14ac:dyDescent="0.2">
      <c r="A504">
        <v>10</v>
      </c>
      <c r="B504" t="s">
        <v>3</v>
      </c>
      <c r="C504" t="s">
        <v>4</v>
      </c>
      <c r="D504" t="s">
        <v>49</v>
      </c>
      <c r="E504">
        <v>19.399999999999999</v>
      </c>
      <c r="F504">
        <v>146.6</v>
      </c>
      <c r="G504">
        <v>-19.066700000000001</v>
      </c>
      <c r="H504">
        <v>145.1</v>
      </c>
      <c r="I504">
        <v>460</v>
      </c>
      <c r="J504" t="s">
        <v>40</v>
      </c>
      <c r="K504" s="1">
        <v>32334</v>
      </c>
      <c r="L504" t="s">
        <v>50</v>
      </c>
      <c r="M504" t="s">
        <v>51</v>
      </c>
      <c r="N504" t="s">
        <v>14</v>
      </c>
      <c r="O504" t="s">
        <v>15</v>
      </c>
      <c r="P504" t="s">
        <v>27</v>
      </c>
      <c r="Q504">
        <v>5</v>
      </c>
      <c r="R504">
        <v>10.62</v>
      </c>
      <c r="S504">
        <f t="shared" si="31"/>
        <v>57970</v>
      </c>
      <c r="T504">
        <f t="shared" si="32"/>
        <v>23490</v>
      </c>
      <c r="U504">
        <f t="shared" si="30"/>
        <v>2.4678586632609623</v>
      </c>
      <c r="V504">
        <v>357</v>
      </c>
      <c r="W504">
        <v>358</v>
      </c>
    </row>
    <row r="505" spans="1:23" hidden="1" x14ac:dyDescent="0.2">
      <c r="A505">
        <v>10</v>
      </c>
      <c r="B505" t="s">
        <v>3</v>
      </c>
      <c r="C505" t="s">
        <v>4</v>
      </c>
      <c r="D505" t="s">
        <v>49</v>
      </c>
      <c r="E505">
        <v>19.399999999999999</v>
      </c>
      <c r="F505">
        <v>146.6</v>
      </c>
      <c r="G505">
        <v>-19.066700000000001</v>
      </c>
      <c r="H505">
        <v>145.1</v>
      </c>
      <c r="I505">
        <v>460</v>
      </c>
      <c r="J505" t="s">
        <v>40</v>
      </c>
      <c r="K505" s="1">
        <v>32334</v>
      </c>
      <c r="L505" t="s">
        <v>50</v>
      </c>
      <c r="M505" t="s">
        <v>51</v>
      </c>
      <c r="N505" t="s">
        <v>14</v>
      </c>
      <c r="O505" t="s">
        <v>15</v>
      </c>
      <c r="P505" t="s">
        <v>27</v>
      </c>
      <c r="Q505">
        <v>6</v>
      </c>
      <c r="R505">
        <v>10.53</v>
      </c>
      <c r="S505">
        <f t="shared" si="31"/>
        <v>57970</v>
      </c>
      <c r="T505">
        <f t="shared" si="32"/>
        <v>23490</v>
      </c>
      <c r="U505">
        <f t="shared" si="30"/>
        <v>2.4678586632609623</v>
      </c>
      <c r="V505">
        <v>357</v>
      </c>
      <c r="W505">
        <v>358</v>
      </c>
    </row>
    <row r="506" spans="1:23" hidden="1" x14ac:dyDescent="0.2">
      <c r="A506">
        <v>10</v>
      </c>
      <c r="B506" t="s">
        <v>3</v>
      </c>
      <c r="C506" t="s">
        <v>4</v>
      </c>
      <c r="D506" t="s">
        <v>49</v>
      </c>
      <c r="E506">
        <v>19.399999999999999</v>
      </c>
      <c r="F506">
        <v>146.6</v>
      </c>
      <c r="G506">
        <v>-19.066700000000001</v>
      </c>
      <c r="H506">
        <v>145.1</v>
      </c>
      <c r="I506">
        <v>460</v>
      </c>
      <c r="J506" t="s">
        <v>40</v>
      </c>
      <c r="K506" s="1">
        <v>32334</v>
      </c>
      <c r="L506" t="s">
        <v>50</v>
      </c>
      <c r="M506" t="s">
        <v>51</v>
      </c>
      <c r="N506" t="s">
        <v>14</v>
      </c>
      <c r="O506" t="s">
        <v>16</v>
      </c>
      <c r="P506" t="s">
        <v>27</v>
      </c>
      <c r="Q506">
        <v>1</v>
      </c>
      <c r="R506">
        <v>9.18</v>
      </c>
      <c r="S506">
        <f t="shared" si="31"/>
        <v>57970</v>
      </c>
      <c r="T506">
        <f t="shared" si="32"/>
        <v>23490</v>
      </c>
      <c r="U506">
        <f t="shared" si="30"/>
        <v>2.4678586632609623</v>
      </c>
      <c r="V506">
        <v>357</v>
      </c>
      <c r="W506">
        <v>358</v>
      </c>
    </row>
    <row r="507" spans="1:23" hidden="1" x14ac:dyDescent="0.2">
      <c r="A507">
        <v>10</v>
      </c>
      <c r="B507" t="s">
        <v>3</v>
      </c>
      <c r="C507" t="s">
        <v>4</v>
      </c>
      <c r="D507" t="s">
        <v>49</v>
      </c>
      <c r="E507">
        <v>19.399999999999999</v>
      </c>
      <c r="F507">
        <v>146.6</v>
      </c>
      <c r="G507">
        <v>-19.066700000000001</v>
      </c>
      <c r="H507">
        <v>145.1</v>
      </c>
      <c r="I507">
        <v>460</v>
      </c>
      <c r="J507" t="s">
        <v>40</v>
      </c>
      <c r="K507" s="1">
        <v>32334</v>
      </c>
      <c r="L507" t="s">
        <v>50</v>
      </c>
      <c r="M507" t="s">
        <v>51</v>
      </c>
      <c r="N507" t="s">
        <v>14</v>
      </c>
      <c r="O507" t="s">
        <v>16</v>
      </c>
      <c r="P507" t="s">
        <v>27</v>
      </c>
      <c r="Q507">
        <v>2</v>
      </c>
      <c r="R507">
        <v>11.25</v>
      </c>
      <c r="S507">
        <f t="shared" si="31"/>
        <v>57970</v>
      </c>
      <c r="T507">
        <f t="shared" si="32"/>
        <v>23490</v>
      </c>
      <c r="U507">
        <f t="shared" si="30"/>
        <v>2.4678586632609623</v>
      </c>
      <c r="V507">
        <v>357</v>
      </c>
      <c r="W507">
        <v>358</v>
      </c>
    </row>
    <row r="508" spans="1:23" hidden="1" x14ac:dyDescent="0.2">
      <c r="A508">
        <v>10</v>
      </c>
      <c r="B508" t="s">
        <v>3</v>
      </c>
      <c r="C508" t="s">
        <v>4</v>
      </c>
      <c r="D508" t="s">
        <v>49</v>
      </c>
      <c r="E508">
        <v>19.399999999999999</v>
      </c>
      <c r="F508">
        <v>146.6</v>
      </c>
      <c r="G508">
        <v>-19.066700000000001</v>
      </c>
      <c r="H508">
        <v>145.1</v>
      </c>
      <c r="I508">
        <v>460</v>
      </c>
      <c r="J508" t="s">
        <v>40</v>
      </c>
      <c r="K508" s="1">
        <v>32334</v>
      </c>
      <c r="L508" t="s">
        <v>50</v>
      </c>
      <c r="M508" t="s">
        <v>51</v>
      </c>
      <c r="N508" t="s">
        <v>14</v>
      </c>
      <c r="O508" t="s">
        <v>16</v>
      </c>
      <c r="P508" t="s">
        <v>27</v>
      </c>
      <c r="Q508">
        <v>3</v>
      </c>
      <c r="R508">
        <v>10.4</v>
      </c>
      <c r="S508">
        <f t="shared" si="31"/>
        <v>57970</v>
      </c>
      <c r="T508">
        <f t="shared" si="32"/>
        <v>23490</v>
      </c>
      <c r="U508">
        <f t="shared" si="30"/>
        <v>2.4678586632609623</v>
      </c>
      <c r="V508">
        <v>357</v>
      </c>
      <c r="W508">
        <v>358</v>
      </c>
    </row>
    <row r="509" spans="1:23" hidden="1" x14ac:dyDescent="0.2">
      <c r="A509">
        <v>10</v>
      </c>
      <c r="B509" t="s">
        <v>3</v>
      </c>
      <c r="C509" t="s">
        <v>4</v>
      </c>
      <c r="D509" t="s">
        <v>49</v>
      </c>
      <c r="E509">
        <v>19.399999999999999</v>
      </c>
      <c r="F509">
        <v>146.6</v>
      </c>
      <c r="G509">
        <v>-19.066700000000001</v>
      </c>
      <c r="H509">
        <v>145.1</v>
      </c>
      <c r="I509">
        <v>460</v>
      </c>
      <c r="J509" t="s">
        <v>40</v>
      </c>
      <c r="K509" s="1">
        <v>32334</v>
      </c>
      <c r="L509" t="s">
        <v>50</v>
      </c>
      <c r="M509" t="s">
        <v>51</v>
      </c>
      <c r="N509" t="s">
        <v>14</v>
      </c>
      <c r="O509" t="s">
        <v>16</v>
      </c>
      <c r="P509" t="s">
        <v>27</v>
      </c>
      <c r="Q509">
        <v>4</v>
      </c>
      <c r="R509">
        <v>11.03</v>
      </c>
      <c r="S509">
        <f t="shared" si="31"/>
        <v>57970</v>
      </c>
      <c r="T509">
        <f t="shared" si="32"/>
        <v>23490</v>
      </c>
      <c r="U509">
        <f t="shared" si="30"/>
        <v>2.4678586632609623</v>
      </c>
      <c r="V509">
        <v>357</v>
      </c>
      <c r="W509">
        <v>358</v>
      </c>
    </row>
    <row r="510" spans="1:23" hidden="1" x14ac:dyDescent="0.2">
      <c r="A510">
        <v>10</v>
      </c>
      <c r="B510" t="s">
        <v>3</v>
      </c>
      <c r="C510" t="s">
        <v>4</v>
      </c>
      <c r="D510" t="s">
        <v>49</v>
      </c>
      <c r="E510">
        <v>19.399999999999999</v>
      </c>
      <c r="F510">
        <v>146.6</v>
      </c>
      <c r="G510">
        <v>-19.066700000000001</v>
      </c>
      <c r="H510">
        <v>145.1</v>
      </c>
      <c r="I510">
        <v>460</v>
      </c>
      <c r="J510" t="s">
        <v>40</v>
      </c>
      <c r="K510" s="1">
        <v>32334</v>
      </c>
      <c r="L510" t="s">
        <v>50</v>
      </c>
      <c r="M510" t="s">
        <v>51</v>
      </c>
      <c r="N510" t="s">
        <v>14</v>
      </c>
      <c r="O510" t="s">
        <v>16</v>
      </c>
      <c r="P510" t="s">
        <v>27</v>
      </c>
      <c r="Q510">
        <v>5</v>
      </c>
      <c r="R510">
        <v>8.86</v>
      </c>
      <c r="S510">
        <f t="shared" si="31"/>
        <v>57970</v>
      </c>
      <c r="T510">
        <f t="shared" si="32"/>
        <v>23490</v>
      </c>
      <c r="U510">
        <f t="shared" si="30"/>
        <v>2.4678586632609623</v>
      </c>
      <c r="V510">
        <v>357</v>
      </c>
      <c r="W510">
        <v>358</v>
      </c>
    </row>
    <row r="511" spans="1:23" hidden="1" x14ac:dyDescent="0.2">
      <c r="A511">
        <v>10</v>
      </c>
      <c r="B511" t="s">
        <v>3</v>
      </c>
      <c r="C511" t="s">
        <v>4</v>
      </c>
      <c r="D511" t="s">
        <v>49</v>
      </c>
      <c r="E511">
        <v>19.399999999999999</v>
      </c>
      <c r="F511">
        <v>146.6</v>
      </c>
      <c r="G511">
        <v>-19.066700000000001</v>
      </c>
      <c r="H511">
        <v>145.1</v>
      </c>
      <c r="I511">
        <v>460</v>
      </c>
      <c r="J511" t="s">
        <v>40</v>
      </c>
      <c r="K511" s="1">
        <v>32334</v>
      </c>
      <c r="L511" t="s">
        <v>50</v>
      </c>
      <c r="M511" t="s">
        <v>51</v>
      </c>
      <c r="N511" t="s">
        <v>14</v>
      </c>
      <c r="O511" t="s">
        <v>16</v>
      </c>
      <c r="P511" t="s">
        <v>27</v>
      </c>
      <c r="Q511">
        <v>6</v>
      </c>
      <c r="R511">
        <v>9.65</v>
      </c>
      <c r="S511">
        <f t="shared" si="31"/>
        <v>57970</v>
      </c>
      <c r="T511">
        <f t="shared" si="32"/>
        <v>23490</v>
      </c>
      <c r="U511">
        <f t="shared" ref="U511:U574" si="33">S511/T511</f>
        <v>2.4678586632609623</v>
      </c>
      <c r="V511">
        <v>357</v>
      </c>
      <c r="W511">
        <v>358</v>
      </c>
    </row>
    <row r="512" spans="1:23" hidden="1" x14ac:dyDescent="0.2">
      <c r="A512">
        <v>10</v>
      </c>
      <c r="B512" t="s">
        <v>3</v>
      </c>
      <c r="C512" t="s">
        <v>4</v>
      </c>
      <c r="D512" t="s">
        <v>49</v>
      </c>
      <c r="E512">
        <v>19.399999999999999</v>
      </c>
      <c r="F512">
        <v>146.6</v>
      </c>
      <c r="G512">
        <v>-19.066700000000001</v>
      </c>
      <c r="H512">
        <v>145.1</v>
      </c>
      <c r="I512">
        <v>460</v>
      </c>
      <c r="J512" t="s">
        <v>40</v>
      </c>
      <c r="K512" s="1">
        <v>32334</v>
      </c>
      <c r="L512" t="s">
        <v>50</v>
      </c>
      <c r="M512" t="s">
        <v>51</v>
      </c>
      <c r="N512" t="s">
        <v>14</v>
      </c>
      <c r="O512" t="s">
        <v>18</v>
      </c>
      <c r="P512" t="s">
        <v>27</v>
      </c>
      <c r="Q512">
        <v>1</v>
      </c>
      <c r="R512">
        <v>2.69</v>
      </c>
      <c r="S512">
        <f t="shared" si="31"/>
        <v>57970</v>
      </c>
      <c r="T512">
        <f t="shared" si="32"/>
        <v>23490</v>
      </c>
      <c r="U512">
        <f t="shared" si="33"/>
        <v>2.4678586632609623</v>
      </c>
      <c r="V512">
        <v>357</v>
      </c>
      <c r="W512">
        <v>358</v>
      </c>
    </row>
    <row r="513" spans="1:23" hidden="1" x14ac:dyDescent="0.2">
      <c r="A513">
        <v>10</v>
      </c>
      <c r="B513" t="s">
        <v>3</v>
      </c>
      <c r="C513" t="s">
        <v>4</v>
      </c>
      <c r="D513" t="s">
        <v>49</v>
      </c>
      <c r="E513">
        <v>19.399999999999999</v>
      </c>
      <c r="F513">
        <v>146.6</v>
      </c>
      <c r="G513">
        <v>-19.066700000000001</v>
      </c>
      <c r="H513">
        <v>145.1</v>
      </c>
      <c r="I513">
        <v>460</v>
      </c>
      <c r="J513" t="s">
        <v>40</v>
      </c>
      <c r="K513" s="1">
        <v>32334</v>
      </c>
      <c r="L513" t="s">
        <v>50</v>
      </c>
      <c r="M513" t="s">
        <v>51</v>
      </c>
      <c r="N513" t="s">
        <v>14</v>
      </c>
      <c r="O513" t="s">
        <v>18</v>
      </c>
      <c r="P513" t="s">
        <v>27</v>
      </c>
      <c r="Q513">
        <v>2</v>
      </c>
      <c r="R513">
        <v>2.65</v>
      </c>
      <c r="S513">
        <f t="shared" si="31"/>
        <v>57970</v>
      </c>
      <c r="T513">
        <f t="shared" si="32"/>
        <v>23490</v>
      </c>
      <c r="U513">
        <f t="shared" si="33"/>
        <v>2.4678586632609623</v>
      </c>
      <c r="V513">
        <v>357</v>
      </c>
      <c r="W513">
        <v>358</v>
      </c>
    </row>
    <row r="514" spans="1:23" hidden="1" x14ac:dyDescent="0.2">
      <c r="A514">
        <v>10</v>
      </c>
      <c r="B514" t="s">
        <v>3</v>
      </c>
      <c r="C514" t="s">
        <v>4</v>
      </c>
      <c r="D514" t="s">
        <v>49</v>
      </c>
      <c r="E514">
        <v>19.399999999999999</v>
      </c>
      <c r="F514">
        <v>146.6</v>
      </c>
      <c r="G514">
        <v>-19.066700000000001</v>
      </c>
      <c r="H514">
        <v>145.1</v>
      </c>
      <c r="I514">
        <v>460</v>
      </c>
      <c r="J514" t="s">
        <v>40</v>
      </c>
      <c r="K514" s="1">
        <v>32334</v>
      </c>
      <c r="L514" t="s">
        <v>50</v>
      </c>
      <c r="M514" t="s">
        <v>51</v>
      </c>
      <c r="N514" t="s">
        <v>14</v>
      </c>
      <c r="O514" t="s">
        <v>18</v>
      </c>
      <c r="P514" t="s">
        <v>27</v>
      </c>
      <c r="Q514">
        <v>3</v>
      </c>
      <c r="R514">
        <v>1.83</v>
      </c>
      <c r="S514">
        <f t="shared" si="31"/>
        <v>57970</v>
      </c>
      <c r="T514">
        <f t="shared" si="32"/>
        <v>23490</v>
      </c>
      <c r="U514">
        <f t="shared" si="33"/>
        <v>2.4678586632609623</v>
      </c>
      <c r="V514">
        <v>357</v>
      </c>
      <c r="W514">
        <v>358</v>
      </c>
    </row>
    <row r="515" spans="1:23" hidden="1" x14ac:dyDescent="0.2">
      <c r="A515">
        <v>10</v>
      </c>
      <c r="B515" t="s">
        <v>3</v>
      </c>
      <c r="C515" t="s">
        <v>4</v>
      </c>
      <c r="D515" t="s">
        <v>49</v>
      </c>
      <c r="E515">
        <v>19.399999999999999</v>
      </c>
      <c r="F515">
        <v>146.6</v>
      </c>
      <c r="G515">
        <v>-19.066700000000001</v>
      </c>
      <c r="H515">
        <v>145.1</v>
      </c>
      <c r="I515">
        <v>460</v>
      </c>
      <c r="J515" t="s">
        <v>40</v>
      </c>
      <c r="K515" s="1">
        <v>32334</v>
      </c>
      <c r="L515" t="s">
        <v>50</v>
      </c>
      <c r="M515" t="s">
        <v>51</v>
      </c>
      <c r="N515" t="s">
        <v>14</v>
      </c>
      <c r="O515" t="s">
        <v>18</v>
      </c>
      <c r="P515" t="s">
        <v>27</v>
      </c>
      <c r="Q515">
        <v>4</v>
      </c>
      <c r="R515">
        <v>2.66</v>
      </c>
      <c r="S515">
        <f t="shared" si="31"/>
        <v>57970</v>
      </c>
      <c r="T515">
        <f t="shared" si="32"/>
        <v>23490</v>
      </c>
      <c r="U515">
        <f t="shared" si="33"/>
        <v>2.4678586632609623</v>
      </c>
      <c r="V515">
        <v>357</v>
      </c>
      <c r="W515">
        <v>358</v>
      </c>
    </row>
    <row r="516" spans="1:23" hidden="1" x14ac:dyDescent="0.2">
      <c r="A516">
        <v>10</v>
      </c>
      <c r="B516" t="s">
        <v>3</v>
      </c>
      <c r="C516" t="s">
        <v>4</v>
      </c>
      <c r="D516" t="s">
        <v>49</v>
      </c>
      <c r="E516">
        <v>19.399999999999999</v>
      </c>
      <c r="F516">
        <v>146.6</v>
      </c>
      <c r="G516">
        <v>-19.066700000000001</v>
      </c>
      <c r="H516">
        <v>145.1</v>
      </c>
      <c r="I516">
        <v>460</v>
      </c>
      <c r="J516" t="s">
        <v>40</v>
      </c>
      <c r="K516" s="1">
        <v>32334</v>
      </c>
      <c r="L516" t="s">
        <v>50</v>
      </c>
      <c r="M516" t="s">
        <v>51</v>
      </c>
      <c r="N516" t="s">
        <v>14</v>
      </c>
      <c r="O516" t="s">
        <v>18</v>
      </c>
      <c r="P516" t="s">
        <v>27</v>
      </c>
      <c r="Q516">
        <v>5</v>
      </c>
      <c r="R516">
        <v>2.89</v>
      </c>
      <c r="S516">
        <f t="shared" si="31"/>
        <v>57970</v>
      </c>
      <c r="T516">
        <f t="shared" si="32"/>
        <v>23490</v>
      </c>
      <c r="U516">
        <f t="shared" si="33"/>
        <v>2.4678586632609623</v>
      </c>
      <c r="V516">
        <v>357</v>
      </c>
      <c r="W516">
        <v>358</v>
      </c>
    </row>
    <row r="517" spans="1:23" hidden="1" x14ac:dyDescent="0.2">
      <c r="A517">
        <v>10</v>
      </c>
      <c r="B517" t="s">
        <v>3</v>
      </c>
      <c r="C517" t="s">
        <v>4</v>
      </c>
      <c r="D517" t="s">
        <v>49</v>
      </c>
      <c r="E517">
        <v>19.399999999999999</v>
      </c>
      <c r="F517">
        <v>146.6</v>
      </c>
      <c r="G517">
        <v>-19.066700000000001</v>
      </c>
      <c r="H517">
        <v>145.1</v>
      </c>
      <c r="I517">
        <v>460</v>
      </c>
      <c r="J517" t="s">
        <v>40</v>
      </c>
      <c r="K517" s="1">
        <v>32334</v>
      </c>
      <c r="L517" t="s">
        <v>50</v>
      </c>
      <c r="M517" t="s">
        <v>51</v>
      </c>
      <c r="N517" t="s">
        <v>14</v>
      </c>
      <c r="O517" t="s">
        <v>18</v>
      </c>
      <c r="P517" t="s">
        <v>27</v>
      </c>
      <c r="Q517">
        <v>6</v>
      </c>
      <c r="R517">
        <v>2.11</v>
      </c>
      <c r="S517">
        <f t="shared" si="31"/>
        <v>57970</v>
      </c>
      <c r="T517">
        <f t="shared" si="32"/>
        <v>23490</v>
      </c>
      <c r="U517">
        <f t="shared" si="33"/>
        <v>2.4678586632609623</v>
      </c>
      <c r="V517">
        <v>357</v>
      </c>
      <c r="W517">
        <v>358</v>
      </c>
    </row>
    <row r="518" spans="1:23" hidden="1" x14ac:dyDescent="0.2">
      <c r="A518">
        <v>10</v>
      </c>
      <c r="B518" t="s">
        <v>3</v>
      </c>
      <c r="C518" t="s">
        <v>4</v>
      </c>
      <c r="D518" t="s">
        <v>49</v>
      </c>
      <c r="E518">
        <v>19.399999999999999</v>
      </c>
      <c r="F518">
        <v>146.6</v>
      </c>
      <c r="G518">
        <v>-19.066700000000001</v>
      </c>
      <c r="H518">
        <v>145.1</v>
      </c>
      <c r="I518">
        <v>460</v>
      </c>
      <c r="J518" t="s">
        <v>40</v>
      </c>
      <c r="K518" s="1">
        <v>32334</v>
      </c>
      <c r="L518" t="s">
        <v>50</v>
      </c>
      <c r="M518" t="s">
        <v>51</v>
      </c>
      <c r="N518" t="s">
        <v>14</v>
      </c>
      <c r="O518" t="s">
        <v>19</v>
      </c>
      <c r="P518" t="s">
        <v>27</v>
      </c>
      <c r="Q518">
        <v>1</v>
      </c>
      <c r="R518">
        <v>4.7</v>
      </c>
      <c r="S518">
        <f t="shared" si="31"/>
        <v>57970</v>
      </c>
      <c r="T518">
        <f t="shared" si="32"/>
        <v>23490</v>
      </c>
      <c r="U518">
        <f t="shared" si="33"/>
        <v>2.4678586632609623</v>
      </c>
      <c r="V518">
        <v>357</v>
      </c>
      <c r="W518">
        <v>358</v>
      </c>
    </row>
    <row r="519" spans="1:23" hidden="1" x14ac:dyDescent="0.2">
      <c r="A519">
        <v>10</v>
      </c>
      <c r="B519" t="s">
        <v>3</v>
      </c>
      <c r="C519" t="s">
        <v>4</v>
      </c>
      <c r="D519" t="s">
        <v>49</v>
      </c>
      <c r="E519">
        <v>19.399999999999999</v>
      </c>
      <c r="F519">
        <v>146.6</v>
      </c>
      <c r="G519">
        <v>-19.066700000000001</v>
      </c>
      <c r="H519">
        <v>145.1</v>
      </c>
      <c r="I519">
        <v>460</v>
      </c>
      <c r="J519" t="s">
        <v>40</v>
      </c>
      <c r="K519" s="1">
        <v>32334</v>
      </c>
      <c r="L519" t="s">
        <v>50</v>
      </c>
      <c r="M519" t="s">
        <v>51</v>
      </c>
      <c r="N519" t="s">
        <v>14</v>
      </c>
      <c r="O519" t="s">
        <v>19</v>
      </c>
      <c r="P519" t="s">
        <v>27</v>
      </c>
      <c r="Q519">
        <v>2</v>
      </c>
      <c r="R519">
        <v>7.94</v>
      </c>
      <c r="S519">
        <f t="shared" si="31"/>
        <v>57970</v>
      </c>
      <c r="T519">
        <f t="shared" si="32"/>
        <v>23490</v>
      </c>
      <c r="U519">
        <f t="shared" si="33"/>
        <v>2.4678586632609623</v>
      </c>
      <c r="V519">
        <v>357</v>
      </c>
      <c r="W519">
        <v>358</v>
      </c>
    </row>
    <row r="520" spans="1:23" hidden="1" x14ac:dyDescent="0.2">
      <c r="A520">
        <v>10</v>
      </c>
      <c r="B520" t="s">
        <v>3</v>
      </c>
      <c r="C520" t="s">
        <v>4</v>
      </c>
      <c r="D520" t="s">
        <v>49</v>
      </c>
      <c r="E520">
        <v>19.399999999999999</v>
      </c>
      <c r="F520">
        <v>146.6</v>
      </c>
      <c r="G520">
        <v>-19.066700000000001</v>
      </c>
      <c r="H520">
        <v>145.1</v>
      </c>
      <c r="I520">
        <v>460</v>
      </c>
      <c r="J520" t="s">
        <v>40</v>
      </c>
      <c r="K520" s="1">
        <v>32334</v>
      </c>
      <c r="L520" t="s">
        <v>50</v>
      </c>
      <c r="M520" t="s">
        <v>51</v>
      </c>
      <c r="N520" t="s">
        <v>14</v>
      </c>
      <c r="O520" t="s">
        <v>19</v>
      </c>
      <c r="P520" t="s">
        <v>27</v>
      </c>
      <c r="Q520">
        <v>3</v>
      </c>
      <c r="R520">
        <v>8.27</v>
      </c>
      <c r="S520">
        <f t="shared" si="31"/>
        <v>57970</v>
      </c>
      <c r="T520">
        <f t="shared" si="32"/>
        <v>23490</v>
      </c>
      <c r="U520">
        <f t="shared" si="33"/>
        <v>2.4678586632609623</v>
      </c>
      <c r="V520">
        <v>357</v>
      </c>
      <c r="W520">
        <v>358</v>
      </c>
    </row>
    <row r="521" spans="1:23" hidden="1" x14ac:dyDescent="0.2">
      <c r="A521">
        <v>10</v>
      </c>
      <c r="B521" t="s">
        <v>3</v>
      </c>
      <c r="C521" t="s">
        <v>4</v>
      </c>
      <c r="D521" t="s">
        <v>49</v>
      </c>
      <c r="E521">
        <v>19.399999999999999</v>
      </c>
      <c r="F521">
        <v>146.6</v>
      </c>
      <c r="G521">
        <v>-19.066700000000001</v>
      </c>
      <c r="H521">
        <v>145.1</v>
      </c>
      <c r="I521">
        <v>460</v>
      </c>
      <c r="J521" t="s">
        <v>40</v>
      </c>
      <c r="K521" s="1">
        <v>32334</v>
      </c>
      <c r="L521" t="s">
        <v>50</v>
      </c>
      <c r="M521" t="s">
        <v>51</v>
      </c>
      <c r="N521" t="s">
        <v>14</v>
      </c>
      <c r="O521" t="s">
        <v>19</v>
      </c>
      <c r="P521" t="s">
        <v>27</v>
      </c>
      <c r="Q521">
        <v>4</v>
      </c>
      <c r="R521">
        <v>4.68</v>
      </c>
      <c r="S521">
        <f t="shared" si="31"/>
        <v>57970</v>
      </c>
      <c r="T521">
        <f t="shared" si="32"/>
        <v>23490</v>
      </c>
      <c r="U521">
        <f t="shared" si="33"/>
        <v>2.4678586632609623</v>
      </c>
      <c r="V521">
        <v>357</v>
      </c>
      <c r="W521">
        <v>358</v>
      </c>
    </row>
    <row r="522" spans="1:23" hidden="1" x14ac:dyDescent="0.2">
      <c r="A522">
        <v>10</v>
      </c>
      <c r="B522" t="s">
        <v>3</v>
      </c>
      <c r="C522" t="s">
        <v>4</v>
      </c>
      <c r="D522" t="s">
        <v>49</v>
      </c>
      <c r="E522">
        <v>19.399999999999999</v>
      </c>
      <c r="F522">
        <v>146.6</v>
      </c>
      <c r="G522">
        <v>-19.066700000000001</v>
      </c>
      <c r="H522">
        <v>145.1</v>
      </c>
      <c r="I522">
        <v>460</v>
      </c>
      <c r="J522" t="s">
        <v>40</v>
      </c>
      <c r="K522" s="1">
        <v>32334</v>
      </c>
      <c r="L522" t="s">
        <v>50</v>
      </c>
      <c r="M522" t="s">
        <v>51</v>
      </c>
      <c r="N522" t="s">
        <v>14</v>
      </c>
      <c r="O522" t="s">
        <v>19</v>
      </c>
      <c r="P522" t="s">
        <v>27</v>
      </c>
      <c r="Q522">
        <v>5</v>
      </c>
      <c r="R522">
        <v>6.39</v>
      </c>
      <c r="S522">
        <f t="shared" si="31"/>
        <v>57970</v>
      </c>
      <c r="T522">
        <f t="shared" si="32"/>
        <v>23490</v>
      </c>
      <c r="U522">
        <f t="shared" si="33"/>
        <v>2.4678586632609623</v>
      </c>
      <c r="V522">
        <v>357</v>
      </c>
      <c r="W522">
        <v>358</v>
      </c>
    </row>
    <row r="523" spans="1:23" hidden="1" x14ac:dyDescent="0.2">
      <c r="A523">
        <v>10</v>
      </c>
      <c r="B523" t="s">
        <v>3</v>
      </c>
      <c r="C523" t="s">
        <v>4</v>
      </c>
      <c r="D523" t="s">
        <v>49</v>
      </c>
      <c r="E523">
        <v>19.399999999999999</v>
      </c>
      <c r="F523">
        <v>146.6</v>
      </c>
      <c r="G523">
        <v>-19.066700000000001</v>
      </c>
      <c r="H523">
        <v>145.1</v>
      </c>
      <c r="I523">
        <v>460</v>
      </c>
      <c r="J523" t="s">
        <v>40</v>
      </c>
      <c r="K523" s="1">
        <v>32334</v>
      </c>
      <c r="L523" t="s">
        <v>50</v>
      </c>
      <c r="M523" t="s">
        <v>51</v>
      </c>
      <c r="N523" t="s">
        <v>14</v>
      </c>
      <c r="O523" t="s">
        <v>19</v>
      </c>
      <c r="P523" t="s">
        <v>27</v>
      </c>
      <c r="Q523">
        <v>6</v>
      </c>
      <c r="R523">
        <v>5.87</v>
      </c>
      <c r="S523">
        <f t="shared" si="31"/>
        <v>57970</v>
      </c>
      <c r="T523">
        <f t="shared" si="32"/>
        <v>23490</v>
      </c>
      <c r="U523">
        <f t="shared" si="33"/>
        <v>2.4678586632609623</v>
      </c>
      <c r="V523">
        <v>357</v>
      </c>
      <c r="W523">
        <v>358</v>
      </c>
    </row>
    <row r="524" spans="1:23" hidden="1" x14ac:dyDescent="0.2">
      <c r="A524">
        <v>10</v>
      </c>
      <c r="B524" t="s">
        <v>3</v>
      </c>
      <c r="C524" t="s">
        <v>4</v>
      </c>
      <c r="D524" t="s">
        <v>49</v>
      </c>
      <c r="E524">
        <v>19.399999999999999</v>
      </c>
      <c r="F524">
        <v>146.6</v>
      </c>
      <c r="G524">
        <v>-19.066700000000001</v>
      </c>
      <c r="H524">
        <v>145.1</v>
      </c>
      <c r="I524">
        <v>460</v>
      </c>
      <c r="J524" t="s">
        <v>40</v>
      </c>
      <c r="K524" s="1">
        <v>32334</v>
      </c>
      <c r="L524" t="s">
        <v>50</v>
      </c>
      <c r="M524" t="s">
        <v>51</v>
      </c>
      <c r="N524" t="s">
        <v>24</v>
      </c>
      <c r="O524" t="s">
        <v>15</v>
      </c>
      <c r="P524" t="s">
        <v>26</v>
      </c>
      <c r="Q524">
        <v>1</v>
      </c>
      <c r="R524">
        <v>22.39</v>
      </c>
      <c r="S524">
        <f t="shared" si="31"/>
        <v>57970</v>
      </c>
      <c r="T524">
        <f t="shared" si="32"/>
        <v>23490</v>
      </c>
      <c r="U524">
        <f t="shared" si="33"/>
        <v>2.4678586632609623</v>
      </c>
      <c r="V524">
        <v>357</v>
      </c>
      <c r="W524">
        <v>358</v>
      </c>
    </row>
    <row r="525" spans="1:23" hidden="1" x14ac:dyDescent="0.2">
      <c r="A525">
        <v>10</v>
      </c>
      <c r="B525" t="s">
        <v>3</v>
      </c>
      <c r="C525" t="s">
        <v>4</v>
      </c>
      <c r="D525" t="s">
        <v>49</v>
      </c>
      <c r="E525">
        <v>19.399999999999999</v>
      </c>
      <c r="F525">
        <v>146.6</v>
      </c>
      <c r="G525">
        <v>-19.066700000000001</v>
      </c>
      <c r="H525">
        <v>145.1</v>
      </c>
      <c r="I525">
        <v>460</v>
      </c>
      <c r="J525" t="s">
        <v>40</v>
      </c>
      <c r="K525" s="1">
        <v>32334</v>
      </c>
      <c r="L525" t="s">
        <v>50</v>
      </c>
      <c r="M525" t="s">
        <v>51</v>
      </c>
      <c r="N525" t="s">
        <v>24</v>
      </c>
      <c r="O525" t="s">
        <v>15</v>
      </c>
      <c r="P525" t="s">
        <v>26</v>
      </c>
      <c r="Q525">
        <v>2</v>
      </c>
      <c r="R525">
        <v>24.15</v>
      </c>
      <c r="S525">
        <f t="shared" si="31"/>
        <v>57970</v>
      </c>
      <c r="T525">
        <f t="shared" si="32"/>
        <v>23490</v>
      </c>
      <c r="U525">
        <f t="shared" si="33"/>
        <v>2.4678586632609623</v>
      </c>
      <c r="V525">
        <v>357</v>
      </c>
      <c r="W525">
        <v>358</v>
      </c>
    </row>
    <row r="526" spans="1:23" hidden="1" x14ac:dyDescent="0.2">
      <c r="A526">
        <v>10</v>
      </c>
      <c r="B526" t="s">
        <v>3</v>
      </c>
      <c r="C526" t="s">
        <v>4</v>
      </c>
      <c r="D526" t="s">
        <v>49</v>
      </c>
      <c r="E526">
        <v>19.399999999999999</v>
      </c>
      <c r="F526">
        <v>146.6</v>
      </c>
      <c r="G526">
        <v>-19.066700000000001</v>
      </c>
      <c r="H526">
        <v>145.1</v>
      </c>
      <c r="I526">
        <v>460</v>
      </c>
      <c r="J526" t="s">
        <v>40</v>
      </c>
      <c r="K526" s="1">
        <v>32334</v>
      </c>
      <c r="L526" t="s">
        <v>50</v>
      </c>
      <c r="M526" t="s">
        <v>51</v>
      </c>
      <c r="N526" t="s">
        <v>24</v>
      </c>
      <c r="O526" t="s">
        <v>15</v>
      </c>
      <c r="P526" t="s">
        <v>26</v>
      </c>
      <c r="Q526">
        <v>3</v>
      </c>
      <c r="R526">
        <v>21.65</v>
      </c>
      <c r="S526">
        <f t="shared" si="31"/>
        <v>57970</v>
      </c>
      <c r="T526">
        <f t="shared" si="32"/>
        <v>23490</v>
      </c>
      <c r="U526">
        <f t="shared" si="33"/>
        <v>2.4678586632609623</v>
      </c>
      <c r="V526">
        <v>357</v>
      </c>
      <c r="W526">
        <v>358</v>
      </c>
    </row>
    <row r="527" spans="1:23" hidden="1" x14ac:dyDescent="0.2">
      <c r="A527">
        <v>10</v>
      </c>
      <c r="B527" t="s">
        <v>3</v>
      </c>
      <c r="C527" t="s">
        <v>4</v>
      </c>
      <c r="D527" t="s">
        <v>49</v>
      </c>
      <c r="E527">
        <v>19.399999999999999</v>
      </c>
      <c r="F527">
        <v>146.6</v>
      </c>
      <c r="G527">
        <v>-19.066700000000001</v>
      </c>
      <c r="H527">
        <v>145.1</v>
      </c>
      <c r="I527">
        <v>460</v>
      </c>
      <c r="J527" t="s">
        <v>40</v>
      </c>
      <c r="K527" s="1">
        <v>32334</v>
      </c>
      <c r="L527" t="s">
        <v>50</v>
      </c>
      <c r="M527" t="s">
        <v>51</v>
      </c>
      <c r="N527" t="s">
        <v>24</v>
      </c>
      <c r="O527" t="s">
        <v>15</v>
      </c>
      <c r="P527" t="s">
        <v>26</v>
      </c>
      <c r="Q527">
        <v>4</v>
      </c>
      <c r="R527">
        <v>21.48</v>
      </c>
      <c r="S527">
        <f t="shared" si="31"/>
        <v>57970</v>
      </c>
      <c r="T527">
        <f t="shared" si="32"/>
        <v>23490</v>
      </c>
      <c r="U527">
        <f t="shared" si="33"/>
        <v>2.4678586632609623</v>
      </c>
      <c r="V527">
        <v>357</v>
      </c>
      <c r="W527">
        <v>358</v>
      </c>
    </row>
    <row r="528" spans="1:23" hidden="1" x14ac:dyDescent="0.2">
      <c r="A528">
        <v>10</v>
      </c>
      <c r="B528" t="s">
        <v>3</v>
      </c>
      <c r="C528" t="s">
        <v>4</v>
      </c>
      <c r="D528" t="s">
        <v>49</v>
      </c>
      <c r="E528">
        <v>19.399999999999999</v>
      </c>
      <c r="F528">
        <v>146.6</v>
      </c>
      <c r="G528">
        <v>-19.066700000000001</v>
      </c>
      <c r="H528">
        <v>145.1</v>
      </c>
      <c r="I528">
        <v>460</v>
      </c>
      <c r="J528" t="s">
        <v>40</v>
      </c>
      <c r="K528" s="1">
        <v>32334</v>
      </c>
      <c r="L528" t="s">
        <v>50</v>
      </c>
      <c r="M528" t="s">
        <v>51</v>
      </c>
      <c r="N528" t="s">
        <v>24</v>
      </c>
      <c r="O528" t="s">
        <v>15</v>
      </c>
      <c r="P528" t="s">
        <v>26</v>
      </c>
      <c r="Q528">
        <v>5</v>
      </c>
      <c r="R528">
        <v>25.23</v>
      </c>
      <c r="S528">
        <f t="shared" si="31"/>
        <v>57970</v>
      </c>
      <c r="T528">
        <f t="shared" si="32"/>
        <v>23490</v>
      </c>
      <c r="U528">
        <f t="shared" si="33"/>
        <v>2.4678586632609623</v>
      </c>
      <c r="V528">
        <v>357</v>
      </c>
      <c r="W528">
        <v>358</v>
      </c>
    </row>
    <row r="529" spans="1:23" hidden="1" x14ac:dyDescent="0.2">
      <c r="A529">
        <v>10</v>
      </c>
      <c r="B529" t="s">
        <v>3</v>
      </c>
      <c r="C529" t="s">
        <v>4</v>
      </c>
      <c r="D529" t="s">
        <v>49</v>
      </c>
      <c r="E529">
        <v>19.399999999999999</v>
      </c>
      <c r="F529">
        <v>146.6</v>
      </c>
      <c r="G529">
        <v>-19.066700000000001</v>
      </c>
      <c r="H529">
        <v>145.1</v>
      </c>
      <c r="I529">
        <v>460</v>
      </c>
      <c r="J529" t="s">
        <v>40</v>
      </c>
      <c r="K529" s="1">
        <v>32334</v>
      </c>
      <c r="L529" t="s">
        <v>50</v>
      </c>
      <c r="M529" t="s">
        <v>51</v>
      </c>
      <c r="N529" t="s">
        <v>24</v>
      </c>
      <c r="O529" t="s">
        <v>15</v>
      </c>
      <c r="P529" t="s">
        <v>26</v>
      </c>
      <c r="Q529">
        <v>6</v>
      </c>
      <c r="R529">
        <v>21.75</v>
      </c>
      <c r="S529">
        <f t="shared" si="31"/>
        <v>57970</v>
      </c>
      <c r="T529">
        <f t="shared" si="32"/>
        <v>23490</v>
      </c>
      <c r="U529">
        <f t="shared" si="33"/>
        <v>2.4678586632609623</v>
      </c>
      <c r="V529">
        <v>357</v>
      </c>
      <c r="W529">
        <v>358</v>
      </c>
    </row>
    <row r="530" spans="1:23" hidden="1" x14ac:dyDescent="0.2">
      <c r="A530">
        <v>10</v>
      </c>
      <c r="B530" t="s">
        <v>3</v>
      </c>
      <c r="C530" t="s">
        <v>4</v>
      </c>
      <c r="D530" t="s">
        <v>49</v>
      </c>
      <c r="E530">
        <v>19.399999999999999</v>
      </c>
      <c r="F530">
        <v>146.6</v>
      </c>
      <c r="G530">
        <v>-19.066700000000001</v>
      </c>
      <c r="H530">
        <v>145.1</v>
      </c>
      <c r="I530">
        <v>460</v>
      </c>
      <c r="J530" t="s">
        <v>40</v>
      </c>
      <c r="K530" s="1">
        <v>32334</v>
      </c>
      <c r="L530" t="s">
        <v>50</v>
      </c>
      <c r="M530" t="s">
        <v>51</v>
      </c>
      <c r="N530" t="s">
        <v>24</v>
      </c>
      <c r="O530" t="s">
        <v>15</v>
      </c>
      <c r="P530" t="s">
        <v>26</v>
      </c>
      <c r="Q530">
        <v>7</v>
      </c>
      <c r="R530">
        <v>23.79</v>
      </c>
      <c r="S530">
        <f t="shared" si="31"/>
        <v>57970</v>
      </c>
      <c r="T530">
        <f t="shared" si="32"/>
        <v>23490</v>
      </c>
      <c r="U530">
        <f t="shared" si="33"/>
        <v>2.4678586632609623</v>
      </c>
      <c r="V530">
        <v>357</v>
      </c>
      <c r="W530">
        <v>358</v>
      </c>
    </row>
    <row r="531" spans="1:23" hidden="1" x14ac:dyDescent="0.2">
      <c r="A531">
        <v>10</v>
      </c>
      <c r="B531" t="s">
        <v>3</v>
      </c>
      <c r="C531" t="s">
        <v>4</v>
      </c>
      <c r="D531" t="s">
        <v>49</v>
      </c>
      <c r="E531">
        <v>19.399999999999999</v>
      </c>
      <c r="F531">
        <v>146.6</v>
      </c>
      <c r="G531">
        <v>-19.066700000000001</v>
      </c>
      <c r="H531">
        <v>145.1</v>
      </c>
      <c r="I531">
        <v>460</v>
      </c>
      <c r="J531" t="s">
        <v>40</v>
      </c>
      <c r="K531" s="1">
        <v>32334</v>
      </c>
      <c r="L531" t="s">
        <v>50</v>
      </c>
      <c r="M531" t="s">
        <v>51</v>
      </c>
      <c r="N531" t="s">
        <v>24</v>
      </c>
      <c r="O531" t="s">
        <v>15</v>
      </c>
      <c r="P531" t="s">
        <v>26</v>
      </c>
      <c r="Q531">
        <v>8</v>
      </c>
      <c r="R531">
        <v>25.41</v>
      </c>
      <c r="S531">
        <f t="shared" si="31"/>
        <v>57970</v>
      </c>
      <c r="T531">
        <f t="shared" si="32"/>
        <v>23490</v>
      </c>
      <c r="U531">
        <f t="shared" si="33"/>
        <v>2.4678586632609623</v>
      </c>
      <c r="V531">
        <v>357</v>
      </c>
      <c r="W531">
        <v>358</v>
      </c>
    </row>
    <row r="532" spans="1:23" hidden="1" x14ac:dyDescent="0.2">
      <c r="A532">
        <v>10</v>
      </c>
      <c r="B532" t="s">
        <v>3</v>
      </c>
      <c r="C532" t="s">
        <v>4</v>
      </c>
      <c r="D532" t="s">
        <v>49</v>
      </c>
      <c r="E532">
        <v>19.399999999999999</v>
      </c>
      <c r="F532">
        <v>146.6</v>
      </c>
      <c r="G532">
        <v>-19.066700000000001</v>
      </c>
      <c r="H532">
        <v>145.1</v>
      </c>
      <c r="I532">
        <v>460</v>
      </c>
      <c r="J532" t="s">
        <v>40</v>
      </c>
      <c r="K532" s="1">
        <v>32334</v>
      </c>
      <c r="L532" t="s">
        <v>50</v>
      </c>
      <c r="M532" t="s">
        <v>51</v>
      </c>
      <c r="N532" t="s">
        <v>24</v>
      </c>
      <c r="O532" t="s">
        <v>15</v>
      </c>
      <c r="P532" t="s">
        <v>26</v>
      </c>
      <c r="Q532">
        <v>9</v>
      </c>
      <c r="R532">
        <v>18.5</v>
      </c>
      <c r="S532">
        <f t="shared" si="31"/>
        <v>57970</v>
      </c>
      <c r="T532">
        <f t="shared" si="32"/>
        <v>23490</v>
      </c>
      <c r="U532">
        <f t="shared" si="33"/>
        <v>2.4678586632609623</v>
      </c>
      <c r="V532">
        <v>357</v>
      </c>
      <c r="W532">
        <v>358</v>
      </c>
    </row>
    <row r="533" spans="1:23" hidden="1" x14ac:dyDescent="0.2">
      <c r="A533">
        <v>10</v>
      </c>
      <c r="B533" t="s">
        <v>3</v>
      </c>
      <c r="C533" t="s">
        <v>4</v>
      </c>
      <c r="D533" t="s">
        <v>49</v>
      </c>
      <c r="E533">
        <v>19.399999999999999</v>
      </c>
      <c r="F533">
        <v>146.6</v>
      </c>
      <c r="G533">
        <v>-19.066700000000001</v>
      </c>
      <c r="H533">
        <v>145.1</v>
      </c>
      <c r="I533">
        <v>460</v>
      </c>
      <c r="J533" t="s">
        <v>40</v>
      </c>
      <c r="K533" s="1">
        <v>32334</v>
      </c>
      <c r="L533" t="s">
        <v>50</v>
      </c>
      <c r="M533" t="s">
        <v>51</v>
      </c>
      <c r="N533" t="s">
        <v>24</v>
      </c>
      <c r="O533" t="s">
        <v>15</v>
      </c>
      <c r="P533" t="s">
        <v>26</v>
      </c>
      <c r="Q533">
        <v>10</v>
      </c>
      <c r="R533">
        <v>22.64</v>
      </c>
      <c r="S533">
        <f t="shared" si="31"/>
        <v>57970</v>
      </c>
      <c r="T533">
        <f t="shared" si="32"/>
        <v>23490</v>
      </c>
      <c r="U533">
        <f t="shared" si="33"/>
        <v>2.4678586632609623</v>
      </c>
      <c r="V533">
        <v>357</v>
      </c>
      <c r="W533">
        <v>358</v>
      </c>
    </row>
    <row r="534" spans="1:23" x14ac:dyDescent="0.2">
      <c r="A534">
        <v>10</v>
      </c>
      <c r="B534" t="s">
        <v>3</v>
      </c>
      <c r="C534" t="s">
        <v>4</v>
      </c>
      <c r="D534" t="s">
        <v>49</v>
      </c>
      <c r="E534">
        <v>19.399999999999999</v>
      </c>
      <c r="F534">
        <v>146.6</v>
      </c>
      <c r="G534">
        <v>-19.066700000000001</v>
      </c>
      <c r="H534">
        <v>145.1</v>
      </c>
      <c r="I534">
        <v>460</v>
      </c>
      <c r="J534" t="s">
        <v>40</v>
      </c>
      <c r="K534" s="1">
        <v>32334</v>
      </c>
      <c r="L534" t="s">
        <v>50</v>
      </c>
      <c r="M534" t="s">
        <v>51</v>
      </c>
      <c r="N534" t="s">
        <v>24</v>
      </c>
      <c r="O534" t="s">
        <v>15</v>
      </c>
      <c r="P534" t="s">
        <v>27</v>
      </c>
      <c r="Q534">
        <v>1</v>
      </c>
      <c r="R534">
        <v>20.440000000000001</v>
      </c>
      <c r="S534">
        <f t="shared" si="31"/>
        <v>57970</v>
      </c>
      <c r="T534">
        <f t="shared" si="32"/>
        <v>23490</v>
      </c>
      <c r="U534">
        <f t="shared" si="33"/>
        <v>2.4678586632609623</v>
      </c>
      <c r="V534">
        <v>357</v>
      </c>
      <c r="W534">
        <v>358</v>
      </c>
    </row>
    <row r="535" spans="1:23" x14ac:dyDescent="0.2">
      <c r="A535">
        <v>10</v>
      </c>
      <c r="B535" t="s">
        <v>3</v>
      </c>
      <c r="C535" t="s">
        <v>4</v>
      </c>
      <c r="D535" t="s">
        <v>49</v>
      </c>
      <c r="E535">
        <v>19.399999999999999</v>
      </c>
      <c r="F535">
        <v>146.6</v>
      </c>
      <c r="G535">
        <v>-19.066700000000001</v>
      </c>
      <c r="H535">
        <v>145.1</v>
      </c>
      <c r="I535">
        <v>460</v>
      </c>
      <c r="J535" t="s">
        <v>40</v>
      </c>
      <c r="K535" s="1">
        <v>32334</v>
      </c>
      <c r="L535" t="s">
        <v>50</v>
      </c>
      <c r="M535" t="s">
        <v>51</v>
      </c>
      <c r="N535" t="s">
        <v>24</v>
      </c>
      <c r="O535" t="s">
        <v>15</v>
      </c>
      <c r="P535" t="s">
        <v>27</v>
      </c>
      <c r="Q535">
        <v>2</v>
      </c>
      <c r="R535">
        <v>19.579999999999998</v>
      </c>
      <c r="S535">
        <f t="shared" si="31"/>
        <v>57970</v>
      </c>
      <c r="T535">
        <f t="shared" si="32"/>
        <v>23490</v>
      </c>
      <c r="U535">
        <f t="shared" si="33"/>
        <v>2.4678586632609623</v>
      </c>
      <c r="V535">
        <v>357</v>
      </c>
      <c r="W535">
        <v>358</v>
      </c>
    </row>
    <row r="536" spans="1:23" x14ac:dyDescent="0.2">
      <c r="A536">
        <v>10</v>
      </c>
      <c r="B536" t="s">
        <v>3</v>
      </c>
      <c r="C536" t="s">
        <v>4</v>
      </c>
      <c r="D536" t="s">
        <v>49</v>
      </c>
      <c r="E536">
        <v>19.399999999999999</v>
      </c>
      <c r="F536">
        <v>146.6</v>
      </c>
      <c r="G536">
        <v>-19.066700000000001</v>
      </c>
      <c r="H536">
        <v>145.1</v>
      </c>
      <c r="I536">
        <v>460</v>
      </c>
      <c r="J536" t="s">
        <v>40</v>
      </c>
      <c r="K536" s="1">
        <v>32334</v>
      </c>
      <c r="L536" t="s">
        <v>50</v>
      </c>
      <c r="M536" t="s">
        <v>51</v>
      </c>
      <c r="N536" t="s">
        <v>24</v>
      </c>
      <c r="O536" t="s">
        <v>15</v>
      </c>
      <c r="P536" t="s">
        <v>27</v>
      </c>
      <c r="Q536">
        <v>3</v>
      </c>
      <c r="R536">
        <v>17.8</v>
      </c>
      <c r="S536">
        <f t="shared" si="31"/>
        <v>57970</v>
      </c>
      <c r="T536">
        <f t="shared" si="32"/>
        <v>23490</v>
      </c>
      <c r="U536">
        <f t="shared" si="33"/>
        <v>2.4678586632609623</v>
      </c>
      <c r="V536">
        <v>357</v>
      </c>
      <c r="W536">
        <v>358</v>
      </c>
    </row>
    <row r="537" spans="1:23" x14ac:dyDescent="0.2">
      <c r="A537">
        <v>10</v>
      </c>
      <c r="B537" t="s">
        <v>3</v>
      </c>
      <c r="C537" t="s">
        <v>4</v>
      </c>
      <c r="D537" t="s">
        <v>49</v>
      </c>
      <c r="E537">
        <v>19.399999999999999</v>
      </c>
      <c r="F537">
        <v>146.6</v>
      </c>
      <c r="G537">
        <v>-19.066700000000001</v>
      </c>
      <c r="H537">
        <v>145.1</v>
      </c>
      <c r="I537">
        <v>460</v>
      </c>
      <c r="J537" t="s">
        <v>40</v>
      </c>
      <c r="K537" s="1">
        <v>32334</v>
      </c>
      <c r="L537" t="s">
        <v>50</v>
      </c>
      <c r="M537" t="s">
        <v>51</v>
      </c>
      <c r="N537" t="s">
        <v>24</v>
      </c>
      <c r="O537" t="s">
        <v>15</v>
      </c>
      <c r="P537" t="s">
        <v>27</v>
      </c>
      <c r="Q537">
        <v>4</v>
      </c>
      <c r="R537">
        <v>16.600000000000001</v>
      </c>
      <c r="S537">
        <f t="shared" si="31"/>
        <v>57970</v>
      </c>
      <c r="T537">
        <f t="shared" si="32"/>
        <v>23490</v>
      </c>
      <c r="U537">
        <f t="shared" si="33"/>
        <v>2.4678586632609623</v>
      </c>
      <c r="V537">
        <v>357</v>
      </c>
      <c r="W537">
        <v>358</v>
      </c>
    </row>
    <row r="538" spans="1:23" x14ac:dyDescent="0.2">
      <c r="A538">
        <v>10</v>
      </c>
      <c r="B538" t="s">
        <v>3</v>
      </c>
      <c r="C538" t="s">
        <v>4</v>
      </c>
      <c r="D538" t="s">
        <v>49</v>
      </c>
      <c r="E538">
        <v>19.399999999999999</v>
      </c>
      <c r="F538">
        <v>146.6</v>
      </c>
      <c r="G538">
        <v>-19.066700000000001</v>
      </c>
      <c r="H538">
        <v>145.1</v>
      </c>
      <c r="I538">
        <v>460</v>
      </c>
      <c r="J538" t="s">
        <v>40</v>
      </c>
      <c r="K538" s="1">
        <v>32334</v>
      </c>
      <c r="L538" t="s">
        <v>50</v>
      </c>
      <c r="M538" t="s">
        <v>51</v>
      </c>
      <c r="N538" t="s">
        <v>24</v>
      </c>
      <c r="O538" t="s">
        <v>15</v>
      </c>
      <c r="P538" t="s">
        <v>27</v>
      </c>
      <c r="Q538">
        <v>5</v>
      </c>
      <c r="R538">
        <v>14.09</v>
      </c>
      <c r="S538">
        <f t="shared" si="31"/>
        <v>57970</v>
      </c>
      <c r="T538">
        <f t="shared" si="32"/>
        <v>23490</v>
      </c>
      <c r="U538">
        <f t="shared" si="33"/>
        <v>2.4678586632609623</v>
      </c>
      <c r="V538">
        <v>357</v>
      </c>
      <c r="W538">
        <v>358</v>
      </c>
    </row>
    <row r="539" spans="1:23" x14ac:dyDescent="0.2">
      <c r="A539">
        <v>10</v>
      </c>
      <c r="B539" t="s">
        <v>3</v>
      </c>
      <c r="C539" t="s">
        <v>4</v>
      </c>
      <c r="D539" t="s">
        <v>49</v>
      </c>
      <c r="E539">
        <v>19.399999999999999</v>
      </c>
      <c r="F539">
        <v>146.6</v>
      </c>
      <c r="G539">
        <v>-19.066700000000001</v>
      </c>
      <c r="H539">
        <v>145.1</v>
      </c>
      <c r="I539">
        <v>460</v>
      </c>
      <c r="J539" t="s">
        <v>40</v>
      </c>
      <c r="K539" s="1">
        <v>32334</v>
      </c>
      <c r="L539" t="s">
        <v>50</v>
      </c>
      <c r="M539" t="s">
        <v>51</v>
      </c>
      <c r="N539" t="s">
        <v>24</v>
      </c>
      <c r="O539" t="s">
        <v>15</v>
      </c>
      <c r="P539" t="s">
        <v>27</v>
      </c>
      <c r="Q539">
        <v>6</v>
      </c>
      <c r="R539">
        <v>18.75</v>
      </c>
      <c r="S539">
        <f t="shared" si="31"/>
        <v>57970</v>
      </c>
      <c r="T539">
        <f t="shared" si="32"/>
        <v>23490</v>
      </c>
      <c r="U539">
        <f t="shared" si="33"/>
        <v>2.4678586632609623</v>
      </c>
      <c r="V539">
        <v>357</v>
      </c>
      <c r="W539">
        <v>358</v>
      </c>
    </row>
    <row r="540" spans="1:23" x14ac:dyDescent="0.2">
      <c r="A540">
        <v>10</v>
      </c>
      <c r="B540" t="s">
        <v>3</v>
      </c>
      <c r="C540" t="s">
        <v>4</v>
      </c>
      <c r="D540" t="s">
        <v>49</v>
      </c>
      <c r="E540">
        <v>19.399999999999999</v>
      </c>
      <c r="F540">
        <v>146.6</v>
      </c>
      <c r="G540">
        <v>-19.066700000000001</v>
      </c>
      <c r="H540">
        <v>145.1</v>
      </c>
      <c r="I540">
        <v>460</v>
      </c>
      <c r="J540" t="s">
        <v>40</v>
      </c>
      <c r="K540" s="1">
        <v>32334</v>
      </c>
      <c r="L540" t="s">
        <v>50</v>
      </c>
      <c r="M540" t="s">
        <v>51</v>
      </c>
      <c r="N540" t="s">
        <v>24</v>
      </c>
      <c r="O540" t="s">
        <v>15</v>
      </c>
      <c r="P540" t="s">
        <v>27</v>
      </c>
      <c r="Q540">
        <v>7</v>
      </c>
      <c r="R540">
        <v>16.190000000000001</v>
      </c>
      <c r="S540">
        <f t="shared" si="31"/>
        <v>57970</v>
      </c>
      <c r="T540">
        <f t="shared" si="32"/>
        <v>23490</v>
      </c>
      <c r="U540">
        <f t="shared" si="33"/>
        <v>2.4678586632609623</v>
      </c>
      <c r="V540">
        <v>357</v>
      </c>
      <c r="W540">
        <v>358</v>
      </c>
    </row>
    <row r="541" spans="1:23" x14ac:dyDescent="0.2">
      <c r="A541">
        <v>10</v>
      </c>
      <c r="B541" t="s">
        <v>3</v>
      </c>
      <c r="C541" t="s">
        <v>4</v>
      </c>
      <c r="D541" t="s">
        <v>49</v>
      </c>
      <c r="E541">
        <v>19.399999999999999</v>
      </c>
      <c r="F541">
        <v>146.6</v>
      </c>
      <c r="G541">
        <v>-19.066700000000001</v>
      </c>
      <c r="H541">
        <v>145.1</v>
      </c>
      <c r="I541">
        <v>460</v>
      </c>
      <c r="J541" t="s">
        <v>40</v>
      </c>
      <c r="K541" s="1">
        <v>32334</v>
      </c>
      <c r="L541" t="s">
        <v>50</v>
      </c>
      <c r="M541" t="s">
        <v>51</v>
      </c>
      <c r="N541" t="s">
        <v>24</v>
      </c>
      <c r="O541" t="s">
        <v>15</v>
      </c>
      <c r="P541" t="s">
        <v>27</v>
      </c>
      <c r="Q541">
        <v>8</v>
      </c>
      <c r="R541">
        <v>20.57</v>
      </c>
      <c r="S541">
        <f t="shared" si="31"/>
        <v>57970</v>
      </c>
      <c r="T541">
        <f t="shared" si="32"/>
        <v>23490</v>
      </c>
      <c r="U541">
        <f t="shared" si="33"/>
        <v>2.4678586632609623</v>
      </c>
      <c r="V541">
        <v>357</v>
      </c>
      <c r="W541">
        <v>358</v>
      </c>
    </row>
    <row r="542" spans="1:23" x14ac:dyDescent="0.2">
      <c r="A542">
        <v>10</v>
      </c>
      <c r="B542" t="s">
        <v>3</v>
      </c>
      <c r="C542" t="s">
        <v>4</v>
      </c>
      <c r="D542" t="s">
        <v>49</v>
      </c>
      <c r="E542">
        <v>19.399999999999999</v>
      </c>
      <c r="F542">
        <v>146.6</v>
      </c>
      <c r="G542">
        <v>-19.066700000000001</v>
      </c>
      <c r="H542">
        <v>145.1</v>
      </c>
      <c r="I542">
        <v>460</v>
      </c>
      <c r="J542" t="s">
        <v>40</v>
      </c>
      <c r="K542" s="1">
        <v>32334</v>
      </c>
      <c r="L542" t="s">
        <v>50</v>
      </c>
      <c r="M542" t="s">
        <v>51</v>
      </c>
      <c r="N542" t="s">
        <v>24</v>
      </c>
      <c r="O542" t="s">
        <v>15</v>
      </c>
      <c r="P542" t="s">
        <v>27</v>
      </c>
      <c r="Q542">
        <v>9</v>
      </c>
      <c r="R542">
        <v>17.96</v>
      </c>
      <c r="S542">
        <f t="shared" si="31"/>
        <v>57970</v>
      </c>
      <c r="T542">
        <f t="shared" si="32"/>
        <v>23490</v>
      </c>
      <c r="U542">
        <f t="shared" si="33"/>
        <v>2.4678586632609623</v>
      </c>
      <c r="V542">
        <v>357</v>
      </c>
      <c r="W542">
        <v>358</v>
      </c>
    </row>
    <row r="543" spans="1:23" x14ac:dyDescent="0.2">
      <c r="A543">
        <v>10</v>
      </c>
      <c r="B543" t="s">
        <v>3</v>
      </c>
      <c r="C543" t="s">
        <v>4</v>
      </c>
      <c r="D543" t="s">
        <v>49</v>
      </c>
      <c r="E543">
        <v>19.399999999999999</v>
      </c>
      <c r="F543">
        <v>146.6</v>
      </c>
      <c r="G543">
        <v>-19.066700000000001</v>
      </c>
      <c r="H543">
        <v>145.1</v>
      </c>
      <c r="I543">
        <v>460</v>
      </c>
      <c r="J543" t="s">
        <v>40</v>
      </c>
      <c r="K543" s="1">
        <v>32334</v>
      </c>
      <c r="L543" t="s">
        <v>50</v>
      </c>
      <c r="M543" t="s">
        <v>51</v>
      </c>
      <c r="N543" t="s">
        <v>24</v>
      </c>
      <c r="O543" t="s">
        <v>15</v>
      </c>
      <c r="P543" t="s">
        <v>27</v>
      </c>
      <c r="Q543">
        <v>10</v>
      </c>
      <c r="R543">
        <v>16.61</v>
      </c>
      <c r="S543">
        <f t="shared" si="31"/>
        <v>57970</v>
      </c>
      <c r="T543">
        <f t="shared" si="32"/>
        <v>23490</v>
      </c>
      <c r="U543">
        <f t="shared" si="33"/>
        <v>2.4678586632609623</v>
      </c>
      <c r="V543">
        <v>357</v>
      </c>
      <c r="W543">
        <v>358</v>
      </c>
    </row>
    <row r="544" spans="1:23" x14ac:dyDescent="0.2">
      <c r="A544">
        <v>10</v>
      </c>
      <c r="B544" t="s">
        <v>3</v>
      </c>
      <c r="C544" t="s">
        <v>4</v>
      </c>
      <c r="D544" t="s">
        <v>49</v>
      </c>
      <c r="E544">
        <v>19.399999999999999</v>
      </c>
      <c r="F544">
        <v>146.6</v>
      </c>
      <c r="G544">
        <v>-19.066700000000001</v>
      </c>
      <c r="H544">
        <v>145.1</v>
      </c>
      <c r="I544">
        <v>460</v>
      </c>
      <c r="J544" t="s">
        <v>40</v>
      </c>
      <c r="K544" s="1">
        <v>32334</v>
      </c>
      <c r="L544" t="s">
        <v>50</v>
      </c>
      <c r="M544" t="s">
        <v>51</v>
      </c>
      <c r="N544" t="s">
        <v>24</v>
      </c>
      <c r="O544" t="s">
        <v>18</v>
      </c>
      <c r="P544" t="s">
        <v>27</v>
      </c>
      <c r="Q544">
        <v>1</v>
      </c>
      <c r="R544">
        <v>9.83</v>
      </c>
      <c r="S544">
        <f t="shared" si="31"/>
        <v>57970</v>
      </c>
      <c r="T544">
        <f t="shared" si="32"/>
        <v>23490</v>
      </c>
      <c r="U544">
        <f t="shared" si="33"/>
        <v>2.4678586632609623</v>
      </c>
      <c r="V544">
        <v>357</v>
      </c>
      <c r="W544">
        <v>358</v>
      </c>
    </row>
    <row r="545" spans="1:23" x14ac:dyDescent="0.2">
      <c r="A545">
        <v>10</v>
      </c>
      <c r="B545" t="s">
        <v>3</v>
      </c>
      <c r="C545" t="s">
        <v>4</v>
      </c>
      <c r="D545" t="s">
        <v>49</v>
      </c>
      <c r="E545">
        <v>19.399999999999999</v>
      </c>
      <c r="F545">
        <v>146.6</v>
      </c>
      <c r="G545">
        <v>-19.066700000000001</v>
      </c>
      <c r="H545">
        <v>145.1</v>
      </c>
      <c r="I545">
        <v>460</v>
      </c>
      <c r="J545" t="s">
        <v>40</v>
      </c>
      <c r="K545" s="1">
        <v>32334</v>
      </c>
      <c r="L545" t="s">
        <v>50</v>
      </c>
      <c r="M545" t="s">
        <v>51</v>
      </c>
      <c r="N545" t="s">
        <v>24</v>
      </c>
      <c r="O545" t="s">
        <v>18</v>
      </c>
      <c r="P545" t="s">
        <v>27</v>
      </c>
      <c r="Q545">
        <v>2</v>
      </c>
      <c r="R545">
        <v>9.59</v>
      </c>
      <c r="S545">
        <f t="shared" si="31"/>
        <v>57970</v>
      </c>
      <c r="T545">
        <f t="shared" si="32"/>
        <v>23490</v>
      </c>
      <c r="U545">
        <f t="shared" si="33"/>
        <v>2.4678586632609623</v>
      </c>
      <c r="V545">
        <v>357</v>
      </c>
      <c r="W545">
        <v>358</v>
      </c>
    </row>
    <row r="546" spans="1:23" x14ac:dyDescent="0.2">
      <c r="A546">
        <v>10</v>
      </c>
      <c r="B546" t="s">
        <v>3</v>
      </c>
      <c r="C546" t="s">
        <v>4</v>
      </c>
      <c r="D546" t="s">
        <v>49</v>
      </c>
      <c r="E546">
        <v>19.399999999999999</v>
      </c>
      <c r="F546">
        <v>146.6</v>
      </c>
      <c r="G546">
        <v>-19.066700000000001</v>
      </c>
      <c r="H546">
        <v>145.1</v>
      </c>
      <c r="I546">
        <v>460</v>
      </c>
      <c r="J546" t="s">
        <v>40</v>
      </c>
      <c r="K546" s="1">
        <v>32334</v>
      </c>
      <c r="L546" t="s">
        <v>50</v>
      </c>
      <c r="M546" t="s">
        <v>51</v>
      </c>
      <c r="N546" t="s">
        <v>24</v>
      </c>
      <c r="O546" t="s">
        <v>18</v>
      </c>
      <c r="P546" t="s">
        <v>27</v>
      </c>
      <c r="Q546">
        <v>3</v>
      </c>
      <c r="R546">
        <v>10.14</v>
      </c>
      <c r="S546">
        <f t="shared" si="31"/>
        <v>57970</v>
      </c>
      <c r="T546">
        <f t="shared" si="32"/>
        <v>23490</v>
      </c>
      <c r="U546">
        <f t="shared" si="33"/>
        <v>2.4678586632609623</v>
      </c>
      <c r="V546">
        <v>357</v>
      </c>
      <c r="W546">
        <v>358</v>
      </c>
    </row>
    <row r="547" spans="1:23" x14ac:dyDescent="0.2">
      <c r="A547">
        <v>10</v>
      </c>
      <c r="B547" t="s">
        <v>3</v>
      </c>
      <c r="C547" t="s">
        <v>4</v>
      </c>
      <c r="D547" t="s">
        <v>49</v>
      </c>
      <c r="E547">
        <v>19.399999999999999</v>
      </c>
      <c r="F547">
        <v>146.6</v>
      </c>
      <c r="G547">
        <v>-19.066700000000001</v>
      </c>
      <c r="H547">
        <v>145.1</v>
      </c>
      <c r="I547">
        <v>460</v>
      </c>
      <c r="J547" t="s">
        <v>40</v>
      </c>
      <c r="K547" s="1">
        <v>32334</v>
      </c>
      <c r="L547" t="s">
        <v>50</v>
      </c>
      <c r="M547" t="s">
        <v>51</v>
      </c>
      <c r="N547" t="s">
        <v>24</v>
      </c>
      <c r="O547" t="s">
        <v>18</v>
      </c>
      <c r="P547" t="s">
        <v>27</v>
      </c>
      <c r="Q547">
        <v>4</v>
      </c>
      <c r="R547">
        <v>12.06</v>
      </c>
      <c r="S547">
        <f t="shared" si="31"/>
        <v>57970</v>
      </c>
      <c r="T547">
        <f t="shared" si="32"/>
        <v>23490</v>
      </c>
      <c r="U547">
        <f t="shared" si="33"/>
        <v>2.4678586632609623</v>
      </c>
      <c r="V547">
        <v>357</v>
      </c>
      <c r="W547">
        <v>358</v>
      </c>
    </row>
    <row r="548" spans="1:23" x14ac:dyDescent="0.2">
      <c r="A548">
        <v>10</v>
      </c>
      <c r="B548" t="s">
        <v>3</v>
      </c>
      <c r="C548" t="s">
        <v>4</v>
      </c>
      <c r="D548" t="s">
        <v>49</v>
      </c>
      <c r="E548">
        <v>19.399999999999999</v>
      </c>
      <c r="F548">
        <v>146.6</v>
      </c>
      <c r="G548">
        <v>-19.066700000000001</v>
      </c>
      <c r="H548">
        <v>145.1</v>
      </c>
      <c r="I548">
        <v>460</v>
      </c>
      <c r="J548" t="s">
        <v>40</v>
      </c>
      <c r="K548" s="1">
        <v>32334</v>
      </c>
      <c r="L548" t="s">
        <v>50</v>
      </c>
      <c r="M548" t="s">
        <v>51</v>
      </c>
      <c r="N548" t="s">
        <v>24</v>
      </c>
      <c r="O548" t="s">
        <v>18</v>
      </c>
      <c r="P548" t="s">
        <v>27</v>
      </c>
      <c r="Q548">
        <v>5</v>
      </c>
      <c r="R548">
        <v>7.9</v>
      </c>
      <c r="S548">
        <f t="shared" si="31"/>
        <v>57970</v>
      </c>
      <c r="T548">
        <f t="shared" si="32"/>
        <v>23490</v>
      </c>
      <c r="U548">
        <f t="shared" si="33"/>
        <v>2.4678586632609623</v>
      </c>
      <c r="V548">
        <v>357</v>
      </c>
      <c r="W548">
        <v>358</v>
      </c>
    </row>
    <row r="549" spans="1:23" x14ac:dyDescent="0.2">
      <c r="A549">
        <v>10</v>
      </c>
      <c r="B549" t="s">
        <v>3</v>
      </c>
      <c r="C549" t="s">
        <v>4</v>
      </c>
      <c r="D549" t="s">
        <v>49</v>
      </c>
      <c r="E549">
        <v>19.399999999999999</v>
      </c>
      <c r="F549">
        <v>146.6</v>
      </c>
      <c r="G549">
        <v>-19.066700000000001</v>
      </c>
      <c r="H549">
        <v>145.1</v>
      </c>
      <c r="I549">
        <v>460</v>
      </c>
      <c r="J549" t="s">
        <v>40</v>
      </c>
      <c r="K549" s="1">
        <v>32334</v>
      </c>
      <c r="L549" t="s">
        <v>50</v>
      </c>
      <c r="M549" t="s">
        <v>51</v>
      </c>
      <c r="N549" t="s">
        <v>24</v>
      </c>
      <c r="O549" t="s">
        <v>18</v>
      </c>
      <c r="P549" t="s">
        <v>27</v>
      </c>
      <c r="Q549">
        <v>6</v>
      </c>
      <c r="R549">
        <v>8.39</v>
      </c>
      <c r="S549">
        <f t="shared" si="31"/>
        <v>57970</v>
      </c>
      <c r="T549">
        <f t="shared" si="32"/>
        <v>23490</v>
      </c>
      <c r="U549">
        <f t="shared" si="33"/>
        <v>2.4678586632609623</v>
      </c>
      <c r="V549">
        <v>357</v>
      </c>
      <c r="W549">
        <v>358</v>
      </c>
    </row>
    <row r="550" spans="1:23" x14ac:dyDescent="0.2">
      <c r="A550">
        <v>10</v>
      </c>
      <c r="B550" t="s">
        <v>3</v>
      </c>
      <c r="C550" t="s">
        <v>4</v>
      </c>
      <c r="D550" t="s">
        <v>49</v>
      </c>
      <c r="E550">
        <v>19.399999999999999</v>
      </c>
      <c r="F550">
        <v>146.6</v>
      </c>
      <c r="G550">
        <v>-19.066700000000001</v>
      </c>
      <c r="H550">
        <v>145.1</v>
      </c>
      <c r="I550">
        <v>460</v>
      </c>
      <c r="J550" t="s">
        <v>40</v>
      </c>
      <c r="K550" s="1">
        <v>32334</v>
      </c>
      <c r="L550" t="s">
        <v>50</v>
      </c>
      <c r="M550" t="s">
        <v>51</v>
      </c>
      <c r="N550" t="s">
        <v>24</v>
      </c>
      <c r="O550" t="s">
        <v>18</v>
      </c>
      <c r="P550" t="s">
        <v>27</v>
      </c>
      <c r="Q550">
        <v>7</v>
      </c>
      <c r="R550">
        <v>8.8000000000000007</v>
      </c>
      <c r="S550">
        <f t="shared" si="31"/>
        <v>57970</v>
      </c>
      <c r="T550">
        <f t="shared" si="32"/>
        <v>23490</v>
      </c>
      <c r="U550">
        <f t="shared" si="33"/>
        <v>2.4678586632609623</v>
      </c>
      <c r="V550">
        <v>357</v>
      </c>
      <c r="W550">
        <v>358</v>
      </c>
    </row>
    <row r="551" spans="1:23" x14ac:dyDescent="0.2">
      <c r="A551">
        <v>10</v>
      </c>
      <c r="B551" t="s">
        <v>3</v>
      </c>
      <c r="C551" t="s">
        <v>4</v>
      </c>
      <c r="D551" t="s">
        <v>49</v>
      </c>
      <c r="E551">
        <v>19.399999999999999</v>
      </c>
      <c r="F551">
        <v>146.6</v>
      </c>
      <c r="G551">
        <v>-19.066700000000001</v>
      </c>
      <c r="H551">
        <v>145.1</v>
      </c>
      <c r="I551">
        <v>460</v>
      </c>
      <c r="J551" t="s">
        <v>40</v>
      </c>
      <c r="K551" s="1">
        <v>32334</v>
      </c>
      <c r="L551" t="s">
        <v>50</v>
      </c>
      <c r="M551" t="s">
        <v>51</v>
      </c>
      <c r="N551" t="s">
        <v>24</v>
      </c>
      <c r="O551" t="s">
        <v>18</v>
      </c>
      <c r="P551" t="s">
        <v>27</v>
      </c>
      <c r="Q551">
        <v>8</v>
      </c>
      <c r="R551">
        <v>10.85</v>
      </c>
      <c r="S551">
        <f t="shared" si="31"/>
        <v>57970</v>
      </c>
      <c r="T551">
        <f t="shared" si="32"/>
        <v>23490</v>
      </c>
      <c r="U551">
        <f t="shared" si="33"/>
        <v>2.4678586632609623</v>
      </c>
      <c r="V551">
        <v>357</v>
      </c>
      <c r="W551">
        <v>358</v>
      </c>
    </row>
    <row r="552" spans="1:23" x14ac:dyDescent="0.2">
      <c r="A552">
        <v>10</v>
      </c>
      <c r="B552" t="s">
        <v>3</v>
      </c>
      <c r="C552" t="s">
        <v>4</v>
      </c>
      <c r="D552" t="s">
        <v>49</v>
      </c>
      <c r="E552">
        <v>19.399999999999999</v>
      </c>
      <c r="F552">
        <v>146.6</v>
      </c>
      <c r="G552">
        <v>-19.066700000000001</v>
      </c>
      <c r="H552">
        <v>145.1</v>
      </c>
      <c r="I552">
        <v>460</v>
      </c>
      <c r="J552" t="s">
        <v>40</v>
      </c>
      <c r="K552" s="1">
        <v>32334</v>
      </c>
      <c r="L552" t="s">
        <v>50</v>
      </c>
      <c r="M552" t="s">
        <v>51</v>
      </c>
      <c r="N552" t="s">
        <v>24</v>
      </c>
      <c r="O552" t="s">
        <v>18</v>
      </c>
      <c r="P552" t="s">
        <v>27</v>
      </c>
      <c r="Q552">
        <v>9</v>
      </c>
      <c r="R552">
        <v>8.74</v>
      </c>
      <c r="S552">
        <f t="shared" si="31"/>
        <v>57970</v>
      </c>
      <c r="T552">
        <f t="shared" si="32"/>
        <v>23490</v>
      </c>
      <c r="U552">
        <f t="shared" si="33"/>
        <v>2.4678586632609623</v>
      </c>
      <c r="V552">
        <v>357</v>
      </c>
      <c r="W552">
        <v>358</v>
      </c>
    </row>
    <row r="553" spans="1:23" x14ac:dyDescent="0.2">
      <c r="A553">
        <v>10</v>
      </c>
      <c r="B553" t="s">
        <v>3</v>
      </c>
      <c r="C553" t="s">
        <v>4</v>
      </c>
      <c r="D553" t="s">
        <v>49</v>
      </c>
      <c r="E553">
        <v>19.399999999999999</v>
      </c>
      <c r="F553">
        <v>146.6</v>
      </c>
      <c r="G553">
        <v>-19.066700000000001</v>
      </c>
      <c r="H553">
        <v>145.1</v>
      </c>
      <c r="I553">
        <v>460</v>
      </c>
      <c r="J553" t="s">
        <v>40</v>
      </c>
      <c r="K553" s="1">
        <v>32334</v>
      </c>
      <c r="L553" t="s">
        <v>50</v>
      </c>
      <c r="M553" t="s">
        <v>51</v>
      </c>
      <c r="N553" t="s">
        <v>24</v>
      </c>
      <c r="O553" t="s">
        <v>18</v>
      </c>
      <c r="P553" t="s">
        <v>27</v>
      </c>
      <c r="Q553">
        <v>10</v>
      </c>
      <c r="R553">
        <v>7.47</v>
      </c>
      <c r="S553">
        <f t="shared" si="31"/>
        <v>57970</v>
      </c>
      <c r="T553">
        <f t="shared" si="32"/>
        <v>23490</v>
      </c>
      <c r="U553">
        <f t="shared" si="33"/>
        <v>2.4678586632609623</v>
      </c>
      <c r="V553">
        <v>357</v>
      </c>
      <c r="W553">
        <v>358</v>
      </c>
    </row>
    <row r="554" spans="1:23" hidden="1" x14ac:dyDescent="0.2">
      <c r="A554">
        <v>11</v>
      </c>
      <c r="B554" t="s">
        <v>3</v>
      </c>
      <c r="C554" t="s">
        <v>4</v>
      </c>
      <c r="D554" t="s">
        <v>52</v>
      </c>
      <c r="E554">
        <v>27.24</v>
      </c>
      <c r="F554">
        <v>153.19999999999999</v>
      </c>
      <c r="G554">
        <v>-27.4</v>
      </c>
      <c r="H554">
        <v>153.03299999999999</v>
      </c>
      <c r="I554">
        <v>14</v>
      </c>
      <c r="J554" t="s">
        <v>6</v>
      </c>
      <c r="K554" s="1">
        <v>20474</v>
      </c>
      <c r="L554" t="s">
        <v>53</v>
      </c>
      <c r="M554" t="s">
        <v>54</v>
      </c>
      <c r="N554" t="s">
        <v>14</v>
      </c>
      <c r="O554" t="s">
        <v>15</v>
      </c>
      <c r="P554" t="s">
        <v>27</v>
      </c>
      <c r="Q554">
        <v>1</v>
      </c>
      <c r="R554">
        <v>11</v>
      </c>
      <c r="S554">
        <f>318*(84+88)</f>
        <v>54696</v>
      </c>
      <c r="T554">
        <f>306*83</f>
        <v>25398</v>
      </c>
      <c r="U554">
        <f t="shared" si="33"/>
        <v>2.1535553980628395</v>
      </c>
      <c r="V554">
        <v>373</v>
      </c>
      <c r="W554">
        <v>308</v>
      </c>
    </row>
    <row r="555" spans="1:23" hidden="1" x14ac:dyDescent="0.2">
      <c r="A555">
        <v>11</v>
      </c>
      <c r="B555" t="s">
        <v>3</v>
      </c>
      <c r="C555" t="s">
        <v>4</v>
      </c>
      <c r="D555" t="s">
        <v>52</v>
      </c>
      <c r="E555">
        <v>27.24</v>
      </c>
      <c r="F555">
        <v>153.19999999999999</v>
      </c>
      <c r="G555">
        <v>-27.4</v>
      </c>
      <c r="H555">
        <v>153.03299999999999</v>
      </c>
      <c r="I555">
        <v>14</v>
      </c>
      <c r="J555" t="s">
        <v>6</v>
      </c>
      <c r="K555" s="1">
        <v>20474</v>
      </c>
      <c r="L555" t="s">
        <v>53</v>
      </c>
      <c r="M555" t="s">
        <v>54</v>
      </c>
      <c r="N555" t="s">
        <v>14</v>
      </c>
      <c r="O555" t="s">
        <v>15</v>
      </c>
      <c r="P555" t="s">
        <v>27</v>
      </c>
      <c r="Q555">
        <v>2</v>
      </c>
      <c r="R555">
        <v>14.04</v>
      </c>
      <c r="S555">
        <f t="shared" ref="S555:S607" si="34">318*(84+88)</f>
        <v>54696</v>
      </c>
      <c r="T555">
        <f t="shared" ref="T555:T607" si="35">306*83</f>
        <v>25398</v>
      </c>
      <c r="U555">
        <f t="shared" si="33"/>
        <v>2.1535553980628395</v>
      </c>
      <c r="V555">
        <v>373</v>
      </c>
      <c r="W555">
        <v>308</v>
      </c>
    </row>
    <row r="556" spans="1:23" hidden="1" x14ac:dyDescent="0.2">
      <c r="A556">
        <v>11</v>
      </c>
      <c r="B556" t="s">
        <v>3</v>
      </c>
      <c r="C556" t="s">
        <v>4</v>
      </c>
      <c r="D556" t="s">
        <v>52</v>
      </c>
      <c r="E556">
        <v>27.24</v>
      </c>
      <c r="F556">
        <v>153.19999999999999</v>
      </c>
      <c r="G556">
        <v>-27.4</v>
      </c>
      <c r="H556">
        <v>153.03299999999999</v>
      </c>
      <c r="I556">
        <v>14</v>
      </c>
      <c r="J556" t="s">
        <v>6</v>
      </c>
      <c r="K556" s="1">
        <v>20474</v>
      </c>
      <c r="L556" t="s">
        <v>53</v>
      </c>
      <c r="M556" t="s">
        <v>54</v>
      </c>
      <c r="N556" t="s">
        <v>14</v>
      </c>
      <c r="O556" t="s">
        <v>15</v>
      </c>
      <c r="P556" t="s">
        <v>27</v>
      </c>
      <c r="Q556">
        <v>3</v>
      </c>
      <c r="R556">
        <v>14.67</v>
      </c>
      <c r="S556">
        <f t="shared" si="34"/>
        <v>54696</v>
      </c>
      <c r="T556">
        <f t="shared" si="35"/>
        <v>25398</v>
      </c>
      <c r="U556">
        <f t="shared" si="33"/>
        <v>2.1535553980628395</v>
      </c>
      <c r="V556">
        <v>373</v>
      </c>
      <c r="W556">
        <v>308</v>
      </c>
    </row>
    <row r="557" spans="1:23" hidden="1" x14ac:dyDescent="0.2">
      <c r="A557">
        <v>11</v>
      </c>
      <c r="B557" t="s">
        <v>3</v>
      </c>
      <c r="C557" t="s">
        <v>4</v>
      </c>
      <c r="D557" t="s">
        <v>52</v>
      </c>
      <c r="E557">
        <v>27.24</v>
      </c>
      <c r="F557">
        <v>153.19999999999999</v>
      </c>
      <c r="G557">
        <v>-27.4</v>
      </c>
      <c r="H557">
        <v>153.03299999999999</v>
      </c>
      <c r="I557">
        <v>14</v>
      </c>
      <c r="J557" t="s">
        <v>6</v>
      </c>
      <c r="K557" s="1">
        <v>20474</v>
      </c>
      <c r="L557" t="s">
        <v>53</v>
      </c>
      <c r="M557" t="s">
        <v>54</v>
      </c>
      <c r="N557" t="s">
        <v>14</v>
      </c>
      <c r="O557" t="s">
        <v>15</v>
      </c>
      <c r="P557" t="s">
        <v>27</v>
      </c>
      <c r="Q557">
        <v>4</v>
      </c>
      <c r="R557">
        <v>11.9</v>
      </c>
      <c r="S557">
        <f t="shared" si="34"/>
        <v>54696</v>
      </c>
      <c r="T557">
        <f t="shared" si="35"/>
        <v>25398</v>
      </c>
      <c r="U557">
        <f t="shared" si="33"/>
        <v>2.1535553980628395</v>
      </c>
      <c r="V557">
        <v>373</v>
      </c>
      <c r="W557">
        <v>308</v>
      </c>
    </row>
    <row r="558" spans="1:23" hidden="1" x14ac:dyDescent="0.2">
      <c r="A558">
        <v>11</v>
      </c>
      <c r="B558" t="s">
        <v>3</v>
      </c>
      <c r="C558" t="s">
        <v>4</v>
      </c>
      <c r="D558" t="s">
        <v>52</v>
      </c>
      <c r="E558">
        <v>27.24</v>
      </c>
      <c r="F558">
        <v>153.19999999999999</v>
      </c>
      <c r="G558">
        <v>-27.4</v>
      </c>
      <c r="H558">
        <v>153.03299999999999</v>
      </c>
      <c r="I558">
        <v>14</v>
      </c>
      <c r="J558" t="s">
        <v>6</v>
      </c>
      <c r="K558" s="1">
        <v>20474</v>
      </c>
      <c r="L558" t="s">
        <v>53</v>
      </c>
      <c r="M558" t="s">
        <v>54</v>
      </c>
      <c r="N558" t="s">
        <v>14</v>
      </c>
      <c r="O558" t="s">
        <v>15</v>
      </c>
      <c r="P558" t="s">
        <v>27</v>
      </c>
      <c r="Q558">
        <v>5</v>
      </c>
      <c r="R558">
        <v>13.76</v>
      </c>
      <c r="S558">
        <f t="shared" si="34"/>
        <v>54696</v>
      </c>
      <c r="T558">
        <f t="shared" si="35"/>
        <v>25398</v>
      </c>
      <c r="U558">
        <f t="shared" si="33"/>
        <v>2.1535553980628395</v>
      </c>
      <c r="V558">
        <v>373</v>
      </c>
      <c r="W558">
        <v>308</v>
      </c>
    </row>
    <row r="559" spans="1:23" hidden="1" x14ac:dyDescent="0.2">
      <c r="A559">
        <v>11</v>
      </c>
      <c r="B559" t="s">
        <v>3</v>
      </c>
      <c r="C559" t="s">
        <v>4</v>
      </c>
      <c r="D559" t="s">
        <v>52</v>
      </c>
      <c r="E559">
        <v>27.24</v>
      </c>
      <c r="F559">
        <v>153.19999999999999</v>
      </c>
      <c r="G559">
        <v>-27.4</v>
      </c>
      <c r="H559">
        <v>153.03299999999999</v>
      </c>
      <c r="I559">
        <v>14</v>
      </c>
      <c r="J559" t="s">
        <v>6</v>
      </c>
      <c r="K559" s="1">
        <v>20474</v>
      </c>
      <c r="L559" t="s">
        <v>53</v>
      </c>
      <c r="M559" t="s">
        <v>54</v>
      </c>
      <c r="N559" t="s">
        <v>14</v>
      </c>
      <c r="O559" t="s">
        <v>15</v>
      </c>
      <c r="P559" t="s">
        <v>27</v>
      </c>
      <c r="Q559">
        <v>6</v>
      </c>
      <c r="R559">
        <v>11.49</v>
      </c>
      <c r="S559">
        <f t="shared" si="34"/>
        <v>54696</v>
      </c>
      <c r="T559">
        <f t="shared" si="35"/>
        <v>25398</v>
      </c>
      <c r="U559">
        <f t="shared" si="33"/>
        <v>2.1535553980628395</v>
      </c>
      <c r="V559">
        <v>373</v>
      </c>
      <c r="W559">
        <v>308</v>
      </c>
    </row>
    <row r="560" spans="1:23" hidden="1" x14ac:dyDescent="0.2">
      <c r="A560">
        <v>11</v>
      </c>
      <c r="B560" t="s">
        <v>3</v>
      </c>
      <c r="C560" t="s">
        <v>4</v>
      </c>
      <c r="D560" t="s">
        <v>52</v>
      </c>
      <c r="E560">
        <v>27.24</v>
      </c>
      <c r="F560">
        <v>153.19999999999999</v>
      </c>
      <c r="G560">
        <v>-27.4</v>
      </c>
      <c r="H560">
        <v>153.03299999999999</v>
      </c>
      <c r="I560">
        <v>14</v>
      </c>
      <c r="J560" t="s">
        <v>6</v>
      </c>
      <c r="K560" s="1">
        <v>20474</v>
      </c>
      <c r="L560" t="s">
        <v>53</v>
      </c>
      <c r="M560" t="s">
        <v>54</v>
      </c>
      <c r="N560" t="s">
        <v>14</v>
      </c>
      <c r="O560" t="s">
        <v>16</v>
      </c>
      <c r="P560" t="s">
        <v>27</v>
      </c>
      <c r="Q560">
        <v>1</v>
      </c>
      <c r="R560">
        <v>8.33</v>
      </c>
      <c r="S560">
        <f t="shared" si="34"/>
        <v>54696</v>
      </c>
      <c r="T560">
        <f t="shared" si="35"/>
        <v>25398</v>
      </c>
      <c r="U560">
        <f t="shared" si="33"/>
        <v>2.1535553980628395</v>
      </c>
      <c r="V560">
        <v>373</v>
      </c>
      <c r="W560">
        <v>308</v>
      </c>
    </row>
    <row r="561" spans="1:23" hidden="1" x14ac:dyDescent="0.2">
      <c r="A561">
        <v>11</v>
      </c>
      <c r="B561" t="s">
        <v>3</v>
      </c>
      <c r="C561" t="s">
        <v>4</v>
      </c>
      <c r="D561" t="s">
        <v>52</v>
      </c>
      <c r="E561">
        <v>27.24</v>
      </c>
      <c r="F561">
        <v>153.19999999999999</v>
      </c>
      <c r="G561">
        <v>-27.4</v>
      </c>
      <c r="H561">
        <v>153.03299999999999</v>
      </c>
      <c r="I561">
        <v>14</v>
      </c>
      <c r="J561" t="s">
        <v>6</v>
      </c>
      <c r="K561" s="1">
        <v>20474</v>
      </c>
      <c r="L561" t="s">
        <v>53</v>
      </c>
      <c r="M561" t="s">
        <v>54</v>
      </c>
      <c r="N561" t="s">
        <v>14</v>
      </c>
      <c r="O561" t="s">
        <v>16</v>
      </c>
      <c r="P561" t="s">
        <v>27</v>
      </c>
      <c r="Q561">
        <v>2</v>
      </c>
      <c r="R561">
        <v>10.17</v>
      </c>
      <c r="S561">
        <f t="shared" si="34"/>
        <v>54696</v>
      </c>
      <c r="T561">
        <f t="shared" si="35"/>
        <v>25398</v>
      </c>
      <c r="U561">
        <f t="shared" si="33"/>
        <v>2.1535553980628395</v>
      </c>
      <c r="V561">
        <v>373</v>
      </c>
      <c r="W561">
        <v>308</v>
      </c>
    </row>
    <row r="562" spans="1:23" hidden="1" x14ac:dyDescent="0.2">
      <c r="A562">
        <v>11</v>
      </c>
      <c r="B562" t="s">
        <v>3</v>
      </c>
      <c r="C562" t="s">
        <v>4</v>
      </c>
      <c r="D562" t="s">
        <v>52</v>
      </c>
      <c r="E562">
        <v>27.24</v>
      </c>
      <c r="F562">
        <v>153.19999999999999</v>
      </c>
      <c r="G562">
        <v>-27.4</v>
      </c>
      <c r="H562">
        <v>153.03299999999999</v>
      </c>
      <c r="I562">
        <v>14</v>
      </c>
      <c r="J562" t="s">
        <v>6</v>
      </c>
      <c r="K562" s="1">
        <v>20474</v>
      </c>
      <c r="L562" t="s">
        <v>53</v>
      </c>
      <c r="M562" t="s">
        <v>54</v>
      </c>
      <c r="N562" t="s">
        <v>14</v>
      </c>
      <c r="O562" t="s">
        <v>16</v>
      </c>
      <c r="P562" t="s">
        <v>27</v>
      </c>
      <c r="Q562">
        <v>3</v>
      </c>
      <c r="R562">
        <v>10.32</v>
      </c>
      <c r="S562">
        <f t="shared" si="34"/>
        <v>54696</v>
      </c>
      <c r="T562">
        <f t="shared" si="35"/>
        <v>25398</v>
      </c>
      <c r="U562">
        <f t="shared" si="33"/>
        <v>2.1535553980628395</v>
      </c>
      <c r="V562">
        <v>373</v>
      </c>
      <c r="W562">
        <v>308</v>
      </c>
    </row>
    <row r="563" spans="1:23" hidden="1" x14ac:dyDescent="0.2">
      <c r="A563">
        <v>11</v>
      </c>
      <c r="B563" t="s">
        <v>3</v>
      </c>
      <c r="C563" t="s">
        <v>4</v>
      </c>
      <c r="D563" t="s">
        <v>52</v>
      </c>
      <c r="E563">
        <v>27.24</v>
      </c>
      <c r="F563">
        <v>153.19999999999999</v>
      </c>
      <c r="G563">
        <v>-27.4</v>
      </c>
      <c r="H563">
        <v>153.03299999999999</v>
      </c>
      <c r="I563">
        <v>14</v>
      </c>
      <c r="J563" t="s">
        <v>6</v>
      </c>
      <c r="K563" s="1">
        <v>20474</v>
      </c>
      <c r="L563" t="s">
        <v>53</v>
      </c>
      <c r="M563" t="s">
        <v>54</v>
      </c>
      <c r="N563" t="s">
        <v>14</v>
      </c>
      <c r="O563" t="s">
        <v>16</v>
      </c>
      <c r="P563" t="s">
        <v>27</v>
      </c>
      <c r="Q563">
        <v>4</v>
      </c>
      <c r="R563">
        <v>7.25</v>
      </c>
      <c r="S563">
        <f t="shared" si="34"/>
        <v>54696</v>
      </c>
      <c r="T563">
        <f t="shared" si="35"/>
        <v>25398</v>
      </c>
      <c r="U563">
        <f t="shared" si="33"/>
        <v>2.1535553980628395</v>
      </c>
      <c r="V563">
        <v>373</v>
      </c>
      <c r="W563">
        <v>308</v>
      </c>
    </row>
    <row r="564" spans="1:23" hidden="1" x14ac:dyDescent="0.2">
      <c r="A564">
        <v>11</v>
      </c>
      <c r="B564" t="s">
        <v>3</v>
      </c>
      <c r="C564" t="s">
        <v>4</v>
      </c>
      <c r="D564" t="s">
        <v>52</v>
      </c>
      <c r="E564">
        <v>27.24</v>
      </c>
      <c r="F564">
        <v>153.19999999999999</v>
      </c>
      <c r="G564">
        <v>-27.4</v>
      </c>
      <c r="H564">
        <v>153.03299999999999</v>
      </c>
      <c r="I564">
        <v>14</v>
      </c>
      <c r="J564" t="s">
        <v>6</v>
      </c>
      <c r="K564" s="1">
        <v>20474</v>
      </c>
      <c r="L564" t="s">
        <v>53</v>
      </c>
      <c r="M564" t="s">
        <v>54</v>
      </c>
      <c r="N564" t="s">
        <v>14</v>
      </c>
      <c r="O564" t="s">
        <v>16</v>
      </c>
      <c r="P564" t="s">
        <v>27</v>
      </c>
      <c r="Q564">
        <v>5</v>
      </c>
      <c r="R564">
        <v>9.2899999999999991</v>
      </c>
      <c r="S564">
        <f t="shared" si="34"/>
        <v>54696</v>
      </c>
      <c r="T564">
        <f t="shared" si="35"/>
        <v>25398</v>
      </c>
      <c r="U564">
        <f t="shared" si="33"/>
        <v>2.1535553980628395</v>
      </c>
      <c r="V564">
        <v>373</v>
      </c>
      <c r="W564">
        <v>308</v>
      </c>
    </row>
    <row r="565" spans="1:23" hidden="1" x14ac:dyDescent="0.2">
      <c r="A565">
        <v>11</v>
      </c>
      <c r="B565" t="s">
        <v>3</v>
      </c>
      <c r="C565" t="s">
        <v>4</v>
      </c>
      <c r="D565" t="s">
        <v>52</v>
      </c>
      <c r="E565">
        <v>27.24</v>
      </c>
      <c r="F565">
        <v>153.19999999999999</v>
      </c>
      <c r="G565">
        <v>-27.4</v>
      </c>
      <c r="H565">
        <v>153.03299999999999</v>
      </c>
      <c r="I565">
        <v>14</v>
      </c>
      <c r="J565" t="s">
        <v>6</v>
      </c>
      <c r="K565" s="1">
        <v>20474</v>
      </c>
      <c r="L565" t="s">
        <v>53</v>
      </c>
      <c r="M565" t="s">
        <v>54</v>
      </c>
      <c r="N565" t="s">
        <v>14</v>
      </c>
      <c r="O565" t="s">
        <v>16</v>
      </c>
      <c r="P565" t="s">
        <v>27</v>
      </c>
      <c r="Q565">
        <v>6</v>
      </c>
      <c r="R565">
        <v>9.2899999999999991</v>
      </c>
      <c r="S565">
        <f t="shared" si="34"/>
        <v>54696</v>
      </c>
      <c r="T565">
        <f t="shared" si="35"/>
        <v>25398</v>
      </c>
      <c r="U565">
        <f t="shared" si="33"/>
        <v>2.1535553980628395</v>
      </c>
      <c r="V565">
        <v>373</v>
      </c>
      <c r="W565">
        <v>308</v>
      </c>
    </row>
    <row r="566" spans="1:23" hidden="1" x14ac:dyDescent="0.2">
      <c r="A566">
        <v>11</v>
      </c>
      <c r="B566" t="s">
        <v>3</v>
      </c>
      <c r="C566" t="s">
        <v>4</v>
      </c>
      <c r="D566" t="s">
        <v>52</v>
      </c>
      <c r="E566">
        <v>27.24</v>
      </c>
      <c r="F566">
        <v>153.19999999999999</v>
      </c>
      <c r="G566">
        <v>-27.4</v>
      </c>
      <c r="H566">
        <v>153.03299999999999</v>
      </c>
      <c r="I566">
        <v>14</v>
      </c>
      <c r="J566" t="s">
        <v>6</v>
      </c>
      <c r="K566" s="1">
        <v>20474</v>
      </c>
      <c r="L566" t="s">
        <v>53</v>
      </c>
      <c r="M566" t="s">
        <v>54</v>
      </c>
      <c r="N566" t="s">
        <v>14</v>
      </c>
      <c r="O566" t="s">
        <v>18</v>
      </c>
      <c r="P566" t="s">
        <v>27</v>
      </c>
      <c r="Q566">
        <v>1</v>
      </c>
      <c r="R566">
        <v>2.29</v>
      </c>
      <c r="S566">
        <f t="shared" si="34"/>
        <v>54696</v>
      </c>
      <c r="T566">
        <f t="shared" si="35"/>
        <v>25398</v>
      </c>
      <c r="U566">
        <f t="shared" si="33"/>
        <v>2.1535553980628395</v>
      </c>
      <c r="V566">
        <v>373</v>
      </c>
      <c r="W566">
        <v>308</v>
      </c>
    </row>
    <row r="567" spans="1:23" hidden="1" x14ac:dyDescent="0.2">
      <c r="A567">
        <v>11</v>
      </c>
      <c r="B567" t="s">
        <v>3</v>
      </c>
      <c r="C567" t="s">
        <v>4</v>
      </c>
      <c r="D567" t="s">
        <v>52</v>
      </c>
      <c r="E567">
        <v>27.24</v>
      </c>
      <c r="F567">
        <v>153.19999999999999</v>
      </c>
      <c r="G567">
        <v>-27.4</v>
      </c>
      <c r="H567">
        <v>153.03299999999999</v>
      </c>
      <c r="I567">
        <v>14</v>
      </c>
      <c r="J567" t="s">
        <v>6</v>
      </c>
      <c r="K567" s="1">
        <v>20474</v>
      </c>
      <c r="L567" t="s">
        <v>53</v>
      </c>
      <c r="M567" t="s">
        <v>54</v>
      </c>
      <c r="N567" t="s">
        <v>14</v>
      </c>
      <c r="O567" t="s">
        <v>18</v>
      </c>
      <c r="P567" t="s">
        <v>27</v>
      </c>
      <c r="Q567">
        <v>2</v>
      </c>
      <c r="R567">
        <v>1</v>
      </c>
      <c r="S567">
        <f t="shared" si="34"/>
        <v>54696</v>
      </c>
      <c r="T567">
        <f t="shared" si="35"/>
        <v>25398</v>
      </c>
      <c r="U567">
        <f t="shared" si="33"/>
        <v>2.1535553980628395</v>
      </c>
      <c r="V567">
        <v>373</v>
      </c>
      <c r="W567">
        <v>308</v>
      </c>
    </row>
    <row r="568" spans="1:23" hidden="1" x14ac:dyDescent="0.2">
      <c r="A568">
        <v>11</v>
      </c>
      <c r="B568" t="s">
        <v>3</v>
      </c>
      <c r="C568" t="s">
        <v>4</v>
      </c>
      <c r="D568" t="s">
        <v>52</v>
      </c>
      <c r="E568">
        <v>27.24</v>
      </c>
      <c r="F568">
        <v>153.19999999999999</v>
      </c>
      <c r="G568">
        <v>-27.4</v>
      </c>
      <c r="H568">
        <v>153.03299999999999</v>
      </c>
      <c r="I568">
        <v>14</v>
      </c>
      <c r="J568" t="s">
        <v>6</v>
      </c>
      <c r="K568" s="1">
        <v>20474</v>
      </c>
      <c r="L568" t="s">
        <v>53</v>
      </c>
      <c r="M568" t="s">
        <v>54</v>
      </c>
      <c r="N568" t="s">
        <v>14</v>
      </c>
      <c r="O568" t="s">
        <v>18</v>
      </c>
      <c r="P568" t="s">
        <v>27</v>
      </c>
      <c r="Q568">
        <v>3</v>
      </c>
      <c r="R568">
        <v>1.79</v>
      </c>
      <c r="S568">
        <f t="shared" si="34"/>
        <v>54696</v>
      </c>
      <c r="T568">
        <f t="shared" si="35"/>
        <v>25398</v>
      </c>
      <c r="U568">
        <f t="shared" si="33"/>
        <v>2.1535553980628395</v>
      </c>
      <c r="V568">
        <v>373</v>
      </c>
      <c r="W568">
        <v>308</v>
      </c>
    </row>
    <row r="569" spans="1:23" hidden="1" x14ac:dyDescent="0.2">
      <c r="A569">
        <v>11</v>
      </c>
      <c r="B569" t="s">
        <v>3</v>
      </c>
      <c r="C569" t="s">
        <v>4</v>
      </c>
      <c r="D569" t="s">
        <v>52</v>
      </c>
      <c r="E569">
        <v>27.24</v>
      </c>
      <c r="F569">
        <v>153.19999999999999</v>
      </c>
      <c r="G569">
        <v>-27.4</v>
      </c>
      <c r="H569">
        <v>153.03299999999999</v>
      </c>
      <c r="I569">
        <v>14</v>
      </c>
      <c r="J569" t="s">
        <v>6</v>
      </c>
      <c r="K569" s="1">
        <v>20474</v>
      </c>
      <c r="L569" t="s">
        <v>53</v>
      </c>
      <c r="M569" t="s">
        <v>54</v>
      </c>
      <c r="N569" t="s">
        <v>14</v>
      </c>
      <c r="O569" t="s">
        <v>18</v>
      </c>
      <c r="P569" t="s">
        <v>27</v>
      </c>
      <c r="Q569">
        <v>4</v>
      </c>
      <c r="R569">
        <v>1.22</v>
      </c>
      <c r="S569">
        <f t="shared" si="34"/>
        <v>54696</v>
      </c>
      <c r="T569">
        <f t="shared" si="35"/>
        <v>25398</v>
      </c>
      <c r="U569">
        <f t="shared" si="33"/>
        <v>2.1535553980628395</v>
      </c>
      <c r="V569">
        <v>373</v>
      </c>
      <c r="W569">
        <v>308</v>
      </c>
    </row>
    <row r="570" spans="1:23" hidden="1" x14ac:dyDescent="0.2">
      <c r="A570">
        <v>11</v>
      </c>
      <c r="B570" t="s">
        <v>3</v>
      </c>
      <c r="C570" t="s">
        <v>4</v>
      </c>
      <c r="D570" t="s">
        <v>52</v>
      </c>
      <c r="E570">
        <v>27.24</v>
      </c>
      <c r="F570">
        <v>153.19999999999999</v>
      </c>
      <c r="G570">
        <v>-27.4</v>
      </c>
      <c r="H570">
        <v>153.03299999999999</v>
      </c>
      <c r="I570">
        <v>14</v>
      </c>
      <c r="J570" t="s">
        <v>6</v>
      </c>
      <c r="K570" s="1">
        <v>20474</v>
      </c>
      <c r="L570" t="s">
        <v>53</v>
      </c>
      <c r="M570" t="s">
        <v>54</v>
      </c>
      <c r="N570" t="s">
        <v>14</v>
      </c>
      <c r="O570" t="s">
        <v>18</v>
      </c>
      <c r="P570" t="s">
        <v>27</v>
      </c>
      <c r="Q570">
        <v>5</v>
      </c>
      <c r="R570">
        <v>3.39</v>
      </c>
      <c r="S570">
        <f t="shared" si="34"/>
        <v>54696</v>
      </c>
      <c r="T570">
        <f t="shared" si="35"/>
        <v>25398</v>
      </c>
      <c r="U570">
        <f t="shared" si="33"/>
        <v>2.1535553980628395</v>
      </c>
      <c r="V570">
        <v>373</v>
      </c>
      <c r="W570">
        <v>308</v>
      </c>
    </row>
    <row r="571" spans="1:23" hidden="1" x14ac:dyDescent="0.2">
      <c r="A571">
        <v>11</v>
      </c>
      <c r="B571" t="s">
        <v>3</v>
      </c>
      <c r="C571" t="s">
        <v>4</v>
      </c>
      <c r="D571" t="s">
        <v>52</v>
      </c>
      <c r="E571">
        <v>27.24</v>
      </c>
      <c r="F571">
        <v>153.19999999999999</v>
      </c>
      <c r="G571">
        <v>-27.4</v>
      </c>
      <c r="H571">
        <v>153.03299999999999</v>
      </c>
      <c r="I571">
        <v>14</v>
      </c>
      <c r="J571" t="s">
        <v>6</v>
      </c>
      <c r="K571" s="1">
        <v>20474</v>
      </c>
      <c r="L571" t="s">
        <v>53</v>
      </c>
      <c r="M571" t="s">
        <v>54</v>
      </c>
      <c r="N571" t="s">
        <v>14</v>
      </c>
      <c r="O571" t="s">
        <v>18</v>
      </c>
      <c r="P571" t="s">
        <v>27</v>
      </c>
      <c r="Q571">
        <v>6</v>
      </c>
      <c r="R571">
        <v>2.31</v>
      </c>
      <c r="S571">
        <f t="shared" si="34"/>
        <v>54696</v>
      </c>
      <c r="T571">
        <f t="shared" si="35"/>
        <v>25398</v>
      </c>
      <c r="U571">
        <f t="shared" si="33"/>
        <v>2.1535553980628395</v>
      </c>
      <c r="V571">
        <v>373</v>
      </c>
      <c r="W571">
        <v>308</v>
      </c>
    </row>
    <row r="572" spans="1:23" hidden="1" x14ac:dyDescent="0.2">
      <c r="A572">
        <v>11</v>
      </c>
      <c r="B572" t="s">
        <v>3</v>
      </c>
      <c r="C572" t="s">
        <v>4</v>
      </c>
      <c r="D572" t="s">
        <v>52</v>
      </c>
      <c r="E572">
        <v>27.24</v>
      </c>
      <c r="F572">
        <v>153.19999999999999</v>
      </c>
      <c r="G572">
        <v>-27.4</v>
      </c>
      <c r="H572">
        <v>153.03299999999999</v>
      </c>
      <c r="I572">
        <v>14</v>
      </c>
      <c r="J572" t="s">
        <v>6</v>
      </c>
      <c r="K572" s="1">
        <v>20474</v>
      </c>
      <c r="L572" t="s">
        <v>53</v>
      </c>
      <c r="M572" t="s">
        <v>54</v>
      </c>
      <c r="N572" t="s">
        <v>14</v>
      </c>
      <c r="O572" t="s">
        <v>19</v>
      </c>
      <c r="P572" t="s">
        <v>27</v>
      </c>
      <c r="Q572">
        <v>1</v>
      </c>
      <c r="R572">
        <v>9.58</v>
      </c>
      <c r="S572">
        <f t="shared" si="34"/>
        <v>54696</v>
      </c>
      <c r="T572">
        <f t="shared" si="35"/>
        <v>25398</v>
      </c>
      <c r="U572">
        <f t="shared" si="33"/>
        <v>2.1535553980628395</v>
      </c>
      <c r="V572">
        <v>373</v>
      </c>
      <c r="W572">
        <v>308</v>
      </c>
    </row>
    <row r="573" spans="1:23" hidden="1" x14ac:dyDescent="0.2">
      <c r="A573">
        <v>11</v>
      </c>
      <c r="B573" t="s">
        <v>3</v>
      </c>
      <c r="C573" t="s">
        <v>4</v>
      </c>
      <c r="D573" t="s">
        <v>52</v>
      </c>
      <c r="E573">
        <v>27.24</v>
      </c>
      <c r="F573">
        <v>153.19999999999999</v>
      </c>
      <c r="G573">
        <v>-27.4</v>
      </c>
      <c r="H573">
        <v>153.03299999999999</v>
      </c>
      <c r="I573">
        <v>14</v>
      </c>
      <c r="J573" t="s">
        <v>6</v>
      </c>
      <c r="K573" s="1">
        <v>20474</v>
      </c>
      <c r="L573" t="s">
        <v>53</v>
      </c>
      <c r="M573" t="s">
        <v>54</v>
      </c>
      <c r="N573" t="s">
        <v>14</v>
      </c>
      <c r="O573" t="s">
        <v>19</v>
      </c>
      <c r="P573" t="s">
        <v>27</v>
      </c>
      <c r="Q573">
        <v>2</v>
      </c>
      <c r="R573">
        <v>5.16</v>
      </c>
      <c r="S573">
        <f t="shared" si="34"/>
        <v>54696</v>
      </c>
      <c r="T573">
        <f t="shared" si="35"/>
        <v>25398</v>
      </c>
      <c r="U573">
        <f t="shared" si="33"/>
        <v>2.1535553980628395</v>
      </c>
      <c r="V573">
        <v>373</v>
      </c>
      <c r="W573">
        <v>308</v>
      </c>
    </row>
    <row r="574" spans="1:23" hidden="1" x14ac:dyDescent="0.2">
      <c r="A574">
        <v>11</v>
      </c>
      <c r="B574" t="s">
        <v>3</v>
      </c>
      <c r="C574" t="s">
        <v>4</v>
      </c>
      <c r="D574" t="s">
        <v>52</v>
      </c>
      <c r="E574">
        <v>27.24</v>
      </c>
      <c r="F574">
        <v>153.19999999999999</v>
      </c>
      <c r="G574">
        <v>-27.4</v>
      </c>
      <c r="H574">
        <v>153.03299999999999</v>
      </c>
      <c r="I574">
        <v>14</v>
      </c>
      <c r="J574" t="s">
        <v>6</v>
      </c>
      <c r="K574" s="1">
        <v>20474</v>
      </c>
      <c r="L574" t="s">
        <v>53</v>
      </c>
      <c r="M574" t="s">
        <v>54</v>
      </c>
      <c r="N574" t="s">
        <v>14</v>
      </c>
      <c r="O574" t="s">
        <v>19</v>
      </c>
      <c r="P574" t="s">
        <v>27</v>
      </c>
      <c r="Q574">
        <v>3</v>
      </c>
      <c r="R574">
        <v>7.4</v>
      </c>
      <c r="S574">
        <f t="shared" si="34"/>
        <v>54696</v>
      </c>
      <c r="T574">
        <f t="shared" si="35"/>
        <v>25398</v>
      </c>
      <c r="U574">
        <f t="shared" si="33"/>
        <v>2.1535553980628395</v>
      </c>
      <c r="V574">
        <v>373</v>
      </c>
      <c r="W574">
        <v>308</v>
      </c>
    </row>
    <row r="575" spans="1:23" hidden="1" x14ac:dyDescent="0.2">
      <c r="A575">
        <v>11</v>
      </c>
      <c r="B575" t="s">
        <v>3</v>
      </c>
      <c r="C575" t="s">
        <v>4</v>
      </c>
      <c r="D575" t="s">
        <v>52</v>
      </c>
      <c r="E575">
        <v>27.24</v>
      </c>
      <c r="F575">
        <v>153.19999999999999</v>
      </c>
      <c r="G575">
        <v>-27.4</v>
      </c>
      <c r="H575">
        <v>153.03299999999999</v>
      </c>
      <c r="I575">
        <v>14</v>
      </c>
      <c r="J575" t="s">
        <v>6</v>
      </c>
      <c r="K575" s="1">
        <v>20474</v>
      </c>
      <c r="L575" t="s">
        <v>53</v>
      </c>
      <c r="M575" t="s">
        <v>54</v>
      </c>
      <c r="N575" t="s">
        <v>14</v>
      </c>
      <c r="O575" t="s">
        <v>19</v>
      </c>
      <c r="P575" t="s">
        <v>27</v>
      </c>
      <c r="Q575">
        <v>4</v>
      </c>
      <c r="R575">
        <v>5.25</v>
      </c>
      <c r="S575">
        <f t="shared" si="34"/>
        <v>54696</v>
      </c>
      <c r="T575">
        <f t="shared" si="35"/>
        <v>25398</v>
      </c>
      <c r="U575">
        <f t="shared" ref="U575:U608" si="36">S575/T575</f>
        <v>2.1535553980628395</v>
      </c>
      <c r="V575">
        <v>373</v>
      </c>
      <c r="W575">
        <v>308</v>
      </c>
    </row>
    <row r="576" spans="1:23" hidden="1" x14ac:dyDescent="0.2">
      <c r="A576">
        <v>11</v>
      </c>
      <c r="B576" t="s">
        <v>3</v>
      </c>
      <c r="C576" t="s">
        <v>4</v>
      </c>
      <c r="D576" t="s">
        <v>52</v>
      </c>
      <c r="E576">
        <v>27.24</v>
      </c>
      <c r="F576">
        <v>153.19999999999999</v>
      </c>
      <c r="G576">
        <v>-27.4</v>
      </c>
      <c r="H576">
        <v>153.03299999999999</v>
      </c>
      <c r="I576">
        <v>14</v>
      </c>
      <c r="J576" t="s">
        <v>6</v>
      </c>
      <c r="K576" s="1">
        <v>20474</v>
      </c>
      <c r="L576" t="s">
        <v>53</v>
      </c>
      <c r="M576" t="s">
        <v>54</v>
      </c>
      <c r="N576" t="s">
        <v>14</v>
      </c>
      <c r="O576" t="s">
        <v>19</v>
      </c>
      <c r="P576" t="s">
        <v>27</v>
      </c>
      <c r="Q576">
        <v>5</v>
      </c>
      <c r="R576">
        <v>6.89</v>
      </c>
      <c r="S576">
        <f t="shared" si="34"/>
        <v>54696</v>
      </c>
      <c r="T576">
        <f t="shared" si="35"/>
        <v>25398</v>
      </c>
      <c r="U576">
        <f t="shared" si="36"/>
        <v>2.1535553980628395</v>
      </c>
      <c r="V576">
        <v>373</v>
      </c>
      <c r="W576">
        <v>308</v>
      </c>
    </row>
    <row r="577" spans="1:23" hidden="1" x14ac:dyDescent="0.2">
      <c r="A577">
        <v>11</v>
      </c>
      <c r="B577" t="s">
        <v>3</v>
      </c>
      <c r="C577" t="s">
        <v>4</v>
      </c>
      <c r="D577" t="s">
        <v>52</v>
      </c>
      <c r="E577">
        <v>27.24</v>
      </c>
      <c r="F577">
        <v>153.19999999999999</v>
      </c>
      <c r="G577">
        <v>-27.4</v>
      </c>
      <c r="H577">
        <v>153.03299999999999</v>
      </c>
      <c r="I577">
        <v>14</v>
      </c>
      <c r="J577" t="s">
        <v>6</v>
      </c>
      <c r="K577" s="1">
        <v>20474</v>
      </c>
      <c r="L577" t="s">
        <v>53</v>
      </c>
      <c r="M577" t="s">
        <v>54</v>
      </c>
      <c r="N577" t="s">
        <v>14</v>
      </c>
      <c r="O577" t="s">
        <v>19</v>
      </c>
      <c r="P577" t="s">
        <v>27</v>
      </c>
      <c r="Q577">
        <v>6</v>
      </c>
      <c r="R577">
        <v>8.7899999999999991</v>
      </c>
      <c r="S577">
        <f t="shared" si="34"/>
        <v>54696</v>
      </c>
      <c r="T577">
        <f t="shared" si="35"/>
        <v>25398</v>
      </c>
      <c r="U577">
        <f t="shared" si="36"/>
        <v>2.1535553980628395</v>
      </c>
      <c r="V577">
        <v>373</v>
      </c>
      <c r="W577">
        <v>308</v>
      </c>
    </row>
    <row r="578" spans="1:23" hidden="1" x14ac:dyDescent="0.2">
      <c r="A578">
        <v>11</v>
      </c>
      <c r="B578" t="s">
        <v>3</v>
      </c>
      <c r="C578" t="s">
        <v>4</v>
      </c>
      <c r="D578" t="s">
        <v>52</v>
      </c>
      <c r="E578">
        <v>27.24</v>
      </c>
      <c r="F578">
        <v>153.19999999999999</v>
      </c>
      <c r="G578">
        <v>-27.4</v>
      </c>
      <c r="H578">
        <v>153.03299999999999</v>
      </c>
      <c r="I578">
        <v>14</v>
      </c>
      <c r="J578" t="s">
        <v>6</v>
      </c>
      <c r="K578" s="1">
        <v>20474</v>
      </c>
      <c r="L578" t="s">
        <v>53</v>
      </c>
      <c r="M578" t="s">
        <v>54</v>
      </c>
      <c r="N578" t="s">
        <v>24</v>
      </c>
      <c r="O578" t="s">
        <v>15</v>
      </c>
      <c r="P578" t="s">
        <v>26</v>
      </c>
      <c r="Q578">
        <v>1</v>
      </c>
      <c r="R578">
        <v>24.08</v>
      </c>
      <c r="S578">
        <f t="shared" si="34"/>
        <v>54696</v>
      </c>
      <c r="T578">
        <f t="shared" si="35"/>
        <v>25398</v>
      </c>
      <c r="U578">
        <f t="shared" si="36"/>
        <v>2.1535553980628395</v>
      </c>
      <c r="V578">
        <v>373</v>
      </c>
      <c r="W578">
        <v>308</v>
      </c>
    </row>
    <row r="579" spans="1:23" hidden="1" x14ac:dyDescent="0.2">
      <c r="A579">
        <v>11</v>
      </c>
      <c r="B579" t="s">
        <v>3</v>
      </c>
      <c r="C579" t="s">
        <v>4</v>
      </c>
      <c r="D579" t="s">
        <v>52</v>
      </c>
      <c r="E579">
        <v>27.24</v>
      </c>
      <c r="F579">
        <v>153.19999999999999</v>
      </c>
      <c r="G579">
        <v>-27.4</v>
      </c>
      <c r="H579">
        <v>153.03299999999999</v>
      </c>
      <c r="I579">
        <v>14</v>
      </c>
      <c r="J579" t="s">
        <v>6</v>
      </c>
      <c r="K579" s="1">
        <v>20474</v>
      </c>
      <c r="L579" t="s">
        <v>53</v>
      </c>
      <c r="M579" t="s">
        <v>54</v>
      </c>
      <c r="N579" t="s">
        <v>24</v>
      </c>
      <c r="O579" t="s">
        <v>15</v>
      </c>
      <c r="P579" t="s">
        <v>26</v>
      </c>
      <c r="Q579">
        <v>2</v>
      </c>
      <c r="R579">
        <v>25.02</v>
      </c>
      <c r="S579">
        <f t="shared" si="34"/>
        <v>54696</v>
      </c>
      <c r="T579">
        <f t="shared" si="35"/>
        <v>25398</v>
      </c>
      <c r="U579">
        <f t="shared" si="36"/>
        <v>2.1535553980628395</v>
      </c>
      <c r="V579">
        <v>373</v>
      </c>
      <c r="W579">
        <v>308</v>
      </c>
    </row>
    <row r="580" spans="1:23" hidden="1" x14ac:dyDescent="0.2">
      <c r="A580">
        <v>11</v>
      </c>
      <c r="B580" t="s">
        <v>3</v>
      </c>
      <c r="C580" t="s">
        <v>4</v>
      </c>
      <c r="D580" t="s">
        <v>52</v>
      </c>
      <c r="E580">
        <v>27.24</v>
      </c>
      <c r="F580">
        <v>153.19999999999999</v>
      </c>
      <c r="G580">
        <v>-27.4</v>
      </c>
      <c r="H580">
        <v>153.03299999999999</v>
      </c>
      <c r="I580">
        <v>14</v>
      </c>
      <c r="J580" t="s">
        <v>6</v>
      </c>
      <c r="K580" s="1">
        <v>20474</v>
      </c>
      <c r="L580" t="s">
        <v>53</v>
      </c>
      <c r="M580" t="s">
        <v>54</v>
      </c>
      <c r="N580" t="s">
        <v>24</v>
      </c>
      <c r="O580" t="s">
        <v>15</v>
      </c>
      <c r="P580" t="s">
        <v>26</v>
      </c>
      <c r="Q580">
        <v>3</v>
      </c>
      <c r="R580">
        <v>25.15</v>
      </c>
      <c r="S580">
        <f t="shared" si="34"/>
        <v>54696</v>
      </c>
      <c r="T580">
        <f t="shared" si="35"/>
        <v>25398</v>
      </c>
      <c r="U580">
        <f t="shared" si="36"/>
        <v>2.1535553980628395</v>
      </c>
      <c r="V580">
        <v>373</v>
      </c>
      <c r="W580">
        <v>308</v>
      </c>
    </row>
    <row r="581" spans="1:23" hidden="1" x14ac:dyDescent="0.2">
      <c r="A581">
        <v>11</v>
      </c>
      <c r="B581" t="s">
        <v>3</v>
      </c>
      <c r="C581" t="s">
        <v>4</v>
      </c>
      <c r="D581" t="s">
        <v>52</v>
      </c>
      <c r="E581">
        <v>27.24</v>
      </c>
      <c r="F581">
        <v>153.19999999999999</v>
      </c>
      <c r="G581">
        <v>-27.4</v>
      </c>
      <c r="H581">
        <v>153.03299999999999</v>
      </c>
      <c r="I581">
        <v>14</v>
      </c>
      <c r="J581" t="s">
        <v>6</v>
      </c>
      <c r="K581" s="1">
        <v>20474</v>
      </c>
      <c r="L581" t="s">
        <v>53</v>
      </c>
      <c r="M581" t="s">
        <v>54</v>
      </c>
      <c r="N581" t="s">
        <v>24</v>
      </c>
      <c r="O581" t="s">
        <v>15</v>
      </c>
      <c r="P581" t="s">
        <v>26</v>
      </c>
      <c r="Q581">
        <v>4</v>
      </c>
      <c r="R581">
        <v>25.17</v>
      </c>
      <c r="S581">
        <f t="shared" si="34"/>
        <v>54696</v>
      </c>
      <c r="T581">
        <f t="shared" si="35"/>
        <v>25398</v>
      </c>
      <c r="U581">
        <f t="shared" si="36"/>
        <v>2.1535553980628395</v>
      </c>
      <c r="V581">
        <v>373</v>
      </c>
      <c r="W581">
        <v>308</v>
      </c>
    </row>
    <row r="582" spans="1:23" hidden="1" x14ac:dyDescent="0.2">
      <c r="A582">
        <v>11</v>
      </c>
      <c r="B582" t="s">
        <v>3</v>
      </c>
      <c r="C582" t="s">
        <v>4</v>
      </c>
      <c r="D582" t="s">
        <v>52</v>
      </c>
      <c r="E582">
        <v>27.24</v>
      </c>
      <c r="F582">
        <v>153.19999999999999</v>
      </c>
      <c r="G582">
        <v>-27.4</v>
      </c>
      <c r="H582">
        <v>153.03299999999999</v>
      </c>
      <c r="I582">
        <v>14</v>
      </c>
      <c r="J582" t="s">
        <v>6</v>
      </c>
      <c r="K582" s="1">
        <v>20474</v>
      </c>
      <c r="L582" t="s">
        <v>53</v>
      </c>
      <c r="M582" t="s">
        <v>54</v>
      </c>
      <c r="N582" t="s">
        <v>24</v>
      </c>
      <c r="O582" t="s">
        <v>15</v>
      </c>
      <c r="P582" t="s">
        <v>26</v>
      </c>
      <c r="Q582">
        <v>5</v>
      </c>
      <c r="R582">
        <v>22.83</v>
      </c>
      <c r="S582">
        <f t="shared" si="34"/>
        <v>54696</v>
      </c>
      <c r="T582">
        <f t="shared" si="35"/>
        <v>25398</v>
      </c>
      <c r="U582">
        <f t="shared" si="36"/>
        <v>2.1535553980628395</v>
      </c>
      <c r="V582">
        <v>373</v>
      </c>
      <c r="W582">
        <v>308</v>
      </c>
    </row>
    <row r="583" spans="1:23" hidden="1" x14ac:dyDescent="0.2">
      <c r="A583">
        <v>11</v>
      </c>
      <c r="B583" t="s">
        <v>3</v>
      </c>
      <c r="C583" t="s">
        <v>4</v>
      </c>
      <c r="D583" t="s">
        <v>52</v>
      </c>
      <c r="E583">
        <v>27.24</v>
      </c>
      <c r="F583">
        <v>153.19999999999999</v>
      </c>
      <c r="G583">
        <v>-27.4</v>
      </c>
      <c r="H583">
        <v>153.03299999999999</v>
      </c>
      <c r="I583">
        <v>14</v>
      </c>
      <c r="J583" t="s">
        <v>6</v>
      </c>
      <c r="K583" s="1">
        <v>20474</v>
      </c>
      <c r="L583" t="s">
        <v>53</v>
      </c>
      <c r="M583" t="s">
        <v>54</v>
      </c>
      <c r="N583" t="s">
        <v>24</v>
      </c>
      <c r="O583" t="s">
        <v>15</v>
      </c>
      <c r="P583" t="s">
        <v>26</v>
      </c>
      <c r="Q583">
        <v>6</v>
      </c>
      <c r="R583">
        <v>24.83</v>
      </c>
      <c r="S583">
        <f t="shared" si="34"/>
        <v>54696</v>
      </c>
      <c r="T583">
        <f t="shared" si="35"/>
        <v>25398</v>
      </c>
      <c r="U583">
        <f t="shared" si="36"/>
        <v>2.1535553980628395</v>
      </c>
      <c r="V583">
        <v>373</v>
      </c>
      <c r="W583">
        <v>308</v>
      </c>
    </row>
    <row r="584" spans="1:23" hidden="1" x14ac:dyDescent="0.2">
      <c r="A584">
        <v>11</v>
      </c>
      <c r="B584" t="s">
        <v>3</v>
      </c>
      <c r="C584" t="s">
        <v>4</v>
      </c>
      <c r="D584" t="s">
        <v>52</v>
      </c>
      <c r="E584">
        <v>27.24</v>
      </c>
      <c r="F584">
        <v>153.19999999999999</v>
      </c>
      <c r="G584">
        <v>-27.4</v>
      </c>
      <c r="H584">
        <v>153.03299999999999</v>
      </c>
      <c r="I584">
        <v>14</v>
      </c>
      <c r="J584" t="s">
        <v>6</v>
      </c>
      <c r="K584" s="1">
        <v>20474</v>
      </c>
      <c r="L584" t="s">
        <v>53</v>
      </c>
      <c r="M584" t="s">
        <v>54</v>
      </c>
      <c r="N584" t="s">
        <v>24</v>
      </c>
      <c r="O584" t="s">
        <v>15</v>
      </c>
      <c r="P584" t="s">
        <v>26</v>
      </c>
      <c r="Q584">
        <v>7</v>
      </c>
      <c r="R584">
        <v>28.35</v>
      </c>
      <c r="S584">
        <f t="shared" si="34"/>
        <v>54696</v>
      </c>
      <c r="T584">
        <f t="shared" si="35"/>
        <v>25398</v>
      </c>
      <c r="U584">
        <f t="shared" si="36"/>
        <v>2.1535553980628395</v>
      </c>
      <c r="V584">
        <v>373</v>
      </c>
      <c r="W584">
        <v>308</v>
      </c>
    </row>
    <row r="585" spans="1:23" hidden="1" x14ac:dyDescent="0.2">
      <c r="A585">
        <v>11</v>
      </c>
      <c r="B585" t="s">
        <v>3</v>
      </c>
      <c r="C585" t="s">
        <v>4</v>
      </c>
      <c r="D585" t="s">
        <v>52</v>
      </c>
      <c r="E585">
        <v>27.24</v>
      </c>
      <c r="F585">
        <v>153.19999999999999</v>
      </c>
      <c r="G585">
        <v>-27.4</v>
      </c>
      <c r="H585">
        <v>153.03299999999999</v>
      </c>
      <c r="I585">
        <v>14</v>
      </c>
      <c r="J585" t="s">
        <v>6</v>
      </c>
      <c r="K585" s="1">
        <v>20474</v>
      </c>
      <c r="L585" t="s">
        <v>53</v>
      </c>
      <c r="M585" t="s">
        <v>54</v>
      </c>
      <c r="N585" t="s">
        <v>24</v>
      </c>
      <c r="O585" t="s">
        <v>15</v>
      </c>
      <c r="P585" t="s">
        <v>26</v>
      </c>
      <c r="Q585">
        <v>8</v>
      </c>
      <c r="R585">
        <v>23.48</v>
      </c>
      <c r="S585">
        <f t="shared" si="34"/>
        <v>54696</v>
      </c>
      <c r="T585">
        <f t="shared" si="35"/>
        <v>25398</v>
      </c>
      <c r="U585">
        <f t="shared" si="36"/>
        <v>2.1535553980628395</v>
      </c>
      <c r="V585">
        <v>373</v>
      </c>
      <c r="W585">
        <v>308</v>
      </c>
    </row>
    <row r="586" spans="1:23" hidden="1" x14ac:dyDescent="0.2">
      <c r="A586">
        <v>11</v>
      </c>
      <c r="B586" t="s">
        <v>3</v>
      </c>
      <c r="C586" t="s">
        <v>4</v>
      </c>
      <c r="D586" t="s">
        <v>52</v>
      </c>
      <c r="E586">
        <v>27.24</v>
      </c>
      <c r="F586">
        <v>153.19999999999999</v>
      </c>
      <c r="G586">
        <v>-27.4</v>
      </c>
      <c r="H586">
        <v>153.03299999999999</v>
      </c>
      <c r="I586">
        <v>14</v>
      </c>
      <c r="J586" t="s">
        <v>6</v>
      </c>
      <c r="K586" s="1">
        <v>20474</v>
      </c>
      <c r="L586" t="s">
        <v>53</v>
      </c>
      <c r="M586" t="s">
        <v>54</v>
      </c>
      <c r="N586" t="s">
        <v>24</v>
      </c>
      <c r="O586" t="s">
        <v>15</v>
      </c>
      <c r="P586" t="s">
        <v>26</v>
      </c>
      <c r="Q586">
        <v>9</v>
      </c>
      <c r="R586">
        <v>21.16</v>
      </c>
      <c r="S586">
        <f t="shared" si="34"/>
        <v>54696</v>
      </c>
      <c r="T586">
        <f t="shared" si="35"/>
        <v>25398</v>
      </c>
      <c r="U586">
        <f t="shared" si="36"/>
        <v>2.1535553980628395</v>
      </c>
      <c r="V586">
        <v>373</v>
      </c>
      <c r="W586">
        <v>308</v>
      </c>
    </row>
    <row r="587" spans="1:23" hidden="1" x14ac:dyDescent="0.2">
      <c r="A587">
        <v>11</v>
      </c>
      <c r="B587" t="s">
        <v>3</v>
      </c>
      <c r="C587" t="s">
        <v>4</v>
      </c>
      <c r="D587" t="s">
        <v>52</v>
      </c>
      <c r="E587">
        <v>27.24</v>
      </c>
      <c r="F587">
        <v>153.19999999999999</v>
      </c>
      <c r="G587">
        <v>-27.4</v>
      </c>
      <c r="H587">
        <v>153.03299999999999</v>
      </c>
      <c r="I587">
        <v>14</v>
      </c>
      <c r="J587" t="s">
        <v>6</v>
      </c>
      <c r="K587" s="1">
        <v>20474</v>
      </c>
      <c r="L587" t="s">
        <v>53</v>
      </c>
      <c r="M587" t="s">
        <v>54</v>
      </c>
      <c r="N587" t="s">
        <v>24</v>
      </c>
      <c r="O587" t="s">
        <v>15</v>
      </c>
      <c r="P587" t="s">
        <v>26</v>
      </c>
      <c r="Q587">
        <v>10</v>
      </c>
      <c r="R587">
        <v>22.35</v>
      </c>
      <c r="S587">
        <f t="shared" si="34"/>
        <v>54696</v>
      </c>
      <c r="T587">
        <f t="shared" si="35"/>
        <v>25398</v>
      </c>
      <c r="U587">
        <f t="shared" si="36"/>
        <v>2.1535553980628395</v>
      </c>
      <c r="V587">
        <v>373</v>
      </c>
      <c r="W587">
        <v>308</v>
      </c>
    </row>
    <row r="588" spans="1:23" x14ac:dyDescent="0.2">
      <c r="A588">
        <v>11</v>
      </c>
      <c r="B588" t="s">
        <v>3</v>
      </c>
      <c r="C588" t="s">
        <v>4</v>
      </c>
      <c r="D588" t="s">
        <v>52</v>
      </c>
      <c r="E588">
        <v>27.24</v>
      </c>
      <c r="F588">
        <v>153.19999999999999</v>
      </c>
      <c r="G588">
        <v>-27.4</v>
      </c>
      <c r="H588">
        <v>153.03299999999999</v>
      </c>
      <c r="I588">
        <v>14</v>
      </c>
      <c r="J588" t="s">
        <v>6</v>
      </c>
      <c r="K588" s="1">
        <v>20474</v>
      </c>
      <c r="L588" t="s">
        <v>53</v>
      </c>
      <c r="M588" t="s">
        <v>54</v>
      </c>
      <c r="N588" t="s">
        <v>24</v>
      </c>
      <c r="O588" t="s">
        <v>15</v>
      </c>
      <c r="P588" t="s">
        <v>27</v>
      </c>
      <c r="Q588">
        <v>1</v>
      </c>
      <c r="R588">
        <v>22.89</v>
      </c>
      <c r="S588">
        <f t="shared" si="34"/>
        <v>54696</v>
      </c>
      <c r="T588">
        <f t="shared" si="35"/>
        <v>25398</v>
      </c>
      <c r="U588">
        <f t="shared" si="36"/>
        <v>2.1535553980628395</v>
      </c>
      <c r="V588">
        <v>373</v>
      </c>
      <c r="W588">
        <v>308</v>
      </c>
    </row>
    <row r="589" spans="1:23" x14ac:dyDescent="0.2">
      <c r="A589">
        <v>11</v>
      </c>
      <c r="B589" t="s">
        <v>3</v>
      </c>
      <c r="C589" t="s">
        <v>4</v>
      </c>
      <c r="D589" t="s">
        <v>52</v>
      </c>
      <c r="E589">
        <v>27.24</v>
      </c>
      <c r="F589">
        <v>153.19999999999999</v>
      </c>
      <c r="G589">
        <v>-27.4</v>
      </c>
      <c r="H589">
        <v>153.03299999999999</v>
      </c>
      <c r="I589">
        <v>14</v>
      </c>
      <c r="J589" t="s">
        <v>6</v>
      </c>
      <c r="K589" s="1">
        <v>20474</v>
      </c>
      <c r="L589" t="s">
        <v>53</v>
      </c>
      <c r="M589" t="s">
        <v>54</v>
      </c>
      <c r="N589" t="s">
        <v>24</v>
      </c>
      <c r="O589" t="s">
        <v>15</v>
      </c>
      <c r="P589" t="s">
        <v>27</v>
      </c>
      <c r="Q589">
        <v>2</v>
      </c>
      <c r="R589">
        <v>19.23</v>
      </c>
      <c r="S589">
        <f t="shared" si="34"/>
        <v>54696</v>
      </c>
      <c r="T589">
        <f t="shared" si="35"/>
        <v>25398</v>
      </c>
      <c r="U589">
        <f t="shared" si="36"/>
        <v>2.1535553980628395</v>
      </c>
      <c r="V589">
        <v>373</v>
      </c>
      <c r="W589">
        <v>308</v>
      </c>
    </row>
    <row r="590" spans="1:23" x14ac:dyDescent="0.2">
      <c r="A590">
        <v>11</v>
      </c>
      <c r="B590" t="s">
        <v>3</v>
      </c>
      <c r="C590" t="s">
        <v>4</v>
      </c>
      <c r="D590" t="s">
        <v>52</v>
      </c>
      <c r="E590">
        <v>27.24</v>
      </c>
      <c r="F590">
        <v>153.19999999999999</v>
      </c>
      <c r="G590">
        <v>-27.4</v>
      </c>
      <c r="H590">
        <v>153.03299999999999</v>
      </c>
      <c r="I590">
        <v>14</v>
      </c>
      <c r="J590" t="s">
        <v>6</v>
      </c>
      <c r="K590" s="1">
        <v>20474</v>
      </c>
      <c r="L590" t="s">
        <v>53</v>
      </c>
      <c r="M590" t="s">
        <v>54</v>
      </c>
      <c r="N590" t="s">
        <v>24</v>
      </c>
      <c r="O590" t="s">
        <v>15</v>
      </c>
      <c r="P590" t="s">
        <v>27</v>
      </c>
      <c r="Q590">
        <v>3</v>
      </c>
      <c r="R590">
        <v>21.82</v>
      </c>
      <c r="S590">
        <f t="shared" si="34"/>
        <v>54696</v>
      </c>
      <c r="T590">
        <f t="shared" si="35"/>
        <v>25398</v>
      </c>
      <c r="U590">
        <f t="shared" si="36"/>
        <v>2.1535553980628395</v>
      </c>
      <c r="V590">
        <v>373</v>
      </c>
      <c r="W590">
        <v>308</v>
      </c>
    </row>
    <row r="591" spans="1:23" x14ac:dyDescent="0.2">
      <c r="A591">
        <v>11</v>
      </c>
      <c r="B591" t="s">
        <v>3</v>
      </c>
      <c r="C591" t="s">
        <v>4</v>
      </c>
      <c r="D591" t="s">
        <v>52</v>
      </c>
      <c r="E591">
        <v>27.24</v>
      </c>
      <c r="F591">
        <v>153.19999999999999</v>
      </c>
      <c r="G591">
        <v>-27.4</v>
      </c>
      <c r="H591">
        <v>153.03299999999999</v>
      </c>
      <c r="I591">
        <v>14</v>
      </c>
      <c r="J591" t="s">
        <v>6</v>
      </c>
      <c r="K591" s="1">
        <v>20474</v>
      </c>
      <c r="L591" t="s">
        <v>53</v>
      </c>
      <c r="M591" t="s">
        <v>54</v>
      </c>
      <c r="N591" t="s">
        <v>24</v>
      </c>
      <c r="O591" t="s">
        <v>15</v>
      </c>
      <c r="P591" t="s">
        <v>27</v>
      </c>
      <c r="Q591">
        <v>4</v>
      </c>
      <c r="R591">
        <v>24.48</v>
      </c>
      <c r="S591">
        <f t="shared" si="34"/>
        <v>54696</v>
      </c>
      <c r="T591">
        <f t="shared" si="35"/>
        <v>25398</v>
      </c>
      <c r="U591">
        <f t="shared" si="36"/>
        <v>2.1535553980628395</v>
      </c>
      <c r="V591">
        <v>373</v>
      </c>
      <c r="W591">
        <v>308</v>
      </c>
    </row>
    <row r="592" spans="1:23" x14ac:dyDescent="0.2">
      <c r="A592">
        <v>11</v>
      </c>
      <c r="B592" t="s">
        <v>3</v>
      </c>
      <c r="C592" t="s">
        <v>4</v>
      </c>
      <c r="D592" t="s">
        <v>52</v>
      </c>
      <c r="E592">
        <v>27.24</v>
      </c>
      <c r="F592">
        <v>153.19999999999999</v>
      </c>
      <c r="G592">
        <v>-27.4</v>
      </c>
      <c r="H592">
        <v>153.03299999999999</v>
      </c>
      <c r="I592">
        <v>14</v>
      </c>
      <c r="J592" t="s">
        <v>6</v>
      </c>
      <c r="K592" s="1">
        <v>20474</v>
      </c>
      <c r="L592" t="s">
        <v>53</v>
      </c>
      <c r="M592" t="s">
        <v>54</v>
      </c>
      <c r="N592" t="s">
        <v>24</v>
      </c>
      <c r="O592" t="s">
        <v>15</v>
      </c>
      <c r="P592" t="s">
        <v>27</v>
      </c>
      <c r="Q592">
        <v>5</v>
      </c>
      <c r="R592">
        <v>19.62</v>
      </c>
      <c r="S592">
        <f t="shared" si="34"/>
        <v>54696</v>
      </c>
      <c r="T592">
        <f t="shared" si="35"/>
        <v>25398</v>
      </c>
      <c r="U592">
        <f t="shared" si="36"/>
        <v>2.1535553980628395</v>
      </c>
      <c r="V592">
        <v>373</v>
      </c>
      <c r="W592">
        <v>308</v>
      </c>
    </row>
    <row r="593" spans="1:24" x14ac:dyDescent="0.2">
      <c r="A593">
        <v>11</v>
      </c>
      <c r="B593" t="s">
        <v>3</v>
      </c>
      <c r="C593" t="s">
        <v>4</v>
      </c>
      <c r="D593" t="s">
        <v>52</v>
      </c>
      <c r="E593">
        <v>27.24</v>
      </c>
      <c r="F593">
        <v>153.19999999999999</v>
      </c>
      <c r="G593">
        <v>-27.4</v>
      </c>
      <c r="H593">
        <v>153.03299999999999</v>
      </c>
      <c r="I593">
        <v>14</v>
      </c>
      <c r="J593" t="s">
        <v>6</v>
      </c>
      <c r="K593" s="1">
        <v>20474</v>
      </c>
      <c r="L593" t="s">
        <v>53</v>
      </c>
      <c r="M593" t="s">
        <v>54</v>
      </c>
      <c r="N593" t="s">
        <v>24</v>
      </c>
      <c r="O593" t="s">
        <v>15</v>
      </c>
      <c r="P593" t="s">
        <v>27</v>
      </c>
      <c r="Q593">
        <v>6</v>
      </c>
      <c r="R593">
        <v>19.079999999999998</v>
      </c>
      <c r="S593">
        <f t="shared" si="34"/>
        <v>54696</v>
      </c>
      <c r="T593">
        <f t="shared" si="35"/>
        <v>25398</v>
      </c>
      <c r="U593">
        <f t="shared" si="36"/>
        <v>2.1535553980628395</v>
      </c>
      <c r="V593">
        <v>373</v>
      </c>
      <c r="W593">
        <v>308</v>
      </c>
    </row>
    <row r="594" spans="1:24" x14ac:dyDescent="0.2">
      <c r="A594">
        <v>11</v>
      </c>
      <c r="B594" t="s">
        <v>3</v>
      </c>
      <c r="C594" t="s">
        <v>4</v>
      </c>
      <c r="D594" t="s">
        <v>52</v>
      </c>
      <c r="E594">
        <v>27.24</v>
      </c>
      <c r="F594">
        <v>153.19999999999999</v>
      </c>
      <c r="G594">
        <v>-27.4</v>
      </c>
      <c r="H594">
        <v>153.03299999999999</v>
      </c>
      <c r="I594">
        <v>14</v>
      </c>
      <c r="J594" t="s">
        <v>6</v>
      </c>
      <c r="K594" s="1">
        <v>20474</v>
      </c>
      <c r="L594" t="s">
        <v>53</v>
      </c>
      <c r="M594" t="s">
        <v>54</v>
      </c>
      <c r="N594" t="s">
        <v>24</v>
      </c>
      <c r="O594" t="s">
        <v>15</v>
      </c>
      <c r="P594" t="s">
        <v>27</v>
      </c>
      <c r="Q594">
        <v>7</v>
      </c>
      <c r="R594">
        <v>18.48</v>
      </c>
      <c r="S594">
        <f t="shared" si="34"/>
        <v>54696</v>
      </c>
      <c r="T594">
        <f t="shared" si="35"/>
        <v>25398</v>
      </c>
      <c r="U594">
        <f t="shared" si="36"/>
        <v>2.1535553980628395</v>
      </c>
      <c r="V594">
        <v>373</v>
      </c>
      <c r="W594">
        <v>308</v>
      </c>
    </row>
    <row r="595" spans="1:24" x14ac:dyDescent="0.2">
      <c r="A595">
        <v>11</v>
      </c>
      <c r="B595" t="s">
        <v>3</v>
      </c>
      <c r="C595" t="s">
        <v>4</v>
      </c>
      <c r="D595" t="s">
        <v>52</v>
      </c>
      <c r="E595">
        <v>27.24</v>
      </c>
      <c r="F595">
        <v>153.19999999999999</v>
      </c>
      <c r="G595">
        <v>-27.4</v>
      </c>
      <c r="H595">
        <v>153.03299999999999</v>
      </c>
      <c r="I595">
        <v>14</v>
      </c>
      <c r="J595" t="s">
        <v>6</v>
      </c>
      <c r="K595" s="1">
        <v>20474</v>
      </c>
      <c r="L595" t="s">
        <v>53</v>
      </c>
      <c r="M595" t="s">
        <v>54</v>
      </c>
      <c r="N595" t="s">
        <v>24</v>
      </c>
      <c r="O595" t="s">
        <v>15</v>
      </c>
      <c r="P595" t="s">
        <v>27</v>
      </c>
      <c r="Q595">
        <v>8</v>
      </c>
      <c r="R595">
        <v>17.64</v>
      </c>
      <c r="S595">
        <f t="shared" si="34"/>
        <v>54696</v>
      </c>
      <c r="T595">
        <f t="shared" si="35"/>
        <v>25398</v>
      </c>
      <c r="U595">
        <f t="shared" si="36"/>
        <v>2.1535553980628395</v>
      </c>
      <c r="V595">
        <v>373</v>
      </c>
      <c r="W595">
        <v>308</v>
      </c>
    </row>
    <row r="596" spans="1:24" x14ac:dyDescent="0.2">
      <c r="A596">
        <v>11</v>
      </c>
      <c r="B596" t="s">
        <v>3</v>
      </c>
      <c r="C596" t="s">
        <v>4</v>
      </c>
      <c r="D596" t="s">
        <v>52</v>
      </c>
      <c r="E596">
        <v>27.24</v>
      </c>
      <c r="F596">
        <v>153.19999999999999</v>
      </c>
      <c r="G596">
        <v>-27.4</v>
      </c>
      <c r="H596">
        <v>153.03299999999999</v>
      </c>
      <c r="I596">
        <v>14</v>
      </c>
      <c r="J596" t="s">
        <v>6</v>
      </c>
      <c r="K596" s="1">
        <v>20474</v>
      </c>
      <c r="L596" t="s">
        <v>53</v>
      </c>
      <c r="M596" t="s">
        <v>54</v>
      </c>
      <c r="N596" t="s">
        <v>24</v>
      </c>
      <c r="O596" t="s">
        <v>15</v>
      </c>
      <c r="P596" t="s">
        <v>27</v>
      </c>
      <c r="Q596">
        <v>9</v>
      </c>
      <c r="R596">
        <v>19.850000000000001</v>
      </c>
      <c r="S596">
        <f t="shared" si="34"/>
        <v>54696</v>
      </c>
      <c r="T596">
        <f t="shared" si="35"/>
        <v>25398</v>
      </c>
      <c r="U596">
        <f t="shared" si="36"/>
        <v>2.1535553980628395</v>
      </c>
      <c r="V596">
        <v>373</v>
      </c>
      <c r="W596">
        <v>308</v>
      </c>
    </row>
    <row r="597" spans="1:24" x14ac:dyDescent="0.2">
      <c r="A597">
        <v>11</v>
      </c>
      <c r="B597" t="s">
        <v>3</v>
      </c>
      <c r="C597" t="s">
        <v>4</v>
      </c>
      <c r="D597" t="s">
        <v>52</v>
      </c>
      <c r="E597">
        <v>27.24</v>
      </c>
      <c r="F597">
        <v>153.19999999999999</v>
      </c>
      <c r="G597">
        <v>-27.4</v>
      </c>
      <c r="H597">
        <v>153.03299999999999</v>
      </c>
      <c r="I597">
        <v>14</v>
      </c>
      <c r="J597" t="s">
        <v>6</v>
      </c>
      <c r="K597" s="1">
        <v>20474</v>
      </c>
      <c r="L597" t="s">
        <v>53</v>
      </c>
      <c r="M597" t="s">
        <v>54</v>
      </c>
      <c r="N597" t="s">
        <v>24</v>
      </c>
      <c r="O597" t="s">
        <v>15</v>
      </c>
      <c r="P597" t="s">
        <v>27</v>
      </c>
      <c r="Q597">
        <v>10</v>
      </c>
      <c r="R597">
        <v>18.170000000000002</v>
      </c>
      <c r="S597">
        <f t="shared" si="34"/>
        <v>54696</v>
      </c>
      <c r="T597">
        <f t="shared" si="35"/>
        <v>25398</v>
      </c>
      <c r="U597">
        <f t="shared" si="36"/>
        <v>2.1535553980628395</v>
      </c>
      <c r="V597">
        <v>373</v>
      </c>
      <c r="W597">
        <v>308</v>
      </c>
    </row>
    <row r="598" spans="1:24" x14ac:dyDescent="0.2">
      <c r="A598">
        <v>11</v>
      </c>
      <c r="B598" t="s">
        <v>3</v>
      </c>
      <c r="C598" t="s">
        <v>4</v>
      </c>
      <c r="D598" t="s">
        <v>52</v>
      </c>
      <c r="E598">
        <v>27.24</v>
      </c>
      <c r="F598">
        <v>153.19999999999999</v>
      </c>
      <c r="G598">
        <v>-27.4</v>
      </c>
      <c r="H598">
        <v>153.03299999999999</v>
      </c>
      <c r="I598">
        <v>14</v>
      </c>
      <c r="J598" t="s">
        <v>6</v>
      </c>
      <c r="K598" s="1">
        <v>20474</v>
      </c>
      <c r="L598" t="s">
        <v>53</v>
      </c>
      <c r="M598" t="s">
        <v>54</v>
      </c>
      <c r="N598" t="s">
        <v>24</v>
      </c>
      <c r="O598" t="s">
        <v>18</v>
      </c>
      <c r="P598" t="s">
        <v>27</v>
      </c>
      <c r="Q598">
        <v>1</v>
      </c>
      <c r="R598">
        <v>8.2100000000000009</v>
      </c>
      <c r="S598">
        <f t="shared" si="34"/>
        <v>54696</v>
      </c>
      <c r="T598">
        <f t="shared" si="35"/>
        <v>25398</v>
      </c>
      <c r="U598">
        <f t="shared" si="36"/>
        <v>2.1535553980628395</v>
      </c>
      <c r="V598">
        <v>373</v>
      </c>
      <c r="W598">
        <v>308</v>
      </c>
    </row>
    <row r="599" spans="1:24" x14ac:dyDescent="0.2">
      <c r="A599">
        <v>11</v>
      </c>
      <c r="B599" t="s">
        <v>3</v>
      </c>
      <c r="C599" t="s">
        <v>4</v>
      </c>
      <c r="D599" t="s">
        <v>52</v>
      </c>
      <c r="E599">
        <v>27.24</v>
      </c>
      <c r="F599">
        <v>153.19999999999999</v>
      </c>
      <c r="G599">
        <v>-27.4</v>
      </c>
      <c r="H599">
        <v>153.03299999999999</v>
      </c>
      <c r="I599">
        <v>14</v>
      </c>
      <c r="J599" t="s">
        <v>6</v>
      </c>
      <c r="K599" s="1">
        <v>20474</v>
      </c>
      <c r="L599" t="s">
        <v>53</v>
      </c>
      <c r="M599" t="s">
        <v>54</v>
      </c>
      <c r="N599" t="s">
        <v>24</v>
      </c>
      <c r="O599" t="s">
        <v>18</v>
      </c>
      <c r="P599" t="s">
        <v>27</v>
      </c>
      <c r="Q599">
        <v>2</v>
      </c>
      <c r="R599">
        <v>9.48</v>
      </c>
      <c r="S599">
        <f t="shared" si="34"/>
        <v>54696</v>
      </c>
      <c r="T599">
        <f t="shared" si="35"/>
        <v>25398</v>
      </c>
      <c r="U599">
        <f t="shared" si="36"/>
        <v>2.1535553980628395</v>
      </c>
      <c r="V599">
        <v>373</v>
      </c>
      <c r="W599">
        <v>308</v>
      </c>
    </row>
    <row r="600" spans="1:24" x14ac:dyDescent="0.2">
      <c r="A600">
        <v>11</v>
      </c>
      <c r="B600" t="s">
        <v>3</v>
      </c>
      <c r="C600" t="s">
        <v>4</v>
      </c>
      <c r="D600" t="s">
        <v>52</v>
      </c>
      <c r="E600">
        <v>27.24</v>
      </c>
      <c r="F600">
        <v>153.19999999999999</v>
      </c>
      <c r="G600">
        <v>-27.4</v>
      </c>
      <c r="H600">
        <v>153.03299999999999</v>
      </c>
      <c r="I600">
        <v>14</v>
      </c>
      <c r="J600" t="s">
        <v>6</v>
      </c>
      <c r="K600" s="1">
        <v>20474</v>
      </c>
      <c r="L600" t="s">
        <v>53</v>
      </c>
      <c r="M600" t="s">
        <v>54</v>
      </c>
      <c r="N600" t="s">
        <v>24</v>
      </c>
      <c r="O600" t="s">
        <v>18</v>
      </c>
      <c r="P600" t="s">
        <v>27</v>
      </c>
      <c r="Q600">
        <v>3</v>
      </c>
      <c r="R600">
        <v>11.76</v>
      </c>
      <c r="S600">
        <f t="shared" si="34"/>
        <v>54696</v>
      </c>
      <c r="T600">
        <f t="shared" si="35"/>
        <v>25398</v>
      </c>
      <c r="U600">
        <f t="shared" si="36"/>
        <v>2.1535553980628395</v>
      </c>
      <c r="V600">
        <v>373</v>
      </c>
      <c r="W600">
        <v>308</v>
      </c>
    </row>
    <row r="601" spans="1:24" x14ac:dyDescent="0.2">
      <c r="A601">
        <v>11</v>
      </c>
      <c r="B601" t="s">
        <v>3</v>
      </c>
      <c r="C601" t="s">
        <v>4</v>
      </c>
      <c r="D601" t="s">
        <v>52</v>
      </c>
      <c r="E601">
        <v>27.24</v>
      </c>
      <c r="F601">
        <v>153.19999999999999</v>
      </c>
      <c r="G601">
        <v>-27.4</v>
      </c>
      <c r="H601">
        <v>153.03299999999999</v>
      </c>
      <c r="I601">
        <v>14</v>
      </c>
      <c r="J601" t="s">
        <v>6</v>
      </c>
      <c r="K601" s="1">
        <v>20474</v>
      </c>
      <c r="L601" t="s">
        <v>53</v>
      </c>
      <c r="M601" t="s">
        <v>54</v>
      </c>
      <c r="N601" t="s">
        <v>24</v>
      </c>
      <c r="O601" t="s">
        <v>18</v>
      </c>
      <c r="P601" t="s">
        <v>27</v>
      </c>
      <c r="Q601">
        <v>4</v>
      </c>
      <c r="R601">
        <v>13.32</v>
      </c>
      <c r="S601">
        <f t="shared" si="34"/>
        <v>54696</v>
      </c>
      <c r="T601">
        <f t="shared" si="35"/>
        <v>25398</v>
      </c>
      <c r="U601">
        <f t="shared" si="36"/>
        <v>2.1535553980628395</v>
      </c>
      <c r="V601">
        <v>373</v>
      </c>
      <c r="W601">
        <v>308</v>
      </c>
    </row>
    <row r="602" spans="1:24" x14ac:dyDescent="0.2">
      <c r="A602">
        <v>11</v>
      </c>
      <c r="B602" t="s">
        <v>3</v>
      </c>
      <c r="C602" t="s">
        <v>4</v>
      </c>
      <c r="D602" t="s">
        <v>52</v>
      </c>
      <c r="E602">
        <v>27.24</v>
      </c>
      <c r="F602">
        <v>153.19999999999999</v>
      </c>
      <c r="G602">
        <v>-27.4</v>
      </c>
      <c r="H602">
        <v>153.03299999999999</v>
      </c>
      <c r="I602">
        <v>14</v>
      </c>
      <c r="J602" t="s">
        <v>6</v>
      </c>
      <c r="K602" s="1">
        <v>20474</v>
      </c>
      <c r="L602" t="s">
        <v>53</v>
      </c>
      <c r="M602" t="s">
        <v>54</v>
      </c>
      <c r="N602" t="s">
        <v>24</v>
      </c>
      <c r="O602" t="s">
        <v>18</v>
      </c>
      <c r="P602" t="s">
        <v>27</v>
      </c>
      <c r="Q602">
        <v>5</v>
      </c>
      <c r="R602">
        <v>7.87</v>
      </c>
      <c r="S602">
        <f t="shared" si="34"/>
        <v>54696</v>
      </c>
      <c r="T602">
        <f t="shared" si="35"/>
        <v>25398</v>
      </c>
      <c r="U602">
        <f t="shared" si="36"/>
        <v>2.1535553980628395</v>
      </c>
      <c r="V602">
        <v>373</v>
      </c>
      <c r="W602">
        <v>308</v>
      </c>
    </row>
    <row r="603" spans="1:24" x14ac:dyDescent="0.2">
      <c r="A603">
        <v>11</v>
      </c>
      <c r="B603" t="s">
        <v>3</v>
      </c>
      <c r="C603" t="s">
        <v>4</v>
      </c>
      <c r="D603" t="s">
        <v>52</v>
      </c>
      <c r="E603">
        <v>27.24</v>
      </c>
      <c r="F603">
        <v>153.19999999999999</v>
      </c>
      <c r="G603">
        <v>-27.4</v>
      </c>
      <c r="H603">
        <v>153.03299999999999</v>
      </c>
      <c r="I603">
        <v>14</v>
      </c>
      <c r="J603" t="s">
        <v>6</v>
      </c>
      <c r="K603" s="1">
        <v>20474</v>
      </c>
      <c r="L603" t="s">
        <v>53</v>
      </c>
      <c r="M603" t="s">
        <v>54</v>
      </c>
      <c r="N603" t="s">
        <v>24</v>
      </c>
      <c r="O603" t="s">
        <v>18</v>
      </c>
      <c r="P603" t="s">
        <v>27</v>
      </c>
      <c r="Q603">
        <v>6</v>
      </c>
      <c r="R603">
        <v>10.1</v>
      </c>
      <c r="S603">
        <f t="shared" si="34"/>
        <v>54696</v>
      </c>
      <c r="T603">
        <f t="shared" si="35"/>
        <v>25398</v>
      </c>
      <c r="U603">
        <f t="shared" si="36"/>
        <v>2.1535553980628395</v>
      </c>
      <c r="V603">
        <v>373</v>
      </c>
      <c r="W603">
        <v>308</v>
      </c>
    </row>
    <row r="604" spans="1:24" x14ac:dyDescent="0.2">
      <c r="A604">
        <v>11</v>
      </c>
      <c r="B604" t="s">
        <v>3</v>
      </c>
      <c r="C604" t="s">
        <v>4</v>
      </c>
      <c r="D604" t="s">
        <v>52</v>
      </c>
      <c r="E604">
        <v>27.24</v>
      </c>
      <c r="F604">
        <v>153.19999999999999</v>
      </c>
      <c r="G604">
        <v>-27.4</v>
      </c>
      <c r="H604">
        <v>153.03299999999999</v>
      </c>
      <c r="I604">
        <v>14</v>
      </c>
      <c r="J604" t="s">
        <v>6</v>
      </c>
      <c r="K604" s="1">
        <v>20474</v>
      </c>
      <c r="L604" t="s">
        <v>53</v>
      </c>
      <c r="M604" t="s">
        <v>54</v>
      </c>
      <c r="N604" t="s">
        <v>24</v>
      </c>
      <c r="O604" t="s">
        <v>18</v>
      </c>
      <c r="P604" t="s">
        <v>27</v>
      </c>
      <c r="Q604">
        <v>7</v>
      </c>
      <c r="R604">
        <v>9.49</v>
      </c>
      <c r="S604">
        <f t="shared" si="34"/>
        <v>54696</v>
      </c>
      <c r="T604">
        <f t="shared" si="35"/>
        <v>25398</v>
      </c>
      <c r="U604">
        <f t="shared" si="36"/>
        <v>2.1535553980628395</v>
      </c>
      <c r="V604">
        <v>373</v>
      </c>
      <c r="W604">
        <v>308</v>
      </c>
    </row>
    <row r="605" spans="1:24" x14ac:dyDescent="0.2">
      <c r="A605">
        <v>11</v>
      </c>
      <c r="B605" t="s">
        <v>3</v>
      </c>
      <c r="C605" t="s">
        <v>4</v>
      </c>
      <c r="D605" t="s">
        <v>52</v>
      </c>
      <c r="E605">
        <v>27.24</v>
      </c>
      <c r="F605">
        <v>153.19999999999999</v>
      </c>
      <c r="G605">
        <v>-27.4</v>
      </c>
      <c r="H605">
        <v>153.03299999999999</v>
      </c>
      <c r="I605">
        <v>14</v>
      </c>
      <c r="J605" t="s">
        <v>6</v>
      </c>
      <c r="K605" s="1">
        <v>20474</v>
      </c>
      <c r="L605" t="s">
        <v>53</v>
      </c>
      <c r="M605" t="s">
        <v>54</v>
      </c>
      <c r="N605" t="s">
        <v>24</v>
      </c>
      <c r="O605" t="s">
        <v>18</v>
      </c>
      <c r="P605" t="s">
        <v>27</v>
      </c>
      <c r="Q605">
        <v>8</v>
      </c>
      <c r="R605">
        <v>8.9600000000000009</v>
      </c>
      <c r="S605">
        <f t="shared" si="34"/>
        <v>54696</v>
      </c>
      <c r="T605">
        <f t="shared" si="35"/>
        <v>25398</v>
      </c>
      <c r="U605">
        <f t="shared" si="36"/>
        <v>2.1535553980628395</v>
      </c>
      <c r="V605">
        <v>373</v>
      </c>
      <c r="W605">
        <v>308</v>
      </c>
    </row>
    <row r="606" spans="1:24" x14ac:dyDescent="0.2">
      <c r="A606">
        <v>11</v>
      </c>
      <c r="B606" t="s">
        <v>3</v>
      </c>
      <c r="C606" t="s">
        <v>4</v>
      </c>
      <c r="D606" t="s">
        <v>52</v>
      </c>
      <c r="E606">
        <v>27.24</v>
      </c>
      <c r="F606">
        <v>153.19999999999999</v>
      </c>
      <c r="G606">
        <v>-27.4</v>
      </c>
      <c r="H606">
        <v>153.03299999999999</v>
      </c>
      <c r="I606">
        <v>14</v>
      </c>
      <c r="J606" t="s">
        <v>6</v>
      </c>
      <c r="K606" s="1">
        <v>20474</v>
      </c>
      <c r="L606" t="s">
        <v>53</v>
      </c>
      <c r="M606" t="s">
        <v>54</v>
      </c>
      <c r="N606" t="s">
        <v>24</v>
      </c>
      <c r="O606" t="s">
        <v>18</v>
      </c>
      <c r="P606" t="s">
        <v>27</v>
      </c>
      <c r="Q606">
        <v>9</v>
      </c>
      <c r="R606">
        <v>9.14</v>
      </c>
      <c r="S606">
        <f t="shared" si="34"/>
        <v>54696</v>
      </c>
      <c r="T606">
        <f t="shared" si="35"/>
        <v>25398</v>
      </c>
      <c r="U606">
        <f t="shared" si="36"/>
        <v>2.1535553980628395</v>
      </c>
      <c r="V606">
        <v>373</v>
      </c>
      <c r="W606">
        <v>308</v>
      </c>
    </row>
    <row r="607" spans="1:24" x14ac:dyDescent="0.2">
      <c r="A607">
        <v>11</v>
      </c>
      <c r="B607" t="s">
        <v>3</v>
      </c>
      <c r="C607" t="s">
        <v>4</v>
      </c>
      <c r="D607" t="s">
        <v>52</v>
      </c>
      <c r="E607">
        <v>27.24</v>
      </c>
      <c r="F607">
        <v>153.19999999999999</v>
      </c>
      <c r="G607">
        <v>-27.4</v>
      </c>
      <c r="H607">
        <v>153.03299999999999</v>
      </c>
      <c r="I607">
        <v>14</v>
      </c>
      <c r="J607" t="s">
        <v>6</v>
      </c>
      <c r="K607" s="1">
        <v>20474</v>
      </c>
      <c r="L607" t="s">
        <v>53</v>
      </c>
      <c r="M607" t="s">
        <v>54</v>
      </c>
      <c r="N607" t="s">
        <v>24</v>
      </c>
      <c r="O607" t="s">
        <v>18</v>
      </c>
      <c r="P607" t="s">
        <v>27</v>
      </c>
      <c r="Q607">
        <v>10</v>
      </c>
      <c r="R607">
        <v>8.0500000000000007</v>
      </c>
      <c r="S607">
        <f t="shared" si="34"/>
        <v>54696</v>
      </c>
      <c r="T607">
        <f t="shared" si="35"/>
        <v>25398</v>
      </c>
      <c r="U607">
        <f t="shared" si="36"/>
        <v>2.1535553980628395</v>
      </c>
      <c r="V607">
        <v>373</v>
      </c>
      <c r="W607">
        <v>308</v>
      </c>
    </row>
    <row r="608" spans="1:24" hidden="1" x14ac:dyDescent="0.2">
      <c r="A608">
        <v>12</v>
      </c>
      <c r="B608" t="s">
        <v>80</v>
      </c>
      <c r="C608" t="s">
        <v>55</v>
      </c>
      <c r="D608" t="s">
        <v>58</v>
      </c>
      <c r="G608">
        <v>-17.777999999999999</v>
      </c>
      <c r="H608">
        <v>145.51349999999999</v>
      </c>
      <c r="I608">
        <v>760</v>
      </c>
      <c r="J608" t="s">
        <v>40</v>
      </c>
      <c r="K608" s="1">
        <v>27954</v>
      </c>
      <c r="L608" t="s">
        <v>56</v>
      </c>
      <c r="M608" t="s">
        <v>57</v>
      </c>
      <c r="N608" t="s">
        <v>14</v>
      </c>
      <c r="O608" t="s">
        <v>15</v>
      </c>
      <c r="P608" t="s">
        <v>27</v>
      </c>
      <c r="Q608">
        <v>1</v>
      </c>
      <c r="R608">
        <v>8.98</v>
      </c>
      <c r="S608">
        <f>223*360</f>
        <v>80280</v>
      </c>
      <c r="T608">
        <f>326*103</f>
        <v>33578</v>
      </c>
      <c r="U608">
        <f t="shared" si="36"/>
        <v>2.3908511525403537</v>
      </c>
      <c r="V608">
        <v>404</v>
      </c>
      <c r="W608">
        <v>392</v>
      </c>
      <c r="X608" t="s">
        <v>59</v>
      </c>
    </row>
    <row r="609" spans="1:24" hidden="1" x14ac:dyDescent="0.2">
      <c r="A609">
        <v>12</v>
      </c>
      <c r="B609" t="s">
        <v>80</v>
      </c>
      <c r="C609" t="s">
        <v>55</v>
      </c>
      <c r="D609" t="s">
        <v>58</v>
      </c>
      <c r="G609">
        <v>-17.777999999999999</v>
      </c>
      <c r="H609">
        <v>145.51349999999999</v>
      </c>
      <c r="I609">
        <v>760</v>
      </c>
      <c r="J609" t="s">
        <v>40</v>
      </c>
      <c r="K609" s="1">
        <v>27954</v>
      </c>
      <c r="L609" t="s">
        <v>56</v>
      </c>
      <c r="M609" t="s">
        <v>57</v>
      </c>
      <c r="N609" t="s">
        <v>14</v>
      </c>
      <c r="O609" t="s">
        <v>15</v>
      </c>
      <c r="P609" t="s">
        <v>27</v>
      </c>
      <c r="Q609">
        <v>2</v>
      </c>
      <c r="R609">
        <v>10.42</v>
      </c>
      <c r="S609">
        <f>223*360</f>
        <v>80280</v>
      </c>
      <c r="T609">
        <f>326*103</f>
        <v>33578</v>
      </c>
      <c r="U609">
        <f t="shared" ref="U609" si="37">S609/T609</f>
        <v>2.3908511525403537</v>
      </c>
      <c r="V609">
        <v>404</v>
      </c>
      <c r="W609">
        <v>392</v>
      </c>
      <c r="X609" t="s">
        <v>59</v>
      </c>
    </row>
    <row r="610" spans="1:24" hidden="1" x14ac:dyDescent="0.2">
      <c r="A610">
        <v>12</v>
      </c>
      <c r="B610" t="s">
        <v>80</v>
      </c>
      <c r="C610" t="s">
        <v>55</v>
      </c>
      <c r="D610" t="s">
        <v>58</v>
      </c>
      <c r="G610">
        <v>-17.777999999999999</v>
      </c>
      <c r="H610">
        <v>145.51349999999999</v>
      </c>
      <c r="I610">
        <v>760</v>
      </c>
      <c r="J610" t="s">
        <v>40</v>
      </c>
      <c r="K610" s="1">
        <v>27954</v>
      </c>
      <c r="L610" t="s">
        <v>56</v>
      </c>
      <c r="M610" t="s">
        <v>57</v>
      </c>
      <c r="N610" t="s">
        <v>14</v>
      </c>
      <c r="O610" t="s">
        <v>15</v>
      </c>
      <c r="P610" t="s">
        <v>27</v>
      </c>
      <c r="Q610">
        <v>3</v>
      </c>
      <c r="R610">
        <v>10.97</v>
      </c>
      <c r="S610">
        <f t="shared" ref="S610:S661" si="38">223*360</f>
        <v>80280</v>
      </c>
      <c r="T610">
        <f t="shared" ref="T610:T661" si="39">326*103</f>
        <v>33578</v>
      </c>
      <c r="U610">
        <f t="shared" ref="U610:U662" si="40">S610/T610</f>
        <v>2.3908511525403537</v>
      </c>
      <c r="V610">
        <v>404</v>
      </c>
      <c r="W610">
        <v>392</v>
      </c>
      <c r="X610" t="s">
        <v>59</v>
      </c>
    </row>
    <row r="611" spans="1:24" hidden="1" x14ac:dyDescent="0.2">
      <c r="A611">
        <v>12</v>
      </c>
      <c r="B611" t="s">
        <v>80</v>
      </c>
      <c r="C611" t="s">
        <v>55</v>
      </c>
      <c r="D611" t="s">
        <v>58</v>
      </c>
      <c r="G611">
        <v>-17.777999999999999</v>
      </c>
      <c r="H611">
        <v>145.51349999999999</v>
      </c>
      <c r="I611">
        <v>760</v>
      </c>
      <c r="J611" t="s">
        <v>40</v>
      </c>
      <c r="K611" s="1">
        <v>27954</v>
      </c>
      <c r="L611" t="s">
        <v>56</v>
      </c>
      <c r="M611" t="s">
        <v>57</v>
      </c>
      <c r="N611" t="s">
        <v>14</v>
      </c>
      <c r="O611" t="s">
        <v>15</v>
      </c>
      <c r="P611" t="s">
        <v>27</v>
      </c>
      <c r="Q611">
        <v>4</v>
      </c>
      <c r="R611">
        <v>15.66</v>
      </c>
      <c r="S611">
        <f t="shared" si="38"/>
        <v>80280</v>
      </c>
      <c r="T611">
        <f t="shared" si="39"/>
        <v>33578</v>
      </c>
      <c r="U611">
        <f t="shared" si="40"/>
        <v>2.3908511525403537</v>
      </c>
      <c r="V611">
        <v>404</v>
      </c>
      <c r="W611">
        <v>392</v>
      </c>
      <c r="X611" t="s">
        <v>59</v>
      </c>
    </row>
    <row r="612" spans="1:24" hidden="1" x14ac:dyDescent="0.2">
      <c r="A612">
        <v>12</v>
      </c>
      <c r="B612" t="s">
        <v>80</v>
      </c>
      <c r="C612" t="s">
        <v>55</v>
      </c>
      <c r="D612" t="s">
        <v>58</v>
      </c>
      <c r="G612">
        <v>-17.777999999999999</v>
      </c>
      <c r="H612">
        <v>145.51349999999999</v>
      </c>
      <c r="I612">
        <v>760</v>
      </c>
      <c r="J612" t="s">
        <v>40</v>
      </c>
      <c r="K612" s="1">
        <v>27954</v>
      </c>
      <c r="L612" t="s">
        <v>56</v>
      </c>
      <c r="M612" t="s">
        <v>57</v>
      </c>
      <c r="N612" t="s">
        <v>14</v>
      </c>
      <c r="O612" t="s">
        <v>15</v>
      </c>
      <c r="P612" t="s">
        <v>27</v>
      </c>
      <c r="Q612">
        <v>5</v>
      </c>
      <c r="R612">
        <v>15.86</v>
      </c>
      <c r="S612">
        <f t="shared" si="38"/>
        <v>80280</v>
      </c>
      <c r="T612">
        <f t="shared" si="39"/>
        <v>33578</v>
      </c>
      <c r="U612">
        <f t="shared" si="40"/>
        <v>2.3908511525403537</v>
      </c>
      <c r="V612">
        <v>404</v>
      </c>
      <c r="W612">
        <v>392</v>
      </c>
      <c r="X612" t="s">
        <v>59</v>
      </c>
    </row>
    <row r="613" spans="1:24" hidden="1" x14ac:dyDescent="0.2">
      <c r="A613">
        <v>12</v>
      </c>
      <c r="B613" t="s">
        <v>80</v>
      </c>
      <c r="C613" t="s">
        <v>55</v>
      </c>
      <c r="D613" t="s">
        <v>58</v>
      </c>
      <c r="G613">
        <v>-17.777999999999999</v>
      </c>
      <c r="H613">
        <v>145.51349999999999</v>
      </c>
      <c r="I613">
        <v>760</v>
      </c>
      <c r="J613" t="s">
        <v>40</v>
      </c>
      <c r="K613" s="1">
        <v>27954</v>
      </c>
      <c r="L613" t="s">
        <v>56</v>
      </c>
      <c r="M613" t="s">
        <v>57</v>
      </c>
      <c r="N613" t="s">
        <v>14</v>
      </c>
      <c r="O613" t="s">
        <v>15</v>
      </c>
      <c r="P613" t="s">
        <v>27</v>
      </c>
      <c r="Q613">
        <v>6</v>
      </c>
      <c r="R613">
        <v>12.84</v>
      </c>
      <c r="S613">
        <f t="shared" si="38"/>
        <v>80280</v>
      </c>
      <c r="T613">
        <f t="shared" si="39"/>
        <v>33578</v>
      </c>
      <c r="U613">
        <f t="shared" si="40"/>
        <v>2.3908511525403537</v>
      </c>
      <c r="V613">
        <v>404</v>
      </c>
      <c r="W613">
        <v>392</v>
      </c>
      <c r="X613" t="s">
        <v>59</v>
      </c>
    </row>
    <row r="614" spans="1:24" hidden="1" x14ac:dyDescent="0.2">
      <c r="A614">
        <v>12</v>
      </c>
      <c r="B614" t="s">
        <v>80</v>
      </c>
      <c r="C614" t="s">
        <v>55</v>
      </c>
      <c r="D614" t="s">
        <v>58</v>
      </c>
      <c r="G614">
        <v>-17.777999999999999</v>
      </c>
      <c r="H614">
        <v>145.51349999999999</v>
      </c>
      <c r="I614">
        <v>760</v>
      </c>
      <c r="J614" t="s">
        <v>40</v>
      </c>
      <c r="K614" s="1">
        <v>27954</v>
      </c>
      <c r="L614" t="s">
        <v>56</v>
      </c>
      <c r="M614" t="s">
        <v>57</v>
      </c>
      <c r="N614" t="s">
        <v>14</v>
      </c>
      <c r="O614" t="s">
        <v>16</v>
      </c>
      <c r="P614" t="s">
        <v>27</v>
      </c>
      <c r="Q614">
        <v>1</v>
      </c>
      <c r="R614">
        <v>7.45</v>
      </c>
      <c r="S614">
        <f t="shared" si="38"/>
        <v>80280</v>
      </c>
      <c r="T614">
        <f t="shared" si="39"/>
        <v>33578</v>
      </c>
      <c r="U614">
        <f t="shared" si="40"/>
        <v>2.3908511525403537</v>
      </c>
      <c r="V614">
        <v>404</v>
      </c>
      <c r="W614">
        <v>392</v>
      </c>
      <c r="X614" t="s">
        <v>59</v>
      </c>
    </row>
    <row r="615" spans="1:24" hidden="1" x14ac:dyDescent="0.2">
      <c r="A615">
        <v>12</v>
      </c>
      <c r="B615" t="s">
        <v>80</v>
      </c>
      <c r="C615" t="s">
        <v>55</v>
      </c>
      <c r="D615" t="s">
        <v>58</v>
      </c>
      <c r="G615">
        <v>-17.777999999999999</v>
      </c>
      <c r="H615">
        <v>145.51349999999999</v>
      </c>
      <c r="I615">
        <v>760</v>
      </c>
      <c r="J615" t="s">
        <v>40</v>
      </c>
      <c r="K615" s="1">
        <v>27954</v>
      </c>
      <c r="L615" t="s">
        <v>56</v>
      </c>
      <c r="M615" t="s">
        <v>57</v>
      </c>
      <c r="N615" t="s">
        <v>14</v>
      </c>
      <c r="O615" t="s">
        <v>16</v>
      </c>
      <c r="P615" t="s">
        <v>27</v>
      </c>
      <c r="Q615">
        <v>2</v>
      </c>
      <c r="R615">
        <v>7.97</v>
      </c>
      <c r="S615">
        <f t="shared" si="38"/>
        <v>80280</v>
      </c>
      <c r="T615">
        <f t="shared" si="39"/>
        <v>33578</v>
      </c>
      <c r="U615">
        <f t="shared" si="40"/>
        <v>2.3908511525403537</v>
      </c>
      <c r="V615">
        <v>404</v>
      </c>
      <c r="W615">
        <v>392</v>
      </c>
      <c r="X615" t="s">
        <v>59</v>
      </c>
    </row>
    <row r="616" spans="1:24" hidden="1" x14ac:dyDescent="0.2">
      <c r="A616">
        <v>12</v>
      </c>
      <c r="B616" t="s">
        <v>80</v>
      </c>
      <c r="C616" t="s">
        <v>55</v>
      </c>
      <c r="D616" t="s">
        <v>58</v>
      </c>
      <c r="G616">
        <v>-17.777999999999999</v>
      </c>
      <c r="H616">
        <v>145.51349999999999</v>
      </c>
      <c r="I616">
        <v>760</v>
      </c>
      <c r="J616" t="s">
        <v>40</v>
      </c>
      <c r="K616" s="1">
        <v>27954</v>
      </c>
      <c r="L616" t="s">
        <v>56</v>
      </c>
      <c r="M616" t="s">
        <v>57</v>
      </c>
      <c r="N616" t="s">
        <v>14</v>
      </c>
      <c r="O616" t="s">
        <v>16</v>
      </c>
      <c r="P616" t="s">
        <v>27</v>
      </c>
      <c r="Q616">
        <v>3</v>
      </c>
      <c r="R616">
        <v>10.9</v>
      </c>
      <c r="S616">
        <f t="shared" si="38"/>
        <v>80280</v>
      </c>
      <c r="T616">
        <f t="shared" si="39"/>
        <v>33578</v>
      </c>
      <c r="U616">
        <f t="shared" si="40"/>
        <v>2.3908511525403537</v>
      </c>
      <c r="V616">
        <v>404</v>
      </c>
      <c r="W616">
        <v>392</v>
      </c>
      <c r="X616" t="s">
        <v>59</v>
      </c>
    </row>
    <row r="617" spans="1:24" hidden="1" x14ac:dyDescent="0.2">
      <c r="A617">
        <v>12</v>
      </c>
      <c r="B617" t="s">
        <v>80</v>
      </c>
      <c r="C617" t="s">
        <v>55</v>
      </c>
      <c r="D617" t="s">
        <v>58</v>
      </c>
      <c r="G617">
        <v>-17.777999999999999</v>
      </c>
      <c r="H617">
        <v>145.51349999999999</v>
      </c>
      <c r="I617">
        <v>760</v>
      </c>
      <c r="J617" t="s">
        <v>40</v>
      </c>
      <c r="K617" s="1">
        <v>27954</v>
      </c>
      <c r="L617" t="s">
        <v>56</v>
      </c>
      <c r="M617" t="s">
        <v>57</v>
      </c>
      <c r="N617" t="s">
        <v>14</v>
      </c>
      <c r="O617" t="s">
        <v>16</v>
      </c>
      <c r="P617" t="s">
        <v>27</v>
      </c>
      <c r="Q617">
        <v>4</v>
      </c>
      <c r="R617">
        <v>12.17</v>
      </c>
      <c r="S617">
        <f t="shared" si="38"/>
        <v>80280</v>
      </c>
      <c r="T617">
        <f t="shared" si="39"/>
        <v>33578</v>
      </c>
      <c r="U617">
        <f t="shared" si="40"/>
        <v>2.3908511525403537</v>
      </c>
      <c r="V617">
        <v>404</v>
      </c>
      <c r="W617">
        <v>392</v>
      </c>
      <c r="X617" t="s">
        <v>59</v>
      </c>
    </row>
    <row r="618" spans="1:24" hidden="1" x14ac:dyDescent="0.2">
      <c r="A618">
        <v>12</v>
      </c>
      <c r="B618" t="s">
        <v>80</v>
      </c>
      <c r="C618" t="s">
        <v>55</v>
      </c>
      <c r="D618" t="s">
        <v>58</v>
      </c>
      <c r="G618">
        <v>-17.777999999999999</v>
      </c>
      <c r="H618">
        <v>145.51349999999999</v>
      </c>
      <c r="I618">
        <v>760</v>
      </c>
      <c r="J618" t="s">
        <v>40</v>
      </c>
      <c r="K618" s="1">
        <v>27954</v>
      </c>
      <c r="L618" t="s">
        <v>56</v>
      </c>
      <c r="M618" t="s">
        <v>57</v>
      </c>
      <c r="N618" t="s">
        <v>14</v>
      </c>
      <c r="O618" t="s">
        <v>16</v>
      </c>
      <c r="P618" t="s">
        <v>27</v>
      </c>
      <c r="Q618">
        <v>5</v>
      </c>
      <c r="R618">
        <v>9.19</v>
      </c>
      <c r="S618">
        <f t="shared" si="38"/>
        <v>80280</v>
      </c>
      <c r="T618">
        <f t="shared" si="39"/>
        <v>33578</v>
      </c>
      <c r="U618">
        <f t="shared" si="40"/>
        <v>2.3908511525403537</v>
      </c>
      <c r="V618">
        <v>404</v>
      </c>
      <c r="W618">
        <v>392</v>
      </c>
      <c r="X618" t="s">
        <v>59</v>
      </c>
    </row>
    <row r="619" spans="1:24" hidden="1" x14ac:dyDescent="0.2">
      <c r="A619">
        <v>12</v>
      </c>
      <c r="B619" t="s">
        <v>80</v>
      </c>
      <c r="C619" t="s">
        <v>55</v>
      </c>
      <c r="D619" t="s">
        <v>58</v>
      </c>
      <c r="G619">
        <v>-17.777999999999999</v>
      </c>
      <c r="H619">
        <v>145.51349999999999</v>
      </c>
      <c r="I619">
        <v>760</v>
      </c>
      <c r="J619" t="s">
        <v>40</v>
      </c>
      <c r="K619" s="1">
        <v>27954</v>
      </c>
      <c r="L619" t="s">
        <v>56</v>
      </c>
      <c r="M619" t="s">
        <v>57</v>
      </c>
      <c r="N619" t="s">
        <v>14</v>
      </c>
      <c r="O619" t="s">
        <v>16</v>
      </c>
      <c r="P619" t="s">
        <v>27</v>
      </c>
      <c r="Q619">
        <v>6</v>
      </c>
      <c r="R619">
        <v>7.92</v>
      </c>
      <c r="S619">
        <f t="shared" si="38"/>
        <v>80280</v>
      </c>
      <c r="T619">
        <f t="shared" si="39"/>
        <v>33578</v>
      </c>
      <c r="U619">
        <f t="shared" si="40"/>
        <v>2.3908511525403537</v>
      </c>
      <c r="V619">
        <v>404</v>
      </c>
      <c r="W619">
        <v>392</v>
      </c>
      <c r="X619" t="s">
        <v>59</v>
      </c>
    </row>
    <row r="620" spans="1:24" hidden="1" x14ac:dyDescent="0.2">
      <c r="A620">
        <v>12</v>
      </c>
      <c r="B620" t="s">
        <v>80</v>
      </c>
      <c r="C620" t="s">
        <v>55</v>
      </c>
      <c r="D620" t="s">
        <v>58</v>
      </c>
      <c r="G620">
        <v>-17.777999999999999</v>
      </c>
      <c r="H620">
        <v>145.51349999999999</v>
      </c>
      <c r="I620">
        <v>760</v>
      </c>
      <c r="J620" t="s">
        <v>40</v>
      </c>
      <c r="K620" s="1">
        <v>27954</v>
      </c>
      <c r="L620" t="s">
        <v>56</v>
      </c>
      <c r="M620" t="s">
        <v>57</v>
      </c>
      <c r="N620" t="s">
        <v>14</v>
      </c>
      <c r="O620" t="s">
        <v>18</v>
      </c>
      <c r="P620" t="s">
        <v>27</v>
      </c>
      <c r="Q620">
        <v>1</v>
      </c>
      <c r="R620">
        <v>0.92</v>
      </c>
      <c r="S620">
        <f t="shared" si="38"/>
        <v>80280</v>
      </c>
      <c r="T620">
        <f t="shared" si="39"/>
        <v>33578</v>
      </c>
      <c r="U620">
        <f t="shared" si="40"/>
        <v>2.3908511525403537</v>
      </c>
      <c r="V620">
        <v>404</v>
      </c>
      <c r="W620">
        <v>392</v>
      </c>
      <c r="X620" t="s">
        <v>59</v>
      </c>
    </row>
    <row r="621" spans="1:24" hidden="1" x14ac:dyDescent="0.2">
      <c r="A621">
        <v>12</v>
      </c>
      <c r="B621" t="s">
        <v>80</v>
      </c>
      <c r="C621" t="s">
        <v>55</v>
      </c>
      <c r="D621" t="s">
        <v>58</v>
      </c>
      <c r="G621">
        <v>-17.777999999999999</v>
      </c>
      <c r="H621">
        <v>145.51349999999999</v>
      </c>
      <c r="I621">
        <v>760</v>
      </c>
      <c r="J621" t="s">
        <v>40</v>
      </c>
      <c r="K621" s="1">
        <v>27954</v>
      </c>
      <c r="L621" t="s">
        <v>56</v>
      </c>
      <c r="M621" t="s">
        <v>57</v>
      </c>
      <c r="N621" t="s">
        <v>14</v>
      </c>
      <c r="O621" t="s">
        <v>18</v>
      </c>
      <c r="P621" t="s">
        <v>27</v>
      </c>
      <c r="Q621">
        <v>2</v>
      </c>
      <c r="R621">
        <v>1.44</v>
      </c>
      <c r="S621">
        <f t="shared" si="38"/>
        <v>80280</v>
      </c>
      <c r="T621">
        <f t="shared" si="39"/>
        <v>33578</v>
      </c>
      <c r="U621">
        <f t="shared" si="40"/>
        <v>2.3908511525403537</v>
      </c>
      <c r="V621">
        <v>404</v>
      </c>
      <c r="W621">
        <v>392</v>
      </c>
      <c r="X621" t="s">
        <v>59</v>
      </c>
    </row>
    <row r="622" spans="1:24" hidden="1" x14ac:dyDescent="0.2">
      <c r="A622">
        <v>12</v>
      </c>
      <c r="B622" t="s">
        <v>80</v>
      </c>
      <c r="C622" t="s">
        <v>55</v>
      </c>
      <c r="D622" t="s">
        <v>58</v>
      </c>
      <c r="G622">
        <v>-17.777999999999999</v>
      </c>
      <c r="H622">
        <v>145.51349999999999</v>
      </c>
      <c r="I622">
        <v>760</v>
      </c>
      <c r="J622" t="s">
        <v>40</v>
      </c>
      <c r="K622" s="1">
        <v>27954</v>
      </c>
      <c r="L622" t="s">
        <v>56</v>
      </c>
      <c r="M622" t="s">
        <v>57</v>
      </c>
      <c r="N622" t="s">
        <v>14</v>
      </c>
      <c r="O622" t="s">
        <v>18</v>
      </c>
      <c r="P622" t="s">
        <v>27</v>
      </c>
      <c r="Q622">
        <v>3</v>
      </c>
      <c r="R622">
        <v>2.4500000000000002</v>
      </c>
      <c r="S622">
        <f t="shared" si="38"/>
        <v>80280</v>
      </c>
      <c r="T622">
        <f t="shared" si="39"/>
        <v>33578</v>
      </c>
      <c r="U622">
        <f t="shared" si="40"/>
        <v>2.3908511525403537</v>
      </c>
      <c r="V622">
        <v>404</v>
      </c>
      <c r="W622">
        <v>392</v>
      </c>
      <c r="X622" t="s">
        <v>59</v>
      </c>
    </row>
    <row r="623" spans="1:24" hidden="1" x14ac:dyDescent="0.2">
      <c r="A623">
        <v>12</v>
      </c>
      <c r="B623" t="s">
        <v>80</v>
      </c>
      <c r="C623" t="s">
        <v>55</v>
      </c>
      <c r="D623" t="s">
        <v>58</v>
      </c>
      <c r="G623">
        <v>-17.777999999999999</v>
      </c>
      <c r="H623">
        <v>145.51349999999999</v>
      </c>
      <c r="I623">
        <v>760</v>
      </c>
      <c r="J623" t="s">
        <v>40</v>
      </c>
      <c r="K623" s="1">
        <v>27954</v>
      </c>
      <c r="L623" t="s">
        <v>56</v>
      </c>
      <c r="M623" t="s">
        <v>57</v>
      </c>
      <c r="N623" t="s">
        <v>14</v>
      </c>
      <c r="O623" t="s">
        <v>18</v>
      </c>
      <c r="P623" t="s">
        <v>27</v>
      </c>
      <c r="Q623">
        <v>4</v>
      </c>
      <c r="R623">
        <v>1.0900000000000001</v>
      </c>
      <c r="S623">
        <f t="shared" si="38"/>
        <v>80280</v>
      </c>
      <c r="T623">
        <f t="shared" si="39"/>
        <v>33578</v>
      </c>
      <c r="U623">
        <f t="shared" si="40"/>
        <v>2.3908511525403537</v>
      </c>
      <c r="V623">
        <v>404</v>
      </c>
      <c r="W623">
        <v>392</v>
      </c>
      <c r="X623" t="s">
        <v>59</v>
      </c>
    </row>
    <row r="624" spans="1:24" hidden="1" x14ac:dyDescent="0.2">
      <c r="A624">
        <v>12</v>
      </c>
      <c r="B624" t="s">
        <v>80</v>
      </c>
      <c r="C624" t="s">
        <v>55</v>
      </c>
      <c r="D624" t="s">
        <v>58</v>
      </c>
      <c r="G624">
        <v>-17.777999999999999</v>
      </c>
      <c r="H624">
        <v>145.51349999999999</v>
      </c>
      <c r="I624">
        <v>760</v>
      </c>
      <c r="J624" t="s">
        <v>40</v>
      </c>
      <c r="K624" s="1">
        <v>27954</v>
      </c>
      <c r="L624" t="s">
        <v>56</v>
      </c>
      <c r="M624" t="s">
        <v>57</v>
      </c>
      <c r="N624" t="s">
        <v>14</v>
      </c>
      <c r="O624" t="s">
        <v>18</v>
      </c>
      <c r="P624" t="s">
        <v>27</v>
      </c>
      <c r="Q624">
        <v>5</v>
      </c>
      <c r="R624">
        <v>2.08</v>
      </c>
      <c r="S624">
        <f t="shared" si="38"/>
        <v>80280</v>
      </c>
      <c r="T624">
        <f t="shared" si="39"/>
        <v>33578</v>
      </c>
      <c r="U624">
        <f t="shared" si="40"/>
        <v>2.3908511525403537</v>
      </c>
      <c r="V624">
        <v>404</v>
      </c>
      <c r="W624">
        <v>392</v>
      </c>
      <c r="X624" t="s">
        <v>59</v>
      </c>
    </row>
    <row r="625" spans="1:24" hidden="1" x14ac:dyDescent="0.2">
      <c r="A625">
        <v>12</v>
      </c>
      <c r="B625" t="s">
        <v>80</v>
      </c>
      <c r="C625" t="s">
        <v>55</v>
      </c>
      <c r="D625" t="s">
        <v>58</v>
      </c>
      <c r="G625">
        <v>-17.777999999999999</v>
      </c>
      <c r="H625">
        <v>145.51349999999999</v>
      </c>
      <c r="I625">
        <v>760</v>
      </c>
      <c r="J625" t="s">
        <v>40</v>
      </c>
      <c r="K625" s="1">
        <v>27954</v>
      </c>
      <c r="L625" t="s">
        <v>56</v>
      </c>
      <c r="M625" t="s">
        <v>57</v>
      </c>
      <c r="N625" t="s">
        <v>14</v>
      </c>
      <c r="O625" t="s">
        <v>18</v>
      </c>
      <c r="P625" t="s">
        <v>27</v>
      </c>
      <c r="Q625">
        <v>6</v>
      </c>
      <c r="R625">
        <v>3.01</v>
      </c>
      <c r="S625">
        <f t="shared" si="38"/>
        <v>80280</v>
      </c>
      <c r="T625">
        <f t="shared" si="39"/>
        <v>33578</v>
      </c>
      <c r="U625">
        <f t="shared" si="40"/>
        <v>2.3908511525403537</v>
      </c>
      <c r="V625">
        <v>404</v>
      </c>
      <c r="W625">
        <v>392</v>
      </c>
      <c r="X625" t="s">
        <v>59</v>
      </c>
    </row>
    <row r="626" spans="1:24" hidden="1" x14ac:dyDescent="0.2">
      <c r="A626">
        <v>12</v>
      </c>
      <c r="B626" t="s">
        <v>80</v>
      </c>
      <c r="C626" t="s">
        <v>55</v>
      </c>
      <c r="D626" t="s">
        <v>58</v>
      </c>
      <c r="G626">
        <v>-17.777999999999999</v>
      </c>
      <c r="H626">
        <v>145.51349999999999</v>
      </c>
      <c r="I626">
        <v>760</v>
      </c>
      <c r="J626" t="s">
        <v>40</v>
      </c>
      <c r="K626" s="1">
        <v>27954</v>
      </c>
      <c r="L626" t="s">
        <v>56</v>
      </c>
      <c r="M626" t="s">
        <v>57</v>
      </c>
      <c r="N626" t="s">
        <v>14</v>
      </c>
      <c r="O626" t="s">
        <v>19</v>
      </c>
      <c r="P626" t="s">
        <v>27</v>
      </c>
      <c r="Q626">
        <v>1</v>
      </c>
      <c r="R626">
        <v>5.69</v>
      </c>
      <c r="S626">
        <f t="shared" si="38"/>
        <v>80280</v>
      </c>
      <c r="T626">
        <f t="shared" si="39"/>
        <v>33578</v>
      </c>
      <c r="U626">
        <f t="shared" si="40"/>
        <v>2.3908511525403537</v>
      </c>
      <c r="V626">
        <v>404</v>
      </c>
      <c r="W626">
        <v>392</v>
      </c>
      <c r="X626" t="s">
        <v>59</v>
      </c>
    </row>
    <row r="627" spans="1:24" hidden="1" x14ac:dyDescent="0.2">
      <c r="A627">
        <v>12</v>
      </c>
      <c r="B627" t="s">
        <v>80</v>
      </c>
      <c r="C627" t="s">
        <v>55</v>
      </c>
      <c r="D627" t="s">
        <v>58</v>
      </c>
      <c r="G627">
        <v>-17.777999999999999</v>
      </c>
      <c r="H627">
        <v>145.51349999999999</v>
      </c>
      <c r="I627">
        <v>760</v>
      </c>
      <c r="J627" t="s">
        <v>40</v>
      </c>
      <c r="K627" s="1">
        <v>27954</v>
      </c>
      <c r="L627" t="s">
        <v>56</v>
      </c>
      <c r="M627" t="s">
        <v>57</v>
      </c>
      <c r="N627" t="s">
        <v>14</v>
      </c>
      <c r="O627" t="s">
        <v>19</v>
      </c>
      <c r="P627" t="s">
        <v>27</v>
      </c>
      <c r="Q627">
        <v>2</v>
      </c>
      <c r="R627">
        <v>6.76</v>
      </c>
      <c r="S627">
        <f t="shared" si="38"/>
        <v>80280</v>
      </c>
      <c r="T627">
        <f t="shared" si="39"/>
        <v>33578</v>
      </c>
      <c r="U627">
        <f t="shared" si="40"/>
        <v>2.3908511525403537</v>
      </c>
      <c r="V627">
        <v>404</v>
      </c>
      <c r="W627">
        <v>392</v>
      </c>
      <c r="X627" t="s">
        <v>59</v>
      </c>
    </row>
    <row r="628" spans="1:24" hidden="1" x14ac:dyDescent="0.2">
      <c r="A628">
        <v>12</v>
      </c>
      <c r="B628" t="s">
        <v>80</v>
      </c>
      <c r="C628" t="s">
        <v>55</v>
      </c>
      <c r="D628" t="s">
        <v>58</v>
      </c>
      <c r="G628">
        <v>-17.777999999999999</v>
      </c>
      <c r="H628">
        <v>145.51349999999999</v>
      </c>
      <c r="I628">
        <v>760</v>
      </c>
      <c r="J628" t="s">
        <v>40</v>
      </c>
      <c r="K628" s="1">
        <v>27954</v>
      </c>
      <c r="L628" t="s">
        <v>56</v>
      </c>
      <c r="M628" t="s">
        <v>57</v>
      </c>
      <c r="N628" t="s">
        <v>14</v>
      </c>
      <c r="O628" t="s">
        <v>19</v>
      </c>
      <c r="P628" t="s">
        <v>27</v>
      </c>
      <c r="Q628">
        <v>3</v>
      </c>
      <c r="R628">
        <v>7.21</v>
      </c>
      <c r="S628">
        <f t="shared" si="38"/>
        <v>80280</v>
      </c>
      <c r="T628">
        <f t="shared" si="39"/>
        <v>33578</v>
      </c>
      <c r="U628">
        <f t="shared" si="40"/>
        <v>2.3908511525403537</v>
      </c>
      <c r="V628">
        <v>404</v>
      </c>
      <c r="W628">
        <v>392</v>
      </c>
      <c r="X628" t="s">
        <v>59</v>
      </c>
    </row>
    <row r="629" spans="1:24" hidden="1" x14ac:dyDescent="0.2">
      <c r="A629">
        <v>12</v>
      </c>
      <c r="B629" t="s">
        <v>80</v>
      </c>
      <c r="C629" t="s">
        <v>55</v>
      </c>
      <c r="D629" t="s">
        <v>58</v>
      </c>
      <c r="G629">
        <v>-17.777999999999999</v>
      </c>
      <c r="H629">
        <v>145.51349999999999</v>
      </c>
      <c r="I629">
        <v>760</v>
      </c>
      <c r="J629" t="s">
        <v>40</v>
      </c>
      <c r="K629" s="1">
        <v>27954</v>
      </c>
      <c r="L629" t="s">
        <v>56</v>
      </c>
      <c r="M629" t="s">
        <v>57</v>
      </c>
      <c r="N629" t="s">
        <v>14</v>
      </c>
      <c r="O629" t="s">
        <v>19</v>
      </c>
      <c r="P629" t="s">
        <v>27</v>
      </c>
      <c r="Q629">
        <v>4</v>
      </c>
      <c r="R629">
        <v>6.74</v>
      </c>
      <c r="S629">
        <f t="shared" si="38"/>
        <v>80280</v>
      </c>
      <c r="T629">
        <f t="shared" si="39"/>
        <v>33578</v>
      </c>
      <c r="U629">
        <f t="shared" si="40"/>
        <v>2.3908511525403537</v>
      </c>
      <c r="V629">
        <v>404</v>
      </c>
      <c r="W629">
        <v>392</v>
      </c>
      <c r="X629" t="s">
        <v>59</v>
      </c>
    </row>
    <row r="630" spans="1:24" hidden="1" x14ac:dyDescent="0.2">
      <c r="A630">
        <v>12</v>
      </c>
      <c r="B630" t="s">
        <v>80</v>
      </c>
      <c r="C630" t="s">
        <v>55</v>
      </c>
      <c r="D630" t="s">
        <v>58</v>
      </c>
      <c r="G630">
        <v>-17.777999999999999</v>
      </c>
      <c r="H630">
        <v>145.51349999999999</v>
      </c>
      <c r="I630">
        <v>760</v>
      </c>
      <c r="J630" t="s">
        <v>40</v>
      </c>
      <c r="K630" s="1">
        <v>27954</v>
      </c>
      <c r="L630" t="s">
        <v>56</v>
      </c>
      <c r="M630" t="s">
        <v>57</v>
      </c>
      <c r="N630" t="s">
        <v>14</v>
      </c>
      <c r="O630" t="s">
        <v>19</v>
      </c>
      <c r="P630" t="s">
        <v>27</v>
      </c>
      <c r="Q630">
        <v>5</v>
      </c>
      <c r="R630">
        <v>3.34</v>
      </c>
      <c r="S630">
        <f t="shared" si="38"/>
        <v>80280</v>
      </c>
      <c r="T630">
        <f t="shared" si="39"/>
        <v>33578</v>
      </c>
      <c r="U630">
        <f t="shared" si="40"/>
        <v>2.3908511525403537</v>
      </c>
      <c r="V630">
        <v>404</v>
      </c>
      <c r="W630">
        <v>392</v>
      </c>
      <c r="X630" t="s">
        <v>59</v>
      </c>
    </row>
    <row r="631" spans="1:24" hidden="1" x14ac:dyDescent="0.2">
      <c r="A631">
        <v>12</v>
      </c>
      <c r="B631" t="s">
        <v>80</v>
      </c>
      <c r="C631" t="s">
        <v>55</v>
      </c>
      <c r="D631" t="s">
        <v>58</v>
      </c>
      <c r="G631">
        <v>-17.777999999999999</v>
      </c>
      <c r="H631">
        <v>145.51349999999999</v>
      </c>
      <c r="I631">
        <v>760</v>
      </c>
      <c r="J631" t="s">
        <v>40</v>
      </c>
      <c r="K631" s="1">
        <v>27954</v>
      </c>
      <c r="L631" t="s">
        <v>56</v>
      </c>
      <c r="M631" t="s">
        <v>57</v>
      </c>
      <c r="N631" t="s">
        <v>14</v>
      </c>
      <c r="O631" t="s">
        <v>19</v>
      </c>
      <c r="P631" t="s">
        <v>27</v>
      </c>
      <c r="Q631">
        <v>6</v>
      </c>
      <c r="R631">
        <v>3.6</v>
      </c>
      <c r="S631">
        <f t="shared" si="38"/>
        <v>80280</v>
      </c>
      <c r="T631">
        <f t="shared" si="39"/>
        <v>33578</v>
      </c>
      <c r="U631">
        <f t="shared" si="40"/>
        <v>2.3908511525403537</v>
      </c>
      <c r="V631">
        <v>404</v>
      </c>
      <c r="W631">
        <v>392</v>
      </c>
      <c r="X631" t="s">
        <v>59</v>
      </c>
    </row>
    <row r="632" spans="1:24" hidden="1" x14ac:dyDescent="0.2">
      <c r="A632">
        <v>12</v>
      </c>
      <c r="B632" t="s">
        <v>80</v>
      </c>
      <c r="C632" t="s">
        <v>55</v>
      </c>
      <c r="D632" t="s">
        <v>58</v>
      </c>
      <c r="G632">
        <v>-17.777999999999999</v>
      </c>
      <c r="H632">
        <v>145.51349999999999</v>
      </c>
      <c r="I632">
        <v>760</v>
      </c>
      <c r="J632" t="s">
        <v>40</v>
      </c>
      <c r="K632" s="1">
        <v>27954</v>
      </c>
      <c r="L632" t="s">
        <v>56</v>
      </c>
      <c r="M632" t="s">
        <v>57</v>
      </c>
      <c r="N632" t="s">
        <v>24</v>
      </c>
      <c r="O632" t="s">
        <v>15</v>
      </c>
      <c r="P632" t="s">
        <v>26</v>
      </c>
      <c r="Q632">
        <v>1</v>
      </c>
      <c r="R632">
        <v>29.28</v>
      </c>
      <c r="S632">
        <f t="shared" si="38"/>
        <v>80280</v>
      </c>
      <c r="T632">
        <f t="shared" si="39"/>
        <v>33578</v>
      </c>
      <c r="U632">
        <f t="shared" si="40"/>
        <v>2.3908511525403537</v>
      </c>
      <c r="V632">
        <v>404</v>
      </c>
      <c r="W632">
        <v>392</v>
      </c>
      <c r="X632" t="s">
        <v>59</v>
      </c>
    </row>
    <row r="633" spans="1:24" hidden="1" x14ac:dyDescent="0.2">
      <c r="A633">
        <v>12</v>
      </c>
      <c r="B633" t="s">
        <v>80</v>
      </c>
      <c r="C633" t="s">
        <v>55</v>
      </c>
      <c r="D633" t="s">
        <v>58</v>
      </c>
      <c r="G633">
        <v>-17.777999999999999</v>
      </c>
      <c r="H633">
        <v>145.51349999999999</v>
      </c>
      <c r="I633">
        <v>760</v>
      </c>
      <c r="J633" t="s">
        <v>40</v>
      </c>
      <c r="K633" s="1">
        <v>27954</v>
      </c>
      <c r="L633" t="s">
        <v>56</v>
      </c>
      <c r="M633" t="s">
        <v>57</v>
      </c>
      <c r="N633" t="s">
        <v>24</v>
      </c>
      <c r="O633" t="s">
        <v>15</v>
      </c>
      <c r="P633" t="s">
        <v>26</v>
      </c>
      <c r="Q633">
        <v>2</v>
      </c>
      <c r="R633">
        <v>24.47</v>
      </c>
      <c r="S633">
        <f t="shared" si="38"/>
        <v>80280</v>
      </c>
      <c r="T633">
        <f t="shared" si="39"/>
        <v>33578</v>
      </c>
      <c r="U633">
        <f t="shared" si="40"/>
        <v>2.3908511525403537</v>
      </c>
      <c r="V633">
        <v>404</v>
      </c>
      <c r="W633">
        <v>392</v>
      </c>
      <c r="X633" t="s">
        <v>59</v>
      </c>
    </row>
    <row r="634" spans="1:24" hidden="1" x14ac:dyDescent="0.2">
      <c r="A634">
        <v>12</v>
      </c>
      <c r="B634" t="s">
        <v>80</v>
      </c>
      <c r="C634" t="s">
        <v>55</v>
      </c>
      <c r="D634" t="s">
        <v>58</v>
      </c>
      <c r="G634">
        <v>-17.777999999999999</v>
      </c>
      <c r="H634">
        <v>145.51349999999999</v>
      </c>
      <c r="I634">
        <v>760</v>
      </c>
      <c r="J634" t="s">
        <v>40</v>
      </c>
      <c r="K634" s="1">
        <v>27954</v>
      </c>
      <c r="L634" t="s">
        <v>56</v>
      </c>
      <c r="M634" t="s">
        <v>57</v>
      </c>
      <c r="N634" t="s">
        <v>24</v>
      </c>
      <c r="O634" t="s">
        <v>15</v>
      </c>
      <c r="P634" t="s">
        <v>26</v>
      </c>
      <c r="Q634">
        <v>3</v>
      </c>
      <c r="R634">
        <v>24.89</v>
      </c>
      <c r="S634">
        <f t="shared" si="38"/>
        <v>80280</v>
      </c>
      <c r="T634">
        <f t="shared" si="39"/>
        <v>33578</v>
      </c>
      <c r="U634">
        <f t="shared" si="40"/>
        <v>2.3908511525403537</v>
      </c>
      <c r="V634">
        <v>404</v>
      </c>
      <c r="W634">
        <v>392</v>
      </c>
      <c r="X634" t="s">
        <v>59</v>
      </c>
    </row>
    <row r="635" spans="1:24" hidden="1" x14ac:dyDescent="0.2">
      <c r="A635">
        <v>12</v>
      </c>
      <c r="B635" t="s">
        <v>80</v>
      </c>
      <c r="C635" t="s">
        <v>55</v>
      </c>
      <c r="D635" t="s">
        <v>58</v>
      </c>
      <c r="G635">
        <v>-17.777999999999999</v>
      </c>
      <c r="H635">
        <v>145.51349999999999</v>
      </c>
      <c r="I635">
        <v>760</v>
      </c>
      <c r="J635" t="s">
        <v>40</v>
      </c>
      <c r="K635" s="1">
        <v>27954</v>
      </c>
      <c r="L635" t="s">
        <v>56</v>
      </c>
      <c r="M635" t="s">
        <v>57</v>
      </c>
      <c r="N635" t="s">
        <v>24</v>
      </c>
      <c r="O635" t="s">
        <v>15</v>
      </c>
      <c r="P635" t="s">
        <v>26</v>
      </c>
      <c r="Q635">
        <v>4</v>
      </c>
      <c r="R635">
        <v>28.09</v>
      </c>
      <c r="S635">
        <f t="shared" si="38"/>
        <v>80280</v>
      </c>
      <c r="T635">
        <f t="shared" si="39"/>
        <v>33578</v>
      </c>
      <c r="U635">
        <f t="shared" si="40"/>
        <v>2.3908511525403537</v>
      </c>
      <c r="V635">
        <v>404</v>
      </c>
      <c r="W635">
        <v>392</v>
      </c>
      <c r="X635" t="s">
        <v>59</v>
      </c>
    </row>
    <row r="636" spans="1:24" hidden="1" x14ac:dyDescent="0.2">
      <c r="A636">
        <v>12</v>
      </c>
      <c r="B636" t="s">
        <v>80</v>
      </c>
      <c r="C636" t="s">
        <v>55</v>
      </c>
      <c r="D636" t="s">
        <v>58</v>
      </c>
      <c r="G636">
        <v>-17.777999999999999</v>
      </c>
      <c r="H636">
        <v>145.51349999999999</v>
      </c>
      <c r="I636">
        <v>760</v>
      </c>
      <c r="J636" t="s">
        <v>40</v>
      </c>
      <c r="K636" s="1">
        <v>27954</v>
      </c>
      <c r="L636" t="s">
        <v>56</v>
      </c>
      <c r="M636" t="s">
        <v>57</v>
      </c>
      <c r="N636" t="s">
        <v>24</v>
      </c>
      <c r="O636" t="s">
        <v>15</v>
      </c>
      <c r="P636" t="s">
        <v>26</v>
      </c>
      <c r="Q636">
        <v>5</v>
      </c>
      <c r="R636">
        <v>28.88</v>
      </c>
      <c r="S636">
        <f t="shared" si="38"/>
        <v>80280</v>
      </c>
      <c r="T636">
        <f t="shared" si="39"/>
        <v>33578</v>
      </c>
      <c r="U636">
        <f t="shared" si="40"/>
        <v>2.3908511525403537</v>
      </c>
      <c r="V636">
        <v>404</v>
      </c>
      <c r="W636">
        <v>392</v>
      </c>
      <c r="X636" t="s">
        <v>59</v>
      </c>
    </row>
    <row r="637" spans="1:24" hidden="1" x14ac:dyDescent="0.2">
      <c r="A637">
        <v>12</v>
      </c>
      <c r="B637" t="s">
        <v>80</v>
      </c>
      <c r="C637" t="s">
        <v>55</v>
      </c>
      <c r="D637" t="s">
        <v>58</v>
      </c>
      <c r="G637">
        <v>-17.777999999999999</v>
      </c>
      <c r="H637">
        <v>145.51349999999999</v>
      </c>
      <c r="I637">
        <v>760</v>
      </c>
      <c r="J637" t="s">
        <v>40</v>
      </c>
      <c r="K637" s="1">
        <v>27954</v>
      </c>
      <c r="L637" t="s">
        <v>56</v>
      </c>
      <c r="M637" t="s">
        <v>57</v>
      </c>
      <c r="N637" t="s">
        <v>24</v>
      </c>
      <c r="O637" t="s">
        <v>15</v>
      </c>
      <c r="P637" t="s">
        <v>26</v>
      </c>
      <c r="Q637">
        <v>6</v>
      </c>
      <c r="R637">
        <v>26.03</v>
      </c>
      <c r="S637">
        <f t="shared" si="38"/>
        <v>80280</v>
      </c>
      <c r="T637">
        <f t="shared" si="39"/>
        <v>33578</v>
      </c>
      <c r="U637">
        <f t="shared" si="40"/>
        <v>2.3908511525403537</v>
      </c>
      <c r="V637">
        <v>404</v>
      </c>
      <c r="W637">
        <v>392</v>
      </c>
      <c r="X637" t="s">
        <v>59</v>
      </c>
    </row>
    <row r="638" spans="1:24" hidden="1" x14ac:dyDescent="0.2">
      <c r="A638">
        <v>12</v>
      </c>
      <c r="B638" t="s">
        <v>80</v>
      </c>
      <c r="C638" t="s">
        <v>55</v>
      </c>
      <c r="D638" t="s">
        <v>58</v>
      </c>
      <c r="G638">
        <v>-17.777999999999999</v>
      </c>
      <c r="H638">
        <v>145.51349999999999</v>
      </c>
      <c r="I638">
        <v>760</v>
      </c>
      <c r="J638" t="s">
        <v>40</v>
      </c>
      <c r="K638" s="1">
        <v>27954</v>
      </c>
      <c r="L638" t="s">
        <v>56</v>
      </c>
      <c r="M638" t="s">
        <v>57</v>
      </c>
      <c r="N638" t="s">
        <v>24</v>
      </c>
      <c r="O638" t="s">
        <v>15</v>
      </c>
      <c r="P638" t="s">
        <v>26</v>
      </c>
      <c r="Q638">
        <v>7</v>
      </c>
      <c r="R638">
        <v>23.26</v>
      </c>
      <c r="S638">
        <f t="shared" si="38"/>
        <v>80280</v>
      </c>
      <c r="T638">
        <f t="shared" si="39"/>
        <v>33578</v>
      </c>
      <c r="U638">
        <f t="shared" si="40"/>
        <v>2.3908511525403537</v>
      </c>
      <c r="V638">
        <v>404</v>
      </c>
      <c r="W638">
        <v>392</v>
      </c>
      <c r="X638" t="s">
        <v>59</v>
      </c>
    </row>
    <row r="639" spans="1:24" hidden="1" x14ac:dyDescent="0.2">
      <c r="A639">
        <v>12</v>
      </c>
      <c r="B639" t="s">
        <v>80</v>
      </c>
      <c r="C639" t="s">
        <v>55</v>
      </c>
      <c r="D639" t="s">
        <v>58</v>
      </c>
      <c r="G639">
        <v>-17.777999999999999</v>
      </c>
      <c r="H639">
        <v>145.51349999999999</v>
      </c>
      <c r="I639">
        <v>760</v>
      </c>
      <c r="J639" t="s">
        <v>40</v>
      </c>
      <c r="K639" s="1">
        <v>27954</v>
      </c>
      <c r="L639" t="s">
        <v>56</v>
      </c>
      <c r="M639" t="s">
        <v>57</v>
      </c>
      <c r="N639" t="s">
        <v>24</v>
      </c>
      <c r="O639" t="s">
        <v>15</v>
      </c>
      <c r="P639" t="s">
        <v>26</v>
      </c>
      <c r="Q639">
        <v>8</v>
      </c>
      <c r="R639">
        <v>28.79</v>
      </c>
      <c r="S639">
        <f t="shared" si="38"/>
        <v>80280</v>
      </c>
      <c r="T639">
        <f t="shared" si="39"/>
        <v>33578</v>
      </c>
      <c r="U639">
        <f t="shared" si="40"/>
        <v>2.3908511525403537</v>
      </c>
      <c r="V639">
        <v>404</v>
      </c>
      <c r="W639">
        <v>392</v>
      </c>
      <c r="X639" t="s">
        <v>59</v>
      </c>
    </row>
    <row r="640" spans="1:24" hidden="1" x14ac:dyDescent="0.2">
      <c r="A640">
        <v>12</v>
      </c>
      <c r="B640" t="s">
        <v>80</v>
      </c>
      <c r="C640" t="s">
        <v>55</v>
      </c>
      <c r="D640" t="s">
        <v>58</v>
      </c>
      <c r="G640">
        <v>-17.777999999999999</v>
      </c>
      <c r="H640">
        <v>145.51349999999999</v>
      </c>
      <c r="I640">
        <v>760</v>
      </c>
      <c r="J640" t="s">
        <v>40</v>
      </c>
      <c r="K640" s="1">
        <v>27954</v>
      </c>
      <c r="L640" t="s">
        <v>56</v>
      </c>
      <c r="M640" t="s">
        <v>57</v>
      </c>
      <c r="N640" t="s">
        <v>24</v>
      </c>
      <c r="O640" t="s">
        <v>15</v>
      </c>
      <c r="P640" t="s">
        <v>26</v>
      </c>
      <c r="Q640">
        <v>9</v>
      </c>
      <c r="R640">
        <v>23.43</v>
      </c>
      <c r="S640">
        <f t="shared" si="38"/>
        <v>80280</v>
      </c>
      <c r="T640">
        <f t="shared" si="39"/>
        <v>33578</v>
      </c>
      <c r="U640">
        <f t="shared" si="40"/>
        <v>2.3908511525403537</v>
      </c>
      <c r="V640">
        <v>404</v>
      </c>
      <c r="W640">
        <v>392</v>
      </c>
      <c r="X640" t="s">
        <v>59</v>
      </c>
    </row>
    <row r="641" spans="1:24" hidden="1" x14ac:dyDescent="0.2">
      <c r="A641">
        <v>12</v>
      </c>
      <c r="B641" t="s">
        <v>80</v>
      </c>
      <c r="C641" t="s">
        <v>55</v>
      </c>
      <c r="D641" t="s">
        <v>58</v>
      </c>
      <c r="G641">
        <v>-17.777999999999999</v>
      </c>
      <c r="H641">
        <v>145.51349999999999</v>
      </c>
      <c r="I641">
        <v>760</v>
      </c>
      <c r="J641" t="s">
        <v>40</v>
      </c>
      <c r="K641" s="1">
        <v>27954</v>
      </c>
      <c r="L641" t="s">
        <v>56</v>
      </c>
      <c r="M641" t="s">
        <v>57</v>
      </c>
      <c r="N641" t="s">
        <v>24</v>
      </c>
      <c r="O641" t="s">
        <v>15</v>
      </c>
      <c r="P641" t="s">
        <v>26</v>
      </c>
      <c r="Q641">
        <v>10</v>
      </c>
      <c r="R641">
        <v>29.38</v>
      </c>
      <c r="S641">
        <f t="shared" si="38"/>
        <v>80280</v>
      </c>
      <c r="T641">
        <f t="shared" si="39"/>
        <v>33578</v>
      </c>
      <c r="U641">
        <f t="shared" si="40"/>
        <v>2.3908511525403537</v>
      </c>
      <c r="V641">
        <v>404</v>
      </c>
      <c r="W641">
        <v>392</v>
      </c>
      <c r="X641" t="s">
        <v>59</v>
      </c>
    </row>
    <row r="642" spans="1:24" x14ac:dyDescent="0.2">
      <c r="A642">
        <v>12</v>
      </c>
      <c r="B642" t="s">
        <v>80</v>
      </c>
      <c r="C642" t="s">
        <v>55</v>
      </c>
      <c r="D642" t="s">
        <v>58</v>
      </c>
      <c r="G642">
        <v>-17.777999999999999</v>
      </c>
      <c r="H642">
        <v>145.51349999999999</v>
      </c>
      <c r="I642">
        <v>760</v>
      </c>
      <c r="J642" t="s">
        <v>40</v>
      </c>
      <c r="K642" s="1">
        <v>27954</v>
      </c>
      <c r="L642" t="s">
        <v>56</v>
      </c>
      <c r="M642" t="s">
        <v>57</v>
      </c>
      <c r="N642" t="s">
        <v>24</v>
      </c>
      <c r="O642" t="s">
        <v>15</v>
      </c>
      <c r="P642" t="s">
        <v>27</v>
      </c>
      <c r="Q642">
        <v>1</v>
      </c>
      <c r="R642">
        <v>12.54</v>
      </c>
      <c r="S642">
        <f t="shared" si="38"/>
        <v>80280</v>
      </c>
      <c r="T642">
        <f t="shared" si="39"/>
        <v>33578</v>
      </c>
      <c r="U642">
        <f t="shared" si="40"/>
        <v>2.3908511525403537</v>
      </c>
      <c r="V642">
        <v>404</v>
      </c>
      <c r="W642">
        <v>392</v>
      </c>
      <c r="X642" t="s">
        <v>59</v>
      </c>
    </row>
    <row r="643" spans="1:24" x14ac:dyDescent="0.2">
      <c r="A643">
        <v>12</v>
      </c>
      <c r="B643" t="s">
        <v>80</v>
      </c>
      <c r="C643" t="s">
        <v>55</v>
      </c>
      <c r="D643" t="s">
        <v>58</v>
      </c>
      <c r="G643">
        <v>-17.777999999999999</v>
      </c>
      <c r="H643">
        <v>145.51349999999999</v>
      </c>
      <c r="I643">
        <v>760</v>
      </c>
      <c r="J643" t="s">
        <v>40</v>
      </c>
      <c r="K643" s="1">
        <v>27954</v>
      </c>
      <c r="L643" t="s">
        <v>56</v>
      </c>
      <c r="M643" t="s">
        <v>57</v>
      </c>
      <c r="N643" t="s">
        <v>24</v>
      </c>
      <c r="O643" t="s">
        <v>15</v>
      </c>
      <c r="P643" t="s">
        <v>27</v>
      </c>
      <c r="Q643">
        <v>2</v>
      </c>
      <c r="R643">
        <v>19.649999999999999</v>
      </c>
      <c r="S643">
        <f t="shared" si="38"/>
        <v>80280</v>
      </c>
      <c r="T643">
        <f t="shared" si="39"/>
        <v>33578</v>
      </c>
      <c r="U643">
        <f t="shared" si="40"/>
        <v>2.3908511525403537</v>
      </c>
      <c r="V643">
        <v>404</v>
      </c>
      <c r="W643">
        <v>392</v>
      </c>
      <c r="X643" t="s">
        <v>59</v>
      </c>
    </row>
    <row r="644" spans="1:24" x14ac:dyDescent="0.2">
      <c r="A644">
        <v>12</v>
      </c>
      <c r="B644" t="s">
        <v>80</v>
      </c>
      <c r="C644" t="s">
        <v>55</v>
      </c>
      <c r="D644" t="s">
        <v>58</v>
      </c>
      <c r="G644">
        <v>-17.777999999999999</v>
      </c>
      <c r="H644">
        <v>145.51349999999999</v>
      </c>
      <c r="I644">
        <v>760</v>
      </c>
      <c r="J644" t="s">
        <v>40</v>
      </c>
      <c r="K644" s="1">
        <v>27954</v>
      </c>
      <c r="L644" t="s">
        <v>56</v>
      </c>
      <c r="M644" t="s">
        <v>57</v>
      </c>
      <c r="N644" t="s">
        <v>24</v>
      </c>
      <c r="O644" t="s">
        <v>15</v>
      </c>
      <c r="P644" t="s">
        <v>27</v>
      </c>
      <c r="Q644">
        <v>3</v>
      </c>
      <c r="R644">
        <v>13.49</v>
      </c>
      <c r="S644">
        <f t="shared" si="38"/>
        <v>80280</v>
      </c>
      <c r="T644">
        <f t="shared" si="39"/>
        <v>33578</v>
      </c>
      <c r="U644">
        <f t="shared" si="40"/>
        <v>2.3908511525403537</v>
      </c>
      <c r="V644">
        <v>404</v>
      </c>
      <c r="W644">
        <v>392</v>
      </c>
      <c r="X644" t="s">
        <v>59</v>
      </c>
    </row>
    <row r="645" spans="1:24" x14ac:dyDescent="0.2">
      <c r="A645">
        <v>12</v>
      </c>
      <c r="B645" t="s">
        <v>80</v>
      </c>
      <c r="C645" t="s">
        <v>55</v>
      </c>
      <c r="D645" t="s">
        <v>58</v>
      </c>
      <c r="G645">
        <v>-17.777999999999999</v>
      </c>
      <c r="H645">
        <v>145.51349999999999</v>
      </c>
      <c r="I645">
        <v>760</v>
      </c>
      <c r="J645" t="s">
        <v>40</v>
      </c>
      <c r="K645" s="1">
        <v>27954</v>
      </c>
      <c r="L645" t="s">
        <v>56</v>
      </c>
      <c r="M645" t="s">
        <v>57</v>
      </c>
      <c r="N645" t="s">
        <v>24</v>
      </c>
      <c r="O645" t="s">
        <v>15</v>
      </c>
      <c r="P645" t="s">
        <v>27</v>
      </c>
      <c r="Q645">
        <v>4</v>
      </c>
      <c r="R645">
        <v>14.58</v>
      </c>
      <c r="S645">
        <f t="shared" si="38"/>
        <v>80280</v>
      </c>
      <c r="T645">
        <f t="shared" si="39"/>
        <v>33578</v>
      </c>
      <c r="U645">
        <f t="shared" si="40"/>
        <v>2.3908511525403537</v>
      </c>
      <c r="V645">
        <v>404</v>
      </c>
      <c r="W645">
        <v>392</v>
      </c>
      <c r="X645" t="s">
        <v>59</v>
      </c>
    </row>
    <row r="646" spans="1:24" x14ac:dyDescent="0.2">
      <c r="A646">
        <v>12</v>
      </c>
      <c r="B646" t="s">
        <v>80</v>
      </c>
      <c r="C646" t="s">
        <v>55</v>
      </c>
      <c r="D646" t="s">
        <v>58</v>
      </c>
      <c r="G646">
        <v>-17.777999999999999</v>
      </c>
      <c r="H646">
        <v>145.51349999999999</v>
      </c>
      <c r="I646">
        <v>760</v>
      </c>
      <c r="J646" t="s">
        <v>40</v>
      </c>
      <c r="K646" s="1">
        <v>27954</v>
      </c>
      <c r="L646" t="s">
        <v>56</v>
      </c>
      <c r="M646" t="s">
        <v>57</v>
      </c>
      <c r="N646" t="s">
        <v>24</v>
      </c>
      <c r="O646" t="s">
        <v>15</v>
      </c>
      <c r="P646" t="s">
        <v>27</v>
      </c>
      <c r="Q646">
        <v>5</v>
      </c>
      <c r="R646">
        <v>20.98</v>
      </c>
      <c r="S646">
        <f t="shared" si="38"/>
        <v>80280</v>
      </c>
      <c r="T646">
        <f t="shared" si="39"/>
        <v>33578</v>
      </c>
      <c r="U646">
        <f t="shared" si="40"/>
        <v>2.3908511525403537</v>
      </c>
      <c r="V646">
        <v>404</v>
      </c>
      <c r="W646">
        <v>392</v>
      </c>
      <c r="X646" t="s">
        <v>59</v>
      </c>
    </row>
    <row r="647" spans="1:24" x14ac:dyDescent="0.2">
      <c r="A647">
        <v>12</v>
      </c>
      <c r="B647" t="s">
        <v>80</v>
      </c>
      <c r="C647" t="s">
        <v>55</v>
      </c>
      <c r="D647" t="s">
        <v>58</v>
      </c>
      <c r="G647">
        <v>-17.777999999999999</v>
      </c>
      <c r="H647">
        <v>145.51349999999999</v>
      </c>
      <c r="I647">
        <v>760</v>
      </c>
      <c r="J647" t="s">
        <v>40</v>
      </c>
      <c r="K647" s="1">
        <v>27954</v>
      </c>
      <c r="L647" t="s">
        <v>56</v>
      </c>
      <c r="M647" t="s">
        <v>57</v>
      </c>
      <c r="N647" t="s">
        <v>24</v>
      </c>
      <c r="O647" t="s">
        <v>15</v>
      </c>
      <c r="P647" t="s">
        <v>27</v>
      </c>
      <c r="Q647">
        <v>6</v>
      </c>
      <c r="R647">
        <v>20.57</v>
      </c>
      <c r="S647">
        <f t="shared" si="38"/>
        <v>80280</v>
      </c>
      <c r="T647">
        <f t="shared" si="39"/>
        <v>33578</v>
      </c>
      <c r="U647">
        <f t="shared" si="40"/>
        <v>2.3908511525403537</v>
      </c>
      <c r="V647">
        <v>404</v>
      </c>
      <c r="W647">
        <v>392</v>
      </c>
      <c r="X647" t="s">
        <v>59</v>
      </c>
    </row>
    <row r="648" spans="1:24" x14ac:dyDescent="0.2">
      <c r="A648">
        <v>12</v>
      </c>
      <c r="B648" t="s">
        <v>80</v>
      </c>
      <c r="C648" t="s">
        <v>55</v>
      </c>
      <c r="D648" t="s">
        <v>58</v>
      </c>
      <c r="G648">
        <v>-17.777999999999999</v>
      </c>
      <c r="H648">
        <v>145.51349999999999</v>
      </c>
      <c r="I648">
        <v>760</v>
      </c>
      <c r="J648" t="s">
        <v>40</v>
      </c>
      <c r="K648" s="1">
        <v>27954</v>
      </c>
      <c r="L648" t="s">
        <v>56</v>
      </c>
      <c r="M648" t="s">
        <v>57</v>
      </c>
      <c r="N648" t="s">
        <v>24</v>
      </c>
      <c r="O648" t="s">
        <v>15</v>
      </c>
      <c r="P648" t="s">
        <v>27</v>
      </c>
      <c r="Q648">
        <v>7</v>
      </c>
      <c r="R648">
        <v>17.190000000000001</v>
      </c>
      <c r="S648">
        <f t="shared" si="38"/>
        <v>80280</v>
      </c>
      <c r="T648">
        <f t="shared" si="39"/>
        <v>33578</v>
      </c>
      <c r="U648">
        <f t="shared" si="40"/>
        <v>2.3908511525403537</v>
      </c>
      <c r="V648">
        <v>404</v>
      </c>
      <c r="W648">
        <v>392</v>
      </c>
      <c r="X648" t="s">
        <v>59</v>
      </c>
    </row>
    <row r="649" spans="1:24" x14ac:dyDescent="0.2">
      <c r="A649">
        <v>12</v>
      </c>
      <c r="B649" t="s">
        <v>80</v>
      </c>
      <c r="C649" t="s">
        <v>55</v>
      </c>
      <c r="D649" t="s">
        <v>58</v>
      </c>
      <c r="G649">
        <v>-17.777999999999999</v>
      </c>
      <c r="H649">
        <v>145.51349999999999</v>
      </c>
      <c r="I649">
        <v>760</v>
      </c>
      <c r="J649" t="s">
        <v>40</v>
      </c>
      <c r="K649" s="1">
        <v>27954</v>
      </c>
      <c r="L649" t="s">
        <v>56</v>
      </c>
      <c r="M649" t="s">
        <v>57</v>
      </c>
      <c r="N649" t="s">
        <v>24</v>
      </c>
      <c r="O649" t="s">
        <v>15</v>
      </c>
      <c r="P649" t="s">
        <v>27</v>
      </c>
      <c r="Q649">
        <v>8</v>
      </c>
      <c r="R649">
        <v>17.96</v>
      </c>
      <c r="S649">
        <f t="shared" si="38"/>
        <v>80280</v>
      </c>
      <c r="T649">
        <f t="shared" si="39"/>
        <v>33578</v>
      </c>
      <c r="U649">
        <f t="shared" si="40"/>
        <v>2.3908511525403537</v>
      </c>
      <c r="V649">
        <v>404</v>
      </c>
      <c r="W649">
        <v>392</v>
      </c>
      <c r="X649" t="s">
        <v>59</v>
      </c>
    </row>
    <row r="650" spans="1:24" x14ac:dyDescent="0.2">
      <c r="A650">
        <v>12</v>
      </c>
      <c r="B650" t="s">
        <v>80</v>
      </c>
      <c r="C650" t="s">
        <v>55</v>
      </c>
      <c r="D650" t="s">
        <v>58</v>
      </c>
      <c r="G650">
        <v>-17.777999999999999</v>
      </c>
      <c r="H650">
        <v>145.51349999999999</v>
      </c>
      <c r="I650">
        <v>760</v>
      </c>
      <c r="J650" t="s">
        <v>40</v>
      </c>
      <c r="K650" s="1">
        <v>27954</v>
      </c>
      <c r="L650" t="s">
        <v>56</v>
      </c>
      <c r="M650" t="s">
        <v>57</v>
      </c>
      <c r="N650" t="s">
        <v>24</v>
      </c>
      <c r="O650" t="s">
        <v>15</v>
      </c>
      <c r="P650" t="s">
        <v>27</v>
      </c>
      <c r="Q650">
        <v>9</v>
      </c>
      <c r="R650">
        <v>20.71</v>
      </c>
      <c r="S650">
        <f t="shared" si="38"/>
        <v>80280</v>
      </c>
      <c r="T650">
        <f t="shared" si="39"/>
        <v>33578</v>
      </c>
      <c r="U650">
        <f t="shared" si="40"/>
        <v>2.3908511525403537</v>
      </c>
      <c r="V650">
        <v>404</v>
      </c>
      <c r="W650">
        <v>392</v>
      </c>
      <c r="X650" t="s">
        <v>59</v>
      </c>
    </row>
    <row r="651" spans="1:24" x14ac:dyDescent="0.2">
      <c r="A651">
        <v>12</v>
      </c>
      <c r="B651" t="s">
        <v>80</v>
      </c>
      <c r="C651" t="s">
        <v>55</v>
      </c>
      <c r="D651" t="s">
        <v>58</v>
      </c>
      <c r="G651">
        <v>-17.777999999999999</v>
      </c>
      <c r="H651">
        <v>145.51349999999999</v>
      </c>
      <c r="I651">
        <v>760</v>
      </c>
      <c r="J651" t="s">
        <v>40</v>
      </c>
      <c r="K651" s="1">
        <v>27954</v>
      </c>
      <c r="L651" t="s">
        <v>56</v>
      </c>
      <c r="M651" t="s">
        <v>57</v>
      </c>
      <c r="N651" t="s">
        <v>24</v>
      </c>
      <c r="O651" t="s">
        <v>15</v>
      </c>
      <c r="P651" t="s">
        <v>27</v>
      </c>
      <c r="Q651">
        <v>10</v>
      </c>
      <c r="R651">
        <v>14.93</v>
      </c>
      <c r="S651">
        <f t="shared" si="38"/>
        <v>80280</v>
      </c>
      <c r="T651">
        <f t="shared" si="39"/>
        <v>33578</v>
      </c>
      <c r="U651">
        <f t="shared" si="40"/>
        <v>2.3908511525403537</v>
      </c>
      <c r="V651">
        <v>404</v>
      </c>
      <c r="W651">
        <v>392</v>
      </c>
      <c r="X651" t="s">
        <v>59</v>
      </c>
    </row>
    <row r="652" spans="1:24" x14ac:dyDescent="0.2">
      <c r="A652">
        <v>12</v>
      </c>
      <c r="B652" t="s">
        <v>80</v>
      </c>
      <c r="C652" t="s">
        <v>55</v>
      </c>
      <c r="D652" t="s">
        <v>58</v>
      </c>
      <c r="G652">
        <v>-17.777999999999999</v>
      </c>
      <c r="H652">
        <v>145.51349999999999</v>
      </c>
      <c r="I652">
        <v>760</v>
      </c>
      <c r="J652" t="s">
        <v>40</v>
      </c>
      <c r="K652" s="1">
        <v>27954</v>
      </c>
      <c r="L652" t="s">
        <v>56</v>
      </c>
      <c r="M652" t="s">
        <v>57</v>
      </c>
      <c r="N652" t="s">
        <v>24</v>
      </c>
      <c r="O652" t="s">
        <v>18</v>
      </c>
      <c r="P652" t="s">
        <v>27</v>
      </c>
      <c r="Q652">
        <v>1</v>
      </c>
      <c r="R652">
        <v>9.14</v>
      </c>
      <c r="S652">
        <f t="shared" si="38"/>
        <v>80280</v>
      </c>
      <c r="T652">
        <f t="shared" si="39"/>
        <v>33578</v>
      </c>
      <c r="U652">
        <f t="shared" si="40"/>
        <v>2.3908511525403537</v>
      </c>
      <c r="V652">
        <v>404</v>
      </c>
      <c r="W652">
        <v>392</v>
      </c>
      <c r="X652" t="s">
        <v>59</v>
      </c>
    </row>
    <row r="653" spans="1:24" x14ac:dyDescent="0.2">
      <c r="A653">
        <v>12</v>
      </c>
      <c r="B653" t="s">
        <v>80</v>
      </c>
      <c r="C653" t="s">
        <v>55</v>
      </c>
      <c r="D653" t="s">
        <v>58</v>
      </c>
      <c r="G653">
        <v>-17.777999999999999</v>
      </c>
      <c r="H653">
        <v>145.51349999999999</v>
      </c>
      <c r="I653">
        <v>760</v>
      </c>
      <c r="J653" t="s">
        <v>40</v>
      </c>
      <c r="K653" s="1">
        <v>27954</v>
      </c>
      <c r="L653" t="s">
        <v>56</v>
      </c>
      <c r="M653" t="s">
        <v>57</v>
      </c>
      <c r="N653" t="s">
        <v>24</v>
      </c>
      <c r="O653" t="s">
        <v>18</v>
      </c>
      <c r="P653" t="s">
        <v>27</v>
      </c>
      <c r="Q653">
        <v>2</v>
      </c>
      <c r="R653">
        <v>12.23</v>
      </c>
      <c r="S653">
        <f t="shared" si="38"/>
        <v>80280</v>
      </c>
      <c r="T653">
        <f t="shared" si="39"/>
        <v>33578</v>
      </c>
      <c r="U653">
        <f t="shared" si="40"/>
        <v>2.3908511525403537</v>
      </c>
      <c r="V653">
        <v>404</v>
      </c>
      <c r="W653">
        <v>392</v>
      </c>
      <c r="X653" t="s">
        <v>59</v>
      </c>
    </row>
    <row r="654" spans="1:24" x14ac:dyDescent="0.2">
      <c r="A654">
        <v>12</v>
      </c>
      <c r="B654" t="s">
        <v>80</v>
      </c>
      <c r="C654" t="s">
        <v>55</v>
      </c>
      <c r="D654" t="s">
        <v>58</v>
      </c>
      <c r="G654">
        <v>-17.777999999999999</v>
      </c>
      <c r="H654">
        <v>145.51349999999999</v>
      </c>
      <c r="I654">
        <v>760</v>
      </c>
      <c r="J654" t="s">
        <v>40</v>
      </c>
      <c r="K654" s="1">
        <v>27954</v>
      </c>
      <c r="L654" t="s">
        <v>56</v>
      </c>
      <c r="M654" t="s">
        <v>57</v>
      </c>
      <c r="N654" t="s">
        <v>24</v>
      </c>
      <c r="O654" t="s">
        <v>18</v>
      </c>
      <c r="P654" t="s">
        <v>27</v>
      </c>
      <c r="Q654">
        <v>3</v>
      </c>
      <c r="R654">
        <v>9.5299999999999994</v>
      </c>
      <c r="S654">
        <f t="shared" si="38"/>
        <v>80280</v>
      </c>
      <c r="T654">
        <f t="shared" si="39"/>
        <v>33578</v>
      </c>
      <c r="U654">
        <f t="shared" si="40"/>
        <v>2.3908511525403537</v>
      </c>
      <c r="V654">
        <v>404</v>
      </c>
      <c r="W654">
        <v>392</v>
      </c>
      <c r="X654" t="s">
        <v>59</v>
      </c>
    </row>
    <row r="655" spans="1:24" x14ac:dyDescent="0.2">
      <c r="A655">
        <v>12</v>
      </c>
      <c r="B655" t="s">
        <v>80</v>
      </c>
      <c r="C655" t="s">
        <v>55</v>
      </c>
      <c r="D655" t="s">
        <v>58</v>
      </c>
      <c r="G655">
        <v>-17.777999999999999</v>
      </c>
      <c r="H655">
        <v>145.51349999999999</v>
      </c>
      <c r="I655">
        <v>760</v>
      </c>
      <c r="J655" t="s">
        <v>40</v>
      </c>
      <c r="K655" s="1">
        <v>27954</v>
      </c>
      <c r="L655" t="s">
        <v>56</v>
      </c>
      <c r="M655" t="s">
        <v>57</v>
      </c>
      <c r="N655" t="s">
        <v>24</v>
      </c>
      <c r="O655" t="s">
        <v>18</v>
      </c>
      <c r="P655" t="s">
        <v>27</v>
      </c>
      <c r="Q655">
        <v>4</v>
      </c>
      <c r="R655">
        <v>8.34</v>
      </c>
      <c r="S655">
        <f t="shared" si="38"/>
        <v>80280</v>
      </c>
      <c r="T655">
        <f t="shared" si="39"/>
        <v>33578</v>
      </c>
      <c r="U655">
        <f t="shared" si="40"/>
        <v>2.3908511525403537</v>
      </c>
      <c r="V655">
        <v>404</v>
      </c>
      <c r="W655">
        <v>392</v>
      </c>
      <c r="X655" t="s">
        <v>59</v>
      </c>
    </row>
    <row r="656" spans="1:24" x14ac:dyDescent="0.2">
      <c r="A656">
        <v>12</v>
      </c>
      <c r="B656" t="s">
        <v>80</v>
      </c>
      <c r="C656" t="s">
        <v>55</v>
      </c>
      <c r="D656" t="s">
        <v>58</v>
      </c>
      <c r="G656">
        <v>-17.777999999999999</v>
      </c>
      <c r="H656">
        <v>145.51349999999999</v>
      </c>
      <c r="I656">
        <v>760</v>
      </c>
      <c r="J656" t="s">
        <v>40</v>
      </c>
      <c r="K656" s="1">
        <v>27954</v>
      </c>
      <c r="L656" t="s">
        <v>56</v>
      </c>
      <c r="M656" t="s">
        <v>57</v>
      </c>
      <c r="N656" t="s">
        <v>24</v>
      </c>
      <c r="O656" t="s">
        <v>18</v>
      </c>
      <c r="P656" t="s">
        <v>27</v>
      </c>
      <c r="Q656">
        <v>5</v>
      </c>
      <c r="R656">
        <v>12.26</v>
      </c>
      <c r="S656">
        <f t="shared" si="38"/>
        <v>80280</v>
      </c>
      <c r="T656">
        <f t="shared" si="39"/>
        <v>33578</v>
      </c>
      <c r="U656">
        <f t="shared" si="40"/>
        <v>2.3908511525403537</v>
      </c>
      <c r="V656">
        <v>404</v>
      </c>
      <c r="W656">
        <v>392</v>
      </c>
      <c r="X656" t="s">
        <v>59</v>
      </c>
    </row>
    <row r="657" spans="1:24" x14ac:dyDescent="0.2">
      <c r="A657">
        <v>12</v>
      </c>
      <c r="B657" t="s">
        <v>80</v>
      </c>
      <c r="C657" t="s">
        <v>55</v>
      </c>
      <c r="D657" t="s">
        <v>58</v>
      </c>
      <c r="G657">
        <v>-17.777999999999999</v>
      </c>
      <c r="H657">
        <v>145.51349999999999</v>
      </c>
      <c r="I657">
        <v>760</v>
      </c>
      <c r="J657" t="s">
        <v>40</v>
      </c>
      <c r="K657" s="1">
        <v>27954</v>
      </c>
      <c r="L657" t="s">
        <v>56</v>
      </c>
      <c r="M657" t="s">
        <v>57</v>
      </c>
      <c r="N657" t="s">
        <v>24</v>
      </c>
      <c r="O657" t="s">
        <v>18</v>
      </c>
      <c r="P657" t="s">
        <v>27</v>
      </c>
      <c r="Q657">
        <v>6</v>
      </c>
      <c r="R657">
        <v>5.84</v>
      </c>
      <c r="S657">
        <f t="shared" si="38"/>
        <v>80280</v>
      </c>
      <c r="T657">
        <f t="shared" si="39"/>
        <v>33578</v>
      </c>
      <c r="U657">
        <f t="shared" si="40"/>
        <v>2.3908511525403537</v>
      </c>
      <c r="V657">
        <v>404</v>
      </c>
      <c r="W657">
        <v>392</v>
      </c>
      <c r="X657" t="s">
        <v>59</v>
      </c>
    </row>
    <row r="658" spans="1:24" x14ac:dyDescent="0.2">
      <c r="A658">
        <v>12</v>
      </c>
      <c r="B658" t="s">
        <v>80</v>
      </c>
      <c r="C658" t="s">
        <v>55</v>
      </c>
      <c r="D658" t="s">
        <v>58</v>
      </c>
      <c r="G658">
        <v>-17.777999999999999</v>
      </c>
      <c r="H658">
        <v>145.51349999999999</v>
      </c>
      <c r="I658">
        <v>760</v>
      </c>
      <c r="J658" t="s">
        <v>40</v>
      </c>
      <c r="K658" s="1">
        <v>27954</v>
      </c>
      <c r="L658" t="s">
        <v>56</v>
      </c>
      <c r="M658" t="s">
        <v>57</v>
      </c>
      <c r="N658" t="s">
        <v>24</v>
      </c>
      <c r="O658" t="s">
        <v>18</v>
      </c>
      <c r="P658" t="s">
        <v>27</v>
      </c>
      <c r="Q658">
        <v>7</v>
      </c>
      <c r="R658">
        <v>10.039999999999999</v>
      </c>
      <c r="S658">
        <f t="shared" si="38"/>
        <v>80280</v>
      </c>
      <c r="T658">
        <f t="shared" si="39"/>
        <v>33578</v>
      </c>
      <c r="U658">
        <f t="shared" si="40"/>
        <v>2.3908511525403537</v>
      </c>
      <c r="V658">
        <v>404</v>
      </c>
      <c r="W658">
        <v>392</v>
      </c>
      <c r="X658" t="s">
        <v>59</v>
      </c>
    </row>
    <row r="659" spans="1:24" x14ac:dyDescent="0.2">
      <c r="A659">
        <v>12</v>
      </c>
      <c r="B659" t="s">
        <v>80</v>
      </c>
      <c r="C659" t="s">
        <v>55</v>
      </c>
      <c r="D659" t="s">
        <v>58</v>
      </c>
      <c r="G659">
        <v>-17.777999999999999</v>
      </c>
      <c r="H659">
        <v>145.51349999999999</v>
      </c>
      <c r="I659">
        <v>760</v>
      </c>
      <c r="J659" t="s">
        <v>40</v>
      </c>
      <c r="K659" s="1">
        <v>27954</v>
      </c>
      <c r="L659" t="s">
        <v>56</v>
      </c>
      <c r="M659" t="s">
        <v>57</v>
      </c>
      <c r="N659" t="s">
        <v>24</v>
      </c>
      <c r="O659" t="s">
        <v>18</v>
      </c>
      <c r="P659" t="s">
        <v>27</v>
      </c>
      <c r="Q659">
        <v>8</v>
      </c>
      <c r="R659">
        <v>9.99</v>
      </c>
      <c r="S659">
        <f t="shared" si="38"/>
        <v>80280</v>
      </c>
      <c r="T659">
        <f t="shared" si="39"/>
        <v>33578</v>
      </c>
      <c r="U659">
        <f t="shared" si="40"/>
        <v>2.3908511525403537</v>
      </c>
      <c r="V659">
        <v>404</v>
      </c>
      <c r="W659">
        <v>392</v>
      </c>
      <c r="X659" t="s">
        <v>59</v>
      </c>
    </row>
    <row r="660" spans="1:24" x14ac:dyDescent="0.2">
      <c r="A660">
        <v>12</v>
      </c>
      <c r="B660" t="s">
        <v>80</v>
      </c>
      <c r="C660" t="s">
        <v>55</v>
      </c>
      <c r="D660" t="s">
        <v>58</v>
      </c>
      <c r="G660">
        <v>-17.777999999999999</v>
      </c>
      <c r="H660">
        <v>145.51349999999999</v>
      </c>
      <c r="I660">
        <v>760</v>
      </c>
      <c r="J660" t="s">
        <v>40</v>
      </c>
      <c r="K660" s="1">
        <v>27954</v>
      </c>
      <c r="L660" t="s">
        <v>56</v>
      </c>
      <c r="M660" t="s">
        <v>57</v>
      </c>
      <c r="N660" t="s">
        <v>24</v>
      </c>
      <c r="O660" t="s">
        <v>18</v>
      </c>
      <c r="P660" t="s">
        <v>27</v>
      </c>
      <c r="Q660">
        <v>9</v>
      </c>
      <c r="R660">
        <v>16.239999999999998</v>
      </c>
      <c r="S660">
        <f t="shared" si="38"/>
        <v>80280</v>
      </c>
      <c r="T660">
        <f t="shared" si="39"/>
        <v>33578</v>
      </c>
      <c r="U660">
        <f t="shared" si="40"/>
        <v>2.3908511525403537</v>
      </c>
      <c r="V660">
        <v>404</v>
      </c>
      <c r="W660">
        <v>392</v>
      </c>
      <c r="X660" t="s">
        <v>59</v>
      </c>
    </row>
    <row r="661" spans="1:24" x14ac:dyDescent="0.2">
      <c r="A661">
        <v>12</v>
      </c>
      <c r="B661" t="s">
        <v>80</v>
      </c>
      <c r="C661" t="s">
        <v>55</v>
      </c>
      <c r="D661" t="s">
        <v>58</v>
      </c>
      <c r="G661">
        <v>-17.777999999999999</v>
      </c>
      <c r="H661">
        <v>145.51349999999999</v>
      </c>
      <c r="I661">
        <v>760</v>
      </c>
      <c r="J661" t="s">
        <v>40</v>
      </c>
      <c r="K661" s="1">
        <v>27954</v>
      </c>
      <c r="L661" t="s">
        <v>56</v>
      </c>
      <c r="M661" t="s">
        <v>57</v>
      </c>
      <c r="N661" t="s">
        <v>24</v>
      </c>
      <c r="O661" t="s">
        <v>18</v>
      </c>
      <c r="P661" t="s">
        <v>27</v>
      </c>
      <c r="Q661">
        <v>10</v>
      </c>
      <c r="R661">
        <v>10.84</v>
      </c>
      <c r="S661">
        <f t="shared" si="38"/>
        <v>80280</v>
      </c>
      <c r="T661">
        <f t="shared" si="39"/>
        <v>33578</v>
      </c>
      <c r="U661">
        <f t="shared" si="40"/>
        <v>2.3908511525403537</v>
      </c>
      <c r="V661">
        <v>404</v>
      </c>
      <c r="W661">
        <v>392</v>
      </c>
      <c r="X661" t="s">
        <v>59</v>
      </c>
    </row>
    <row r="662" spans="1:24" hidden="1" x14ac:dyDescent="0.2">
      <c r="A662">
        <v>13</v>
      </c>
      <c r="B662" t="s">
        <v>80</v>
      </c>
      <c r="C662" t="s">
        <v>55</v>
      </c>
      <c r="D662" t="s">
        <v>60</v>
      </c>
      <c r="E662">
        <v>17.100000000000001</v>
      </c>
      <c r="F662">
        <v>145.38</v>
      </c>
      <c r="G662">
        <v>-17.024999999999999</v>
      </c>
      <c r="H662">
        <v>145.64150000000001</v>
      </c>
      <c r="I662">
        <v>1206</v>
      </c>
      <c r="J662" t="s">
        <v>40</v>
      </c>
      <c r="K662" s="1">
        <v>20653</v>
      </c>
      <c r="L662" t="s">
        <v>61</v>
      </c>
      <c r="M662" t="s">
        <v>62</v>
      </c>
      <c r="N662" t="s">
        <v>14</v>
      </c>
      <c r="O662" t="s">
        <v>15</v>
      </c>
      <c r="P662" t="s">
        <v>27</v>
      </c>
      <c r="Q662">
        <v>1</v>
      </c>
      <c r="R662">
        <v>10.050000000000001</v>
      </c>
      <c r="S662">
        <f>+(99+84)*313</f>
        <v>57279</v>
      </c>
      <c r="T662">
        <f>279*99</f>
        <v>27621</v>
      </c>
      <c r="U662">
        <f t="shared" si="40"/>
        <v>2.0737482350385577</v>
      </c>
      <c r="V662">
        <v>359</v>
      </c>
      <c r="W662">
        <v>394</v>
      </c>
    </row>
    <row r="663" spans="1:24" hidden="1" x14ac:dyDescent="0.2">
      <c r="A663">
        <v>13</v>
      </c>
      <c r="B663" t="s">
        <v>80</v>
      </c>
      <c r="C663" t="s">
        <v>55</v>
      </c>
      <c r="D663" t="s">
        <v>60</v>
      </c>
      <c r="E663">
        <v>17.100000000000001</v>
      </c>
      <c r="F663">
        <v>145.38</v>
      </c>
      <c r="G663">
        <v>-17.024999999999999</v>
      </c>
      <c r="H663">
        <v>145.64150000000001</v>
      </c>
      <c r="I663">
        <v>1206</v>
      </c>
      <c r="J663" t="s">
        <v>40</v>
      </c>
      <c r="K663" s="1">
        <v>20653</v>
      </c>
      <c r="L663" t="s">
        <v>61</v>
      </c>
      <c r="M663" t="s">
        <v>62</v>
      </c>
      <c r="N663" t="s">
        <v>14</v>
      </c>
      <c r="O663" t="s">
        <v>15</v>
      </c>
      <c r="P663" t="s">
        <v>27</v>
      </c>
      <c r="Q663">
        <v>2</v>
      </c>
      <c r="R663">
        <v>15.34</v>
      </c>
      <c r="S663">
        <f t="shared" ref="S663:S715" si="41">+(99+84)*313</f>
        <v>57279</v>
      </c>
      <c r="T663">
        <f t="shared" ref="T663:T715" si="42">279*99</f>
        <v>27621</v>
      </c>
      <c r="U663">
        <f t="shared" ref="U663:U716" si="43">S663/T663</f>
        <v>2.0737482350385577</v>
      </c>
      <c r="V663">
        <v>359</v>
      </c>
      <c r="W663">
        <v>394</v>
      </c>
    </row>
    <row r="664" spans="1:24" hidden="1" x14ac:dyDescent="0.2">
      <c r="A664">
        <v>13</v>
      </c>
      <c r="B664" t="s">
        <v>80</v>
      </c>
      <c r="C664" t="s">
        <v>55</v>
      </c>
      <c r="D664" t="s">
        <v>60</v>
      </c>
      <c r="E664">
        <v>17.100000000000001</v>
      </c>
      <c r="F664">
        <v>145.38</v>
      </c>
      <c r="G664">
        <v>-17.024999999999999</v>
      </c>
      <c r="H664">
        <v>145.64150000000001</v>
      </c>
      <c r="I664">
        <v>1206</v>
      </c>
      <c r="J664" t="s">
        <v>40</v>
      </c>
      <c r="K664" s="1">
        <v>20653</v>
      </c>
      <c r="L664" t="s">
        <v>61</v>
      </c>
      <c r="M664" t="s">
        <v>62</v>
      </c>
      <c r="N664" t="s">
        <v>14</v>
      </c>
      <c r="O664" t="s">
        <v>15</v>
      </c>
      <c r="P664" t="s">
        <v>27</v>
      </c>
      <c r="Q664">
        <v>3</v>
      </c>
      <c r="R664">
        <v>13.46</v>
      </c>
      <c r="S664">
        <f t="shared" si="41"/>
        <v>57279</v>
      </c>
      <c r="T664">
        <f t="shared" si="42"/>
        <v>27621</v>
      </c>
      <c r="U664">
        <f t="shared" si="43"/>
        <v>2.0737482350385577</v>
      </c>
      <c r="V664">
        <v>359</v>
      </c>
      <c r="W664">
        <v>394</v>
      </c>
    </row>
    <row r="665" spans="1:24" hidden="1" x14ac:dyDescent="0.2">
      <c r="A665">
        <v>13</v>
      </c>
      <c r="B665" t="s">
        <v>80</v>
      </c>
      <c r="C665" t="s">
        <v>55</v>
      </c>
      <c r="D665" t="s">
        <v>60</v>
      </c>
      <c r="E665">
        <v>17.100000000000001</v>
      </c>
      <c r="F665">
        <v>145.38</v>
      </c>
      <c r="G665">
        <v>-17.024999999999999</v>
      </c>
      <c r="H665">
        <v>145.64150000000001</v>
      </c>
      <c r="I665">
        <v>1206</v>
      </c>
      <c r="J665" t="s">
        <v>40</v>
      </c>
      <c r="K665" s="1">
        <v>20653</v>
      </c>
      <c r="L665" t="s">
        <v>61</v>
      </c>
      <c r="M665" t="s">
        <v>62</v>
      </c>
      <c r="N665" t="s">
        <v>14</v>
      </c>
      <c r="O665" t="s">
        <v>15</v>
      </c>
      <c r="P665" t="s">
        <v>27</v>
      </c>
      <c r="Q665">
        <v>4</v>
      </c>
      <c r="R665">
        <v>11.63</v>
      </c>
      <c r="S665">
        <f t="shared" si="41"/>
        <v>57279</v>
      </c>
      <c r="T665">
        <f t="shared" si="42"/>
        <v>27621</v>
      </c>
      <c r="U665">
        <f t="shared" si="43"/>
        <v>2.0737482350385577</v>
      </c>
      <c r="V665">
        <v>359</v>
      </c>
      <c r="W665">
        <v>394</v>
      </c>
    </row>
    <row r="666" spans="1:24" hidden="1" x14ac:dyDescent="0.2">
      <c r="A666">
        <v>13</v>
      </c>
      <c r="B666" t="s">
        <v>80</v>
      </c>
      <c r="C666" t="s">
        <v>55</v>
      </c>
      <c r="D666" t="s">
        <v>60</v>
      </c>
      <c r="E666">
        <v>17.100000000000001</v>
      </c>
      <c r="F666">
        <v>145.38</v>
      </c>
      <c r="G666">
        <v>-17.024999999999999</v>
      </c>
      <c r="H666">
        <v>145.64150000000001</v>
      </c>
      <c r="I666">
        <v>1206</v>
      </c>
      <c r="J666" t="s">
        <v>40</v>
      </c>
      <c r="K666" s="1">
        <v>20653</v>
      </c>
      <c r="L666" t="s">
        <v>61</v>
      </c>
      <c r="M666" t="s">
        <v>62</v>
      </c>
      <c r="N666" t="s">
        <v>14</v>
      </c>
      <c r="O666" t="s">
        <v>15</v>
      </c>
      <c r="P666" t="s">
        <v>27</v>
      </c>
      <c r="Q666">
        <v>5</v>
      </c>
      <c r="R666">
        <v>8.6300000000000008</v>
      </c>
      <c r="S666">
        <f t="shared" si="41"/>
        <v>57279</v>
      </c>
      <c r="T666">
        <f t="shared" si="42"/>
        <v>27621</v>
      </c>
      <c r="U666">
        <f t="shared" si="43"/>
        <v>2.0737482350385577</v>
      </c>
      <c r="V666">
        <v>359</v>
      </c>
      <c r="W666">
        <v>394</v>
      </c>
    </row>
    <row r="667" spans="1:24" hidden="1" x14ac:dyDescent="0.2">
      <c r="A667">
        <v>13</v>
      </c>
      <c r="B667" t="s">
        <v>80</v>
      </c>
      <c r="C667" t="s">
        <v>55</v>
      </c>
      <c r="D667" t="s">
        <v>60</v>
      </c>
      <c r="E667">
        <v>17.100000000000001</v>
      </c>
      <c r="F667">
        <v>145.38</v>
      </c>
      <c r="G667">
        <v>-17.024999999999999</v>
      </c>
      <c r="H667">
        <v>145.64150000000001</v>
      </c>
      <c r="I667">
        <v>1206</v>
      </c>
      <c r="J667" t="s">
        <v>40</v>
      </c>
      <c r="K667" s="1">
        <v>20653</v>
      </c>
      <c r="L667" t="s">
        <v>61</v>
      </c>
      <c r="M667" t="s">
        <v>62</v>
      </c>
      <c r="N667" t="s">
        <v>14</v>
      </c>
      <c r="O667" t="s">
        <v>15</v>
      </c>
      <c r="P667" t="s">
        <v>27</v>
      </c>
      <c r="Q667">
        <v>6</v>
      </c>
      <c r="R667">
        <v>14.25</v>
      </c>
      <c r="S667">
        <f t="shared" si="41"/>
        <v>57279</v>
      </c>
      <c r="T667">
        <f t="shared" si="42"/>
        <v>27621</v>
      </c>
      <c r="U667">
        <f t="shared" si="43"/>
        <v>2.0737482350385577</v>
      </c>
      <c r="V667">
        <v>359</v>
      </c>
      <c r="W667">
        <v>394</v>
      </c>
    </row>
    <row r="668" spans="1:24" hidden="1" x14ac:dyDescent="0.2">
      <c r="A668">
        <v>13</v>
      </c>
      <c r="B668" t="s">
        <v>80</v>
      </c>
      <c r="C668" t="s">
        <v>55</v>
      </c>
      <c r="D668" t="s">
        <v>60</v>
      </c>
      <c r="E668">
        <v>17.100000000000001</v>
      </c>
      <c r="F668">
        <v>145.38</v>
      </c>
      <c r="G668">
        <v>-17.024999999999999</v>
      </c>
      <c r="H668">
        <v>145.64150000000001</v>
      </c>
      <c r="I668">
        <v>1206</v>
      </c>
      <c r="J668" t="s">
        <v>40</v>
      </c>
      <c r="K668" s="1">
        <v>20653</v>
      </c>
      <c r="L668" t="s">
        <v>61</v>
      </c>
      <c r="M668" t="s">
        <v>62</v>
      </c>
      <c r="N668" t="s">
        <v>14</v>
      </c>
      <c r="O668" t="s">
        <v>16</v>
      </c>
      <c r="P668" t="s">
        <v>27</v>
      </c>
      <c r="Q668">
        <v>1</v>
      </c>
      <c r="R668">
        <v>10.87</v>
      </c>
      <c r="S668">
        <f t="shared" si="41"/>
        <v>57279</v>
      </c>
      <c r="T668">
        <f t="shared" si="42"/>
        <v>27621</v>
      </c>
      <c r="U668">
        <f t="shared" si="43"/>
        <v>2.0737482350385577</v>
      </c>
      <c r="V668">
        <v>359</v>
      </c>
      <c r="W668">
        <v>394</v>
      </c>
    </row>
    <row r="669" spans="1:24" hidden="1" x14ac:dyDescent="0.2">
      <c r="A669">
        <v>13</v>
      </c>
      <c r="B669" t="s">
        <v>80</v>
      </c>
      <c r="C669" t="s">
        <v>55</v>
      </c>
      <c r="D669" t="s">
        <v>60</v>
      </c>
      <c r="E669">
        <v>17.100000000000001</v>
      </c>
      <c r="F669">
        <v>145.38</v>
      </c>
      <c r="G669">
        <v>-17.024999999999999</v>
      </c>
      <c r="H669">
        <v>145.64150000000001</v>
      </c>
      <c r="I669">
        <v>1206</v>
      </c>
      <c r="J669" t="s">
        <v>40</v>
      </c>
      <c r="K669" s="1">
        <v>20653</v>
      </c>
      <c r="L669" t="s">
        <v>61</v>
      </c>
      <c r="M669" t="s">
        <v>62</v>
      </c>
      <c r="N669" t="s">
        <v>14</v>
      </c>
      <c r="O669" t="s">
        <v>16</v>
      </c>
      <c r="P669" t="s">
        <v>27</v>
      </c>
      <c r="Q669">
        <v>2</v>
      </c>
      <c r="R669">
        <v>14.05</v>
      </c>
      <c r="S669">
        <f t="shared" si="41"/>
        <v>57279</v>
      </c>
      <c r="T669">
        <f t="shared" si="42"/>
        <v>27621</v>
      </c>
      <c r="U669">
        <f t="shared" si="43"/>
        <v>2.0737482350385577</v>
      </c>
      <c r="V669">
        <v>359</v>
      </c>
      <c r="W669">
        <v>394</v>
      </c>
    </row>
    <row r="670" spans="1:24" hidden="1" x14ac:dyDescent="0.2">
      <c r="A670">
        <v>13</v>
      </c>
      <c r="B670" t="s">
        <v>80</v>
      </c>
      <c r="C670" t="s">
        <v>55</v>
      </c>
      <c r="D670" t="s">
        <v>60</v>
      </c>
      <c r="E670">
        <v>17.100000000000001</v>
      </c>
      <c r="F670">
        <v>145.38</v>
      </c>
      <c r="G670">
        <v>-17.024999999999999</v>
      </c>
      <c r="H670">
        <v>145.64150000000001</v>
      </c>
      <c r="I670">
        <v>1206</v>
      </c>
      <c r="J670" t="s">
        <v>40</v>
      </c>
      <c r="K670" s="1">
        <v>20653</v>
      </c>
      <c r="L670" t="s">
        <v>61</v>
      </c>
      <c r="M670" t="s">
        <v>62</v>
      </c>
      <c r="N670" t="s">
        <v>14</v>
      </c>
      <c r="O670" t="s">
        <v>16</v>
      </c>
      <c r="P670" t="s">
        <v>27</v>
      </c>
      <c r="Q670">
        <v>3</v>
      </c>
      <c r="R670">
        <v>15.88</v>
      </c>
      <c r="S670">
        <f t="shared" si="41"/>
        <v>57279</v>
      </c>
      <c r="T670">
        <f t="shared" si="42"/>
        <v>27621</v>
      </c>
      <c r="U670">
        <f t="shared" si="43"/>
        <v>2.0737482350385577</v>
      </c>
      <c r="V670">
        <v>359</v>
      </c>
      <c r="W670">
        <v>394</v>
      </c>
    </row>
    <row r="671" spans="1:24" hidden="1" x14ac:dyDescent="0.2">
      <c r="A671">
        <v>13</v>
      </c>
      <c r="B671" t="s">
        <v>80</v>
      </c>
      <c r="C671" t="s">
        <v>55</v>
      </c>
      <c r="D671" t="s">
        <v>60</v>
      </c>
      <c r="E671">
        <v>17.100000000000001</v>
      </c>
      <c r="F671">
        <v>145.38</v>
      </c>
      <c r="G671">
        <v>-17.024999999999999</v>
      </c>
      <c r="H671">
        <v>145.64150000000001</v>
      </c>
      <c r="I671">
        <v>1206</v>
      </c>
      <c r="J671" t="s">
        <v>40</v>
      </c>
      <c r="K671" s="1">
        <v>20653</v>
      </c>
      <c r="L671" t="s">
        <v>61</v>
      </c>
      <c r="M671" t="s">
        <v>62</v>
      </c>
      <c r="N671" t="s">
        <v>14</v>
      </c>
      <c r="O671" t="s">
        <v>16</v>
      </c>
      <c r="P671" t="s">
        <v>27</v>
      </c>
      <c r="Q671">
        <v>4</v>
      </c>
      <c r="R671">
        <v>12.77</v>
      </c>
      <c r="S671">
        <f t="shared" si="41"/>
        <v>57279</v>
      </c>
      <c r="T671">
        <f t="shared" si="42"/>
        <v>27621</v>
      </c>
      <c r="U671">
        <f t="shared" si="43"/>
        <v>2.0737482350385577</v>
      </c>
      <c r="V671">
        <v>359</v>
      </c>
      <c r="W671">
        <v>394</v>
      </c>
    </row>
    <row r="672" spans="1:24" hidden="1" x14ac:dyDescent="0.2">
      <c r="A672">
        <v>13</v>
      </c>
      <c r="B672" t="s">
        <v>80</v>
      </c>
      <c r="C672" t="s">
        <v>55</v>
      </c>
      <c r="D672" t="s">
        <v>60</v>
      </c>
      <c r="E672">
        <v>17.100000000000001</v>
      </c>
      <c r="F672">
        <v>145.38</v>
      </c>
      <c r="G672">
        <v>-17.024999999999999</v>
      </c>
      <c r="H672">
        <v>145.64150000000001</v>
      </c>
      <c r="I672">
        <v>1206</v>
      </c>
      <c r="J672" t="s">
        <v>40</v>
      </c>
      <c r="K672" s="1">
        <v>20653</v>
      </c>
      <c r="L672" t="s">
        <v>61</v>
      </c>
      <c r="M672" t="s">
        <v>62</v>
      </c>
      <c r="N672" t="s">
        <v>14</v>
      </c>
      <c r="O672" t="s">
        <v>16</v>
      </c>
      <c r="P672" t="s">
        <v>27</v>
      </c>
      <c r="Q672">
        <v>5</v>
      </c>
      <c r="R672">
        <v>11.7</v>
      </c>
      <c r="S672">
        <f t="shared" si="41"/>
        <v>57279</v>
      </c>
      <c r="T672">
        <f t="shared" si="42"/>
        <v>27621</v>
      </c>
      <c r="U672">
        <f t="shared" si="43"/>
        <v>2.0737482350385577</v>
      </c>
      <c r="V672">
        <v>359</v>
      </c>
      <c r="W672">
        <v>394</v>
      </c>
    </row>
    <row r="673" spans="1:23" hidden="1" x14ac:dyDescent="0.2">
      <c r="A673">
        <v>13</v>
      </c>
      <c r="B673" t="s">
        <v>80</v>
      </c>
      <c r="C673" t="s">
        <v>55</v>
      </c>
      <c r="D673" t="s">
        <v>60</v>
      </c>
      <c r="E673">
        <v>17.100000000000001</v>
      </c>
      <c r="F673">
        <v>145.38</v>
      </c>
      <c r="G673">
        <v>-17.024999999999999</v>
      </c>
      <c r="H673">
        <v>145.64150000000001</v>
      </c>
      <c r="I673">
        <v>1206</v>
      </c>
      <c r="J673" t="s">
        <v>40</v>
      </c>
      <c r="K673" s="1">
        <v>20653</v>
      </c>
      <c r="L673" t="s">
        <v>61</v>
      </c>
      <c r="M673" t="s">
        <v>62</v>
      </c>
      <c r="N673" t="s">
        <v>14</v>
      </c>
      <c r="O673" t="s">
        <v>16</v>
      </c>
      <c r="P673" t="s">
        <v>27</v>
      </c>
      <c r="Q673">
        <v>6</v>
      </c>
      <c r="R673">
        <v>12.93</v>
      </c>
      <c r="S673">
        <f t="shared" si="41"/>
        <v>57279</v>
      </c>
      <c r="T673">
        <f t="shared" si="42"/>
        <v>27621</v>
      </c>
      <c r="U673">
        <f t="shared" si="43"/>
        <v>2.0737482350385577</v>
      </c>
      <c r="V673">
        <v>359</v>
      </c>
      <c r="W673">
        <v>394</v>
      </c>
    </row>
    <row r="674" spans="1:23" hidden="1" x14ac:dyDescent="0.2">
      <c r="A674">
        <v>13</v>
      </c>
      <c r="B674" t="s">
        <v>80</v>
      </c>
      <c r="C674" t="s">
        <v>55</v>
      </c>
      <c r="D674" t="s">
        <v>60</v>
      </c>
      <c r="E674">
        <v>17.100000000000001</v>
      </c>
      <c r="F674">
        <v>145.38</v>
      </c>
      <c r="G674">
        <v>-17.024999999999999</v>
      </c>
      <c r="H674">
        <v>145.64150000000001</v>
      </c>
      <c r="I674">
        <v>1206</v>
      </c>
      <c r="J674" t="s">
        <v>40</v>
      </c>
      <c r="K674" s="1">
        <v>20653</v>
      </c>
      <c r="L674" t="s">
        <v>61</v>
      </c>
      <c r="M674" t="s">
        <v>62</v>
      </c>
      <c r="N674" t="s">
        <v>14</v>
      </c>
      <c r="O674" t="s">
        <v>18</v>
      </c>
      <c r="P674" t="s">
        <v>27</v>
      </c>
      <c r="Q674">
        <v>1</v>
      </c>
      <c r="R674">
        <v>0.34</v>
      </c>
      <c r="S674">
        <f t="shared" si="41"/>
        <v>57279</v>
      </c>
      <c r="T674">
        <f t="shared" si="42"/>
        <v>27621</v>
      </c>
      <c r="U674">
        <f t="shared" si="43"/>
        <v>2.0737482350385577</v>
      </c>
      <c r="V674">
        <v>359</v>
      </c>
      <c r="W674">
        <v>394</v>
      </c>
    </row>
    <row r="675" spans="1:23" hidden="1" x14ac:dyDescent="0.2">
      <c r="A675">
        <v>13</v>
      </c>
      <c r="B675" t="s">
        <v>80</v>
      </c>
      <c r="C675" t="s">
        <v>55</v>
      </c>
      <c r="D675" t="s">
        <v>60</v>
      </c>
      <c r="E675">
        <v>17.100000000000001</v>
      </c>
      <c r="F675">
        <v>145.38</v>
      </c>
      <c r="G675">
        <v>-17.024999999999999</v>
      </c>
      <c r="H675">
        <v>145.64150000000001</v>
      </c>
      <c r="I675">
        <v>1206</v>
      </c>
      <c r="J675" t="s">
        <v>40</v>
      </c>
      <c r="K675" s="1">
        <v>20653</v>
      </c>
      <c r="L675" t="s">
        <v>61</v>
      </c>
      <c r="M675" t="s">
        <v>62</v>
      </c>
      <c r="N675" t="s">
        <v>14</v>
      </c>
      <c r="O675" t="s">
        <v>18</v>
      </c>
      <c r="P675" t="s">
        <v>27</v>
      </c>
      <c r="Q675">
        <v>2</v>
      </c>
      <c r="R675">
        <v>2.58</v>
      </c>
      <c r="S675">
        <f t="shared" si="41"/>
        <v>57279</v>
      </c>
      <c r="T675">
        <f t="shared" si="42"/>
        <v>27621</v>
      </c>
      <c r="U675">
        <f t="shared" si="43"/>
        <v>2.0737482350385577</v>
      </c>
      <c r="V675">
        <v>359</v>
      </c>
      <c r="W675">
        <v>394</v>
      </c>
    </row>
    <row r="676" spans="1:23" hidden="1" x14ac:dyDescent="0.2">
      <c r="A676">
        <v>13</v>
      </c>
      <c r="B676" t="s">
        <v>80</v>
      </c>
      <c r="C676" t="s">
        <v>55</v>
      </c>
      <c r="D676" t="s">
        <v>60</v>
      </c>
      <c r="E676">
        <v>17.100000000000001</v>
      </c>
      <c r="F676">
        <v>145.38</v>
      </c>
      <c r="G676">
        <v>-17.024999999999999</v>
      </c>
      <c r="H676">
        <v>145.64150000000001</v>
      </c>
      <c r="I676">
        <v>1206</v>
      </c>
      <c r="J676" t="s">
        <v>40</v>
      </c>
      <c r="K676" s="1">
        <v>20653</v>
      </c>
      <c r="L676" t="s">
        <v>61</v>
      </c>
      <c r="M676" t="s">
        <v>62</v>
      </c>
      <c r="N676" t="s">
        <v>14</v>
      </c>
      <c r="O676" t="s">
        <v>18</v>
      </c>
      <c r="P676" t="s">
        <v>27</v>
      </c>
      <c r="Q676">
        <v>3</v>
      </c>
      <c r="R676">
        <v>3.41</v>
      </c>
      <c r="S676">
        <f t="shared" si="41"/>
        <v>57279</v>
      </c>
      <c r="T676">
        <f t="shared" si="42"/>
        <v>27621</v>
      </c>
      <c r="U676">
        <f t="shared" si="43"/>
        <v>2.0737482350385577</v>
      </c>
      <c r="V676">
        <v>359</v>
      </c>
      <c r="W676">
        <v>394</v>
      </c>
    </row>
    <row r="677" spans="1:23" hidden="1" x14ac:dyDescent="0.2">
      <c r="A677">
        <v>13</v>
      </c>
      <c r="B677" t="s">
        <v>80</v>
      </c>
      <c r="C677" t="s">
        <v>55</v>
      </c>
      <c r="D677" t="s">
        <v>60</v>
      </c>
      <c r="E677">
        <v>17.100000000000001</v>
      </c>
      <c r="F677">
        <v>145.38</v>
      </c>
      <c r="G677">
        <v>-17.024999999999999</v>
      </c>
      <c r="H677">
        <v>145.64150000000001</v>
      </c>
      <c r="I677">
        <v>1206</v>
      </c>
      <c r="J677" t="s">
        <v>40</v>
      </c>
      <c r="K677" s="1">
        <v>20653</v>
      </c>
      <c r="L677" t="s">
        <v>61</v>
      </c>
      <c r="M677" t="s">
        <v>62</v>
      </c>
      <c r="N677" t="s">
        <v>14</v>
      </c>
      <c r="O677" t="s">
        <v>18</v>
      </c>
      <c r="P677" t="s">
        <v>27</v>
      </c>
      <c r="Q677">
        <v>4</v>
      </c>
      <c r="R677">
        <v>2.59</v>
      </c>
      <c r="S677">
        <f t="shared" si="41"/>
        <v>57279</v>
      </c>
      <c r="T677">
        <f t="shared" si="42"/>
        <v>27621</v>
      </c>
      <c r="U677">
        <f t="shared" si="43"/>
        <v>2.0737482350385577</v>
      </c>
      <c r="V677">
        <v>359</v>
      </c>
      <c r="W677">
        <v>394</v>
      </c>
    </row>
    <row r="678" spans="1:23" hidden="1" x14ac:dyDescent="0.2">
      <c r="A678">
        <v>13</v>
      </c>
      <c r="B678" t="s">
        <v>80</v>
      </c>
      <c r="C678" t="s">
        <v>55</v>
      </c>
      <c r="D678" t="s">
        <v>60</v>
      </c>
      <c r="E678">
        <v>17.100000000000001</v>
      </c>
      <c r="F678">
        <v>145.38</v>
      </c>
      <c r="G678">
        <v>-17.024999999999999</v>
      </c>
      <c r="H678">
        <v>145.64150000000001</v>
      </c>
      <c r="I678">
        <v>1206</v>
      </c>
      <c r="J678" t="s">
        <v>40</v>
      </c>
      <c r="K678" s="1">
        <v>20653</v>
      </c>
      <c r="L678" t="s">
        <v>61</v>
      </c>
      <c r="M678" t="s">
        <v>62</v>
      </c>
      <c r="N678" t="s">
        <v>14</v>
      </c>
      <c r="O678" t="s">
        <v>18</v>
      </c>
      <c r="P678" t="s">
        <v>27</v>
      </c>
      <c r="Q678">
        <v>5</v>
      </c>
      <c r="R678">
        <v>1.68</v>
      </c>
      <c r="S678">
        <f t="shared" si="41"/>
        <v>57279</v>
      </c>
      <c r="T678">
        <f t="shared" si="42"/>
        <v>27621</v>
      </c>
      <c r="U678">
        <f t="shared" si="43"/>
        <v>2.0737482350385577</v>
      </c>
      <c r="V678">
        <v>359</v>
      </c>
      <c r="W678">
        <v>394</v>
      </c>
    </row>
    <row r="679" spans="1:23" hidden="1" x14ac:dyDescent="0.2">
      <c r="A679">
        <v>13</v>
      </c>
      <c r="B679" t="s">
        <v>80</v>
      </c>
      <c r="C679" t="s">
        <v>55</v>
      </c>
      <c r="D679" t="s">
        <v>60</v>
      </c>
      <c r="E679">
        <v>17.100000000000001</v>
      </c>
      <c r="F679">
        <v>145.38</v>
      </c>
      <c r="G679">
        <v>-17.024999999999999</v>
      </c>
      <c r="H679">
        <v>145.64150000000001</v>
      </c>
      <c r="I679">
        <v>1206</v>
      </c>
      <c r="J679" t="s">
        <v>40</v>
      </c>
      <c r="K679" s="1">
        <v>20653</v>
      </c>
      <c r="L679" t="s">
        <v>61</v>
      </c>
      <c r="M679" t="s">
        <v>62</v>
      </c>
      <c r="N679" t="s">
        <v>14</v>
      </c>
      <c r="O679" t="s">
        <v>18</v>
      </c>
      <c r="P679" t="s">
        <v>27</v>
      </c>
      <c r="Q679">
        <v>6</v>
      </c>
      <c r="R679">
        <v>3.35</v>
      </c>
      <c r="S679">
        <f t="shared" si="41"/>
        <v>57279</v>
      </c>
      <c r="T679">
        <f t="shared" si="42"/>
        <v>27621</v>
      </c>
      <c r="U679">
        <f t="shared" si="43"/>
        <v>2.0737482350385577</v>
      </c>
      <c r="V679">
        <v>359</v>
      </c>
      <c r="W679">
        <v>394</v>
      </c>
    </row>
    <row r="680" spans="1:23" hidden="1" x14ac:dyDescent="0.2">
      <c r="A680">
        <v>13</v>
      </c>
      <c r="B680" t="s">
        <v>80</v>
      </c>
      <c r="C680" t="s">
        <v>55</v>
      </c>
      <c r="D680" t="s">
        <v>60</v>
      </c>
      <c r="E680">
        <v>17.100000000000001</v>
      </c>
      <c r="F680">
        <v>145.38</v>
      </c>
      <c r="G680">
        <v>-17.024999999999999</v>
      </c>
      <c r="H680">
        <v>145.64150000000001</v>
      </c>
      <c r="I680">
        <v>1206</v>
      </c>
      <c r="J680" t="s">
        <v>40</v>
      </c>
      <c r="K680" s="1">
        <v>20653</v>
      </c>
      <c r="L680" t="s">
        <v>61</v>
      </c>
      <c r="M680" t="s">
        <v>62</v>
      </c>
      <c r="N680" t="s">
        <v>14</v>
      </c>
      <c r="O680" t="s">
        <v>19</v>
      </c>
      <c r="P680" t="s">
        <v>27</v>
      </c>
      <c r="Q680">
        <v>1</v>
      </c>
      <c r="R680">
        <v>6.17</v>
      </c>
      <c r="S680">
        <f t="shared" si="41"/>
        <v>57279</v>
      </c>
      <c r="T680">
        <f t="shared" si="42"/>
        <v>27621</v>
      </c>
      <c r="U680">
        <f t="shared" si="43"/>
        <v>2.0737482350385577</v>
      </c>
      <c r="V680">
        <v>359</v>
      </c>
      <c r="W680">
        <v>394</v>
      </c>
    </row>
    <row r="681" spans="1:23" hidden="1" x14ac:dyDescent="0.2">
      <c r="A681">
        <v>13</v>
      </c>
      <c r="B681" t="s">
        <v>80</v>
      </c>
      <c r="C681" t="s">
        <v>55</v>
      </c>
      <c r="D681" t="s">
        <v>60</v>
      </c>
      <c r="E681">
        <v>17.100000000000001</v>
      </c>
      <c r="F681">
        <v>145.38</v>
      </c>
      <c r="G681">
        <v>-17.024999999999999</v>
      </c>
      <c r="H681">
        <v>145.64150000000001</v>
      </c>
      <c r="I681">
        <v>1206</v>
      </c>
      <c r="J681" t="s">
        <v>40</v>
      </c>
      <c r="K681" s="1">
        <v>20653</v>
      </c>
      <c r="L681" t="s">
        <v>61</v>
      </c>
      <c r="M681" t="s">
        <v>62</v>
      </c>
      <c r="N681" t="s">
        <v>14</v>
      </c>
      <c r="O681" t="s">
        <v>19</v>
      </c>
      <c r="P681" t="s">
        <v>27</v>
      </c>
      <c r="Q681">
        <v>2</v>
      </c>
      <c r="R681">
        <v>3.51</v>
      </c>
      <c r="S681">
        <f t="shared" si="41"/>
        <v>57279</v>
      </c>
      <c r="T681">
        <f t="shared" si="42"/>
        <v>27621</v>
      </c>
      <c r="U681">
        <f t="shared" si="43"/>
        <v>2.0737482350385577</v>
      </c>
      <c r="V681">
        <v>359</v>
      </c>
      <c r="W681">
        <v>394</v>
      </c>
    </row>
    <row r="682" spans="1:23" hidden="1" x14ac:dyDescent="0.2">
      <c r="A682">
        <v>13</v>
      </c>
      <c r="B682" t="s">
        <v>80</v>
      </c>
      <c r="C682" t="s">
        <v>55</v>
      </c>
      <c r="D682" t="s">
        <v>60</v>
      </c>
      <c r="E682">
        <v>17.100000000000001</v>
      </c>
      <c r="F682">
        <v>145.38</v>
      </c>
      <c r="G682">
        <v>-17.024999999999999</v>
      </c>
      <c r="H682">
        <v>145.64150000000001</v>
      </c>
      <c r="I682">
        <v>1206</v>
      </c>
      <c r="J682" t="s">
        <v>40</v>
      </c>
      <c r="K682" s="1">
        <v>20653</v>
      </c>
      <c r="L682" t="s">
        <v>61</v>
      </c>
      <c r="M682" t="s">
        <v>62</v>
      </c>
      <c r="N682" t="s">
        <v>14</v>
      </c>
      <c r="O682" t="s">
        <v>19</v>
      </c>
      <c r="P682" t="s">
        <v>27</v>
      </c>
      <c r="Q682">
        <v>3</v>
      </c>
      <c r="R682">
        <v>7.18</v>
      </c>
      <c r="S682">
        <f t="shared" si="41"/>
        <v>57279</v>
      </c>
      <c r="T682">
        <f t="shared" si="42"/>
        <v>27621</v>
      </c>
      <c r="U682">
        <f t="shared" si="43"/>
        <v>2.0737482350385577</v>
      </c>
      <c r="V682">
        <v>359</v>
      </c>
      <c r="W682">
        <v>394</v>
      </c>
    </row>
    <row r="683" spans="1:23" hidden="1" x14ac:dyDescent="0.2">
      <c r="A683">
        <v>13</v>
      </c>
      <c r="B683" t="s">
        <v>80</v>
      </c>
      <c r="C683" t="s">
        <v>55</v>
      </c>
      <c r="D683" t="s">
        <v>60</v>
      </c>
      <c r="E683">
        <v>17.100000000000001</v>
      </c>
      <c r="F683">
        <v>145.38</v>
      </c>
      <c r="G683">
        <v>-17.024999999999999</v>
      </c>
      <c r="H683">
        <v>145.64150000000001</v>
      </c>
      <c r="I683">
        <v>1206</v>
      </c>
      <c r="J683" t="s">
        <v>40</v>
      </c>
      <c r="K683" s="1">
        <v>20653</v>
      </c>
      <c r="L683" t="s">
        <v>61</v>
      </c>
      <c r="M683" t="s">
        <v>62</v>
      </c>
      <c r="N683" t="s">
        <v>14</v>
      </c>
      <c r="O683" t="s">
        <v>19</v>
      </c>
      <c r="P683" t="s">
        <v>27</v>
      </c>
      <c r="Q683">
        <v>4</v>
      </c>
      <c r="R683">
        <v>3.24</v>
      </c>
      <c r="S683">
        <f t="shared" si="41"/>
        <v>57279</v>
      </c>
      <c r="T683">
        <f t="shared" si="42"/>
        <v>27621</v>
      </c>
      <c r="U683">
        <f t="shared" si="43"/>
        <v>2.0737482350385577</v>
      </c>
      <c r="V683">
        <v>359</v>
      </c>
      <c r="W683">
        <v>394</v>
      </c>
    </row>
    <row r="684" spans="1:23" hidden="1" x14ac:dyDescent="0.2">
      <c r="A684">
        <v>13</v>
      </c>
      <c r="B684" t="s">
        <v>80</v>
      </c>
      <c r="C684" t="s">
        <v>55</v>
      </c>
      <c r="D684" t="s">
        <v>60</v>
      </c>
      <c r="E684">
        <v>17.100000000000001</v>
      </c>
      <c r="F684">
        <v>145.38</v>
      </c>
      <c r="G684">
        <v>-17.024999999999999</v>
      </c>
      <c r="H684">
        <v>145.64150000000001</v>
      </c>
      <c r="I684">
        <v>1206</v>
      </c>
      <c r="J684" t="s">
        <v>40</v>
      </c>
      <c r="K684" s="1">
        <v>20653</v>
      </c>
      <c r="L684" t="s">
        <v>61</v>
      </c>
      <c r="M684" t="s">
        <v>62</v>
      </c>
      <c r="N684" t="s">
        <v>14</v>
      </c>
      <c r="O684" t="s">
        <v>19</v>
      </c>
      <c r="P684" t="s">
        <v>27</v>
      </c>
      <c r="Q684">
        <v>5</v>
      </c>
      <c r="R684">
        <v>4.82</v>
      </c>
      <c r="S684">
        <f t="shared" si="41"/>
        <v>57279</v>
      </c>
      <c r="T684">
        <f t="shared" si="42"/>
        <v>27621</v>
      </c>
      <c r="U684">
        <f t="shared" si="43"/>
        <v>2.0737482350385577</v>
      </c>
      <c r="V684">
        <v>359</v>
      </c>
      <c r="W684">
        <v>394</v>
      </c>
    </row>
    <row r="685" spans="1:23" hidden="1" x14ac:dyDescent="0.2">
      <c r="A685">
        <v>13</v>
      </c>
      <c r="B685" t="s">
        <v>80</v>
      </c>
      <c r="C685" t="s">
        <v>55</v>
      </c>
      <c r="D685" t="s">
        <v>60</v>
      </c>
      <c r="E685">
        <v>17.100000000000001</v>
      </c>
      <c r="F685">
        <v>145.38</v>
      </c>
      <c r="G685">
        <v>-17.024999999999999</v>
      </c>
      <c r="H685">
        <v>145.64150000000001</v>
      </c>
      <c r="I685">
        <v>1206</v>
      </c>
      <c r="J685" t="s">
        <v>40</v>
      </c>
      <c r="K685" s="1">
        <v>20653</v>
      </c>
      <c r="L685" t="s">
        <v>61</v>
      </c>
      <c r="M685" t="s">
        <v>62</v>
      </c>
      <c r="N685" t="s">
        <v>14</v>
      </c>
      <c r="O685" t="s">
        <v>19</v>
      </c>
      <c r="P685" t="s">
        <v>27</v>
      </c>
      <c r="Q685">
        <v>6</v>
      </c>
      <c r="R685">
        <v>3.42</v>
      </c>
      <c r="S685">
        <f t="shared" si="41"/>
        <v>57279</v>
      </c>
      <c r="T685">
        <f t="shared" si="42"/>
        <v>27621</v>
      </c>
      <c r="U685">
        <f t="shared" si="43"/>
        <v>2.0737482350385577</v>
      </c>
      <c r="V685">
        <v>359</v>
      </c>
      <c r="W685">
        <v>394</v>
      </c>
    </row>
    <row r="686" spans="1:23" hidden="1" x14ac:dyDescent="0.2">
      <c r="A686">
        <v>13</v>
      </c>
      <c r="B686" t="s">
        <v>80</v>
      </c>
      <c r="C686" t="s">
        <v>55</v>
      </c>
      <c r="D686" t="s">
        <v>60</v>
      </c>
      <c r="E686">
        <v>17.100000000000001</v>
      </c>
      <c r="F686">
        <v>145.38</v>
      </c>
      <c r="G686">
        <v>-17.024999999999999</v>
      </c>
      <c r="H686">
        <v>145.64150000000001</v>
      </c>
      <c r="I686">
        <v>1206</v>
      </c>
      <c r="J686" t="s">
        <v>40</v>
      </c>
      <c r="K686" s="1">
        <v>20653</v>
      </c>
      <c r="L686" t="s">
        <v>61</v>
      </c>
      <c r="M686" t="s">
        <v>62</v>
      </c>
      <c r="N686" t="s">
        <v>24</v>
      </c>
      <c r="O686" t="s">
        <v>15</v>
      </c>
      <c r="P686" t="s">
        <v>26</v>
      </c>
      <c r="Q686">
        <v>1</v>
      </c>
      <c r="R686">
        <v>30.35</v>
      </c>
      <c r="S686">
        <f t="shared" si="41"/>
        <v>57279</v>
      </c>
      <c r="T686">
        <f t="shared" si="42"/>
        <v>27621</v>
      </c>
      <c r="U686">
        <f t="shared" si="43"/>
        <v>2.0737482350385577</v>
      </c>
      <c r="V686">
        <v>359</v>
      </c>
      <c r="W686">
        <v>394</v>
      </c>
    </row>
    <row r="687" spans="1:23" hidden="1" x14ac:dyDescent="0.2">
      <c r="A687">
        <v>13</v>
      </c>
      <c r="B687" t="s">
        <v>80</v>
      </c>
      <c r="C687" t="s">
        <v>55</v>
      </c>
      <c r="D687" t="s">
        <v>60</v>
      </c>
      <c r="E687">
        <v>17.100000000000001</v>
      </c>
      <c r="F687">
        <v>145.38</v>
      </c>
      <c r="G687">
        <v>-17.024999999999999</v>
      </c>
      <c r="H687">
        <v>145.64150000000001</v>
      </c>
      <c r="I687">
        <v>1206</v>
      </c>
      <c r="J687" t="s">
        <v>40</v>
      </c>
      <c r="K687" s="1">
        <v>20653</v>
      </c>
      <c r="L687" t="s">
        <v>61</v>
      </c>
      <c r="M687" t="s">
        <v>62</v>
      </c>
      <c r="N687" t="s">
        <v>24</v>
      </c>
      <c r="O687" t="s">
        <v>15</v>
      </c>
      <c r="P687" t="s">
        <v>26</v>
      </c>
      <c r="Q687">
        <v>2</v>
      </c>
      <c r="R687">
        <v>22.64</v>
      </c>
      <c r="S687">
        <f t="shared" si="41"/>
        <v>57279</v>
      </c>
      <c r="T687">
        <f t="shared" si="42"/>
        <v>27621</v>
      </c>
      <c r="U687">
        <f t="shared" si="43"/>
        <v>2.0737482350385577</v>
      </c>
      <c r="V687">
        <v>359</v>
      </c>
      <c r="W687">
        <v>394</v>
      </c>
    </row>
    <row r="688" spans="1:23" hidden="1" x14ac:dyDescent="0.2">
      <c r="A688">
        <v>13</v>
      </c>
      <c r="B688" t="s">
        <v>80</v>
      </c>
      <c r="C688" t="s">
        <v>55</v>
      </c>
      <c r="D688" t="s">
        <v>60</v>
      </c>
      <c r="E688">
        <v>17.100000000000001</v>
      </c>
      <c r="F688">
        <v>145.38</v>
      </c>
      <c r="G688">
        <v>-17.024999999999999</v>
      </c>
      <c r="H688">
        <v>145.64150000000001</v>
      </c>
      <c r="I688">
        <v>1206</v>
      </c>
      <c r="J688" t="s">
        <v>40</v>
      </c>
      <c r="K688" s="1">
        <v>20653</v>
      </c>
      <c r="L688" t="s">
        <v>61</v>
      </c>
      <c r="M688" t="s">
        <v>62</v>
      </c>
      <c r="N688" t="s">
        <v>24</v>
      </c>
      <c r="O688" t="s">
        <v>15</v>
      </c>
      <c r="P688" t="s">
        <v>26</v>
      </c>
      <c r="Q688">
        <v>3</v>
      </c>
      <c r="R688">
        <v>35.35</v>
      </c>
      <c r="S688">
        <f t="shared" si="41"/>
        <v>57279</v>
      </c>
      <c r="T688">
        <f t="shared" si="42"/>
        <v>27621</v>
      </c>
      <c r="U688">
        <f t="shared" si="43"/>
        <v>2.0737482350385577</v>
      </c>
      <c r="V688">
        <v>359</v>
      </c>
      <c r="W688">
        <v>394</v>
      </c>
    </row>
    <row r="689" spans="1:23" hidden="1" x14ac:dyDescent="0.2">
      <c r="A689">
        <v>13</v>
      </c>
      <c r="B689" t="s">
        <v>80</v>
      </c>
      <c r="C689" t="s">
        <v>55</v>
      </c>
      <c r="D689" t="s">
        <v>60</v>
      </c>
      <c r="E689">
        <v>17.100000000000001</v>
      </c>
      <c r="F689">
        <v>145.38</v>
      </c>
      <c r="G689">
        <v>-17.024999999999999</v>
      </c>
      <c r="H689">
        <v>145.64150000000001</v>
      </c>
      <c r="I689">
        <v>1206</v>
      </c>
      <c r="J689" t="s">
        <v>40</v>
      </c>
      <c r="K689" s="1">
        <v>20653</v>
      </c>
      <c r="L689" t="s">
        <v>61</v>
      </c>
      <c r="M689" t="s">
        <v>62</v>
      </c>
      <c r="N689" t="s">
        <v>24</v>
      </c>
      <c r="O689" t="s">
        <v>15</v>
      </c>
      <c r="P689" t="s">
        <v>26</v>
      </c>
      <c r="Q689">
        <v>4</v>
      </c>
      <c r="R689">
        <v>20.38</v>
      </c>
      <c r="S689">
        <f t="shared" si="41"/>
        <v>57279</v>
      </c>
      <c r="T689">
        <f t="shared" si="42"/>
        <v>27621</v>
      </c>
      <c r="U689">
        <f t="shared" si="43"/>
        <v>2.0737482350385577</v>
      </c>
      <c r="V689">
        <v>359</v>
      </c>
      <c r="W689">
        <v>394</v>
      </c>
    </row>
    <row r="690" spans="1:23" hidden="1" x14ac:dyDescent="0.2">
      <c r="A690">
        <v>13</v>
      </c>
      <c r="B690" t="s">
        <v>80</v>
      </c>
      <c r="C690" t="s">
        <v>55</v>
      </c>
      <c r="D690" t="s">
        <v>60</v>
      </c>
      <c r="E690">
        <v>17.100000000000001</v>
      </c>
      <c r="F690">
        <v>145.38</v>
      </c>
      <c r="G690">
        <v>-17.024999999999999</v>
      </c>
      <c r="H690">
        <v>145.64150000000001</v>
      </c>
      <c r="I690">
        <v>1206</v>
      </c>
      <c r="J690" t="s">
        <v>40</v>
      </c>
      <c r="K690" s="1">
        <v>20653</v>
      </c>
      <c r="L690" t="s">
        <v>61</v>
      </c>
      <c r="M690" t="s">
        <v>62</v>
      </c>
      <c r="N690" t="s">
        <v>24</v>
      </c>
      <c r="O690" t="s">
        <v>15</v>
      </c>
      <c r="P690" t="s">
        <v>26</v>
      </c>
      <c r="Q690">
        <v>5</v>
      </c>
      <c r="R690">
        <v>25.52</v>
      </c>
      <c r="S690">
        <f t="shared" si="41"/>
        <v>57279</v>
      </c>
      <c r="T690">
        <f t="shared" si="42"/>
        <v>27621</v>
      </c>
      <c r="U690">
        <f t="shared" si="43"/>
        <v>2.0737482350385577</v>
      </c>
      <c r="V690">
        <v>359</v>
      </c>
      <c r="W690">
        <v>394</v>
      </c>
    </row>
    <row r="691" spans="1:23" hidden="1" x14ac:dyDescent="0.2">
      <c r="A691">
        <v>13</v>
      </c>
      <c r="B691" t="s">
        <v>80</v>
      </c>
      <c r="C691" t="s">
        <v>55</v>
      </c>
      <c r="D691" t="s">
        <v>60</v>
      </c>
      <c r="E691">
        <v>17.100000000000001</v>
      </c>
      <c r="F691">
        <v>145.38</v>
      </c>
      <c r="G691">
        <v>-17.024999999999999</v>
      </c>
      <c r="H691">
        <v>145.64150000000001</v>
      </c>
      <c r="I691">
        <v>1206</v>
      </c>
      <c r="J691" t="s">
        <v>40</v>
      </c>
      <c r="K691" s="1">
        <v>20653</v>
      </c>
      <c r="L691" t="s">
        <v>61</v>
      </c>
      <c r="M691" t="s">
        <v>62</v>
      </c>
      <c r="N691" t="s">
        <v>24</v>
      </c>
      <c r="O691" t="s">
        <v>15</v>
      </c>
      <c r="P691" t="s">
        <v>26</v>
      </c>
      <c r="Q691">
        <v>6</v>
      </c>
      <c r="R691">
        <v>22.04</v>
      </c>
      <c r="S691">
        <f t="shared" si="41"/>
        <v>57279</v>
      </c>
      <c r="T691">
        <f t="shared" si="42"/>
        <v>27621</v>
      </c>
      <c r="U691">
        <f t="shared" si="43"/>
        <v>2.0737482350385577</v>
      </c>
      <c r="V691">
        <v>359</v>
      </c>
      <c r="W691">
        <v>394</v>
      </c>
    </row>
    <row r="692" spans="1:23" hidden="1" x14ac:dyDescent="0.2">
      <c r="A692">
        <v>13</v>
      </c>
      <c r="B692" t="s">
        <v>80</v>
      </c>
      <c r="C692" t="s">
        <v>55</v>
      </c>
      <c r="D692" t="s">
        <v>60</v>
      </c>
      <c r="E692">
        <v>17.100000000000001</v>
      </c>
      <c r="F692">
        <v>145.38</v>
      </c>
      <c r="G692">
        <v>-17.024999999999999</v>
      </c>
      <c r="H692">
        <v>145.64150000000001</v>
      </c>
      <c r="I692">
        <v>1206</v>
      </c>
      <c r="J692" t="s">
        <v>40</v>
      </c>
      <c r="K692" s="1">
        <v>20653</v>
      </c>
      <c r="L692" t="s">
        <v>61</v>
      </c>
      <c r="M692" t="s">
        <v>62</v>
      </c>
      <c r="N692" t="s">
        <v>24</v>
      </c>
      <c r="O692" t="s">
        <v>15</v>
      </c>
      <c r="P692" t="s">
        <v>26</v>
      </c>
      <c r="Q692">
        <v>7</v>
      </c>
      <c r="R692">
        <v>27.69</v>
      </c>
      <c r="S692">
        <f t="shared" si="41"/>
        <v>57279</v>
      </c>
      <c r="T692">
        <f t="shared" si="42"/>
        <v>27621</v>
      </c>
      <c r="U692">
        <f t="shared" si="43"/>
        <v>2.0737482350385577</v>
      </c>
      <c r="V692">
        <v>359</v>
      </c>
      <c r="W692">
        <v>394</v>
      </c>
    </row>
    <row r="693" spans="1:23" hidden="1" x14ac:dyDescent="0.2">
      <c r="A693">
        <v>13</v>
      </c>
      <c r="B693" t="s">
        <v>80</v>
      </c>
      <c r="C693" t="s">
        <v>55</v>
      </c>
      <c r="D693" t="s">
        <v>60</v>
      </c>
      <c r="E693">
        <v>17.100000000000001</v>
      </c>
      <c r="F693">
        <v>145.38</v>
      </c>
      <c r="G693">
        <v>-17.024999999999999</v>
      </c>
      <c r="H693">
        <v>145.64150000000001</v>
      </c>
      <c r="I693">
        <v>1206</v>
      </c>
      <c r="J693" t="s">
        <v>40</v>
      </c>
      <c r="K693" s="1">
        <v>20653</v>
      </c>
      <c r="L693" t="s">
        <v>61</v>
      </c>
      <c r="M693" t="s">
        <v>62</v>
      </c>
      <c r="N693" t="s">
        <v>24</v>
      </c>
      <c r="O693" t="s">
        <v>15</v>
      </c>
      <c r="P693" t="s">
        <v>26</v>
      </c>
      <c r="Q693">
        <v>8</v>
      </c>
      <c r="R693">
        <v>24.54</v>
      </c>
      <c r="S693">
        <f t="shared" si="41"/>
        <v>57279</v>
      </c>
      <c r="T693">
        <f t="shared" si="42"/>
        <v>27621</v>
      </c>
      <c r="U693">
        <f t="shared" si="43"/>
        <v>2.0737482350385577</v>
      </c>
      <c r="V693">
        <v>359</v>
      </c>
      <c r="W693">
        <v>394</v>
      </c>
    </row>
    <row r="694" spans="1:23" hidden="1" x14ac:dyDescent="0.2">
      <c r="A694">
        <v>13</v>
      </c>
      <c r="B694" t="s">
        <v>80</v>
      </c>
      <c r="C694" t="s">
        <v>55</v>
      </c>
      <c r="D694" t="s">
        <v>60</v>
      </c>
      <c r="E694">
        <v>17.100000000000001</v>
      </c>
      <c r="F694">
        <v>145.38</v>
      </c>
      <c r="G694">
        <v>-17.024999999999999</v>
      </c>
      <c r="H694">
        <v>145.64150000000001</v>
      </c>
      <c r="I694">
        <v>1206</v>
      </c>
      <c r="J694" t="s">
        <v>40</v>
      </c>
      <c r="K694" s="1">
        <v>20653</v>
      </c>
      <c r="L694" t="s">
        <v>61</v>
      </c>
      <c r="M694" t="s">
        <v>62</v>
      </c>
      <c r="N694" t="s">
        <v>24</v>
      </c>
      <c r="O694" t="s">
        <v>15</v>
      </c>
      <c r="P694" t="s">
        <v>26</v>
      </c>
      <c r="Q694">
        <v>9</v>
      </c>
      <c r="R694">
        <v>23.45</v>
      </c>
      <c r="S694">
        <f t="shared" si="41"/>
        <v>57279</v>
      </c>
      <c r="T694">
        <f t="shared" si="42"/>
        <v>27621</v>
      </c>
      <c r="U694">
        <f t="shared" si="43"/>
        <v>2.0737482350385577</v>
      </c>
      <c r="V694">
        <v>359</v>
      </c>
      <c r="W694">
        <v>394</v>
      </c>
    </row>
    <row r="695" spans="1:23" hidden="1" x14ac:dyDescent="0.2">
      <c r="A695">
        <v>13</v>
      </c>
      <c r="B695" t="s">
        <v>80</v>
      </c>
      <c r="C695" t="s">
        <v>55</v>
      </c>
      <c r="D695" t="s">
        <v>60</v>
      </c>
      <c r="E695">
        <v>17.100000000000001</v>
      </c>
      <c r="F695">
        <v>145.38</v>
      </c>
      <c r="G695">
        <v>-17.024999999999999</v>
      </c>
      <c r="H695">
        <v>145.64150000000001</v>
      </c>
      <c r="I695">
        <v>1206</v>
      </c>
      <c r="J695" t="s">
        <v>40</v>
      </c>
      <c r="K695" s="1">
        <v>20653</v>
      </c>
      <c r="L695" t="s">
        <v>61</v>
      </c>
      <c r="M695" t="s">
        <v>62</v>
      </c>
      <c r="N695" t="s">
        <v>24</v>
      </c>
      <c r="O695" t="s">
        <v>15</v>
      </c>
      <c r="P695" t="s">
        <v>26</v>
      </c>
      <c r="Q695">
        <v>10</v>
      </c>
      <c r="R695">
        <v>22.75</v>
      </c>
      <c r="S695">
        <f t="shared" si="41"/>
        <v>57279</v>
      </c>
      <c r="T695">
        <f t="shared" si="42"/>
        <v>27621</v>
      </c>
      <c r="U695">
        <f t="shared" si="43"/>
        <v>2.0737482350385577</v>
      </c>
      <c r="V695">
        <v>359</v>
      </c>
      <c r="W695">
        <v>394</v>
      </c>
    </row>
    <row r="696" spans="1:23" x14ac:dyDescent="0.2">
      <c r="A696">
        <v>13</v>
      </c>
      <c r="B696" t="s">
        <v>80</v>
      </c>
      <c r="C696" t="s">
        <v>55</v>
      </c>
      <c r="D696" t="s">
        <v>60</v>
      </c>
      <c r="E696">
        <v>17.100000000000001</v>
      </c>
      <c r="F696">
        <v>145.38</v>
      </c>
      <c r="G696">
        <v>-17.024999999999999</v>
      </c>
      <c r="H696">
        <v>145.64150000000001</v>
      </c>
      <c r="I696">
        <v>1206</v>
      </c>
      <c r="J696" t="s">
        <v>40</v>
      </c>
      <c r="K696" s="1">
        <v>20653</v>
      </c>
      <c r="L696" t="s">
        <v>61</v>
      </c>
      <c r="M696" t="s">
        <v>62</v>
      </c>
      <c r="N696" t="s">
        <v>24</v>
      </c>
      <c r="O696" t="s">
        <v>15</v>
      </c>
      <c r="P696" t="s">
        <v>27</v>
      </c>
      <c r="Q696">
        <v>1</v>
      </c>
      <c r="R696">
        <v>24.19</v>
      </c>
      <c r="S696">
        <f t="shared" si="41"/>
        <v>57279</v>
      </c>
      <c r="T696">
        <f t="shared" si="42"/>
        <v>27621</v>
      </c>
      <c r="U696">
        <f t="shared" si="43"/>
        <v>2.0737482350385577</v>
      </c>
      <c r="V696">
        <v>359</v>
      </c>
      <c r="W696">
        <v>394</v>
      </c>
    </row>
    <row r="697" spans="1:23" x14ac:dyDescent="0.2">
      <c r="A697">
        <v>13</v>
      </c>
      <c r="B697" t="s">
        <v>80</v>
      </c>
      <c r="C697" t="s">
        <v>55</v>
      </c>
      <c r="D697" t="s">
        <v>60</v>
      </c>
      <c r="E697">
        <v>17.100000000000001</v>
      </c>
      <c r="F697">
        <v>145.38</v>
      </c>
      <c r="G697">
        <v>-17.024999999999999</v>
      </c>
      <c r="H697">
        <v>145.64150000000001</v>
      </c>
      <c r="I697">
        <v>1206</v>
      </c>
      <c r="J697" t="s">
        <v>40</v>
      </c>
      <c r="K697" s="1">
        <v>20653</v>
      </c>
      <c r="L697" t="s">
        <v>61</v>
      </c>
      <c r="M697" t="s">
        <v>62</v>
      </c>
      <c r="N697" t="s">
        <v>24</v>
      </c>
      <c r="O697" t="s">
        <v>15</v>
      </c>
      <c r="P697" t="s">
        <v>27</v>
      </c>
      <c r="Q697">
        <v>2</v>
      </c>
      <c r="R697">
        <v>18.579999999999998</v>
      </c>
      <c r="S697">
        <f t="shared" si="41"/>
        <v>57279</v>
      </c>
      <c r="T697">
        <f t="shared" si="42"/>
        <v>27621</v>
      </c>
      <c r="U697">
        <f t="shared" si="43"/>
        <v>2.0737482350385577</v>
      </c>
      <c r="V697">
        <v>359</v>
      </c>
      <c r="W697">
        <v>394</v>
      </c>
    </row>
    <row r="698" spans="1:23" x14ac:dyDescent="0.2">
      <c r="A698">
        <v>13</v>
      </c>
      <c r="B698" t="s">
        <v>80</v>
      </c>
      <c r="C698" t="s">
        <v>55</v>
      </c>
      <c r="D698" t="s">
        <v>60</v>
      </c>
      <c r="E698">
        <v>17.100000000000001</v>
      </c>
      <c r="F698">
        <v>145.38</v>
      </c>
      <c r="G698">
        <v>-17.024999999999999</v>
      </c>
      <c r="H698">
        <v>145.64150000000001</v>
      </c>
      <c r="I698">
        <v>1206</v>
      </c>
      <c r="J698" t="s">
        <v>40</v>
      </c>
      <c r="K698" s="1">
        <v>20653</v>
      </c>
      <c r="L698" t="s">
        <v>61</v>
      </c>
      <c r="M698" t="s">
        <v>62</v>
      </c>
      <c r="N698" t="s">
        <v>24</v>
      </c>
      <c r="O698" t="s">
        <v>15</v>
      </c>
      <c r="P698" t="s">
        <v>27</v>
      </c>
      <c r="Q698">
        <v>3</v>
      </c>
      <c r="R698">
        <v>18.22</v>
      </c>
      <c r="S698">
        <f t="shared" si="41"/>
        <v>57279</v>
      </c>
      <c r="T698">
        <f t="shared" si="42"/>
        <v>27621</v>
      </c>
      <c r="U698">
        <f t="shared" si="43"/>
        <v>2.0737482350385577</v>
      </c>
      <c r="V698">
        <v>359</v>
      </c>
      <c r="W698">
        <v>394</v>
      </c>
    </row>
    <row r="699" spans="1:23" x14ac:dyDescent="0.2">
      <c r="A699">
        <v>13</v>
      </c>
      <c r="B699" t="s">
        <v>80</v>
      </c>
      <c r="C699" t="s">
        <v>55</v>
      </c>
      <c r="D699" t="s">
        <v>60</v>
      </c>
      <c r="E699">
        <v>17.100000000000001</v>
      </c>
      <c r="F699">
        <v>145.38</v>
      </c>
      <c r="G699">
        <v>-17.024999999999999</v>
      </c>
      <c r="H699">
        <v>145.64150000000001</v>
      </c>
      <c r="I699">
        <v>1206</v>
      </c>
      <c r="J699" t="s">
        <v>40</v>
      </c>
      <c r="K699" s="1">
        <v>20653</v>
      </c>
      <c r="L699" t="s">
        <v>61</v>
      </c>
      <c r="M699" t="s">
        <v>62</v>
      </c>
      <c r="N699" t="s">
        <v>24</v>
      </c>
      <c r="O699" t="s">
        <v>15</v>
      </c>
      <c r="P699" t="s">
        <v>27</v>
      </c>
      <c r="Q699">
        <v>4</v>
      </c>
      <c r="R699">
        <v>25.09</v>
      </c>
      <c r="S699">
        <f t="shared" si="41"/>
        <v>57279</v>
      </c>
      <c r="T699">
        <f t="shared" si="42"/>
        <v>27621</v>
      </c>
      <c r="U699">
        <f t="shared" si="43"/>
        <v>2.0737482350385577</v>
      </c>
      <c r="V699">
        <v>359</v>
      </c>
      <c r="W699">
        <v>394</v>
      </c>
    </row>
    <row r="700" spans="1:23" x14ac:dyDescent="0.2">
      <c r="A700">
        <v>13</v>
      </c>
      <c r="B700" t="s">
        <v>80</v>
      </c>
      <c r="C700" t="s">
        <v>55</v>
      </c>
      <c r="D700" t="s">
        <v>60</v>
      </c>
      <c r="E700">
        <v>17.100000000000001</v>
      </c>
      <c r="F700">
        <v>145.38</v>
      </c>
      <c r="G700">
        <v>-17.024999999999999</v>
      </c>
      <c r="H700">
        <v>145.64150000000001</v>
      </c>
      <c r="I700">
        <v>1206</v>
      </c>
      <c r="J700" t="s">
        <v>40</v>
      </c>
      <c r="K700" s="1">
        <v>20653</v>
      </c>
      <c r="L700" t="s">
        <v>61</v>
      </c>
      <c r="M700" t="s">
        <v>62</v>
      </c>
      <c r="N700" t="s">
        <v>24</v>
      </c>
      <c r="O700" t="s">
        <v>15</v>
      </c>
      <c r="P700" t="s">
        <v>27</v>
      </c>
      <c r="Q700">
        <v>5</v>
      </c>
      <c r="R700">
        <v>16.61</v>
      </c>
      <c r="S700">
        <f t="shared" si="41"/>
        <v>57279</v>
      </c>
      <c r="T700">
        <f t="shared" si="42"/>
        <v>27621</v>
      </c>
      <c r="U700">
        <f t="shared" si="43"/>
        <v>2.0737482350385577</v>
      </c>
      <c r="V700">
        <v>359</v>
      </c>
      <c r="W700">
        <v>394</v>
      </c>
    </row>
    <row r="701" spans="1:23" x14ac:dyDescent="0.2">
      <c r="A701">
        <v>13</v>
      </c>
      <c r="B701" t="s">
        <v>80</v>
      </c>
      <c r="C701" t="s">
        <v>55</v>
      </c>
      <c r="D701" t="s">
        <v>60</v>
      </c>
      <c r="E701">
        <v>17.100000000000001</v>
      </c>
      <c r="F701">
        <v>145.38</v>
      </c>
      <c r="G701">
        <v>-17.024999999999999</v>
      </c>
      <c r="H701">
        <v>145.64150000000001</v>
      </c>
      <c r="I701">
        <v>1206</v>
      </c>
      <c r="J701" t="s">
        <v>40</v>
      </c>
      <c r="K701" s="1">
        <v>20653</v>
      </c>
      <c r="L701" t="s">
        <v>61</v>
      </c>
      <c r="M701" t="s">
        <v>62</v>
      </c>
      <c r="N701" t="s">
        <v>24</v>
      </c>
      <c r="O701" t="s">
        <v>15</v>
      </c>
      <c r="P701" t="s">
        <v>27</v>
      </c>
      <c r="Q701">
        <v>6</v>
      </c>
      <c r="R701">
        <v>20.73</v>
      </c>
      <c r="S701">
        <f t="shared" si="41"/>
        <v>57279</v>
      </c>
      <c r="T701">
        <f t="shared" si="42"/>
        <v>27621</v>
      </c>
      <c r="U701">
        <f t="shared" si="43"/>
        <v>2.0737482350385577</v>
      </c>
      <c r="V701">
        <v>359</v>
      </c>
      <c r="W701">
        <v>394</v>
      </c>
    </row>
    <row r="702" spans="1:23" x14ac:dyDescent="0.2">
      <c r="A702">
        <v>13</v>
      </c>
      <c r="B702" t="s">
        <v>80</v>
      </c>
      <c r="C702" t="s">
        <v>55</v>
      </c>
      <c r="D702" t="s">
        <v>60</v>
      </c>
      <c r="E702">
        <v>17.100000000000001</v>
      </c>
      <c r="F702">
        <v>145.38</v>
      </c>
      <c r="G702">
        <v>-17.024999999999999</v>
      </c>
      <c r="H702">
        <v>145.64150000000001</v>
      </c>
      <c r="I702">
        <v>1206</v>
      </c>
      <c r="J702" t="s">
        <v>40</v>
      </c>
      <c r="K702" s="1">
        <v>20653</v>
      </c>
      <c r="L702" t="s">
        <v>61</v>
      </c>
      <c r="M702" t="s">
        <v>62</v>
      </c>
      <c r="N702" t="s">
        <v>24</v>
      </c>
      <c r="O702" t="s">
        <v>15</v>
      </c>
      <c r="P702" t="s">
        <v>27</v>
      </c>
      <c r="Q702">
        <v>7</v>
      </c>
      <c r="R702">
        <v>19.84</v>
      </c>
      <c r="S702">
        <f t="shared" si="41"/>
        <v>57279</v>
      </c>
      <c r="T702">
        <f t="shared" si="42"/>
        <v>27621</v>
      </c>
      <c r="U702">
        <f t="shared" si="43"/>
        <v>2.0737482350385577</v>
      </c>
      <c r="V702">
        <v>359</v>
      </c>
      <c r="W702">
        <v>394</v>
      </c>
    </row>
    <row r="703" spans="1:23" x14ac:dyDescent="0.2">
      <c r="A703">
        <v>13</v>
      </c>
      <c r="B703" t="s">
        <v>80</v>
      </c>
      <c r="C703" t="s">
        <v>55</v>
      </c>
      <c r="D703" t="s">
        <v>60</v>
      </c>
      <c r="E703">
        <v>17.100000000000001</v>
      </c>
      <c r="F703">
        <v>145.38</v>
      </c>
      <c r="G703">
        <v>-17.024999999999999</v>
      </c>
      <c r="H703">
        <v>145.64150000000001</v>
      </c>
      <c r="I703">
        <v>1206</v>
      </c>
      <c r="J703" t="s">
        <v>40</v>
      </c>
      <c r="K703" s="1">
        <v>20653</v>
      </c>
      <c r="L703" t="s">
        <v>61</v>
      </c>
      <c r="M703" t="s">
        <v>62</v>
      </c>
      <c r="N703" t="s">
        <v>24</v>
      </c>
      <c r="O703" t="s">
        <v>15</v>
      </c>
      <c r="P703" t="s">
        <v>27</v>
      </c>
      <c r="Q703">
        <v>8</v>
      </c>
      <c r="R703">
        <v>27.14</v>
      </c>
      <c r="S703">
        <f t="shared" si="41"/>
        <v>57279</v>
      </c>
      <c r="T703">
        <f t="shared" si="42"/>
        <v>27621</v>
      </c>
      <c r="U703">
        <f t="shared" si="43"/>
        <v>2.0737482350385577</v>
      </c>
      <c r="V703">
        <v>359</v>
      </c>
      <c r="W703">
        <v>394</v>
      </c>
    </row>
    <row r="704" spans="1:23" x14ac:dyDescent="0.2">
      <c r="A704">
        <v>13</v>
      </c>
      <c r="B704" t="s">
        <v>80</v>
      </c>
      <c r="C704" t="s">
        <v>55</v>
      </c>
      <c r="D704" t="s">
        <v>60</v>
      </c>
      <c r="E704">
        <v>17.100000000000001</v>
      </c>
      <c r="F704">
        <v>145.38</v>
      </c>
      <c r="G704">
        <v>-17.024999999999999</v>
      </c>
      <c r="H704">
        <v>145.64150000000001</v>
      </c>
      <c r="I704">
        <v>1206</v>
      </c>
      <c r="J704" t="s">
        <v>40</v>
      </c>
      <c r="K704" s="1">
        <v>20653</v>
      </c>
      <c r="L704" t="s">
        <v>61</v>
      </c>
      <c r="M704" t="s">
        <v>62</v>
      </c>
      <c r="N704" t="s">
        <v>24</v>
      </c>
      <c r="O704" t="s">
        <v>15</v>
      </c>
      <c r="P704" t="s">
        <v>27</v>
      </c>
      <c r="Q704">
        <v>9</v>
      </c>
      <c r="R704">
        <v>21.55</v>
      </c>
      <c r="S704">
        <f t="shared" si="41"/>
        <v>57279</v>
      </c>
      <c r="T704">
        <f t="shared" si="42"/>
        <v>27621</v>
      </c>
      <c r="U704">
        <f t="shared" si="43"/>
        <v>2.0737482350385577</v>
      </c>
      <c r="V704">
        <v>359</v>
      </c>
      <c r="W704">
        <v>394</v>
      </c>
    </row>
    <row r="705" spans="1:23" x14ac:dyDescent="0.2">
      <c r="A705">
        <v>13</v>
      </c>
      <c r="B705" t="s">
        <v>80</v>
      </c>
      <c r="C705" t="s">
        <v>55</v>
      </c>
      <c r="D705" t="s">
        <v>60</v>
      </c>
      <c r="E705">
        <v>17.100000000000001</v>
      </c>
      <c r="F705">
        <v>145.38</v>
      </c>
      <c r="G705">
        <v>-17.024999999999999</v>
      </c>
      <c r="H705">
        <v>145.64150000000001</v>
      </c>
      <c r="I705">
        <v>1206</v>
      </c>
      <c r="J705" t="s">
        <v>40</v>
      </c>
      <c r="K705" s="1">
        <v>20653</v>
      </c>
      <c r="L705" t="s">
        <v>61</v>
      </c>
      <c r="M705" t="s">
        <v>62</v>
      </c>
      <c r="N705" t="s">
        <v>24</v>
      </c>
      <c r="O705" t="s">
        <v>15</v>
      </c>
      <c r="P705" t="s">
        <v>27</v>
      </c>
      <c r="Q705">
        <v>10</v>
      </c>
      <c r="R705">
        <v>22.84</v>
      </c>
      <c r="S705">
        <f t="shared" si="41"/>
        <v>57279</v>
      </c>
      <c r="T705">
        <f t="shared" si="42"/>
        <v>27621</v>
      </c>
      <c r="U705">
        <f t="shared" si="43"/>
        <v>2.0737482350385577</v>
      </c>
      <c r="V705">
        <v>359</v>
      </c>
      <c r="W705">
        <v>394</v>
      </c>
    </row>
    <row r="706" spans="1:23" x14ac:dyDescent="0.2">
      <c r="A706">
        <v>13</v>
      </c>
      <c r="B706" t="s">
        <v>80</v>
      </c>
      <c r="C706" t="s">
        <v>55</v>
      </c>
      <c r="D706" t="s">
        <v>60</v>
      </c>
      <c r="E706">
        <v>17.100000000000001</v>
      </c>
      <c r="F706">
        <v>145.38</v>
      </c>
      <c r="G706">
        <v>-17.024999999999999</v>
      </c>
      <c r="H706">
        <v>145.64150000000001</v>
      </c>
      <c r="I706">
        <v>1206</v>
      </c>
      <c r="J706" t="s">
        <v>40</v>
      </c>
      <c r="K706" s="1">
        <v>20653</v>
      </c>
      <c r="L706" t="s">
        <v>61</v>
      </c>
      <c r="M706" t="s">
        <v>62</v>
      </c>
      <c r="N706" t="s">
        <v>24</v>
      </c>
      <c r="O706" t="s">
        <v>18</v>
      </c>
      <c r="P706" t="s">
        <v>27</v>
      </c>
      <c r="Q706">
        <v>1</v>
      </c>
      <c r="R706">
        <v>11.38</v>
      </c>
      <c r="S706">
        <f t="shared" si="41"/>
        <v>57279</v>
      </c>
      <c r="T706">
        <f t="shared" si="42"/>
        <v>27621</v>
      </c>
      <c r="U706">
        <f t="shared" si="43"/>
        <v>2.0737482350385577</v>
      </c>
      <c r="V706">
        <v>359</v>
      </c>
      <c r="W706">
        <v>394</v>
      </c>
    </row>
    <row r="707" spans="1:23" x14ac:dyDescent="0.2">
      <c r="A707">
        <v>13</v>
      </c>
      <c r="B707" t="s">
        <v>80</v>
      </c>
      <c r="C707" t="s">
        <v>55</v>
      </c>
      <c r="D707" t="s">
        <v>60</v>
      </c>
      <c r="E707">
        <v>17.100000000000001</v>
      </c>
      <c r="F707">
        <v>145.38</v>
      </c>
      <c r="G707">
        <v>-17.024999999999999</v>
      </c>
      <c r="H707">
        <v>145.64150000000001</v>
      </c>
      <c r="I707">
        <v>1206</v>
      </c>
      <c r="J707" t="s">
        <v>40</v>
      </c>
      <c r="K707" s="1">
        <v>20653</v>
      </c>
      <c r="L707" t="s">
        <v>61</v>
      </c>
      <c r="M707" t="s">
        <v>62</v>
      </c>
      <c r="N707" t="s">
        <v>24</v>
      </c>
      <c r="O707" t="s">
        <v>18</v>
      </c>
      <c r="P707" t="s">
        <v>27</v>
      </c>
      <c r="Q707">
        <v>2</v>
      </c>
      <c r="R707">
        <v>10.47</v>
      </c>
      <c r="S707">
        <f t="shared" si="41"/>
        <v>57279</v>
      </c>
      <c r="T707">
        <f t="shared" si="42"/>
        <v>27621</v>
      </c>
      <c r="U707">
        <f t="shared" si="43"/>
        <v>2.0737482350385577</v>
      </c>
      <c r="V707">
        <v>359</v>
      </c>
      <c r="W707">
        <v>394</v>
      </c>
    </row>
    <row r="708" spans="1:23" x14ac:dyDescent="0.2">
      <c r="A708">
        <v>13</v>
      </c>
      <c r="B708" t="s">
        <v>80</v>
      </c>
      <c r="C708" t="s">
        <v>55</v>
      </c>
      <c r="D708" t="s">
        <v>60</v>
      </c>
      <c r="E708">
        <v>17.100000000000001</v>
      </c>
      <c r="F708">
        <v>145.38</v>
      </c>
      <c r="G708">
        <v>-17.024999999999999</v>
      </c>
      <c r="H708">
        <v>145.64150000000001</v>
      </c>
      <c r="I708">
        <v>1206</v>
      </c>
      <c r="J708" t="s">
        <v>40</v>
      </c>
      <c r="K708" s="1">
        <v>20653</v>
      </c>
      <c r="L708" t="s">
        <v>61</v>
      </c>
      <c r="M708" t="s">
        <v>62</v>
      </c>
      <c r="N708" t="s">
        <v>24</v>
      </c>
      <c r="O708" t="s">
        <v>18</v>
      </c>
      <c r="P708" t="s">
        <v>27</v>
      </c>
      <c r="Q708">
        <v>3</v>
      </c>
      <c r="R708">
        <v>11.03</v>
      </c>
      <c r="S708">
        <f t="shared" si="41"/>
        <v>57279</v>
      </c>
      <c r="T708">
        <f t="shared" si="42"/>
        <v>27621</v>
      </c>
      <c r="U708">
        <f t="shared" si="43"/>
        <v>2.0737482350385577</v>
      </c>
      <c r="V708">
        <v>359</v>
      </c>
      <c r="W708">
        <v>394</v>
      </c>
    </row>
    <row r="709" spans="1:23" x14ac:dyDescent="0.2">
      <c r="A709">
        <v>13</v>
      </c>
      <c r="B709" t="s">
        <v>80</v>
      </c>
      <c r="C709" t="s">
        <v>55</v>
      </c>
      <c r="D709" t="s">
        <v>60</v>
      </c>
      <c r="E709">
        <v>17.100000000000001</v>
      </c>
      <c r="F709">
        <v>145.38</v>
      </c>
      <c r="G709">
        <v>-17.024999999999999</v>
      </c>
      <c r="H709">
        <v>145.64150000000001</v>
      </c>
      <c r="I709">
        <v>1206</v>
      </c>
      <c r="J709" t="s">
        <v>40</v>
      </c>
      <c r="K709" s="1">
        <v>20653</v>
      </c>
      <c r="L709" t="s">
        <v>61</v>
      </c>
      <c r="M709" t="s">
        <v>62</v>
      </c>
      <c r="N709" t="s">
        <v>24</v>
      </c>
      <c r="O709" t="s">
        <v>18</v>
      </c>
      <c r="P709" t="s">
        <v>27</v>
      </c>
      <c r="Q709">
        <v>4</v>
      </c>
      <c r="R709">
        <v>12.04</v>
      </c>
      <c r="S709">
        <f t="shared" si="41"/>
        <v>57279</v>
      </c>
      <c r="T709">
        <f t="shared" si="42"/>
        <v>27621</v>
      </c>
      <c r="U709">
        <f t="shared" si="43"/>
        <v>2.0737482350385577</v>
      </c>
      <c r="V709">
        <v>359</v>
      </c>
      <c r="W709">
        <v>394</v>
      </c>
    </row>
    <row r="710" spans="1:23" x14ac:dyDescent="0.2">
      <c r="A710">
        <v>13</v>
      </c>
      <c r="B710" t="s">
        <v>80</v>
      </c>
      <c r="C710" t="s">
        <v>55</v>
      </c>
      <c r="D710" t="s">
        <v>60</v>
      </c>
      <c r="E710">
        <v>17.100000000000001</v>
      </c>
      <c r="F710">
        <v>145.38</v>
      </c>
      <c r="G710">
        <v>-17.024999999999999</v>
      </c>
      <c r="H710">
        <v>145.64150000000001</v>
      </c>
      <c r="I710">
        <v>1206</v>
      </c>
      <c r="J710" t="s">
        <v>40</v>
      </c>
      <c r="K710" s="1">
        <v>20653</v>
      </c>
      <c r="L710" t="s">
        <v>61</v>
      </c>
      <c r="M710" t="s">
        <v>62</v>
      </c>
      <c r="N710" t="s">
        <v>24</v>
      </c>
      <c r="O710" t="s">
        <v>18</v>
      </c>
      <c r="P710" t="s">
        <v>27</v>
      </c>
      <c r="Q710">
        <v>5</v>
      </c>
      <c r="R710">
        <v>9.24</v>
      </c>
      <c r="S710">
        <f t="shared" si="41"/>
        <v>57279</v>
      </c>
      <c r="T710">
        <f t="shared" si="42"/>
        <v>27621</v>
      </c>
      <c r="U710">
        <f t="shared" si="43"/>
        <v>2.0737482350385577</v>
      </c>
      <c r="V710">
        <v>359</v>
      </c>
      <c r="W710">
        <v>394</v>
      </c>
    </row>
    <row r="711" spans="1:23" x14ac:dyDescent="0.2">
      <c r="A711">
        <v>13</v>
      </c>
      <c r="B711" t="s">
        <v>80</v>
      </c>
      <c r="C711" t="s">
        <v>55</v>
      </c>
      <c r="D711" t="s">
        <v>60</v>
      </c>
      <c r="E711">
        <v>17.100000000000001</v>
      </c>
      <c r="F711">
        <v>145.38</v>
      </c>
      <c r="G711">
        <v>-17.024999999999999</v>
      </c>
      <c r="H711">
        <v>145.64150000000001</v>
      </c>
      <c r="I711">
        <v>1206</v>
      </c>
      <c r="J711" t="s">
        <v>40</v>
      </c>
      <c r="K711" s="1">
        <v>20653</v>
      </c>
      <c r="L711" t="s">
        <v>61</v>
      </c>
      <c r="M711" t="s">
        <v>62</v>
      </c>
      <c r="N711" t="s">
        <v>24</v>
      </c>
      <c r="O711" t="s">
        <v>18</v>
      </c>
      <c r="P711" t="s">
        <v>27</v>
      </c>
      <c r="Q711">
        <v>6</v>
      </c>
      <c r="R711">
        <v>9.86</v>
      </c>
      <c r="S711">
        <f t="shared" si="41"/>
        <v>57279</v>
      </c>
      <c r="T711">
        <f t="shared" si="42"/>
        <v>27621</v>
      </c>
      <c r="U711">
        <f t="shared" si="43"/>
        <v>2.0737482350385577</v>
      </c>
      <c r="V711">
        <v>359</v>
      </c>
      <c r="W711">
        <v>394</v>
      </c>
    </row>
    <row r="712" spans="1:23" x14ac:dyDescent="0.2">
      <c r="A712">
        <v>13</v>
      </c>
      <c r="B712" t="s">
        <v>80</v>
      </c>
      <c r="C712" t="s">
        <v>55</v>
      </c>
      <c r="D712" t="s">
        <v>60</v>
      </c>
      <c r="E712">
        <v>17.100000000000001</v>
      </c>
      <c r="F712">
        <v>145.38</v>
      </c>
      <c r="G712">
        <v>-17.024999999999999</v>
      </c>
      <c r="H712">
        <v>145.64150000000001</v>
      </c>
      <c r="I712">
        <v>1206</v>
      </c>
      <c r="J712" t="s">
        <v>40</v>
      </c>
      <c r="K712" s="1">
        <v>20653</v>
      </c>
      <c r="L712" t="s">
        <v>61</v>
      </c>
      <c r="M712" t="s">
        <v>62</v>
      </c>
      <c r="N712" t="s">
        <v>24</v>
      </c>
      <c r="O712" t="s">
        <v>18</v>
      </c>
      <c r="P712" t="s">
        <v>27</v>
      </c>
      <c r="Q712">
        <v>7</v>
      </c>
      <c r="R712">
        <v>7.85</v>
      </c>
      <c r="S712">
        <f t="shared" si="41"/>
        <v>57279</v>
      </c>
      <c r="T712">
        <f t="shared" si="42"/>
        <v>27621</v>
      </c>
      <c r="U712">
        <f t="shared" si="43"/>
        <v>2.0737482350385577</v>
      </c>
      <c r="V712">
        <v>359</v>
      </c>
      <c r="W712">
        <v>394</v>
      </c>
    </row>
    <row r="713" spans="1:23" x14ac:dyDescent="0.2">
      <c r="A713">
        <v>13</v>
      </c>
      <c r="B713" t="s">
        <v>80</v>
      </c>
      <c r="C713" t="s">
        <v>55</v>
      </c>
      <c r="D713" t="s">
        <v>60</v>
      </c>
      <c r="E713">
        <v>17.100000000000001</v>
      </c>
      <c r="F713">
        <v>145.38</v>
      </c>
      <c r="G713">
        <v>-17.024999999999999</v>
      </c>
      <c r="H713">
        <v>145.64150000000001</v>
      </c>
      <c r="I713">
        <v>1206</v>
      </c>
      <c r="J713" t="s">
        <v>40</v>
      </c>
      <c r="K713" s="1">
        <v>20653</v>
      </c>
      <c r="L713" t="s">
        <v>61</v>
      </c>
      <c r="M713" t="s">
        <v>62</v>
      </c>
      <c r="N713" t="s">
        <v>24</v>
      </c>
      <c r="O713" t="s">
        <v>18</v>
      </c>
      <c r="P713" t="s">
        <v>27</v>
      </c>
      <c r="Q713">
        <v>8</v>
      </c>
      <c r="R713">
        <v>10.89</v>
      </c>
      <c r="S713">
        <f t="shared" si="41"/>
        <v>57279</v>
      </c>
      <c r="T713">
        <f t="shared" si="42"/>
        <v>27621</v>
      </c>
      <c r="U713">
        <f t="shared" si="43"/>
        <v>2.0737482350385577</v>
      </c>
      <c r="V713">
        <v>359</v>
      </c>
      <c r="W713">
        <v>394</v>
      </c>
    </row>
    <row r="714" spans="1:23" x14ac:dyDescent="0.2">
      <c r="A714">
        <v>13</v>
      </c>
      <c r="B714" t="s">
        <v>80</v>
      </c>
      <c r="C714" t="s">
        <v>55</v>
      </c>
      <c r="D714" t="s">
        <v>60</v>
      </c>
      <c r="E714">
        <v>17.100000000000001</v>
      </c>
      <c r="F714">
        <v>145.38</v>
      </c>
      <c r="G714">
        <v>-17.024999999999999</v>
      </c>
      <c r="H714">
        <v>145.64150000000001</v>
      </c>
      <c r="I714">
        <v>1206</v>
      </c>
      <c r="J714" t="s">
        <v>40</v>
      </c>
      <c r="K714" s="1">
        <v>20653</v>
      </c>
      <c r="L714" t="s">
        <v>61</v>
      </c>
      <c r="M714" t="s">
        <v>62</v>
      </c>
      <c r="N714" t="s">
        <v>24</v>
      </c>
      <c r="O714" t="s">
        <v>18</v>
      </c>
      <c r="P714" t="s">
        <v>27</v>
      </c>
      <c r="Q714">
        <v>9</v>
      </c>
      <c r="R714">
        <v>9.77</v>
      </c>
      <c r="S714">
        <f t="shared" si="41"/>
        <v>57279</v>
      </c>
      <c r="T714">
        <f t="shared" si="42"/>
        <v>27621</v>
      </c>
      <c r="U714">
        <f t="shared" si="43"/>
        <v>2.0737482350385577</v>
      </c>
      <c r="V714">
        <v>359</v>
      </c>
      <c r="W714">
        <v>394</v>
      </c>
    </row>
    <row r="715" spans="1:23" x14ac:dyDescent="0.2">
      <c r="A715">
        <v>13</v>
      </c>
      <c r="B715" t="s">
        <v>80</v>
      </c>
      <c r="C715" t="s">
        <v>55</v>
      </c>
      <c r="D715" t="s">
        <v>60</v>
      </c>
      <c r="E715">
        <v>17.100000000000001</v>
      </c>
      <c r="F715">
        <v>145.38</v>
      </c>
      <c r="G715">
        <v>-17.024999999999999</v>
      </c>
      <c r="H715">
        <v>145.64150000000001</v>
      </c>
      <c r="I715">
        <v>1206</v>
      </c>
      <c r="J715" t="s">
        <v>40</v>
      </c>
      <c r="K715" s="1">
        <v>20653</v>
      </c>
      <c r="L715" t="s">
        <v>61</v>
      </c>
      <c r="M715" t="s">
        <v>62</v>
      </c>
      <c r="N715" t="s">
        <v>24</v>
      </c>
      <c r="O715" t="s">
        <v>18</v>
      </c>
      <c r="P715" t="s">
        <v>27</v>
      </c>
      <c r="Q715">
        <v>10</v>
      </c>
      <c r="R715">
        <v>9.83</v>
      </c>
      <c r="S715">
        <f t="shared" si="41"/>
        <v>57279</v>
      </c>
      <c r="T715">
        <f t="shared" si="42"/>
        <v>27621</v>
      </c>
      <c r="U715">
        <f t="shared" si="43"/>
        <v>2.0737482350385577</v>
      </c>
      <c r="V715">
        <v>359</v>
      </c>
      <c r="W715">
        <v>394</v>
      </c>
    </row>
    <row r="716" spans="1:23" hidden="1" x14ac:dyDescent="0.2">
      <c r="A716">
        <v>14</v>
      </c>
      <c r="B716" t="s">
        <v>80</v>
      </c>
      <c r="C716" t="s">
        <v>55</v>
      </c>
      <c r="D716" t="s">
        <v>63</v>
      </c>
      <c r="E716">
        <v>17.3</v>
      </c>
      <c r="F716">
        <v>145.27000000000001</v>
      </c>
      <c r="G716">
        <v>-17.05</v>
      </c>
      <c r="H716">
        <v>145.44999999999999</v>
      </c>
      <c r="I716">
        <v>459</v>
      </c>
      <c r="J716" t="s">
        <v>6</v>
      </c>
      <c r="K716" s="1">
        <v>20681</v>
      </c>
      <c r="L716" t="s">
        <v>64</v>
      </c>
      <c r="M716" t="s">
        <v>46</v>
      </c>
      <c r="N716" t="s">
        <v>14</v>
      </c>
      <c r="O716" t="s">
        <v>15</v>
      </c>
      <c r="P716" t="s">
        <v>27</v>
      </c>
      <c r="Q716">
        <v>1</v>
      </c>
      <c r="R716">
        <v>15.6</v>
      </c>
      <c r="S716">
        <f>(89+86)*340</f>
        <v>59500</v>
      </c>
      <c r="T716">
        <f>295*89</f>
        <v>26255</v>
      </c>
      <c r="U716">
        <f t="shared" si="43"/>
        <v>2.266235002856599</v>
      </c>
      <c r="V716">
        <v>341</v>
      </c>
      <c r="W716">
        <v>333</v>
      </c>
    </row>
    <row r="717" spans="1:23" hidden="1" x14ac:dyDescent="0.2">
      <c r="A717">
        <v>14</v>
      </c>
      <c r="B717" t="s">
        <v>80</v>
      </c>
      <c r="C717" t="s">
        <v>55</v>
      </c>
      <c r="D717" t="s">
        <v>63</v>
      </c>
      <c r="E717">
        <v>17.3</v>
      </c>
      <c r="F717">
        <v>145.27000000000001</v>
      </c>
      <c r="G717">
        <v>-17.05</v>
      </c>
      <c r="H717">
        <v>145.44999999999999</v>
      </c>
      <c r="I717">
        <v>459</v>
      </c>
      <c r="J717" t="s">
        <v>6</v>
      </c>
      <c r="K717" s="1">
        <v>20681</v>
      </c>
      <c r="L717" t="s">
        <v>64</v>
      </c>
      <c r="M717" t="s">
        <v>46</v>
      </c>
      <c r="N717" t="s">
        <v>14</v>
      </c>
      <c r="O717" t="s">
        <v>15</v>
      </c>
      <c r="P717" t="s">
        <v>27</v>
      </c>
      <c r="Q717">
        <v>2</v>
      </c>
      <c r="R717">
        <v>29.69</v>
      </c>
      <c r="S717">
        <f t="shared" ref="S717:S769" si="44">(89+86)*340</f>
        <v>59500</v>
      </c>
      <c r="T717">
        <f t="shared" ref="T717:T769" si="45">295*89</f>
        <v>26255</v>
      </c>
      <c r="U717">
        <f t="shared" ref="U717:U770" si="46">S717/T717</f>
        <v>2.266235002856599</v>
      </c>
      <c r="V717">
        <v>341</v>
      </c>
      <c r="W717">
        <v>333</v>
      </c>
    </row>
    <row r="718" spans="1:23" hidden="1" x14ac:dyDescent="0.2">
      <c r="A718">
        <v>14</v>
      </c>
      <c r="B718" t="s">
        <v>80</v>
      </c>
      <c r="C718" t="s">
        <v>55</v>
      </c>
      <c r="D718" t="s">
        <v>63</v>
      </c>
      <c r="E718">
        <v>17.3</v>
      </c>
      <c r="F718">
        <v>145.27000000000001</v>
      </c>
      <c r="G718">
        <v>-17.05</v>
      </c>
      <c r="H718">
        <v>145.44999999999999</v>
      </c>
      <c r="I718">
        <v>459</v>
      </c>
      <c r="J718" t="s">
        <v>6</v>
      </c>
      <c r="K718" s="1">
        <v>20681</v>
      </c>
      <c r="L718" t="s">
        <v>64</v>
      </c>
      <c r="M718" t="s">
        <v>46</v>
      </c>
      <c r="N718" t="s">
        <v>14</v>
      </c>
      <c r="O718" t="s">
        <v>15</v>
      </c>
      <c r="P718" t="s">
        <v>27</v>
      </c>
      <c r="Q718">
        <v>3</v>
      </c>
      <c r="R718">
        <v>23.87</v>
      </c>
      <c r="S718">
        <f t="shared" si="44"/>
        <v>59500</v>
      </c>
      <c r="T718">
        <f t="shared" si="45"/>
        <v>26255</v>
      </c>
      <c r="U718">
        <f t="shared" si="46"/>
        <v>2.266235002856599</v>
      </c>
      <c r="V718">
        <v>341</v>
      </c>
      <c r="W718">
        <v>333</v>
      </c>
    </row>
    <row r="719" spans="1:23" hidden="1" x14ac:dyDescent="0.2">
      <c r="A719">
        <v>14</v>
      </c>
      <c r="B719" t="s">
        <v>80</v>
      </c>
      <c r="C719" t="s">
        <v>55</v>
      </c>
      <c r="D719" t="s">
        <v>63</v>
      </c>
      <c r="E719">
        <v>17.3</v>
      </c>
      <c r="F719">
        <v>145.27000000000001</v>
      </c>
      <c r="G719">
        <v>-17.05</v>
      </c>
      <c r="H719">
        <v>145.44999999999999</v>
      </c>
      <c r="I719">
        <v>459</v>
      </c>
      <c r="J719" t="s">
        <v>6</v>
      </c>
      <c r="K719" s="1">
        <v>20681</v>
      </c>
      <c r="L719" t="s">
        <v>64</v>
      </c>
      <c r="M719" t="s">
        <v>46</v>
      </c>
      <c r="N719" t="s">
        <v>14</v>
      </c>
      <c r="O719" t="s">
        <v>15</v>
      </c>
      <c r="P719" t="s">
        <v>27</v>
      </c>
      <c r="Q719">
        <v>4</v>
      </c>
      <c r="R719">
        <v>23.87</v>
      </c>
      <c r="S719">
        <f t="shared" si="44"/>
        <v>59500</v>
      </c>
      <c r="T719">
        <f t="shared" si="45"/>
        <v>26255</v>
      </c>
      <c r="U719">
        <f t="shared" si="46"/>
        <v>2.266235002856599</v>
      </c>
      <c r="V719">
        <v>341</v>
      </c>
      <c r="W719">
        <v>333</v>
      </c>
    </row>
    <row r="720" spans="1:23" hidden="1" x14ac:dyDescent="0.2">
      <c r="A720">
        <v>14</v>
      </c>
      <c r="B720" t="s">
        <v>80</v>
      </c>
      <c r="C720" t="s">
        <v>55</v>
      </c>
      <c r="D720" t="s">
        <v>63</v>
      </c>
      <c r="E720">
        <v>17.3</v>
      </c>
      <c r="F720">
        <v>145.27000000000001</v>
      </c>
      <c r="G720">
        <v>-17.05</v>
      </c>
      <c r="H720">
        <v>145.44999999999999</v>
      </c>
      <c r="I720">
        <v>459</v>
      </c>
      <c r="J720" t="s">
        <v>6</v>
      </c>
      <c r="K720" s="1">
        <v>20681</v>
      </c>
      <c r="L720" t="s">
        <v>64</v>
      </c>
      <c r="M720" t="s">
        <v>46</v>
      </c>
      <c r="N720" t="s">
        <v>14</v>
      </c>
      <c r="O720" t="s">
        <v>15</v>
      </c>
      <c r="P720" t="s">
        <v>27</v>
      </c>
      <c r="Q720">
        <v>5</v>
      </c>
      <c r="R720">
        <v>19.079999999999998</v>
      </c>
      <c r="S720">
        <f t="shared" si="44"/>
        <v>59500</v>
      </c>
      <c r="T720">
        <f t="shared" si="45"/>
        <v>26255</v>
      </c>
      <c r="U720">
        <f t="shared" si="46"/>
        <v>2.266235002856599</v>
      </c>
      <c r="V720">
        <v>341</v>
      </c>
      <c r="W720">
        <v>333</v>
      </c>
    </row>
    <row r="721" spans="1:23" hidden="1" x14ac:dyDescent="0.2">
      <c r="A721">
        <v>14</v>
      </c>
      <c r="B721" t="s">
        <v>80</v>
      </c>
      <c r="C721" t="s">
        <v>55</v>
      </c>
      <c r="D721" t="s">
        <v>63</v>
      </c>
      <c r="E721">
        <v>17.3</v>
      </c>
      <c r="F721">
        <v>145.27000000000001</v>
      </c>
      <c r="G721">
        <v>-17.05</v>
      </c>
      <c r="H721">
        <v>145.44999999999999</v>
      </c>
      <c r="I721">
        <v>459</v>
      </c>
      <c r="J721" t="s">
        <v>6</v>
      </c>
      <c r="K721" s="1">
        <v>20681</v>
      </c>
      <c r="L721" t="s">
        <v>64</v>
      </c>
      <c r="M721" t="s">
        <v>46</v>
      </c>
      <c r="N721" t="s">
        <v>14</v>
      </c>
      <c r="O721" t="s">
        <v>15</v>
      </c>
      <c r="P721" t="s">
        <v>27</v>
      </c>
      <c r="Q721">
        <v>6</v>
      </c>
      <c r="R721">
        <v>18.57</v>
      </c>
      <c r="S721">
        <f t="shared" si="44"/>
        <v>59500</v>
      </c>
      <c r="T721">
        <f t="shared" si="45"/>
        <v>26255</v>
      </c>
      <c r="U721">
        <f t="shared" si="46"/>
        <v>2.266235002856599</v>
      </c>
      <c r="V721">
        <v>341</v>
      </c>
      <c r="W721">
        <v>333</v>
      </c>
    </row>
    <row r="722" spans="1:23" hidden="1" x14ac:dyDescent="0.2">
      <c r="A722">
        <v>14</v>
      </c>
      <c r="B722" t="s">
        <v>80</v>
      </c>
      <c r="C722" t="s">
        <v>55</v>
      </c>
      <c r="D722" t="s">
        <v>63</v>
      </c>
      <c r="E722">
        <v>17.3</v>
      </c>
      <c r="F722">
        <v>145.27000000000001</v>
      </c>
      <c r="G722">
        <v>-17.05</v>
      </c>
      <c r="H722">
        <v>145.44999999999999</v>
      </c>
      <c r="I722">
        <v>459</v>
      </c>
      <c r="J722" t="s">
        <v>6</v>
      </c>
      <c r="K722" s="1">
        <v>20681</v>
      </c>
      <c r="L722" t="s">
        <v>64</v>
      </c>
      <c r="M722" t="s">
        <v>46</v>
      </c>
      <c r="N722" t="s">
        <v>14</v>
      </c>
      <c r="O722" t="s">
        <v>16</v>
      </c>
      <c r="P722" t="s">
        <v>27</v>
      </c>
      <c r="Q722">
        <v>1</v>
      </c>
      <c r="R722">
        <v>18.05</v>
      </c>
      <c r="S722">
        <f t="shared" si="44"/>
        <v>59500</v>
      </c>
      <c r="T722">
        <f t="shared" si="45"/>
        <v>26255</v>
      </c>
      <c r="U722">
        <f t="shared" si="46"/>
        <v>2.266235002856599</v>
      </c>
      <c r="V722">
        <v>341</v>
      </c>
      <c r="W722">
        <v>333</v>
      </c>
    </row>
    <row r="723" spans="1:23" hidden="1" x14ac:dyDescent="0.2">
      <c r="A723">
        <v>14</v>
      </c>
      <c r="B723" t="s">
        <v>80</v>
      </c>
      <c r="C723" t="s">
        <v>55</v>
      </c>
      <c r="D723" t="s">
        <v>63</v>
      </c>
      <c r="E723">
        <v>17.3</v>
      </c>
      <c r="F723">
        <v>145.27000000000001</v>
      </c>
      <c r="G723">
        <v>-17.05</v>
      </c>
      <c r="H723">
        <v>145.44999999999999</v>
      </c>
      <c r="I723">
        <v>459</v>
      </c>
      <c r="J723" t="s">
        <v>6</v>
      </c>
      <c r="K723" s="1">
        <v>20681</v>
      </c>
      <c r="L723" t="s">
        <v>64</v>
      </c>
      <c r="M723" t="s">
        <v>46</v>
      </c>
      <c r="N723" t="s">
        <v>14</v>
      </c>
      <c r="O723" t="s">
        <v>16</v>
      </c>
      <c r="P723" t="s">
        <v>27</v>
      </c>
      <c r="Q723">
        <v>2</v>
      </c>
      <c r="R723">
        <v>10.85</v>
      </c>
      <c r="S723">
        <f t="shared" si="44"/>
        <v>59500</v>
      </c>
      <c r="T723">
        <f t="shared" si="45"/>
        <v>26255</v>
      </c>
      <c r="U723">
        <f t="shared" si="46"/>
        <v>2.266235002856599</v>
      </c>
      <c r="V723">
        <v>341</v>
      </c>
      <c r="W723">
        <v>333</v>
      </c>
    </row>
    <row r="724" spans="1:23" hidden="1" x14ac:dyDescent="0.2">
      <c r="A724">
        <v>14</v>
      </c>
      <c r="B724" t="s">
        <v>80</v>
      </c>
      <c r="C724" t="s">
        <v>55</v>
      </c>
      <c r="D724" t="s">
        <v>63</v>
      </c>
      <c r="E724">
        <v>17.3</v>
      </c>
      <c r="F724">
        <v>145.27000000000001</v>
      </c>
      <c r="G724">
        <v>-17.05</v>
      </c>
      <c r="H724">
        <v>145.44999999999999</v>
      </c>
      <c r="I724">
        <v>459</v>
      </c>
      <c r="J724" t="s">
        <v>6</v>
      </c>
      <c r="K724" s="1">
        <v>20681</v>
      </c>
      <c r="L724" t="s">
        <v>64</v>
      </c>
      <c r="M724" t="s">
        <v>46</v>
      </c>
      <c r="N724" t="s">
        <v>14</v>
      </c>
      <c r="O724" t="s">
        <v>16</v>
      </c>
      <c r="P724" t="s">
        <v>27</v>
      </c>
      <c r="Q724">
        <v>3</v>
      </c>
      <c r="R724">
        <v>14.12</v>
      </c>
      <c r="S724">
        <f t="shared" si="44"/>
        <v>59500</v>
      </c>
      <c r="T724">
        <f t="shared" si="45"/>
        <v>26255</v>
      </c>
      <c r="U724">
        <f t="shared" si="46"/>
        <v>2.266235002856599</v>
      </c>
      <c r="V724">
        <v>341</v>
      </c>
      <c r="W724">
        <v>333</v>
      </c>
    </row>
    <row r="725" spans="1:23" hidden="1" x14ac:dyDescent="0.2">
      <c r="A725">
        <v>14</v>
      </c>
      <c r="B725" t="s">
        <v>80</v>
      </c>
      <c r="C725" t="s">
        <v>55</v>
      </c>
      <c r="D725" t="s">
        <v>63</v>
      </c>
      <c r="E725">
        <v>17.3</v>
      </c>
      <c r="F725">
        <v>145.27000000000001</v>
      </c>
      <c r="G725">
        <v>-17.05</v>
      </c>
      <c r="H725">
        <v>145.44999999999999</v>
      </c>
      <c r="I725">
        <v>459</v>
      </c>
      <c r="J725" t="s">
        <v>6</v>
      </c>
      <c r="K725" s="1">
        <v>20681</v>
      </c>
      <c r="L725" t="s">
        <v>64</v>
      </c>
      <c r="M725" t="s">
        <v>46</v>
      </c>
      <c r="N725" t="s">
        <v>14</v>
      </c>
      <c r="O725" t="s">
        <v>16</v>
      </c>
      <c r="P725" t="s">
        <v>27</v>
      </c>
      <c r="Q725">
        <v>4</v>
      </c>
      <c r="R725">
        <v>15.32</v>
      </c>
      <c r="S725">
        <f t="shared" si="44"/>
        <v>59500</v>
      </c>
      <c r="T725">
        <f t="shared" si="45"/>
        <v>26255</v>
      </c>
      <c r="U725">
        <f t="shared" si="46"/>
        <v>2.266235002856599</v>
      </c>
      <c r="V725">
        <v>341</v>
      </c>
      <c r="W725">
        <v>333</v>
      </c>
    </row>
    <row r="726" spans="1:23" hidden="1" x14ac:dyDescent="0.2">
      <c r="A726">
        <v>14</v>
      </c>
      <c r="B726" t="s">
        <v>80</v>
      </c>
      <c r="C726" t="s">
        <v>55</v>
      </c>
      <c r="D726" t="s">
        <v>63</v>
      </c>
      <c r="E726">
        <v>17.3</v>
      </c>
      <c r="F726">
        <v>145.27000000000001</v>
      </c>
      <c r="G726">
        <v>-17.05</v>
      </c>
      <c r="H726">
        <v>145.44999999999999</v>
      </c>
      <c r="I726">
        <v>459</v>
      </c>
      <c r="J726" t="s">
        <v>6</v>
      </c>
      <c r="K726" s="1">
        <v>20681</v>
      </c>
      <c r="L726" t="s">
        <v>64</v>
      </c>
      <c r="M726" t="s">
        <v>46</v>
      </c>
      <c r="N726" t="s">
        <v>14</v>
      </c>
      <c r="O726" t="s">
        <v>16</v>
      </c>
      <c r="P726" t="s">
        <v>27</v>
      </c>
      <c r="Q726">
        <v>5</v>
      </c>
      <c r="R726">
        <v>13.99</v>
      </c>
      <c r="S726">
        <f t="shared" si="44"/>
        <v>59500</v>
      </c>
      <c r="T726">
        <f t="shared" si="45"/>
        <v>26255</v>
      </c>
      <c r="U726">
        <f t="shared" si="46"/>
        <v>2.266235002856599</v>
      </c>
      <c r="V726">
        <v>341</v>
      </c>
      <c r="W726">
        <v>333</v>
      </c>
    </row>
    <row r="727" spans="1:23" hidden="1" x14ac:dyDescent="0.2">
      <c r="A727">
        <v>14</v>
      </c>
      <c r="B727" t="s">
        <v>80</v>
      </c>
      <c r="C727" t="s">
        <v>55</v>
      </c>
      <c r="D727" t="s">
        <v>63</v>
      </c>
      <c r="E727">
        <v>17.3</v>
      </c>
      <c r="F727">
        <v>145.27000000000001</v>
      </c>
      <c r="G727">
        <v>-17.05</v>
      </c>
      <c r="H727">
        <v>145.44999999999999</v>
      </c>
      <c r="I727">
        <v>459</v>
      </c>
      <c r="J727" t="s">
        <v>6</v>
      </c>
      <c r="K727" s="1">
        <v>20681</v>
      </c>
      <c r="L727" t="s">
        <v>64</v>
      </c>
      <c r="M727" t="s">
        <v>46</v>
      </c>
      <c r="N727" t="s">
        <v>14</v>
      </c>
      <c r="O727" t="s">
        <v>16</v>
      </c>
      <c r="P727" t="s">
        <v>27</v>
      </c>
      <c r="Q727">
        <v>6</v>
      </c>
      <c r="R727">
        <v>16.399999999999999</v>
      </c>
      <c r="S727">
        <f t="shared" si="44"/>
        <v>59500</v>
      </c>
      <c r="T727">
        <f t="shared" si="45"/>
        <v>26255</v>
      </c>
      <c r="U727">
        <f t="shared" si="46"/>
        <v>2.266235002856599</v>
      </c>
      <c r="V727">
        <v>341</v>
      </c>
      <c r="W727">
        <v>333</v>
      </c>
    </row>
    <row r="728" spans="1:23" hidden="1" x14ac:dyDescent="0.2">
      <c r="A728">
        <v>14</v>
      </c>
      <c r="B728" t="s">
        <v>80</v>
      </c>
      <c r="C728" t="s">
        <v>55</v>
      </c>
      <c r="D728" t="s">
        <v>63</v>
      </c>
      <c r="E728">
        <v>17.3</v>
      </c>
      <c r="F728">
        <v>145.27000000000001</v>
      </c>
      <c r="G728">
        <v>-17.05</v>
      </c>
      <c r="H728">
        <v>145.44999999999999</v>
      </c>
      <c r="I728">
        <v>459</v>
      </c>
      <c r="J728" t="s">
        <v>6</v>
      </c>
      <c r="K728" s="1">
        <v>20681</v>
      </c>
      <c r="L728" t="s">
        <v>64</v>
      </c>
      <c r="M728" t="s">
        <v>46</v>
      </c>
      <c r="N728" t="s">
        <v>14</v>
      </c>
      <c r="O728" t="s">
        <v>18</v>
      </c>
      <c r="P728" t="s">
        <v>27</v>
      </c>
      <c r="Q728">
        <v>1</v>
      </c>
      <c r="R728">
        <v>2.91</v>
      </c>
      <c r="S728">
        <f t="shared" si="44"/>
        <v>59500</v>
      </c>
      <c r="T728">
        <f t="shared" si="45"/>
        <v>26255</v>
      </c>
      <c r="U728">
        <f t="shared" si="46"/>
        <v>2.266235002856599</v>
      </c>
      <c r="V728">
        <v>341</v>
      </c>
      <c r="W728">
        <v>333</v>
      </c>
    </row>
    <row r="729" spans="1:23" hidden="1" x14ac:dyDescent="0.2">
      <c r="A729">
        <v>14</v>
      </c>
      <c r="B729" t="s">
        <v>80</v>
      </c>
      <c r="C729" t="s">
        <v>55</v>
      </c>
      <c r="D729" t="s">
        <v>63</v>
      </c>
      <c r="E729">
        <v>17.3</v>
      </c>
      <c r="F729">
        <v>145.27000000000001</v>
      </c>
      <c r="G729">
        <v>-17.05</v>
      </c>
      <c r="H729">
        <v>145.44999999999999</v>
      </c>
      <c r="I729">
        <v>459</v>
      </c>
      <c r="J729" t="s">
        <v>6</v>
      </c>
      <c r="K729" s="1">
        <v>20681</v>
      </c>
      <c r="L729" t="s">
        <v>64</v>
      </c>
      <c r="M729" t="s">
        <v>46</v>
      </c>
      <c r="N729" t="s">
        <v>14</v>
      </c>
      <c r="O729" t="s">
        <v>18</v>
      </c>
      <c r="P729" t="s">
        <v>27</v>
      </c>
      <c r="Q729">
        <v>2</v>
      </c>
      <c r="R729">
        <v>2.61</v>
      </c>
      <c r="S729">
        <f t="shared" si="44"/>
        <v>59500</v>
      </c>
      <c r="T729">
        <f t="shared" si="45"/>
        <v>26255</v>
      </c>
      <c r="U729">
        <f t="shared" si="46"/>
        <v>2.266235002856599</v>
      </c>
      <c r="V729">
        <v>341</v>
      </c>
      <c r="W729">
        <v>333</v>
      </c>
    </row>
    <row r="730" spans="1:23" hidden="1" x14ac:dyDescent="0.2">
      <c r="A730">
        <v>14</v>
      </c>
      <c r="B730" t="s">
        <v>80</v>
      </c>
      <c r="C730" t="s">
        <v>55</v>
      </c>
      <c r="D730" t="s">
        <v>63</v>
      </c>
      <c r="E730">
        <v>17.3</v>
      </c>
      <c r="F730">
        <v>145.27000000000001</v>
      </c>
      <c r="G730">
        <v>-17.05</v>
      </c>
      <c r="H730">
        <v>145.44999999999999</v>
      </c>
      <c r="I730">
        <v>459</v>
      </c>
      <c r="J730" t="s">
        <v>6</v>
      </c>
      <c r="K730" s="1">
        <v>20681</v>
      </c>
      <c r="L730" t="s">
        <v>64</v>
      </c>
      <c r="M730" t="s">
        <v>46</v>
      </c>
      <c r="N730" t="s">
        <v>14</v>
      </c>
      <c r="O730" t="s">
        <v>18</v>
      </c>
      <c r="P730" t="s">
        <v>27</v>
      </c>
      <c r="Q730">
        <v>3</v>
      </c>
      <c r="R730">
        <v>2.31</v>
      </c>
      <c r="S730">
        <f t="shared" si="44"/>
        <v>59500</v>
      </c>
      <c r="T730">
        <f t="shared" si="45"/>
        <v>26255</v>
      </c>
      <c r="U730">
        <f t="shared" si="46"/>
        <v>2.266235002856599</v>
      </c>
      <c r="V730">
        <v>341</v>
      </c>
      <c r="W730">
        <v>333</v>
      </c>
    </row>
    <row r="731" spans="1:23" hidden="1" x14ac:dyDescent="0.2">
      <c r="A731">
        <v>14</v>
      </c>
      <c r="B731" t="s">
        <v>80</v>
      </c>
      <c r="C731" t="s">
        <v>55</v>
      </c>
      <c r="D731" t="s">
        <v>63</v>
      </c>
      <c r="E731">
        <v>17.3</v>
      </c>
      <c r="F731">
        <v>145.27000000000001</v>
      </c>
      <c r="G731">
        <v>-17.05</v>
      </c>
      <c r="H731">
        <v>145.44999999999999</v>
      </c>
      <c r="I731">
        <v>459</v>
      </c>
      <c r="J731" t="s">
        <v>6</v>
      </c>
      <c r="K731" s="1">
        <v>20681</v>
      </c>
      <c r="L731" t="s">
        <v>64</v>
      </c>
      <c r="M731" t="s">
        <v>46</v>
      </c>
      <c r="N731" t="s">
        <v>14</v>
      </c>
      <c r="O731" t="s">
        <v>18</v>
      </c>
      <c r="P731" t="s">
        <v>27</v>
      </c>
      <c r="Q731">
        <v>4</v>
      </c>
      <c r="R731">
        <v>3.13</v>
      </c>
      <c r="S731">
        <f t="shared" si="44"/>
        <v>59500</v>
      </c>
      <c r="T731">
        <f t="shared" si="45"/>
        <v>26255</v>
      </c>
      <c r="U731">
        <f t="shared" si="46"/>
        <v>2.266235002856599</v>
      </c>
      <c r="V731">
        <v>341</v>
      </c>
      <c r="W731">
        <v>333</v>
      </c>
    </row>
    <row r="732" spans="1:23" hidden="1" x14ac:dyDescent="0.2">
      <c r="A732">
        <v>14</v>
      </c>
      <c r="B732" t="s">
        <v>80</v>
      </c>
      <c r="C732" t="s">
        <v>55</v>
      </c>
      <c r="D732" t="s">
        <v>63</v>
      </c>
      <c r="E732">
        <v>17.3</v>
      </c>
      <c r="F732">
        <v>145.27000000000001</v>
      </c>
      <c r="G732">
        <v>-17.05</v>
      </c>
      <c r="H732">
        <v>145.44999999999999</v>
      </c>
      <c r="I732">
        <v>459</v>
      </c>
      <c r="J732" t="s">
        <v>6</v>
      </c>
      <c r="K732" s="1">
        <v>20681</v>
      </c>
      <c r="L732" t="s">
        <v>64</v>
      </c>
      <c r="M732" t="s">
        <v>46</v>
      </c>
      <c r="N732" t="s">
        <v>14</v>
      </c>
      <c r="O732" t="s">
        <v>18</v>
      </c>
      <c r="P732" t="s">
        <v>27</v>
      </c>
      <c r="Q732">
        <v>5</v>
      </c>
      <c r="R732">
        <v>2.67</v>
      </c>
      <c r="S732">
        <f t="shared" si="44"/>
        <v>59500</v>
      </c>
      <c r="T732">
        <f t="shared" si="45"/>
        <v>26255</v>
      </c>
      <c r="U732">
        <f t="shared" si="46"/>
        <v>2.266235002856599</v>
      </c>
      <c r="V732">
        <v>341</v>
      </c>
      <c r="W732">
        <v>333</v>
      </c>
    </row>
    <row r="733" spans="1:23" hidden="1" x14ac:dyDescent="0.2">
      <c r="A733">
        <v>14</v>
      </c>
      <c r="B733" t="s">
        <v>80</v>
      </c>
      <c r="C733" t="s">
        <v>55</v>
      </c>
      <c r="D733" t="s">
        <v>63</v>
      </c>
      <c r="E733">
        <v>17.3</v>
      </c>
      <c r="F733">
        <v>145.27000000000001</v>
      </c>
      <c r="G733">
        <v>-17.05</v>
      </c>
      <c r="H733">
        <v>145.44999999999999</v>
      </c>
      <c r="I733">
        <v>459</v>
      </c>
      <c r="J733" t="s">
        <v>6</v>
      </c>
      <c r="K733" s="1">
        <v>20681</v>
      </c>
      <c r="L733" t="s">
        <v>64</v>
      </c>
      <c r="M733" t="s">
        <v>46</v>
      </c>
      <c r="N733" t="s">
        <v>14</v>
      </c>
      <c r="O733" t="s">
        <v>18</v>
      </c>
      <c r="P733" t="s">
        <v>27</v>
      </c>
      <c r="Q733">
        <v>6</v>
      </c>
      <c r="R733">
        <v>2.63</v>
      </c>
      <c r="S733">
        <f t="shared" si="44"/>
        <v>59500</v>
      </c>
      <c r="T733">
        <f t="shared" si="45"/>
        <v>26255</v>
      </c>
      <c r="U733">
        <f t="shared" si="46"/>
        <v>2.266235002856599</v>
      </c>
      <c r="V733">
        <v>341</v>
      </c>
      <c r="W733">
        <v>333</v>
      </c>
    </row>
    <row r="734" spans="1:23" hidden="1" x14ac:dyDescent="0.2">
      <c r="A734">
        <v>14</v>
      </c>
      <c r="B734" t="s">
        <v>80</v>
      </c>
      <c r="C734" t="s">
        <v>55</v>
      </c>
      <c r="D734" t="s">
        <v>63</v>
      </c>
      <c r="E734">
        <v>17.3</v>
      </c>
      <c r="F734">
        <v>145.27000000000001</v>
      </c>
      <c r="G734">
        <v>-17.05</v>
      </c>
      <c r="H734">
        <v>145.44999999999999</v>
      </c>
      <c r="I734">
        <v>459</v>
      </c>
      <c r="J734" t="s">
        <v>6</v>
      </c>
      <c r="K734" s="1">
        <v>20681</v>
      </c>
      <c r="L734" t="s">
        <v>64</v>
      </c>
      <c r="M734" t="s">
        <v>46</v>
      </c>
      <c r="N734" t="s">
        <v>14</v>
      </c>
      <c r="O734" t="s">
        <v>19</v>
      </c>
      <c r="P734" t="s">
        <v>27</v>
      </c>
      <c r="Q734">
        <v>1</v>
      </c>
      <c r="R734">
        <v>7.94</v>
      </c>
      <c r="S734">
        <f t="shared" si="44"/>
        <v>59500</v>
      </c>
      <c r="T734">
        <f t="shared" si="45"/>
        <v>26255</v>
      </c>
      <c r="U734">
        <f t="shared" si="46"/>
        <v>2.266235002856599</v>
      </c>
      <c r="V734">
        <v>341</v>
      </c>
      <c r="W734">
        <v>333</v>
      </c>
    </row>
    <row r="735" spans="1:23" hidden="1" x14ac:dyDescent="0.2">
      <c r="A735">
        <v>14</v>
      </c>
      <c r="B735" t="s">
        <v>80</v>
      </c>
      <c r="C735" t="s">
        <v>55</v>
      </c>
      <c r="D735" t="s">
        <v>63</v>
      </c>
      <c r="E735">
        <v>17.3</v>
      </c>
      <c r="F735">
        <v>145.27000000000001</v>
      </c>
      <c r="G735">
        <v>-17.05</v>
      </c>
      <c r="H735">
        <v>145.44999999999999</v>
      </c>
      <c r="I735">
        <v>459</v>
      </c>
      <c r="J735" t="s">
        <v>6</v>
      </c>
      <c r="K735" s="1">
        <v>20681</v>
      </c>
      <c r="L735" t="s">
        <v>64</v>
      </c>
      <c r="M735" t="s">
        <v>46</v>
      </c>
      <c r="N735" t="s">
        <v>14</v>
      </c>
      <c r="O735" t="s">
        <v>19</v>
      </c>
      <c r="P735" t="s">
        <v>27</v>
      </c>
      <c r="Q735">
        <v>2</v>
      </c>
      <c r="R735">
        <v>8.2899999999999991</v>
      </c>
      <c r="S735">
        <f t="shared" si="44"/>
        <v>59500</v>
      </c>
      <c r="T735">
        <f t="shared" si="45"/>
        <v>26255</v>
      </c>
      <c r="U735">
        <f t="shared" si="46"/>
        <v>2.266235002856599</v>
      </c>
      <c r="V735">
        <v>341</v>
      </c>
      <c r="W735">
        <v>333</v>
      </c>
    </row>
    <row r="736" spans="1:23" hidden="1" x14ac:dyDescent="0.2">
      <c r="A736">
        <v>14</v>
      </c>
      <c r="B736" t="s">
        <v>80</v>
      </c>
      <c r="C736" t="s">
        <v>55</v>
      </c>
      <c r="D736" t="s">
        <v>63</v>
      </c>
      <c r="E736">
        <v>17.3</v>
      </c>
      <c r="F736">
        <v>145.27000000000001</v>
      </c>
      <c r="G736">
        <v>-17.05</v>
      </c>
      <c r="H736">
        <v>145.44999999999999</v>
      </c>
      <c r="I736">
        <v>459</v>
      </c>
      <c r="J736" t="s">
        <v>6</v>
      </c>
      <c r="K736" s="1">
        <v>20681</v>
      </c>
      <c r="L736" t="s">
        <v>64</v>
      </c>
      <c r="M736" t="s">
        <v>46</v>
      </c>
      <c r="N736" t="s">
        <v>14</v>
      </c>
      <c r="O736" t="s">
        <v>19</v>
      </c>
      <c r="P736" t="s">
        <v>27</v>
      </c>
      <c r="Q736">
        <v>3</v>
      </c>
      <c r="R736">
        <v>3.49</v>
      </c>
      <c r="S736">
        <f t="shared" si="44"/>
        <v>59500</v>
      </c>
      <c r="T736">
        <f t="shared" si="45"/>
        <v>26255</v>
      </c>
      <c r="U736">
        <f t="shared" si="46"/>
        <v>2.266235002856599</v>
      </c>
      <c r="V736">
        <v>341</v>
      </c>
      <c r="W736">
        <v>333</v>
      </c>
    </row>
    <row r="737" spans="1:23" hidden="1" x14ac:dyDescent="0.2">
      <c r="A737">
        <v>14</v>
      </c>
      <c r="B737" t="s">
        <v>80</v>
      </c>
      <c r="C737" t="s">
        <v>55</v>
      </c>
      <c r="D737" t="s">
        <v>63</v>
      </c>
      <c r="E737">
        <v>17.3</v>
      </c>
      <c r="F737">
        <v>145.27000000000001</v>
      </c>
      <c r="G737">
        <v>-17.05</v>
      </c>
      <c r="H737">
        <v>145.44999999999999</v>
      </c>
      <c r="I737">
        <v>459</v>
      </c>
      <c r="J737" t="s">
        <v>6</v>
      </c>
      <c r="K737" s="1">
        <v>20681</v>
      </c>
      <c r="L737" t="s">
        <v>64</v>
      </c>
      <c r="M737" t="s">
        <v>46</v>
      </c>
      <c r="N737" t="s">
        <v>14</v>
      </c>
      <c r="O737" t="s">
        <v>19</v>
      </c>
      <c r="P737" t="s">
        <v>27</v>
      </c>
      <c r="Q737">
        <v>4</v>
      </c>
      <c r="R737">
        <v>6.41</v>
      </c>
      <c r="S737">
        <f t="shared" si="44"/>
        <v>59500</v>
      </c>
      <c r="T737">
        <f t="shared" si="45"/>
        <v>26255</v>
      </c>
      <c r="U737">
        <f t="shared" si="46"/>
        <v>2.266235002856599</v>
      </c>
      <c r="V737">
        <v>341</v>
      </c>
      <c r="W737">
        <v>333</v>
      </c>
    </row>
    <row r="738" spans="1:23" hidden="1" x14ac:dyDescent="0.2">
      <c r="A738">
        <v>14</v>
      </c>
      <c r="B738" t="s">
        <v>80</v>
      </c>
      <c r="C738" t="s">
        <v>55</v>
      </c>
      <c r="D738" t="s">
        <v>63</v>
      </c>
      <c r="E738">
        <v>17.3</v>
      </c>
      <c r="F738">
        <v>145.27000000000001</v>
      </c>
      <c r="G738">
        <v>-17.05</v>
      </c>
      <c r="H738">
        <v>145.44999999999999</v>
      </c>
      <c r="I738">
        <v>459</v>
      </c>
      <c r="J738" t="s">
        <v>6</v>
      </c>
      <c r="K738" s="1">
        <v>20681</v>
      </c>
      <c r="L738" t="s">
        <v>64</v>
      </c>
      <c r="M738" t="s">
        <v>46</v>
      </c>
      <c r="N738" t="s">
        <v>14</v>
      </c>
      <c r="O738" t="s">
        <v>19</v>
      </c>
      <c r="P738" t="s">
        <v>27</v>
      </c>
      <c r="Q738">
        <v>5</v>
      </c>
      <c r="R738">
        <v>3.77</v>
      </c>
      <c r="S738">
        <f t="shared" si="44"/>
        <v>59500</v>
      </c>
      <c r="T738">
        <f t="shared" si="45"/>
        <v>26255</v>
      </c>
      <c r="U738">
        <f t="shared" si="46"/>
        <v>2.266235002856599</v>
      </c>
      <c r="V738">
        <v>341</v>
      </c>
      <c r="W738">
        <v>333</v>
      </c>
    </row>
    <row r="739" spans="1:23" hidden="1" x14ac:dyDescent="0.2">
      <c r="A739">
        <v>14</v>
      </c>
      <c r="B739" t="s">
        <v>80</v>
      </c>
      <c r="C739" t="s">
        <v>55</v>
      </c>
      <c r="D739" t="s">
        <v>63</v>
      </c>
      <c r="E739">
        <v>17.3</v>
      </c>
      <c r="F739">
        <v>145.27000000000001</v>
      </c>
      <c r="G739">
        <v>-17.05</v>
      </c>
      <c r="H739">
        <v>145.44999999999999</v>
      </c>
      <c r="I739">
        <v>459</v>
      </c>
      <c r="J739" t="s">
        <v>6</v>
      </c>
      <c r="K739" s="1">
        <v>20681</v>
      </c>
      <c r="L739" t="s">
        <v>64</v>
      </c>
      <c r="M739" t="s">
        <v>46</v>
      </c>
      <c r="N739" t="s">
        <v>14</v>
      </c>
      <c r="O739" t="s">
        <v>19</v>
      </c>
      <c r="P739" t="s">
        <v>27</v>
      </c>
      <c r="Q739">
        <v>6</v>
      </c>
      <c r="R739">
        <v>6.3</v>
      </c>
      <c r="S739">
        <f t="shared" si="44"/>
        <v>59500</v>
      </c>
      <c r="T739">
        <f t="shared" si="45"/>
        <v>26255</v>
      </c>
      <c r="U739">
        <f t="shared" si="46"/>
        <v>2.266235002856599</v>
      </c>
      <c r="V739">
        <v>341</v>
      </c>
      <c r="W739">
        <v>333</v>
      </c>
    </row>
    <row r="740" spans="1:23" hidden="1" x14ac:dyDescent="0.2">
      <c r="A740">
        <v>14</v>
      </c>
      <c r="B740" t="s">
        <v>80</v>
      </c>
      <c r="C740" t="s">
        <v>55</v>
      </c>
      <c r="D740" t="s">
        <v>63</v>
      </c>
      <c r="E740">
        <v>17.3</v>
      </c>
      <c r="F740">
        <v>145.27000000000001</v>
      </c>
      <c r="G740">
        <v>-17.05</v>
      </c>
      <c r="H740">
        <v>145.44999999999999</v>
      </c>
      <c r="I740">
        <v>459</v>
      </c>
      <c r="J740" t="s">
        <v>6</v>
      </c>
      <c r="K740" s="1">
        <v>20681</v>
      </c>
      <c r="L740" t="s">
        <v>64</v>
      </c>
      <c r="M740" t="s">
        <v>46</v>
      </c>
      <c r="N740" t="s">
        <v>24</v>
      </c>
      <c r="O740" t="s">
        <v>15</v>
      </c>
      <c r="P740" t="s">
        <v>26</v>
      </c>
      <c r="Q740">
        <v>1</v>
      </c>
      <c r="R740">
        <v>46.5</v>
      </c>
      <c r="S740">
        <f t="shared" si="44"/>
        <v>59500</v>
      </c>
      <c r="T740">
        <f t="shared" si="45"/>
        <v>26255</v>
      </c>
      <c r="U740">
        <f t="shared" si="46"/>
        <v>2.266235002856599</v>
      </c>
      <c r="V740">
        <v>341</v>
      </c>
      <c r="W740">
        <v>333</v>
      </c>
    </row>
    <row r="741" spans="1:23" hidden="1" x14ac:dyDescent="0.2">
      <c r="A741">
        <v>14</v>
      </c>
      <c r="B741" t="s">
        <v>80</v>
      </c>
      <c r="C741" t="s">
        <v>55</v>
      </c>
      <c r="D741" t="s">
        <v>63</v>
      </c>
      <c r="E741">
        <v>17.3</v>
      </c>
      <c r="F741">
        <v>145.27000000000001</v>
      </c>
      <c r="G741">
        <v>-17.05</v>
      </c>
      <c r="H741">
        <v>145.44999999999999</v>
      </c>
      <c r="I741">
        <v>459</v>
      </c>
      <c r="J741" t="s">
        <v>6</v>
      </c>
      <c r="K741" s="1">
        <v>20681</v>
      </c>
      <c r="L741" t="s">
        <v>64</v>
      </c>
      <c r="M741" t="s">
        <v>46</v>
      </c>
      <c r="N741" t="s">
        <v>24</v>
      </c>
      <c r="O741" t="s">
        <v>15</v>
      </c>
      <c r="P741" t="s">
        <v>26</v>
      </c>
      <c r="Q741">
        <v>2</v>
      </c>
      <c r="R741">
        <v>37.94</v>
      </c>
      <c r="S741">
        <f t="shared" si="44"/>
        <v>59500</v>
      </c>
      <c r="T741">
        <f t="shared" si="45"/>
        <v>26255</v>
      </c>
      <c r="U741">
        <f t="shared" si="46"/>
        <v>2.266235002856599</v>
      </c>
      <c r="V741">
        <v>341</v>
      </c>
      <c r="W741">
        <v>333</v>
      </c>
    </row>
    <row r="742" spans="1:23" hidden="1" x14ac:dyDescent="0.2">
      <c r="A742">
        <v>14</v>
      </c>
      <c r="B742" t="s">
        <v>80</v>
      </c>
      <c r="C742" t="s">
        <v>55</v>
      </c>
      <c r="D742" t="s">
        <v>63</v>
      </c>
      <c r="E742">
        <v>17.3</v>
      </c>
      <c r="F742">
        <v>145.27000000000001</v>
      </c>
      <c r="G742">
        <v>-17.05</v>
      </c>
      <c r="H742">
        <v>145.44999999999999</v>
      </c>
      <c r="I742">
        <v>459</v>
      </c>
      <c r="J742" t="s">
        <v>6</v>
      </c>
      <c r="K742" s="1">
        <v>20681</v>
      </c>
      <c r="L742" t="s">
        <v>64</v>
      </c>
      <c r="M742" t="s">
        <v>46</v>
      </c>
      <c r="N742" t="s">
        <v>24</v>
      </c>
      <c r="O742" t="s">
        <v>15</v>
      </c>
      <c r="P742" t="s">
        <v>26</v>
      </c>
      <c r="Q742">
        <v>3</v>
      </c>
      <c r="R742">
        <v>56.14</v>
      </c>
      <c r="S742">
        <f t="shared" si="44"/>
        <v>59500</v>
      </c>
      <c r="T742">
        <f t="shared" si="45"/>
        <v>26255</v>
      </c>
      <c r="U742">
        <f t="shared" si="46"/>
        <v>2.266235002856599</v>
      </c>
      <c r="V742">
        <v>341</v>
      </c>
      <c r="W742">
        <v>333</v>
      </c>
    </row>
    <row r="743" spans="1:23" hidden="1" x14ac:dyDescent="0.2">
      <c r="A743">
        <v>14</v>
      </c>
      <c r="B743" t="s">
        <v>80</v>
      </c>
      <c r="C743" t="s">
        <v>55</v>
      </c>
      <c r="D743" t="s">
        <v>63</v>
      </c>
      <c r="E743">
        <v>17.3</v>
      </c>
      <c r="F743">
        <v>145.27000000000001</v>
      </c>
      <c r="G743">
        <v>-17.05</v>
      </c>
      <c r="H743">
        <v>145.44999999999999</v>
      </c>
      <c r="I743">
        <v>459</v>
      </c>
      <c r="J743" t="s">
        <v>6</v>
      </c>
      <c r="K743" s="1">
        <v>20681</v>
      </c>
      <c r="L743" t="s">
        <v>64</v>
      </c>
      <c r="M743" t="s">
        <v>46</v>
      </c>
      <c r="N743" t="s">
        <v>24</v>
      </c>
      <c r="O743" t="s">
        <v>15</v>
      </c>
      <c r="P743" t="s">
        <v>26</v>
      </c>
      <c r="Q743">
        <v>4</v>
      </c>
      <c r="R743">
        <v>55.89</v>
      </c>
      <c r="S743">
        <f t="shared" si="44"/>
        <v>59500</v>
      </c>
      <c r="T743">
        <f t="shared" si="45"/>
        <v>26255</v>
      </c>
      <c r="U743">
        <f t="shared" si="46"/>
        <v>2.266235002856599</v>
      </c>
      <c r="V743">
        <v>341</v>
      </c>
      <c r="W743">
        <v>333</v>
      </c>
    </row>
    <row r="744" spans="1:23" hidden="1" x14ac:dyDescent="0.2">
      <c r="A744">
        <v>14</v>
      </c>
      <c r="B744" t="s">
        <v>80</v>
      </c>
      <c r="C744" t="s">
        <v>55</v>
      </c>
      <c r="D744" t="s">
        <v>63</v>
      </c>
      <c r="E744">
        <v>17.3</v>
      </c>
      <c r="F744">
        <v>145.27000000000001</v>
      </c>
      <c r="G744">
        <v>-17.05</v>
      </c>
      <c r="H744">
        <v>145.44999999999999</v>
      </c>
      <c r="I744">
        <v>459</v>
      </c>
      <c r="J744" t="s">
        <v>6</v>
      </c>
      <c r="K744" s="1">
        <v>20681</v>
      </c>
      <c r="L744" t="s">
        <v>64</v>
      </c>
      <c r="M744" t="s">
        <v>46</v>
      </c>
      <c r="N744" t="s">
        <v>24</v>
      </c>
      <c r="O744" t="s">
        <v>15</v>
      </c>
      <c r="P744" t="s">
        <v>26</v>
      </c>
      <c r="Q744">
        <v>5</v>
      </c>
      <c r="R744">
        <v>44.68</v>
      </c>
      <c r="S744">
        <f t="shared" si="44"/>
        <v>59500</v>
      </c>
      <c r="T744">
        <f t="shared" si="45"/>
        <v>26255</v>
      </c>
      <c r="U744">
        <f t="shared" si="46"/>
        <v>2.266235002856599</v>
      </c>
      <c r="V744">
        <v>341</v>
      </c>
      <c r="W744">
        <v>333</v>
      </c>
    </row>
    <row r="745" spans="1:23" hidden="1" x14ac:dyDescent="0.2">
      <c r="A745">
        <v>14</v>
      </c>
      <c r="B745" t="s">
        <v>80</v>
      </c>
      <c r="C745" t="s">
        <v>55</v>
      </c>
      <c r="D745" t="s">
        <v>63</v>
      </c>
      <c r="E745">
        <v>17.3</v>
      </c>
      <c r="F745">
        <v>145.27000000000001</v>
      </c>
      <c r="G745">
        <v>-17.05</v>
      </c>
      <c r="H745">
        <v>145.44999999999999</v>
      </c>
      <c r="I745">
        <v>459</v>
      </c>
      <c r="J745" t="s">
        <v>6</v>
      </c>
      <c r="K745" s="1">
        <v>20681</v>
      </c>
      <c r="L745" t="s">
        <v>64</v>
      </c>
      <c r="M745" t="s">
        <v>46</v>
      </c>
      <c r="N745" t="s">
        <v>24</v>
      </c>
      <c r="O745" t="s">
        <v>15</v>
      </c>
      <c r="P745" t="s">
        <v>26</v>
      </c>
      <c r="Q745">
        <v>6</v>
      </c>
      <c r="R745">
        <v>44.65</v>
      </c>
      <c r="S745">
        <f t="shared" si="44"/>
        <v>59500</v>
      </c>
      <c r="T745">
        <f t="shared" si="45"/>
        <v>26255</v>
      </c>
      <c r="U745">
        <f t="shared" si="46"/>
        <v>2.266235002856599</v>
      </c>
      <c r="V745">
        <v>341</v>
      </c>
      <c r="W745">
        <v>333</v>
      </c>
    </row>
    <row r="746" spans="1:23" hidden="1" x14ac:dyDescent="0.2">
      <c r="A746">
        <v>14</v>
      </c>
      <c r="B746" t="s">
        <v>80</v>
      </c>
      <c r="C746" t="s">
        <v>55</v>
      </c>
      <c r="D746" t="s">
        <v>63</v>
      </c>
      <c r="E746">
        <v>17.3</v>
      </c>
      <c r="F746">
        <v>145.27000000000001</v>
      </c>
      <c r="G746">
        <v>-17.05</v>
      </c>
      <c r="H746">
        <v>145.44999999999999</v>
      </c>
      <c r="I746">
        <v>459</v>
      </c>
      <c r="J746" t="s">
        <v>6</v>
      </c>
      <c r="K746" s="1">
        <v>20681</v>
      </c>
      <c r="L746" t="s">
        <v>64</v>
      </c>
      <c r="M746" t="s">
        <v>46</v>
      </c>
      <c r="N746" t="s">
        <v>24</v>
      </c>
      <c r="O746" t="s">
        <v>15</v>
      </c>
      <c r="P746" t="s">
        <v>26</v>
      </c>
      <c r="Q746">
        <v>7</v>
      </c>
      <c r="R746">
        <v>53.98</v>
      </c>
      <c r="S746">
        <f t="shared" si="44"/>
        <v>59500</v>
      </c>
      <c r="T746">
        <f t="shared" si="45"/>
        <v>26255</v>
      </c>
      <c r="U746">
        <f t="shared" si="46"/>
        <v>2.266235002856599</v>
      </c>
      <c r="V746">
        <v>341</v>
      </c>
      <c r="W746">
        <v>333</v>
      </c>
    </row>
    <row r="747" spans="1:23" hidden="1" x14ac:dyDescent="0.2">
      <c r="A747">
        <v>14</v>
      </c>
      <c r="B747" t="s">
        <v>80</v>
      </c>
      <c r="C747" t="s">
        <v>55</v>
      </c>
      <c r="D747" t="s">
        <v>63</v>
      </c>
      <c r="E747">
        <v>17.3</v>
      </c>
      <c r="F747">
        <v>145.27000000000001</v>
      </c>
      <c r="G747">
        <v>-17.05</v>
      </c>
      <c r="H747">
        <v>145.44999999999999</v>
      </c>
      <c r="I747">
        <v>459</v>
      </c>
      <c r="J747" t="s">
        <v>6</v>
      </c>
      <c r="K747" s="1">
        <v>20681</v>
      </c>
      <c r="L747" t="s">
        <v>64</v>
      </c>
      <c r="M747" t="s">
        <v>46</v>
      </c>
      <c r="N747" t="s">
        <v>24</v>
      </c>
      <c r="O747" t="s">
        <v>15</v>
      </c>
      <c r="P747" t="s">
        <v>26</v>
      </c>
      <c r="Q747">
        <v>8</v>
      </c>
      <c r="R747">
        <v>45.46</v>
      </c>
      <c r="S747">
        <f t="shared" si="44"/>
        <v>59500</v>
      </c>
      <c r="T747">
        <f t="shared" si="45"/>
        <v>26255</v>
      </c>
      <c r="U747">
        <f t="shared" si="46"/>
        <v>2.266235002856599</v>
      </c>
      <c r="V747">
        <v>341</v>
      </c>
      <c r="W747">
        <v>333</v>
      </c>
    </row>
    <row r="748" spans="1:23" hidden="1" x14ac:dyDescent="0.2">
      <c r="A748">
        <v>14</v>
      </c>
      <c r="B748" t="s">
        <v>80</v>
      </c>
      <c r="C748" t="s">
        <v>55</v>
      </c>
      <c r="D748" t="s">
        <v>63</v>
      </c>
      <c r="E748">
        <v>17.3</v>
      </c>
      <c r="F748">
        <v>145.27000000000001</v>
      </c>
      <c r="G748">
        <v>-17.05</v>
      </c>
      <c r="H748">
        <v>145.44999999999999</v>
      </c>
      <c r="I748">
        <v>459</v>
      </c>
      <c r="J748" t="s">
        <v>6</v>
      </c>
      <c r="K748" s="1">
        <v>20681</v>
      </c>
      <c r="L748" t="s">
        <v>64</v>
      </c>
      <c r="M748" t="s">
        <v>46</v>
      </c>
      <c r="N748" t="s">
        <v>24</v>
      </c>
      <c r="O748" t="s">
        <v>15</v>
      </c>
      <c r="P748" t="s">
        <v>26</v>
      </c>
      <c r="Q748">
        <v>9</v>
      </c>
      <c r="R748">
        <v>59.34</v>
      </c>
      <c r="S748">
        <f t="shared" si="44"/>
        <v>59500</v>
      </c>
      <c r="T748">
        <f t="shared" si="45"/>
        <v>26255</v>
      </c>
      <c r="U748">
        <f t="shared" si="46"/>
        <v>2.266235002856599</v>
      </c>
      <c r="V748">
        <v>341</v>
      </c>
      <c r="W748">
        <v>333</v>
      </c>
    </row>
    <row r="749" spans="1:23" hidden="1" x14ac:dyDescent="0.2">
      <c r="A749">
        <v>14</v>
      </c>
      <c r="B749" t="s">
        <v>80</v>
      </c>
      <c r="C749" t="s">
        <v>55</v>
      </c>
      <c r="D749" t="s">
        <v>63</v>
      </c>
      <c r="E749">
        <v>17.3</v>
      </c>
      <c r="F749">
        <v>145.27000000000001</v>
      </c>
      <c r="G749">
        <v>-17.05</v>
      </c>
      <c r="H749">
        <v>145.44999999999999</v>
      </c>
      <c r="I749">
        <v>459</v>
      </c>
      <c r="J749" t="s">
        <v>6</v>
      </c>
      <c r="K749" s="1">
        <v>20681</v>
      </c>
      <c r="L749" t="s">
        <v>64</v>
      </c>
      <c r="M749" t="s">
        <v>46</v>
      </c>
      <c r="N749" t="s">
        <v>24</v>
      </c>
      <c r="O749" t="s">
        <v>15</v>
      </c>
      <c r="P749" t="s">
        <v>26</v>
      </c>
      <c r="Q749">
        <v>10</v>
      </c>
      <c r="R749">
        <v>56.69</v>
      </c>
      <c r="S749">
        <f t="shared" si="44"/>
        <v>59500</v>
      </c>
      <c r="T749">
        <f t="shared" si="45"/>
        <v>26255</v>
      </c>
      <c r="U749">
        <f t="shared" si="46"/>
        <v>2.266235002856599</v>
      </c>
      <c r="V749">
        <v>341</v>
      </c>
      <c r="W749">
        <v>333</v>
      </c>
    </row>
    <row r="750" spans="1:23" x14ac:dyDescent="0.2">
      <c r="A750">
        <v>14</v>
      </c>
      <c r="B750" t="s">
        <v>80</v>
      </c>
      <c r="C750" t="s">
        <v>55</v>
      </c>
      <c r="D750" t="s">
        <v>63</v>
      </c>
      <c r="E750">
        <v>17.3</v>
      </c>
      <c r="F750">
        <v>145.27000000000001</v>
      </c>
      <c r="G750">
        <v>-17.05</v>
      </c>
      <c r="H750">
        <v>145.44999999999999</v>
      </c>
      <c r="I750">
        <v>459</v>
      </c>
      <c r="J750" t="s">
        <v>6</v>
      </c>
      <c r="K750" s="1">
        <v>20681</v>
      </c>
      <c r="L750" t="s">
        <v>64</v>
      </c>
      <c r="M750" t="s">
        <v>46</v>
      </c>
      <c r="N750" t="s">
        <v>24</v>
      </c>
      <c r="O750" t="s">
        <v>15</v>
      </c>
      <c r="P750" t="s">
        <v>27</v>
      </c>
      <c r="Q750">
        <v>1</v>
      </c>
      <c r="R750">
        <v>40.97</v>
      </c>
      <c r="S750">
        <f t="shared" si="44"/>
        <v>59500</v>
      </c>
      <c r="T750">
        <f t="shared" si="45"/>
        <v>26255</v>
      </c>
      <c r="U750">
        <f t="shared" si="46"/>
        <v>2.266235002856599</v>
      </c>
      <c r="V750">
        <v>341</v>
      </c>
      <c r="W750">
        <v>333</v>
      </c>
    </row>
    <row r="751" spans="1:23" x14ac:dyDescent="0.2">
      <c r="A751">
        <v>14</v>
      </c>
      <c r="B751" t="s">
        <v>80</v>
      </c>
      <c r="C751" t="s">
        <v>55</v>
      </c>
      <c r="D751" t="s">
        <v>63</v>
      </c>
      <c r="E751">
        <v>17.3</v>
      </c>
      <c r="F751">
        <v>145.27000000000001</v>
      </c>
      <c r="G751">
        <v>-17.05</v>
      </c>
      <c r="H751">
        <v>145.44999999999999</v>
      </c>
      <c r="I751">
        <v>459</v>
      </c>
      <c r="J751" t="s">
        <v>6</v>
      </c>
      <c r="K751" s="1">
        <v>20681</v>
      </c>
      <c r="L751" t="s">
        <v>64</v>
      </c>
      <c r="M751" t="s">
        <v>46</v>
      </c>
      <c r="N751" t="s">
        <v>24</v>
      </c>
      <c r="O751" t="s">
        <v>15</v>
      </c>
      <c r="P751" t="s">
        <v>27</v>
      </c>
      <c r="Q751">
        <v>2</v>
      </c>
      <c r="R751">
        <v>40.71</v>
      </c>
      <c r="S751">
        <f t="shared" si="44"/>
        <v>59500</v>
      </c>
      <c r="T751">
        <f t="shared" si="45"/>
        <v>26255</v>
      </c>
      <c r="U751">
        <f t="shared" si="46"/>
        <v>2.266235002856599</v>
      </c>
      <c r="V751">
        <v>341</v>
      </c>
      <c r="W751">
        <v>333</v>
      </c>
    </row>
    <row r="752" spans="1:23" x14ac:dyDescent="0.2">
      <c r="A752">
        <v>14</v>
      </c>
      <c r="B752" t="s">
        <v>80</v>
      </c>
      <c r="C752" t="s">
        <v>55</v>
      </c>
      <c r="D752" t="s">
        <v>63</v>
      </c>
      <c r="E752">
        <v>17.3</v>
      </c>
      <c r="F752">
        <v>145.27000000000001</v>
      </c>
      <c r="G752">
        <v>-17.05</v>
      </c>
      <c r="H752">
        <v>145.44999999999999</v>
      </c>
      <c r="I752">
        <v>459</v>
      </c>
      <c r="J752" t="s">
        <v>6</v>
      </c>
      <c r="K752" s="1">
        <v>20681</v>
      </c>
      <c r="L752" t="s">
        <v>64</v>
      </c>
      <c r="M752" t="s">
        <v>46</v>
      </c>
      <c r="N752" t="s">
        <v>24</v>
      </c>
      <c r="O752" t="s">
        <v>15</v>
      </c>
      <c r="P752" t="s">
        <v>27</v>
      </c>
      <c r="Q752">
        <v>3</v>
      </c>
      <c r="R752">
        <v>37.65</v>
      </c>
      <c r="S752">
        <f t="shared" si="44"/>
        <v>59500</v>
      </c>
      <c r="T752">
        <f t="shared" si="45"/>
        <v>26255</v>
      </c>
      <c r="U752">
        <f t="shared" si="46"/>
        <v>2.266235002856599</v>
      </c>
      <c r="V752">
        <v>341</v>
      </c>
      <c r="W752">
        <v>333</v>
      </c>
    </row>
    <row r="753" spans="1:23" x14ac:dyDescent="0.2">
      <c r="A753">
        <v>14</v>
      </c>
      <c r="B753" t="s">
        <v>80</v>
      </c>
      <c r="C753" t="s">
        <v>55</v>
      </c>
      <c r="D753" t="s">
        <v>63</v>
      </c>
      <c r="E753">
        <v>17.3</v>
      </c>
      <c r="F753">
        <v>145.27000000000001</v>
      </c>
      <c r="G753">
        <v>-17.05</v>
      </c>
      <c r="H753">
        <v>145.44999999999999</v>
      </c>
      <c r="I753">
        <v>459</v>
      </c>
      <c r="J753" t="s">
        <v>6</v>
      </c>
      <c r="K753" s="1">
        <v>20681</v>
      </c>
      <c r="L753" t="s">
        <v>64</v>
      </c>
      <c r="M753" t="s">
        <v>46</v>
      </c>
      <c r="N753" t="s">
        <v>24</v>
      </c>
      <c r="O753" t="s">
        <v>15</v>
      </c>
      <c r="P753" t="s">
        <v>27</v>
      </c>
      <c r="Q753">
        <v>4</v>
      </c>
      <c r="R753">
        <v>41.4</v>
      </c>
      <c r="S753">
        <f t="shared" si="44"/>
        <v>59500</v>
      </c>
      <c r="T753">
        <f t="shared" si="45"/>
        <v>26255</v>
      </c>
      <c r="U753">
        <f t="shared" si="46"/>
        <v>2.266235002856599</v>
      </c>
      <c r="V753">
        <v>341</v>
      </c>
      <c r="W753">
        <v>333</v>
      </c>
    </row>
    <row r="754" spans="1:23" x14ac:dyDescent="0.2">
      <c r="A754">
        <v>14</v>
      </c>
      <c r="B754" t="s">
        <v>80</v>
      </c>
      <c r="C754" t="s">
        <v>55</v>
      </c>
      <c r="D754" t="s">
        <v>63</v>
      </c>
      <c r="E754">
        <v>17.3</v>
      </c>
      <c r="F754">
        <v>145.27000000000001</v>
      </c>
      <c r="G754">
        <v>-17.05</v>
      </c>
      <c r="H754">
        <v>145.44999999999999</v>
      </c>
      <c r="I754">
        <v>459</v>
      </c>
      <c r="J754" t="s">
        <v>6</v>
      </c>
      <c r="K754" s="1">
        <v>20681</v>
      </c>
      <c r="L754" t="s">
        <v>64</v>
      </c>
      <c r="M754" t="s">
        <v>46</v>
      </c>
      <c r="N754" t="s">
        <v>24</v>
      </c>
      <c r="O754" t="s">
        <v>15</v>
      </c>
      <c r="P754" t="s">
        <v>27</v>
      </c>
      <c r="Q754">
        <v>5</v>
      </c>
      <c r="R754">
        <v>38.049999999999997</v>
      </c>
      <c r="S754">
        <f t="shared" si="44"/>
        <v>59500</v>
      </c>
      <c r="T754">
        <f t="shared" si="45"/>
        <v>26255</v>
      </c>
      <c r="U754">
        <f t="shared" si="46"/>
        <v>2.266235002856599</v>
      </c>
      <c r="V754">
        <v>341</v>
      </c>
      <c r="W754">
        <v>333</v>
      </c>
    </row>
    <row r="755" spans="1:23" x14ac:dyDescent="0.2">
      <c r="A755">
        <v>14</v>
      </c>
      <c r="B755" t="s">
        <v>80</v>
      </c>
      <c r="C755" t="s">
        <v>55</v>
      </c>
      <c r="D755" t="s">
        <v>63</v>
      </c>
      <c r="E755">
        <v>17.3</v>
      </c>
      <c r="F755">
        <v>145.27000000000001</v>
      </c>
      <c r="G755">
        <v>-17.05</v>
      </c>
      <c r="H755">
        <v>145.44999999999999</v>
      </c>
      <c r="I755">
        <v>459</v>
      </c>
      <c r="J755" t="s">
        <v>6</v>
      </c>
      <c r="K755" s="1">
        <v>20681</v>
      </c>
      <c r="L755" t="s">
        <v>64</v>
      </c>
      <c r="M755" t="s">
        <v>46</v>
      </c>
      <c r="N755" t="s">
        <v>24</v>
      </c>
      <c r="O755" t="s">
        <v>15</v>
      </c>
      <c r="P755" t="s">
        <v>27</v>
      </c>
      <c r="Q755">
        <v>6</v>
      </c>
      <c r="R755">
        <v>43.01</v>
      </c>
      <c r="S755">
        <f t="shared" si="44"/>
        <v>59500</v>
      </c>
      <c r="T755">
        <f t="shared" si="45"/>
        <v>26255</v>
      </c>
      <c r="U755">
        <f t="shared" si="46"/>
        <v>2.266235002856599</v>
      </c>
      <c r="V755">
        <v>341</v>
      </c>
      <c r="W755">
        <v>333</v>
      </c>
    </row>
    <row r="756" spans="1:23" x14ac:dyDescent="0.2">
      <c r="A756">
        <v>14</v>
      </c>
      <c r="B756" t="s">
        <v>80</v>
      </c>
      <c r="C756" t="s">
        <v>55</v>
      </c>
      <c r="D756" t="s">
        <v>63</v>
      </c>
      <c r="E756">
        <v>17.3</v>
      </c>
      <c r="F756">
        <v>145.27000000000001</v>
      </c>
      <c r="G756">
        <v>-17.05</v>
      </c>
      <c r="H756">
        <v>145.44999999999999</v>
      </c>
      <c r="I756">
        <v>459</v>
      </c>
      <c r="J756" t="s">
        <v>6</v>
      </c>
      <c r="K756" s="1">
        <v>20681</v>
      </c>
      <c r="L756" t="s">
        <v>64</v>
      </c>
      <c r="M756" t="s">
        <v>46</v>
      </c>
      <c r="N756" t="s">
        <v>24</v>
      </c>
      <c r="O756" t="s">
        <v>15</v>
      </c>
      <c r="P756" t="s">
        <v>27</v>
      </c>
      <c r="Q756">
        <v>7</v>
      </c>
      <c r="R756">
        <v>34.26</v>
      </c>
      <c r="S756">
        <f t="shared" si="44"/>
        <v>59500</v>
      </c>
      <c r="T756">
        <f t="shared" si="45"/>
        <v>26255</v>
      </c>
      <c r="U756">
        <f t="shared" si="46"/>
        <v>2.266235002856599</v>
      </c>
      <c r="V756">
        <v>341</v>
      </c>
      <c r="W756">
        <v>333</v>
      </c>
    </row>
    <row r="757" spans="1:23" x14ac:dyDescent="0.2">
      <c r="A757">
        <v>14</v>
      </c>
      <c r="B757" t="s">
        <v>80</v>
      </c>
      <c r="C757" t="s">
        <v>55</v>
      </c>
      <c r="D757" t="s">
        <v>63</v>
      </c>
      <c r="E757">
        <v>17.3</v>
      </c>
      <c r="F757">
        <v>145.27000000000001</v>
      </c>
      <c r="G757">
        <v>-17.05</v>
      </c>
      <c r="H757">
        <v>145.44999999999999</v>
      </c>
      <c r="I757">
        <v>459</v>
      </c>
      <c r="J757" t="s">
        <v>6</v>
      </c>
      <c r="K757" s="1">
        <v>20681</v>
      </c>
      <c r="L757" t="s">
        <v>64</v>
      </c>
      <c r="M757" t="s">
        <v>46</v>
      </c>
      <c r="N757" t="s">
        <v>24</v>
      </c>
      <c r="O757" t="s">
        <v>15</v>
      </c>
      <c r="P757" t="s">
        <v>27</v>
      </c>
      <c r="Q757">
        <v>8</v>
      </c>
      <c r="R757">
        <v>50.89</v>
      </c>
      <c r="S757">
        <f t="shared" si="44"/>
        <v>59500</v>
      </c>
      <c r="T757">
        <f t="shared" si="45"/>
        <v>26255</v>
      </c>
      <c r="U757">
        <f t="shared" si="46"/>
        <v>2.266235002856599</v>
      </c>
      <c r="V757">
        <v>341</v>
      </c>
      <c r="W757">
        <v>333</v>
      </c>
    </row>
    <row r="758" spans="1:23" x14ac:dyDescent="0.2">
      <c r="A758">
        <v>14</v>
      </c>
      <c r="B758" t="s">
        <v>80</v>
      </c>
      <c r="C758" t="s">
        <v>55</v>
      </c>
      <c r="D758" t="s">
        <v>63</v>
      </c>
      <c r="E758">
        <v>17.3</v>
      </c>
      <c r="F758">
        <v>145.27000000000001</v>
      </c>
      <c r="G758">
        <v>-17.05</v>
      </c>
      <c r="H758">
        <v>145.44999999999999</v>
      </c>
      <c r="I758">
        <v>459</v>
      </c>
      <c r="J758" t="s">
        <v>6</v>
      </c>
      <c r="K758" s="1">
        <v>20681</v>
      </c>
      <c r="L758" t="s">
        <v>64</v>
      </c>
      <c r="M758" t="s">
        <v>46</v>
      </c>
      <c r="N758" t="s">
        <v>24</v>
      </c>
      <c r="O758" t="s">
        <v>15</v>
      </c>
      <c r="P758" t="s">
        <v>27</v>
      </c>
      <c r="Q758">
        <v>9</v>
      </c>
      <c r="R758">
        <v>47.12</v>
      </c>
      <c r="S758">
        <f t="shared" si="44"/>
        <v>59500</v>
      </c>
      <c r="T758">
        <f t="shared" si="45"/>
        <v>26255</v>
      </c>
      <c r="U758">
        <f t="shared" si="46"/>
        <v>2.266235002856599</v>
      </c>
      <c r="V758">
        <v>341</v>
      </c>
      <c r="W758">
        <v>333</v>
      </c>
    </row>
    <row r="759" spans="1:23" x14ac:dyDescent="0.2">
      <c r="A759">
        <v>14</v>
      </c>
      <c r="B759" t="s">
        <v>80</v>
      </c>
      <c r="C759" t="s">
        <v>55</v>
      </c>
      <c r="D759" t="s">
        <v>63</v>
      </c>
      <c r="E759">
        <v>17.3</v>
      </c>
      <c r="F759">
        <v>145.27000000000001</v>
      </c>
      <c r="G759">
        <v>-17.05</v>
      </c>
      <c r="H759">
        <v>145.44999999999999</v>
      </c>
      <c r="I759">
        <v>459</v>
      </c>
      <c r="J759" t="s">
        <v>6</v>
      </c>
      <c r="K759" s="1">
        <v>20681</v>
      </c>
      <c r="L759" t="s">
        <v>64</v>
      </c>
      <c r="M759" t="s">
        <v>46</v>
      </c>
      <c r="N759" t="s">
        <v>24</v>
      </c>
      <c r="O759" t="s">
        <v>15</v>
      </c>
      <c r="P759" t="s">
        <v>27</v>
      </c>
      <c r="Q759">
        <v>10</v>
      </c>
      <c r="R759">
        <v>36.299999999999997</v>
      </c>
      <c r="S759">
        <f t="shared" si="44"/>
        <v>59500</v>
      </c>
      <c r="T759">
        <f t="shared" si="45"/>
        <v>26255</v>
      </c>
      <c r="U759">
        <f t="shared" si="46"/>
        <v>2.266235002856599</v>
      </c>
      <c r="V759">
        <v>341</v>
      </c>
      <c r="W759">
        <v>333</v>
      </c>
    </row>
    <row r="760" spans="1:23" x14ac:dyDescent="0.2">
      <c r="A760">
        <v>14</v>
      </c>
      <c r="B760" t="s">
        <v>80</v>
      </c>
      <c r="C760" t="s">
        <v>55</v>
      </c>
      <c r="D760" t="s">
        <v>63</v>
      </c>
      <c r="E760">
        <v>17.3</v>
      </c>
      <c r="F760">
        <v>145.27000000000001</v>
      </c>
      <c r="G760">
        <v>-17.05</v>
      </c>
      <c r="H760">
        <v>145.44999999999999</v>
      </c>
      <c r="I760">
        <v>459</v>
      </c>
      <c r="J760" t="s">
        <v>6</v>
      </c>
      <c r="K760" s="1">
        <v>20681</v>
      </c>
      <c r="L760" t="s">
        <v>64</v>
      </c>
      <c r="M760" t="s">
        <v>46</v>
      </c>
      <c r="N760" t="s">
        <v>24</v>
      </c>
      <c r="O760" t="s">
        <v>18</v>
      </c>
      <c r="P760" t="s">
        <v>27</v>
      </c>
      <c r="Q760">
        <v>1</v>
      </c>
      <c r="R760">
        <v>21.35</v>
      </c>
      <c r="S760">
        <f t="shared" si="44"/>
        <v>59500</v>
      </c>
      <c r="T760">
        <f t="shared" si="45"/>
        <v>26255</v>
      </c>
      <c r="U760">
        <f t="shared" si="46"/>
        <v>2.266235002856599</v>
      </c>
      <c r="V760">
        <v>341</v>
      </c>
      <c r="W760">
        <v>333</v>
      </c>
    </row>
    <row r="761" spans="1:23" x14ac:dyDescent="0.2">
      <c r="A761">
        <v>14</v>
      </c>
      <c r="B761" t="s">
        <v>80</v>
      </c>
      <c r="C761" t="s">
        <v>55</v>
      </c>
      <c r="D761" t="s">
        <v>63</v>
      </c>
      <c r="E761">
        <v>17.3</v>
      </c>
      <c r="F761">
        <v>145.27000000000001</v>
      </c>
      <c r="G761">
        <v>-17.05</v>
      </c>
      <c r="H761">
        <v>145.44999999999999</v>
      </c>
      <c r="I761">
        <v>459</v>
      </c>
      <c r="J761" t="s">
        <v>6</v>
      </c>
      <c r="K761" s="1">
        <v>20681</v>
      </c>
      <c r="L761" t="s">
        <v>64</v>
      </c>
      <c r="M761" t="s">
        <v>46</v>
      </c>
      <c r="N761" t="s">
        <v>24</v>
      </c>
      <c r="O761" t="s">
        <v>18</v>
      </c>
      <c r="P761" t="s">
        <v>27</v>
      </c>
      <c r="Q761">
        <v>2</v>
      </c>
      <c r="R761">
        <v>15.45</v>
      </c>
      <c r="S761">
        <f t="shared" si="44"/>
        <v>59500</v>
      </c>
      <c r="T761">
        <f t="shared" si="45"/>
        <v>26255</v>
      </c>
      <c r="U761">
        <f t="shared" si="46"/>
        <v>2.266235002856599</v>
      </c>
      <c r="V761">
        <v>341</v>
      </c>
      <c r="W761">
        <v>333</v>
      </c>
    </row>
    <row r="762" spans="1:23" x14ac:dyDescent="0.2">
      <c r="A762">
        <v>14</v>
      </c>
      <c r="B762" t="s">
        <v>80</v>
      </c>
      <c r="C762" t="s">
        <v>55</v>
      </c>
      <c r="D762" t="s">
        <v>63</v>
      </c>
      <c r="E762">
        <v>17.3</v>
      </c>
      <c r="F762">
        <v>145.27000000000001</v>
      </c>
      <c r="G762">
        <v>-17.05</v>
      </c>
      <c r="H762">
        <v>145.44999999999999</v>
      </c>
      <c r="I762">
        <v>459</v>
      </c>
      <c r="J762" t="s">
        <v>6</v>
      </c>
      <c r="K762" s="1">
        <v>20681</v>
      </c>
      <c r="L762" t="s">
        <v>64</v>
      </c>
      <c r="M762" t="s">
        <v>46</v>
      </c>
      <c r="N762" t="s">
        <v>24</v>
      </c>
      <c r="O762" t="s">
        <v>18</v>
      </c>
      <c r="P762" t="s">
        <v>27</v>
      </c>
      <c r="Q762">
        <v>3</v>
      </c>
      <c r="R762">
        <v>15.03</v>
      </c>
      <c r="S762">
        <f t="shared" si="44"/>
        <v>59500</v>
      </c>
      <c r="T762">
        <f t="shared" si="45"/>
        <v>26255</v>
      </c>
      <c r="U762">
        <f t="shared" si="46"/>
        <v>2.266235002856599</v>
      </c>
      <c r="V762">
        <v>341</v>
      </c>
      <c r="W762">
        <v>333</v>
      </c>
    </row>
    <row r="763" spans="1:23" x14ac:dyDescent="0.2">
      <c r="A763">
        <v>14</v>
      </c>
      <c r="B763" t="s">
        <v>80</v>
      </c>
      <c r="C763" t="s">
        <v>55</v>
      </c>
      <c r="D763" t="s">
        <v>63</v>
      </c>
      <c r="E763">
        <v>17.3</v>
      </c>
      <c r="F763">
        <v>145.27000000000001</v>
      </c>
      <c r="G763">
        <v>-17.05</v>
      </c>
      <c r="H763">
        <v>145.44999999999999</v>
      </c>
      <c r="I763">
        <v>459</v>
      </c>
      <c r="J763" t="s">
        <v>6</v>
      </c>
      <c r="K763" s="1">
        <v>20681</v>
      </c>
      <c r="L763" t="s">
        <v>64</v>
      </c>
      <c r="M763" t="s">
        <v>46</v>
      </c>
      <c r="N763" t="s">
        <v>24</v>
      </c>
      <c r="O763" t="s">
        <v>18</v>
      </c>
      <c r="P763" t="s">
        <v>27</v>
      </c>
      <c r="Q763">
        <v>4</v>
      </c>
      <c r="R763">
        <v>15.78</v>
      </c>
      <c r="S763">
        <f t="shared" si="44"/>
        <v>59500</v>
      </c>
      <c r="T763">
        <f t="shared" si="45"/>
        <v>26255</v>
      </c>
      <c r="U763">
        <f t="shared" si="46"/>
        <v>2.266235002856599</v>
      </c>
      <c r="V763">
        <v>341</v>
      </c>
      <c r="W763">
        <v>333</v>
      </c>
    </row>
    <row r="764" spans="1:23" x14ac:dyDescent="0.2">
      <c r="A764">
        <v>14</v>
      </c>
      <c r="B764" t="s">
        <v>80</v>
      </c>
      <c r="C764" t="s">
        <v>55</v>
      </c>
      <c r="D764" t="s">
        <v>63</v>
      </c>
      <c r="E764">
        <v>17.3</v>
      </c>
      <c r="F764">
        <v>145.27000000000001</v>
      </c>
      <c r="G764">
        <v>-17.05</v>
      </c>
      <c r="H764">
        <v>145.44999999999999</v>
      </c>
      <c r="I764">
        <v>459</v>
      </c>
      <c r="J764" t="s">
        <v>6</v>
      </c>
      <c r="K764" s="1">
        <v>20681</v>
      </c>
      <c r="L764" t="s">
        <v>64</v>
      </c>
      <c r="M764" t="s">
        <v>46</v>
      </c>
      <c r="N764" t="s">
        <v>24</v>
      </c>
      <c r="O764" t="s">
        <v>18</v>
      </c>
      <c r="P764" t="s">
        <v>27</v>
      </c>
      <c r="Q764">
        <v>5</v>
      </c>
      <c r="R764">
        <v>19.09</v>
      </c>
      <c r="S764">
        <f t="shared" si="44"/>
        <v>59500</v>
      </c>
      <c r="T764">
        <f t="shared" si="45"/>
        <v>26255</v>
      </c>
      <c r="U764">
        <f t="shared" si="46"/>
        <v>2.266235002856599</v>
      </c>
      <c r="V764">
        <v>341</v>
      </c>
      <c r="W764">
        <v>333</v>
      </c>
    </row>
    <row r="765" spans="1:23" x14ac:dyDescent="0.2">
      <c r="A765">
        <v>14</v>
      </c>
      <c r="B765" t="s">
        <v>80</v>
      </c>
      <c r="C765" t="s">
        <v>55</v>
      </c>
      <c r="D765" t="s">
        <v>63</v>
      </c>
      <c r="E765">
        <v>17.3</v>
      </c>
      <c r="F765">
        <v>145.27000000000001</v>
      </c>
      <c r="G765">
        <v>-17.05</v>
      </c>
      <c r="H765">
        <v>145.44999999999999</v>
      </c>
      <c r="I765">
        <v>459</v>
      </c>
      <c r="J765" t="s">
        <v>6</v>
      </c>
      <c r="K765" s="1">
        <v>20681</v>
      </c>
      <c r="L765" t="s">
        <v>64</v>
      </c>
      <c r="M765" t="s">
        <v>46</v>
      </c>
      <c r="N765" t="s">
        <v>24</v>
      </c>
      <c r="O765" t="s">
        <v>18</v>
      </c>
      <c r="P765" t="s">
        <v>27</v>
      </c>
      <c r="Q765">
        <v>6</v>
      </c>
      <c r="R765">
        <v>14</v>
      </c>
      <c r="S765">
        <f t="shared" si="44"/>
        <v>59500</v>
      </c>
      <c r="T765">
        <f t="shared" si="45"/>
        <v>26255</v>
      </c>
      <c r="U765">
        <f t="shared" si="46"/>
        <v>2.266235002856599</v>
      </c>
      <c r="V765">
        <v>341</v>
      </c>
      <c r="W765">
        <v>333</v>
      </c>
    </row>
    <row r="766" spans="1:23" x14ac:dyDescent="0.2">
      <c r="A766">
        <v>14</v>
      </c>
      <c r="B766" t="s">
        <v>80</v>
      </c>
      <c r="C766" t="s">
        <v>55</v>
      </c>
      <c r="D766" t="s">
        <v>63</v>
      </c>
      <c r="E766">
        <v>17.3</v>
      </c>
      <c r="F766">
        <v>145.27000000000001</v>
      </c>
      <c r="G766">
        <v>-17.05</v>
      </c>
      <c r="H766">
        <v>145.44999999999999</v>
      </c>
      <c r="I766">
        <v>459</v>
      </c>
      <c r="J766" t="s">
        <v>6</v>
      </c>
      <c r="K766" s="1">
        <v>20681</v>
      </c>
      <c r="L766" t="s">
        <v>64</v>
      </c>
      <c r="M766" t="s">
        <v>46</v>
      </c>
      <c r="N766" t="s">
        <v>24</v>
      </c>
      <c r="O766" t="s">
        <v>18</v>
      </c>
      <c r="P766" t="s">
        <v>27</v>
      </c>
      <c r="Q766">
        <v>7</v>
      </c>
      <c r="R766">
        <v>11.52</v>
      </c>
      <c r="S766">
        <f t="shared" si="44"/>
        <v>59500</v>
      </c>
      <c r="T766">
        <f t="shared" si="45"/>
        <v>26255</v>
      </c>
      <c r="U766">
        <f t="shared" si="46"/>
        <v>2.266235002856599</v>
      </c>
      <c r="V766">
        <v>341</v>
      </c>
      <c r="W766">
        <v>333</v>
      </c>
    </row>
    <row r="767" spans="1:23" x14ac:dyDescent="0.2">
      <c r="A767">
        <v>14</v>
      </c>
      <c r="B767" t="s">
        <v>80</v>
      </c>
      <c r="C767" t="s">
        <v>55</v>
      </c>
      <c r="D767" t="s">
        <v>63</v>
      </c>
      <c r="E767">
        <v>17.3</v>
      </c>
      <c r="F767">
        <v>145.27000000000001</v>
      </c>
      <c r="G767">
        <v>-17.05</v>
      </c>
      <c r="H767">
        <v>145.44999999999999</v>
      </c>
      <c r="I767">
        <v>459</v>
      </c>
      <c r="J767" t="s">
        <v>6</v>
      </c>
      <c r="K767" s="1">
        <v>20681</v>
      </c>
      <c r="L767" t="s">
        <v>64</v>
      </c>
      <c r="M767" t="s">
        <v>46</v>
      </c>
      <c r="N767" t="s">
        <v>24</v>
      </c>
      <c r="O767" t="s">
        <v>18</v>
      </c>
      <c r="P767" t="s">
        <v>27</v>
      </c>
      <c r="Q767">
        <v>8</v>
      </c>
      <c r="R767">
        <v>9.86</v>
      </c>
      <c r="S767">
        <f t="shared" si="44"/>
        <v>59500</v>
      </c>
      <c r="T767">
        <f t="shared" si="45"/>
        <v>26255</v>
      </c>
      <c r="U767">
        <f t="shared" si="46"/>
        <v>2.266235002856599</v>
      </c>
      <c r="V767">
        <v>341</v>
      </c>
      <c r="W767">
        <v>333</v>
      </c>
    </row>
    <row r="768" spans="1:23" x14ac:dyDescent="0.2">
      <c r="A768">
        <v>14</v>
      </c>
      <c r="B768" t="s">
        <v>80</v>
      </c>
      <c r="C768" t="s">
        <v>55</v>
      </c>
      <c r="D768" t="s">
        <v>63</v>
      </c>
      <c r="E768">
        <v>17.3</v>
      </c>
      <c r="F768">
        <v>145.27000000000001</v>
      </c>
      <c r="G768">
        <v>-17.05</v>
      </c>
      <c r="H768">
        <v>145.44999999999999</v>
      </c>
      <c r="I768">
        <v>459</v>
      </c>
      <c r="J768" t="s">
        <v>6</v>
      </c>
      <c r="K768" s="1">
        <v>20681</v>
      </c>
      <c r="L768" t="s">
        <v>64</v>
      </c>
      <c r="M768" t="s">
        <v>46</v>
      </c>
      <c r="N768" t="s">
        <v>24</v>
      </c>
      <c r="O768" t="s">
        <v>18</v>
      </c>
      <c r="P768" t="s">
        <v>27</v>
      </c>
      <c r="Q768">
        <v>9</v>
      </c>
      <c r="R768">
        <v>14.22</v>
      </c>
      <c r="S768">
        <f t="shared" si="44"/>
        <v>59500</v>
      </c>
      <c r="T768">
        <f t="shared" si="45"/>
        <v>26255</v>
      </c>
      <c r="U768">
        <f t="shared" si="46"/>
        <v>2.266235002856599</v>
      </c>
      <c r="V768">
        <v>341</v>
      </c>
      <c r="W768">
        <v>333</v>
      </c>
    </row>
    <row r="769" spans="1:23" x14ac:dyDescent="0.2">
      <c r="A769">
        <v>14</v>
      </c>
      <c r="B769" t="s">
        <v>80</v>
      </c>
      <c r="C769" t="s">
        <v>55</v>
      </c>
      <c r="D769" t="s">
        <v>63</v>
      </c>
      <c r="E769">
        <v>17.3</v>
      </c>
      <c r="F769">
        <v>145.27000000000001</v>
      </c>
      <c r="G769">
        <v>-17.05</v>
      </c>
      <c r="H769">
        <v>145.44999999999999</v>
      </c>
      <c r="I769">
        <v>459</v>
      </c>
      <c r="J769" t="s">
        <v>6</v>
      </c>
      <c r="K769" s="1">
        <v>20681</v>
      </c>
      <c r="L769" t="s">
        <v>64</v>
      </c>
      <c r="M769" t="s">
        <v>46</v>
      </c>
      <c r="N769" t="s">
        <v>24</v>
      </c>
      <c r="O769" t="s">
        <v>18</v>
      </c>
      <c r="P769" t="s">
        <v>27</v>
      </c>
      <c r="Q769">
        <v>10</v>
      </c>
      <c r="R769">
        <v>13.48</v>
      </c>
      <c r="S769">
        <f t="shared" si="44"/>
        <v>59500</v>
      </c>
      <c r="T769">
        <f t="shared" si="45"/>
        <v>26255</v>
      </c>
      <c r="U769">
        <f t="shared" si="46"/>
        <v>2.266235002856599</v>
      </c>
      <c r="V769">
        <v>341</v>
      </c>
      <c r="W769">
        <v>333</v>
      </c>
    </row>
    <row r="770" spans="1:23" hidden="1" x14ac:dyDescent="0.2">
      <c r="A770">
        <v>15</v>
      </c>
      <c r="B770" t="s">
        <v>80</v>
      </c>
      <c r="C770" t="s">
        <v>55</v>
      </c>
      <c r="D770" t="s">
        <v>65</v>
      </c>
      <c r="E770">
        <v>18.190000000000001</v>
      </c>
      <c r="F770">
        <v>145.57</v>
      </c>
      <c r="G770">
        <v>-18.324999999999999</v>
      </c>
      <c r="H770">
        <v>145.958167</v>
      </c>
      <c r="I770">
        <v>671</v>
      </c>
      <c r="J770" t="s">
        <v>6</v>
      </c>
      <c r="K770" s="1">
        <v>32330</v>
      </c>
      <c r="L770" t="s">
        <v>67</v>
      </c>
      <c r="M770" t="s">
        <v>57</v>
      </c>
      <c r="N770" t="s">
        <v>14</v>
      </c>
      <c r="O770" t="s">
        <v>15</v>
      </c>
      <c r="P770" t="s">
        <v>27</v>
      </c>
      <c r="Q770">
        <v>1</v>
      </c>
      <c r="R770">
        <v>15.47</v>
      </c>
      <c r="S770">
        <f>(94+96)*310</f>
        <v>58900</v>
      </c>
      <c r="T770">
        <f>335*94</f>
        <v>31490</v>
      </c>
      <c r="U770">
        <f t="shared" si="46"/>
        <v>1.8704350587488092</v>
      </c>
      <c r="V770">
        <v>353</v>
      </c>
      <c r="W770">
        <v>362</v>
      </c>
    </row>
    <row r="771" spans="1:23" hidden="1" x14ac:dyDescent="0.2">
      <c r="A771">
        <v>15</v>
      </c>
      <c r="B771" t="s">
        <v>80</v>
      </c>
      <c r="C771" t="s">
        <v>55</v>
      </c>
      <c r="D771" t="s">
        <v>65</v>
      </c>
      <c r="E771">
        <v>18.190000000000001</v>
      </c>
      <c r="F771">
        <v>145.57</v>
      </c>
      <c r="G771">
        <v>-18.324999999999999</v>
      </c>
      <c r="H771">
        <v>145.958167</v>
      </c>
      <c r="I771">
        <v>671</v>
      </c>
      <c r="J771" t="s">
        <v>6</v>
      </c>
      <c r="K771" s="1">
        <v>32330</v>
      </c>
      <c r="L771" t="s">
        <v>67</v>
      </c>
      <c r="M771" t="s">
        <v>57</v>
      </c>
      <c r="N771" t="s">
        <v>14</v>
      </c>
      <c r="O771" t="s">
        <v>15</v>
      </c>
      <c r="P771" t="s">
        <v>27</v>
      </c>
      <c r="Q771">
        <v>2</v>
      </c>
      <c r="R771">
        <v>13.75</v>
      </c>
      <c r="S771">
        <f t="shared" ref="S771:S823" si="47">(94+96)*310</f>
        <v>58900</v>
      </c>
      <c r="T771">
        <f t="shared" ref="T771:T823" si="48">335*94</f>
        <v>31490</v>
      </c>
      <c r="U771">
        <f t="shared" ref="U771:U824" si="49">S771/T771</f>
        <v>1.8704350587488092</v>
      </c>
      <c r="V771">
        <v>353</v>
      </c>
      <c r="W771">
        <v>362</v>
      </c>
    </row>
    <row r="772" spans="1:23" hidden="1" x14ac:dyDescent="0.2">
      <c r="A772">
        <v>15</v>
      </c>
      <c r="B772" t="s">
        <v>80</v>
      </c>
      <c r="C772" t="s">
        <v>55</v>
      </c>
      <c r="D772" t="s">
        <v>65</v>
      </c>
      <c r="E772">
        <v>18.190000000000001</v>
      </c>
      <c r="F772">
        <v>145.57</v>
      </c>
      <c r="G772">
        <v>-18.324999999999999</v>
      </c>
      <c r="H772">
        <v>145.958167</v>
      </c>
      <c r="I772">
        <v>671</v>
      </c>
      <c r="J772" t="s">
        <v>6</v>
      </c>
      <c r="K772" s="1">
        <v>32330</v>
      </c>
      <c r="L772" t="s">
        <v>67</v>
      </c>
      <c r="M772" t="s">
        <v>57</v>
      </c>
      <c r="N772" t="s">
        <v>14</v>
      </c>
      <c r="O772" t="s">
        <v>15</v>
      </c>
      <c r="P772" t="s">
        <v>27</v>
      </c>
      <c r="Q772">
        <v>3</v>
      </c>
      <c r="R772">
        <v>22.26</v>
      </c>
      <c r="S772">
        <f t="shared" si="47"/>
        <v>58900</v>
      </c>
      <c r="T772">
        <f t="shared" si="48"/>
        <v>31490</v>
      </c>
      <c r="U772">
        <f t="shared" si="49"/>
        <v>1.8704350587488092</v>
      </c>
      <c r="V772">
        <v>353</v>
      </c>
      <c r="W772">
        <v>362</v>
      </c>
    </row>
    <row r="773" spans="1:23" hidden="1" x14ac:dyDescent="0.2">
      <c r="A773">
        <v>15</v>
      </c>
      <c r="B773" t="s">
        <v>80</v>
      </c>
      <c r="C773" t="s">
        <v>55</v>
      </c>
      <c r="D773" t="s">
        <v>65</v>
      </c>
      <c r="E773">
        <v>18.190000000000001</v>
      </c>
      <c r="F773">
        <v>145.57</v>
      </c>
      <c r="G773">
        <v>-18.324999999999999</v>
      </c>
      <c r="H773">
        <v>145.958167</v>
      </c>
      <c r="I773">
        <v>671</v>
      </c>
      <c r="J773" t="s">
        <v>6</v>
      </c>
      <c r="K773" s="1">
        <v>32330</v>
      </c>
      <c r="L773" t="s">
        <v>67</v>
      </c>
      <c r="M773" t="s">
        <v>57</v>
      </c>
      <c r="N773" t="s">
        <v>14</v>
      </c>
      <c r="O773" t="s">
        <v>15</v>
      </c>
      <c r="P773" t="s">
        <v>27</v>
      </c>
      <c r="Q773">
        <v>4</v>
      </c>
      <c r="R773">
        <v>23.22</v>
      </c>
      <c r="S773">
        <f t="shared" si="47"/>
        <v>58900</v>
      </c>
      <c r="T773">
        <f t="shared" si="48"/>
        <v>31490</v>
      </c>
      <c r="U773">
        <f t="shared" si="49"/>
        <v>1.8704350587488092</v>
      </c>
      <c r="V773">
        <v>353</v>
      </c>
      <c r="W773">
        <v>362</v>
      </c>
    </row>
    <row r="774" spans="1:23" hidden="1" x14ac:dyDescent="0.2">
      <c r="A774">
        <v>15</v>
      </c>
      <c r="B774" t="s">
        <v>80</v>
      </c>
      <c r="C774" t="s">
        <v>55</v>
      </c>
      <c r="D774" t="s">
        <v>65</v>
      </c>
      <c r="E774">
        <v>18.190000000000001</v>
      </c>
      <c r="F774">
        <v>145.57</v>
      </c>
      <c r="G774">
        <v>-18.324999999999999</v>
      </c>
      <c r="H774">
        <v>145.958167</v>
      </c>
      <c r="I774">
        <v>671</v>
      </c>
      <c r="J774" t="s">
        <v>6</v>
      </c>
      <c r="K774" s="1">
        <v>32330</v>
      </c>
      <c r="L774" t="s">
        <v>67</v>
      </c>
      <c r="M774" t="s">
        <v>57</v>
      </c>
      <c r="N774" t="s">
        <v>14</v>
      </c>
      <c r="O774" t="s">
        <v>15</v>
      </c>
      <c r="P774" t="s">
        <v>27</v>
      </c>
      <c r="Q774">
        <v>5</v>
      </c>
      <c r="R774">
        <v>22.58</v>
      </c>
      <c r="S774">
        <f t="shared" si="47"/>
        <v>58900</v>
      </c>
      <c r="T774">
        <f t="shared" si="48"/>
        <v>31490</v>
      </c>
      <c r="U774">
        <f t="shared" si="49"/>
        <v>1.8704350587488092</v>
      </c>
      <c r="V774">
        <v>353</v>
      </c>
      <c r="W774">
        <v>362</v>
      </c>
    </row>
    <row r="775" spans="1:23" hidden="1" x14ac:dyDescent="0.2">
      <c r="A775">
        <v>15</v>
      </c>
      <c r="B775" t="s">
        <v>80</v>
      </c>
      <c r="C775" t="s">
        <v>55</v>
      </c>
      <c r="D775" t="s">
        <v>65</v>
      </c>
      <c r="E775">
        <v>18.190000000000001</v>
      </c>
      <c r="F775">
        <v>145.57</v>
      </c>
      <c r="G775">
        <v>-18.324999999999999</v>
      </c>
      <c r="H775">
        <v>145.958167</v>
      </c>
      <c r="I775">
        <v>671</v>
      </c>
      <c r="J775" t="s">
        <v>6</v>
      </c>
      <c r="K775" s="1">
        <v>32330</v>
      </c>
      <c r="L775" t="s">
        <v>67</v>
      </c>
      <c r="M775" t="s">
        <v>57</v>
      </c>
      <c r="N775" t="s">
        <v>14</v>
      </c>
      <c r="O775" t="s">
        <v>15</v>
      </c>
      <c r="P775" t="s">
        <v>27</v>
      </c>
      <c r="Q775">
        <v>6</v>
      </c>
      <c r="R775">
        <v>16.649999999999999</v>
      </c>
      <c r="S775">
        <f t="shared" si="47"/>
        <v>58900</v>
      </c>
      <c r="T775">
        <f t="shared" si="48"/>
        <v>31490</v>
      </c>
      <c r="U775">
        <f t="shared" si="49"/>
        <v>1.8704350587488092</v>
      </c>
      <c r="V775">
        <v>353</v>
      </c>
      <c r="W775">
        <v>362</v>
      </c>
    </row>
    <row r="776" spans="1:23" hidden="1" x14ac:dyDescent="0.2">
      <c r="A776">
        <v>15</v>
      </c>
      <c r="B776" t="s">
        <v>80</v>
      </c>
      <c r="C776" t="s">
        <v>55</v>
      </c>
      <c r="D776" t="s">
        <v>65</v>
      </c>
      <c r="E776">
        <v>18.190000000000001</v>
      </c>
      <c r="F776">
        <v>145.57</v>
      </c>
      <c r="G776">
        <v>-18.324999999999999</v>
      </c>
      <c r="H776">
        <v>145.958167</v>
      </c>
      <c r="I776">
        <v>671</v>
      </c>
      <c r="J776" t="s">
        <v>6</v>
      </c>
      <c r="K776" s="1">
        <v>32330</v>
      </c>
      <c r="L776" t="s">
        <v>67</v>
      </c>
      <c r="M776" t="s">
        <v>57</v>
      </c>
      <c r="N776" t="s">
        <v>14</v>
      </c>
      <c r="O776" t="s">
        <v>16</v>
      </c>
      <c r="P776" t="s">
        <v>27</v>
      </c>
      <c r="Q776">
        <v>1</v>
      </c>
      <c r="R776">
        <v>15.97</v>
      </c>
      <c r="S776">
        <f t="shared" si="47"/>
        <v>58900</v>
      </c>
      <c r="T776">
        <f t="shared" si="48"/>
        <v>31490</v>
      </c>
      <c r="U776">
        <f t="shared" si="49"/>
        <v>1.8704350587488092</v>
      </c>
      <c r="V776">
        <v>353</v>
      </c>
      <c r="W776">
        <v>362</v>
      </c>
    </row>
    <row r="777" spans="1:23" hidden="1" x14ac:dyDescent="0.2">
      <c r="A777">
        <v>15</v>
      </c>
      <c r="B777" t="s">
        <v>80</v>
      </c>
      <c r="C777" t="s">
        <v>55</v>
      </c>
      <c r="D777" t="s">
        <v>65</v>
      </c>
      <c r="E777">
        <v>18.190000000000001</v>
      </c>
      <c r="F777">
        <v>145.57</v>
      </c>
      <c r="G777">
        <v>-18.324999999999999</v>
      </c>
      <c r="H777">
        <v>145.958167</v>
      </c>
      <c r="I777">
        <v>671</v>
      </c>
      <c r="J777" t="s">
        <v>6</v>
      </c>
      <c r="K777" s="1">
        <v>32330</v>
      </c>
      <c r="L777" t="s">
        <v>67</v>
      </c>
      <c r="M777" t="s">
        <v>57</v>
      </c>
      <c r="N777" t="s">
        <v>14</v>
      </c>
      <c r="O777" t="s">
        <v>16</v>
      </c>
      <c r="P777" t="s">
        <v>27</v>
      </c>
      <c r="Q777">
        <v>2</v>
      </c>
      <c r="R777">
        <v>17.829999999999998</v>
      </c>
      <c r="S777">
        <f t="shared" si="47"/>
        <v>58900</v>
      </c>
      <c r="T777">
        <f t="shared" si="48"/>
        <v>31490</v>
      </c>
      <c r="U777">
        <f t="shared" si="49"/>
        <v>1.8704350587488092</v>
      </c>
      <c r="V777">
        <v>353</v>
      </c>
      <c r="W777">
        <v>362</v>
      </c>
    </row>
    <row r="778" spans="1:23" hidden="1" x14ac:dyDescent="0.2">
      <c r="A778">
        <v>15</v>
      </c>
      <c r="B778" t="s">
        <v>80</v>
      </c>
      <c r="C778" t="s">
        <v>55</v>
      </c>
      <c r="D778" t="s">
        <v>65</v>
      </c>
      <c r="E778">
        <v>18.190000000000001</v>
      </c>
      <c r="F778">
        <v>145.57</v>
      </c>
      <c r="G778">
        <v>-18.324999999999999</v>
      </c>
      <c r="H778">
        <v>145.958167</v>
      </c>
      <c r="I778">
        <v>671</v>
      </c>
      <c r="J778" t="s">
        <v>6</v>
      </c>
      <c r="K778" s="1">
        <v>32330</v>
      </c>
      <c r="L778" t="s">
        <v>67</v>
      </c>
      <c r="M778" t="s">
        <v>57</v>
      </c>
      <c r="N778" t="s">
        <v>14</v>
      </c>
      <c r="O778" t="s">
        <v>16</v>
      </c>
      <c r="P778" t="s">
        <v>27</v>
      </c>
      <c r="Q778">
        <v>3</v>
      </c>
      <c r="R778">
        <v>16.899999999999999</v>
      </c>
      <c r="S778">
        <f t="shared" si="47"/>
        <v>58900</v>
      </c>
      <c r="T778">
        <f t="shared" si="48"/>
        <v>31490</v>
      </c>
      <c r="U778">
        <f t="shared" si="49"/>
        <v>1.8704350587488092</v>
      </c>
      <c r="V778">
        <v>353</v>
      </c>
      <c r="W778">
        <v>362</v>
      </c>
    </row>
    <row r="779" spans="1:23" hidden="1" x14ac:dyDescent="0.2">
      <c r="A779">
        <v>15</v>
      </c>
      <c r="B779" t="s">
        <v>80</v>
      </c>
      <c r="C779" t="s">
        <v>55</v>
      </c>
      <c r="D779" t="s">
        <v>65</v>
      </c>
      <c r="E779">
        <v>18.190000000000001</v>
      </c>
      <c r="F779">
        <v>145.57</v>
      </c>
      <c r="G779">
        <v>-18.324999999999999</v>
      </c>
      <c r="H779">
        <v>145.958167</v>
      </c>
      <c r="I779">
        <v>671</v>
      </c>
      <c r="J779" t="s">
        <v>6</v>
      </c>
      <c r="K779" s="1">
        <v>32330</v>
      </c>
      <c r="L779" t="s">
        <v>67</v>
      </c>
      <c r="M779" t="s">
        <v>57</v>
      </c>
      <c r="N779" t="s">
        <v>14</v>
      </c>
      <c r="O779" t="s">
        <v>16</v>
      </c>
      <c r="P779" t="s">
        <v>27</v>
      </c>
      <c r="Q779">
        <v>4</v>
      </c>
      <c r="R779">
        <v>16.03</v>
      </c>
      <c r="S779">
        <f t="shared" si="47"/>
        <v>58900</v>
      </c>
      <c r="T779">
        <f t="shared" si="48"/>
        <v>31490</v>
      </c>
      <c r="U779">
        <f t="shared" si="49"/>
        <v>1.8704350587488092</v>
      </c>
      <c r="V779">
        <v>353</v>
      </c>
      <c r="W779">
        <v>362</v>
      </c>
    </row>
    <row r="780" spans="1:23" hidden="1" x14ac:dyDescent="0.2">
      <c r="A780">
        <v>15</v>
      </c>
      <c r="B780" t="s">
        <v>80</v>
      </c>
      <c r="C780" t="s">
        <v>55</v>
      </c>
      <c r="D780" t="s">
        <v>65</v>
      </c>
      <c r="E780">
        <v>18.190000000000001</v>
      </c>
      <c r="F780">
        <v>145.57</v>
      </c>
      <c r="G780">
        <v>-18.324999999999999</v>
      </c>
      <c r="H780">
        <v>145.958167</v>
      </c>
      <c r="I780">
        <v>671</v>
      </c>
      <c r="J780" t="s">
        <v>6</v>
      </c>
      <c r="K780" s="1">
        <v>32330</v>
      </c>
      <c r="L780" t="s">
        <v>67</v>
      </c>
      <c r="M780" t="s">
        <v>57</v>
      </c>
      <c r="N780" t="s">
        <v>14</v>
      </c>
      <c r="O780" t="s">
        <v>16</v>
      </c>
      <c r="P780" t="s">
        <v>27</v>
      </c>
      <c r="Q780">
        <v>5</v>
      </c>
      <c r="R780">
        <v>15.92</v>
      </c>
      <c r="S780">
        <f t="shared" si="47"/>
        <v>58900</v>
      </c>
      <c r="T780">
        <f t="shared" si="48"/>
        <v>31490</v>
      </c>
      <c r="U780">
        <f t="shared" si="49"/>
        <v>1.8704350587488092</v>
      </c>
      <c r="V780">
        <v>353</v>
      </c>
      <c r="W780">
        <v>362</v>
      </c>
    </row>
    <row r="781" spans="1:23" hidden="1" x14ac:dyDescent="0.2">
      <c r="A781">
        <v>15</v>
      </c>
      <c r="B781" t="s">
        <v>80</v>
      </c>
      <c r="C781" t="s">
        <v>55</v>
      </c>
      <c r="D781" t="s">
        <v>65</v>
      </c>
      <c r="E781">
        <v>18.190000000000001</v>
      </c>
      <c r="F781">
        <v>145.57</v>
      </c>
      <c r="G781">
        <v>-18.324999999999999</v>
      </c>
      <c r="H781">
        <v>145.958167</v>
      </c>
      <c r="I781">
        <v>671</v>
      </c>
      <c r="J781" t="s">
        <v>6</v>
      </c>
      <c r="K781" s="1">
        <v>32330</v>
      </c>
      <c r="L781" t="s">
        <v>67</v>
      </c>
      <c r="M781" t="s">
        <v>57</v>
      </c>
      <c r="N781" t="s">
        <v>14</v>
      </c>
      <c r="O781" t="s">
        <v>16</v>
      </c>
      <c r="P781" t="s">
        <v>27</v>
      </c>
      <c r="Q781">
        <v>6</v>
      </c>
      <c r="R781">
        <v>16.170000000000002</v>
      </c>
      <c r="S781">
        <f t="shared" si="47"/>
        <v>58900</v>
      </c>
      <c r="T781">
        <f t="shared" si="48"/>
        <v>31490</v>
      </c>
      <c r="U781">
        <f t="shared" si="49"/>
        <v>1.8704350587488092</v>
      </c>
      <c r="V781">
        <v>353</v>
      </c>
      <c r="W781">
        <v>362</v>
      </c>
    </row>
    <row r="782" spans="1:23" hidden="1" x14ac:dyDescent="0.2">
      <c r="A782">
        <v>15</v>
      </c>
      <c r="B782" t="s">
        <v>80</v>
      </c>
      <c r="C782" t="s">
        <v>55</v>
      </c>
      <c r="D782" t="s">
        <v>65</v>
      </c>
      <c r="E782">
        <v>18.190000000000001</v>
      </c>
      <c r="F782">
        <v>145.57</v>
      </c>
      <c r="G782">
        <v>-18.324999999999999</v>
      </c>
      <c r="H782">
        <v>145.958167</v>
      </c>
      <c r="I782">
        <v>671</v>
      </c>
      <c r="J782" t="s">
        <v>6</v>
      </c>
      <c r="K782" s="1">
        <v>32330</v>
      </c>
      <c r="L782" t="s">
        <v>67</v>
      </c>
      <c r="M782" t="s">
        <v>57</v>
      </c>
      <c r="N782" t="s">
        <v>14</v>
      </c>
      <c r="O782" t="s">
        <v>18</v>
      </c>
      <c r="P782" t="s">
        <v>27</v>
      </c>
      <c r="Q782">
        <v>1</v>
      </c>
      <c r="R782">
        <v>2.4</v>
      </c>
      <c r="S782">
        <f t="shared" si="47"/>
        <v>58900</v>
      </c>
      <c r="T782">
        <f t="shared" si="48"/>
        <v>31490</v>
      </c>
      <c r="U782">
        <f t="shared" si="49"/>
        <v>1.8704350587488092</v>
      </c>
      <c r="V782">
        <v>353</v>
      </c>
      <c r="W782">
        <v>362</v>
      </c>
    </row>
    <row r="783" spans="1:23" hidden="1" x14ac:dyDescent="0.2">
      <c r="A783">
        <v>15</v>
      </c>
      <c r="B783" t="s">
        <v>80</v>
      </c>
      <c r="C783" t="s">
        <v>55</v>
      </c>
      <c r="D783" t="s">
        <v>65</v>
      </c>
      <c r="E783">
        <v>18.190000000000001</v>
      </c>
      <c r="F783">
        <v>145.57</v>
      </c>
      <c r="G783">
        <v>-18.324999999999999</v>
      </c>
      <c r="H783">
        <v>145.958167</v>
      </c>
      <c r="I783">
        <v>671</v>
      </c>
      <c r="J783" t="s">
        <v>6</v>
      </c>
      <c r="K783" s="1">
        <v>32330</v>
      </c>
      <c r="L783" t="s">
        <v>67</v>
      </c>
      <c r="M783" t="s">
        <v>57</v>
      </c>
      <c r="N783" t="s">
        <v>14</v>
      </c>
      <c r="O783" t="s">
        <v>18</v>
      </c>
      <c r="P783" t="s">
        <v>27</v>
      </c>
      <c r="Q783">
        <v>2</v>
      </c>
      <c r="R783">
        <v>3.66</v>
      </c>
      <c r="S783">
        <f t="shared" si="47"/>
        <v>58900</v>
      </c>
      <c r="T783">
        <f t="shared" si="48"/>
        <v>31490</v>
      </c>
      <c r="U783">
        <f t="shared" si="49"/>
        <v>1.8704350587488092</v>
      </c>
      <c r="V783">
        <v>353</v>
      </c>
      <c r="W783">
        <v>362</v>
      </c>
    </row>
    <row r="784" spans="1:23" hidden="1" x14ac:dyDescent="0.2">
      <c r="A784">
        <v>15</v>
      </c>
      <c r="B784" t="s">
        <v>80</v>
      </c>
      <c r="C784" t="s">
        <v>55</v>
      </c>
      <c r="D784" t="s">
        <v>65</v>
      </c>
      <c r="E784">
        <v>18.190000000000001</v>
      </c>
      <c r="F784">
        <v>145.57</v>
      </c>
      <c r="G784">
        <v>-18.324999999999999</v>
      </c>
      <c r="H784">
        <v>145.958167</v>
      </c>
      <c r="I784">
        <v>671</v>
      </c>
      <c r="J784" t="s">
        <v>6</v>
      </c>
      <c r="K784" s="1">
        <v>32330</v>
      </c>
      <c r="L784" t="s">
        <v>67</v>
      </c>
      <c r="M784" t="s">
        <v>57</v>
      </c>
      <c r="N784" t="s">
        <v>14</v>
      </c>
      <c r="O784" t="s">
        <v>18</v>
      </c>
      <c r="P784" t="s">
        <v>27</v>
      </c>
      <c r="Q784">
        <v>3</v>
      </c>
      <c r="R784">
        <v>2.1</v>
      </c>
      <c r="S784">
        <f t="shared" si="47"/>
        <v>58900</v>
      </c>
      <c r="T784">
        <f t="shared" si="48"/>
        <v>31490</v>
      </c>
      <c r="U784">
        <f t="shared" si="49"/>
        <v>1.8704350587488092</v>
      </c>
      <c r="V784">
        <v>353</v>
      </c>
      <c r="W784">
        <v>362</v>
      </c>
    </row>
    <row r="785" spans="1:23" hidden="1" x14ac:dyDescent="0.2">
      <c r="A785">
        <v>15</v>
      </c>
      <c r="B785" t="s">
        <v>80</v>
      </c>
      <c r="C785" t="s">
        <v>55</v>
      </c>
      <c r="D785" t="s">
        <v>65</v>
      </c>
      <c r="E785">
        <v>18.190000000000001</v>
      </c>
      <c r="F785">
        <v>145.57</v>
      </c>
      <c r="G785">
        <v>-18.324999999999999</v>
      </c>
      <c r="H785">
        <v>145.958167</v>
      </c>
      <c r="I785">
        <v>671</v>
      </c>
      <c r="J785" t="s">
        <v>6</v>
      </c>
      <c r="K785" s="1">
        <v>32330</v>
      </c>
      <c r="L785" t="s">
        <v>67</v>
      </c>
      <c r="M785" t="s">
        <v>57</v>
      </c>
      <c r="N785" t="s">
        <v>14</v>
      </c>
      <c r="O785" t="s">
        <v>18</v>
      </c>
      <c r="P785" t="s">
        <v>27</v>
      </c>
      <c r="Q785">
        <v>4</v>
      </c>
      <c r="R785">
        <v>3.07</v>
      </c>
      <c r="S785">
        <f t="shared" si="47"/>
        <v>58900</v>
      </c>
      <c r="T785">
        <f t="shared" si="48"/>
        <v>31490</v>
      </c>
      <c r="U785">
        <f t="shared" si="49"/>
        <v>1.8704350587488092</v>
      </c>
      <c r="V785">
        <v>353</v>
      </c>
      <c r="W785">
        <v>362</v>
      </c>
    </row>
    <row r="786" spans="1:23" hidden="1" x14ac:dyDescent="0.2">
      <c r="A786">
        <v>15</v>
      </c>
      <c r="B786" t="s">
        <v>80</v>
      </c>
      <c r="C786" t="s">
        <v>55</v>
      </c>
      <c r="D786" t="s">
        <v>65</v>
      </c>
      <c r="E786">
        <v>18.190000000000001</v>
      </c>
      <c r="F786">
        <v>145.57</v>
      </c>
      <c r="G786">
        <v>-18.324999999999999</v>
      </c>
      <c r="H786">
        <v>145.958167</v>
      </c>
      <c r="I786">
        <v>671</v>
      </c>
      <c r="J786" t="s">
        <v>6</v>
      </c>
      <c r="K786" s="1">
        <v>32330</v>
      </c>
      <c r="L786" t="s">
        <v>67</v>
      </c>
      <c r="M786" t="s">
        <v>57</v>
      </c>
      <c r="N786" t="s">
        <v>14</v>
      </c>
      <c r="O786" t="s">
        <v>18</v>
      </c>
      <c r="P786" t="s">
        <v>27</v>
      </c>
      <c r="Q786">
        <v>5</v>
      </c>
      <c r="R786">
        <v>2.64</v>
      </c>
      <c r="S786">
        <f t="shared" si="47"/>
        <v>58900</v>
      </c>
      <c r="T786">
        <f t="shared" si="48"/>
        <v>31490</v>
      </c>
      <c r="U786">
        <f t="shared" si="49"/>
        <v>1.8704350587488092</v>
      </c>
      <c r="V786">
        <v>353</v>
      </c>
      <c r="W786">
        <v>362</v>
      </c>
    </row>
    <row r="787" spans="1:23" hidden="1" x14ac:dyDescent="0.2">
      <c r="A787">
        <v>15</v>
      </c>
      <c r="B787" t="s">
        <v>80</v>
      </c>
      <c r="C787" t="s">
        <v>55</v>
      </c>
      <c r="D787" t="s">
        <v>65</v>
      </c>
      <c r="E787">
        <v>18.190000000000001</v>
      </c>
      <c r="F787">
        <v>145.57</v>
      </c>
      <c r="G787">
        <v>-18.324999999999999</v>
      </c>
      <c r="H787">
        <v>145.958167</v>
      </c>
      <c r="I787">
        <v>671</v>
      </c>
      <c r="J787" t="s">
        <v>6</v>
      </c>
      <c r="K787" s="1">
        <v>32330</v>
      </c>
      <c r="L787" t="s">
        <v>67</v>
      </c>
      <c r="M787" t="s">
        <v>57</v>
      </c>
      <c r="N787" t="s">
        <v>14</v>
      </c>
      <c r="O787" t="s">
        <v>18</v>
      </c>
      <c r="P787" t="s">
        <v>27</v>
      </c>
      <c r="Q787">
        <v>6</v>
      </c>
      <c r="R787">
        <v>3.24</v>
      </c>
      <c r="S787">
        <f t="shared" si="47"/>
        <v>58900</v>
      </c>
      <c r="T787">
        <f t="shared" si="48"/>
        <v>31490</v>
      </c>
      <c r="U787">
        <f t="shared" si="49"/>
        <v>1.8704350587488092</v>
      </c>
      <c r="V787">
        <v>353</v>
      </c>
      <c r="W787">
        <v>362</v>
      </c>
    </row>
    <row r="788" spans="1:23" hidden="1" x14ac:dyDescent="0.2">
      <c r="A788">
        <v>15</v>
      </c>
      <c r="B788" t="s">
        <v>80</v>
      </c>
      <c r="C788" t="s">
        <v>55</v>
      </c>
      <c r="D788" t="s">
        <v>65</v>
      </c>
      <c r="E788">
        <v>18.190000000000001</v>
      </c>
      <c r="F788">
        <v>145.57</v>
      </c>
      <c r="G788">
        <v>-18.324999999999999</v>
      </c>
      <c r="H788">
        <v>145.958167</v>
      </c>
      <c r="I788">
        <v>671</v>
      </c>
      <c r="J788" t="s">
        <v>6</v>
      </c>
      <c r="K788" s="1">
        <v>32330</v>
      </c>
      <c r="L788" t="s">
        <v>67</v>
      </c>
      <c r="M788" t="s">
        <v>57</v>
      </c>
      <c r="N788" t="s">
        <v>14</v>
      </c>
      <c r="O788" t="s">
        <v>19</v>
      </c>
      <c r="P788" t="s">
        <v>27</v>
      </c>
      <c r="Q788">
        <v>1</v>
      </c>
      <c r="R788">
        <v>16.12</v>
      </c>
      <c r="S788">
        <f t="shared" si="47"/>
        <v>58900</v>
      </c>
      <c r="T788">
        <f t="shared" si="48"/>
        <v>31490</v>
      </c>
      <c r="U788">
        <f t="shared" si="49"/>
        <v>1.8704350587488092</v>
      </c>
      <c r="V788">
        <v>353</v>
      </c>
      <c r="W788">
        <v>362</v>
      </c>
    </row>
    <row r="789" spans="1:23" hidden="1" x14ac:dyDescent="0.2">
      <c r="A789">
        <v>15</v>
      </c>
      <c r="B789" t="s">
        <v>80</v>
      </c>
      <c r="C789" t="s">
        <v>55</v>
      </c>
      <c r="D789" t="s">
        <v>65</v>
      </c>
      <c r="E789">
        <v>18.190000000000001</v>
      </c>
      <c r="F789">
        <v>145.57</v>
      </c>
      <c r="G789">
        <v>-18.324999999999999</v>
      </c>
      <c r="H789">
        <v>145.958167</v>
      </c>
      <c r="I789">
        <v>671</v>
      </c>
      <c r="J789" t="s">
        <v>6</v>
      </c>
      <c r="K789" s="1">
        <v>32330</v>
      </c>
      <c r="L789" t="s">
        <v>67</v>
      </c>
      <c r="M789" t="s">
        <v>57</v>
      </c>
      <c r="N789" t="s">
        <v>14</v>
      </c>
      <c r="O789" t="s">
        <v>19</v>
      </c>
      <c r="P789" t="s">
        <v>27</v>
      </c>
      <c r="Q789">
        <v>2</v>
      </c>
      <c r="R789">
        <v>11.09</v>
      </c>
      <c r="S789">
        <f t="shared" si="47"/>
        <v>58900</v>
      </c>
      <c r="T789">
        <f t="shared" si="48"/>
        <v>31490</v>
      </c>
      <c r="U789">
        <f t="shared" si="49"/>
        <v>1.8704350587488092</v>
      </c>
      <c r="V789">
        <v>353</v>
      </c>
      <c r="W789">
        <v>362</v>
      </c>
    </row>
    <row r="790" spans="1:23" hidden="1" x14ac:dyDescent="0.2">
      <c r="A790">
        <v>15</v>
      </c>
      <c r="B790" t="s">
        <v>80</v>
      </c>
      <c r="C790" t="s">
        <v>55</v>
      </c>
      <c r="D790" t="s">
        <v>65</v>
      </c>
      <c r="E790">
        <v>18.190000000000001</v>
      </c>
      <c r="F790">
        <v>145.57</v>
      </c>
      <c r="G790">
        <v>-18.324999999999999</v>
      </c>
      <c r="H790">
        <v>145.958167</v>
      </c>
      <c r="I790">
        <v>671</v>
      </c>
      <c r="J790" t="s">
        <v>6</v>
      </c>
      <c r="K790" s="1">
        <v>32330</v>
      </c>
      <c r="L790" t="s">
        <v>67</v>
      </c>
      <c r="M790" t="s">
        <v>57</v>
      </c>
      <c r="N790" t="s">
        <v>14</v>
      </c>
      <c r="O790" t="s">
        <v>19</v>
      </c>
      <c r="P790" t="s">
        <v>27</v>
      </c>
      <c r="Q790">
        <v>3</v>
      </c>
      <c r="R790">
        <v>13.62</v>
      </c>
      <c r="S790">
        <f t="shared" si="47"/>
        <v>58900</v>
      </c>
      <c r="T790">
        <f t="shared" si="48"/>
        <v>31490</v>
      </c>
      <c r="U790">
        <f t="shared" si="49"/>
        <v>1.8704350587488092</v>
      </c>
      <c r="V790">
        <v>353</v>
      </c>
      <c r="W790">
        <v>362</v>
      </c>
    </row>
    <row r="791" spans="1:23" hidden="1" x14ac:dyDescent="0.2">
      <c r="A791">
        <v>15</v>
      </c>
      <c r="B791" t="s">
        <v>80</v>
      </c>
      <c r="C791" t="s">
        <v>55</v>
      </c>
      <c r="D791" t="s">
        <v>65</v>
      </c>
      <c r="E791">
        <v>18.190000000000001</v>
      </c>
      <c r="F791">
        <v>145.57</v>
      </c>
      <c r="G791">
        <v>-18.324999999999999</v>
      </c>
      <c r="H791">
        <v>145.958167</v>
      </c>
      <c r="I791">
        <v>671</v>
      </c>
      <c r="J791" t="s">
        <v>6</v>
      </c>
      <c r="K791" s="1">
        <v>32330</v>
      </c>
      <c r="L791" t="s">
        <v>67</v>
      </c>
      <c r="M791" t="s">
        <v>57</v>
      </c>
      <c r="N791" t="s">
        <v>14</v>
      </c>
      <c r="O791" t="s">
        <v>19</v>
      </c>
      <c r="P791" t="s">
        <v>27</v>
      </c>
      <c r="Q791">
        <v>4</v>
      </c>
      <c r="R791">
        <v>5.67</v>
      </c>
      <c r="S791">
        <f t="shared" si="47"/>
        <v>58900</v>
      </c>
      <c r="T791">
        <f t="shared" si="48"/>
        <v>31490</v>
      </c>
      <c r="U791">
        <f t="shared" si="49"/>
        <v>1.8704350587488092</v>
      </c>
      <c r="V791">
        <v>353</v>
      </c>
      <c r="W791">
        <v>362</v>
      </c>
    </row>
    <row r="792" spans="1:23" hidden="1" x14ac:dyDescent="0.2">
      <c r="A792">
        <v>15</v>
      </c>
      <c r="B792" t="s">
        <v>80</v>
      </c>
      <c r="C792" t="s">
        <v>55</v>
      </c>
      <c r="D792" t="s">
        <v>65</v>
      </c>
      <c r="E792">
        <v>18.190000000000001</v>
      </c>
      <c r="F792">
        <v>145.57</v>
      </c>
      <c r="G792">
        <v>-18.324999999999999</v>
      </c>
      <c r="H792">
        <v>145.958167</v>
      </c>
      <c r="I792">
        <v>671</v>
      </c>
      <c r="J792" t="s">
        <v>6</v>
      </c>
      <c r="K792" s="1">
        <v>32330</v>
      </c>
      <c r="L792" t="s">
        <v>67</v>
      </c>
      <c r="M792" t="s">
        <v>57</v>
      </c>
      <c r="N792" t="s">
        <v>14</v>
      </c>
      <c r="O792" t="s">
        <v>19</v>
      </c>
      <c r="P792" t="s">
        <v>27</v>
      </c>
      <c r="Q792">
        <v>5</v>
      </c>
      <c r="R792">
        <v>14.08</v>
      </c>
      <c r="S792">
        <f t="shared" si="47"/>
        <v>58900</v>
      </c>
      <c r="T792">
        <f t="shared" si="48"/>
        <v>31490</v>
      </c>
      <c r="U792">
        <f t="shared" si="49"/>
        <v>1.8704350587488092</v>
      </c>
      <c r="V792">
        <v>353</v>
      </c>
      <c r="W792">
        <v>362</v>
      </c>
    </row>
    <row r="793" spans="1:23" hidden="1" x14ac:dyDescent="0.2">
      <c r="A793">
        <v>15</v>
      </c>
      <c r="B793" t="s">
        <v>80</v>
      </c>
      <c r="C793" t="s">
        <v>55</v>
      </c>
      <c r="D793" t="s">
        <v>65</v>
      </c>
      <c r="E793">
        <v>18.190000000000001</v>
      </c>
      <c r="F793">
        <v>145.57</v>
      </c>
      <c r="G793">
        <v>-18.324999999999999</v>
      </c>
      <c r="H793">
        <v>145.958167</v>
      </c>
      <c r="I793">
        <v>671</v>
      </c>
      <c r="J793" t="s">
        <v>6</v>
      </c>
      <c r="K793" s="1">
        <v>32330</v>
      </c>
      <c r="L793" t="s">
        <v>67</v>
      </c>
      <c r="M793" t="s">
        <v>57</v>
      </c>
      <c r="N793" t="s">
        <v>14</v>
      </c>
      <c r="O793" t="s">
        <v>19</v>
      </c>
      <c r="P793" t="s">
        <v>27</v>
      </c>
      <c r="Q793">
        <v>6</v>
      </c>
      <c r="R793">
        <v>9.06</v>
      </c>
      <c r="S793">
        <f t="shared" si="47"/>
        <v>58900</v>
      </c>
      <c r="T793">
        <f t="shared" si="48"/>
        <v>31490</v>
      </c>
      <c r="U793">
        <f t="shared" si="49"/>
        <v>1.8704350587488092</v>
      </c>
      <c r="V793">
        <v>353</v>
      </c>
      <c r="W793">
        <v>362</v>
      </c>
    </row>
    <row r="794" spans="1:23" hidden="1" x14ac:dyDescent="0.2">
      <c r="A794">
        <v>15</v>
      </c>
      <c r="B794" t="s">
        <v>80</v>
      </c>
      <c r="C794" t="s">
        <v>55</v>
      </c>
      <c r="D794" t="s">
        <v>65</v>
      </c>
      <c r="E794">
        <v>18.190000000000001</v>
      </c>
      <c r="F794">
        <v>145.57</v>
      </c>
      <c r="G794">
        <v>-18.324999999999999</v>
      </c>
      <c r="H794">
        <v>145.958167</v>
      </c>
      <c r="I794">
        <v>671</v>
      </c>
      <c r="J794" t="s">
        <v>6</v>
      </c>
      <c r="K794" s="1">
        <v>32330</v>
      </c>
      <c r="L794" t="s">
        <v>67</v>
      </c>
      <c r="M794" t="s">
        <v>57</v>
      </c>
      <c r="N794" t="s">
        <v>24</v>
      </c>
      <c r="O794" t="s">
        <v>15</v>
      </c>
      <c r="P794" t="s">
        <v>26</v>
      </c>
      <c r="Q794">
        <v>1</v>
      </c>
      <c r="R794">
        <v>44.79</v>
      </c>
      <c r="S794">
        <f t="shared" si="47"/>
        <v>58900</v>
      </c>
      <c r="T794">
        <f t="shared" si="48"/>
        <v>31490</v>
      </c>
      <c r="U794">
        <f t="shared" si="49"/>
        <v>1.8704350587488092</v>
      </c>
      <c r="V794">
        <v>353</v>
      </c>
      <c r="W794">
        <v>362</v>
      </c>
    </row>
    <row r="795" spans="1:23" hidden="1" x14ac:dyDescent="0.2">
      <c r="A795">
        <v>15</v>
      </c>
      <c r="B795" t="s">
        <v>80</v>
      </c>
      <c r="C795" t="s">
        <v>55</v>
      </c>
      <c r="D795" t="s">
        <v>65</v>
      </c>
      <c r="E795">
        <v>18.190000000000001</v>
      </c>
      <c r="F795">
        <v>145.57</v>
      </c>
      <c r="G795">
        <v>-18.324999999999999</v>
      </c>
      <c r="H795">
        <v>145.958167</v>
      </c>
      <c r="I795">
        <v>671</v>
      </c>
      <c r="J795" t="s">
        <v>6</v>
      </c>
      <c r="K795" s="1">
        <v>32330</v>
      </c>
      <c r="L795" t="s">
        <v>67</v>
      </c>
      <c r="M795" t="s">
        <v>57</v>
      </c>
      <c r="N795" t="s">
        <v>24</v>
      </c>
      <c r="O795" t="s">
        <v>15</v>
      </c>
      <c r="P795" t="s">
        <v>26</v>
      </c>
      <c r="Q795">
        <v>2</v>
      </c>
      <c r="R795">
        <v>44.72</v>
      </c>
      <c r="S795">
        <f t="shared" si="47"/>
        <v>58900</v>
      </c>
      <c r="T795">
        <f t="shared" si="48"/>
        <v>31490</v>
      </c>
      <c r="U795">
        <f t="shared" si="49"/>
        <v>1.8704350587488092</v>
      </c>
      <c r="V795">
        <v>353</v>
      </c>
      <c r="W795">
        <v>362</v>
      </c>
    </row>
    <row r="796" spans="1:23" hidden="1" x14ac:dyDescent="0.2">
      <c r="A796">
        <v>15</v>
      </c>
      <c r="B796" t="s">
        <v>80</v>
      </c>
      <c r="C796" t="s">
        <v>55</v>
      </c>
      <c r="D796" t="s">
        <v>65</v>
      </c>
      <c r="E796">
        <v>18.190000000000001</v>
      </c>
      <c r="F796">
        <v>145.57</v>
      </c>
      <c r="G796">
        <v>-18.324999999999999</v>
      </c>
      <c r="H796">
        <v>145.958167</v>
      </c>
      <c r="I796">
        <v>671</v>
      </c>
      <c r="J796" t="s">
        <v>6</v>
      </c>
      <c r="K796" s="1">
        <v>32330</v>
      </c>
      <c r="L796" t="s">
        <v>67</v>
      </c>
      <c r="M796" t="s">
        <v>57</v>
      </c>
      <c r="N796" t="s">
        <v>24</v>
      </c>
      <c r="O796" t="s">
        <v>15</v>
      </c>
      <c r="P796" t="s">
        <v>26</v>
      </c>
      <c r="Q796">
        <v>3</v>
      </c>
      <c r="R796">
        <v>35.479999999999997</v>
      </c>
      <c r="S796">
        <f t="shared" si="47"/>
        <v>58900</v>
      </c>
      <c r="T796">
        <f t="shared" si="48"/>
        <v>31490</v>
      </c>
      <c r="U796">
        <f t="shared" si="49"/>
        <v>1.8704350587488092</v>
      </c>
      <c r="V796">
        <v>353</v>
      </c>
      <c r="W796">
        <v>362</v>
      </c>
    </row>
    <row r="797" spans="1:23" hidden="1" x14ac:dyDescent="0.2">
      <c r="A797">
        <v>15</v>
      </c>
      <c r="B797" t="s">
        <v>80</v>
      </c>
      <c r="C797" t="s">
        <v>55</v>
      </c>
      <c r="D797" t="s">
        <v>65</v>
      </c>
      <c r="E797">
        <v>18.190000000000001</v>
      </c>
      <c r="F797">
        <v>145.57</v>
      </c>
      <c r="G797">
        <v>-18.324999999999999</v>
      </c>
      <c r="H797">
        <v>145.958167</v>
      </c>
      <c r="I797">
        <v>671</v>
      </c>
      <c r="J797" t="s">
        <v>6</v>
      </c>
      <c r="K797" s="1">
        <v>32330</v>
      </c>
      <c r="L797" t="s">
        <v>67</v>
      </c>
      <c r="M797" t="s">
        <v>57</v>
      </c>
      <c r="N797" t="s">
        <v>24</v>
      </c>
      <c r="O797" t="s">
        <v>15</v>
      </c>
      <c r="P797" t="s">
        <v>26</v>
      </c>
      <c r="Q797">
        <v>4</v>
      </c>
      <c r="R797">
        <v>46.09</v>
      </c>
      <c r="S797">
        <f t="shared" si="47"/>
        <v>58900</v>
      </c>
      <c r="T797">
        <f t="shared" si="48"/>
        <v>31490</v>
      </c>
      <c r="U797">
        <f t="shared" si="49"/>
        <v>1.8704350587488092</v>
      </c>
      <c r="V797">
        <v>353</v>
      </c>
      <c r="W797">
        <v>362</v>
      </c>
    </row>
    <row r="798" spans="1:23" hidden="1" x14ac:dyDescent="0.2">
      <c r="A798">
        <v>15</v>
      </c>
      <c r="B798" t="s">
        <v>80</v>
      </c>
      <c r="C798" t="s">
        <v>55</v>
      </c>
      <c r="D798" t="s">
        <v>65</v>
      </c>
      <c r="E798">
        <v>18.190000000000001</v>
      </c>
      <c r="F798">
        <v>145.57</v>
      </c>
      <c r="G798">
        <v>-18.324999999999999</v>
      </c>
      <c r="H798">
        <v>145.958167</v>
      </c>
      <c r="I798">
        <v>671</v>
      </c>
      <c r="J798" t="s">
        <v>6</v>
      </c>
      <c r="K798" s="1">
        <v>32330</v>
      </c>
      <c r="L798" t="s">
        <v>67</v>
      </c>
      <c r="M798" t="s">
        <v>57</v>
      </c>
      <c r="N798" t="s">
        <v>24</v>
      </c>
      <c r="O798" t="s">
        <v>15</v>
      </c>
      <c r="P798" t="s">
        <v>26</v>
      </c>
      <c r="Q798">
        <v>5</v>
      </c>
      <c r="R798">
        <v>49.28</v>
      </c>
      <c r="S798">
        <f t="shared" si="47"/>
        <v>58900</v>
      </c>
      <c r="T798">
        <f t="shared" si="48"/>
        <v>31490</v>
      </c>
      <c r="U798">
        <f t="shared" si="49"/>
        <v>1.8704350587488092</v>
      </c>
      <c r="V798">
        <v>353</v>
      </c>
      <c r="W798">
        <v>362</v>
      </c>
    </row>
    <row r="799" spans="1:23" hidden="1" x14ac:dyDescent="0.2">
      <c r="A799">
        <v>15</v>
      </c>
      <c r="B799" t="s">
        <v>80</v>
      </c>
      <c r="C799" t="s">
        <v>55</v>
      </c>
      <c r="D799" t="s">
        <v>65</v>
      </c>
      <c r="E799">
        <v>18.190000000000001</v>
      </c>
      <c r="F799">
        <v>145.57</v>
      </c>
      <c r="G799">
        <v>-18.324999999999999</v>
      </c>
      <c r="H799">
        <v>145.958167</v>
      </c>
      <c r="I799">
        <v>671</v>
      </c>
      <c r="J799" t="s">
        <v>6</v>
      </c>
      <c r="K799" s="1">
        <v>32330</v>
      </c>
      <c r="L799" t="s">
        <v>67</v>
      </c>
      <c r="M799" t="s">
        <v>57</v>
      </c>
      <c r="N799" t="s">
        <v>24</v>
      </c>
      <c r="O799" t="s">
        <v>15</v>
      </c>
      <c r="P799" t="s">
        <v>26</v>
      </c>
      <c r="Q799">
        <v>6</v>
      </c>
      <c r="R799">
        <v>35.43</v>
      </c>
      <c r="S799">
        <f t="shared" si="47"/>
        <v>58900</v>
      </c>
      <c r="T799">
        <f t="shared" si="48"/>
        <v>31490</v>
      </c>
      <c r="U799">
        <f t="shared" si="49"/>
        <v>1.8704350587488092</v>
      </c>
      <c r="V799">
        <v>353</v>
      </c>
      <c r="W799">
        <v>362</v>
      </c>
    </row>
    <row r="800" spans="1:23" hidden="1" x14ac:dyDescent="0.2">
      <c r="A800">
        <v>15</v>
      </c>
      <c r="B800" t="s">
        <v>80</v>
      </c>
      <c r="C800" t="s">
        <v>55</v>
      </c>
      <c r="D800" t="s">
        <v>65</v>
      </c>
      <c r="E800">
        <v>18.190000000000001</v>
      </c>
      <c r="F800">
        <v>145.57</v>
      </c>
      <c r="G800">
        <v>-18.324999999999999</v>
      </c>
      <c r="H800">
        <v>145.958167</v>
      </c>
      <c r="I800">
        <v>671</v>
      </c>
      <c r="J800" t="s">
        <v>6</v>
      </c>
      <c r="K800" s="1">
        <v>32330</v>
      </c>
      <c r="L800" t="s">
        <v>67</v>
      </c>
      <c r="M800" t="s">
        <v>57</v>
      </c>
      <c r="N800" t="s">
        <v>24</v>
      </c>
      <c r="O800" t="s">
        <v>15</v>
      </c>
      <c r="P800" t="s">
        <v>26</v>
      </c>
      <c r="Q800">
        <v>7</v>
      </c>
      <c r="R800">
        <v>49.45</v>
      </c>
      <c r="S800">
        <f t="shared" si="47"/>
        <v>58900</v>
      </c>
      <c r="T800">
        <f t="shared" si="48"/>
        <v>31490</v>
      </c>
      <c r="U800">
        <f t="shared" si="49"/>
        <v>1.8704350587488092</v>
      </c>
      <c r="V800">
        <v>353</v>
      </c>
      <c r="W800">
        <v>362</v>
      </c>
    </row>
    <row r="801" spans="1:23" hidden="1" x14ac:dyDescent="0.2">
      <c r="A801">
        <v>15</v>
      </c>
      <c r="B801" t="s">
        <v>80</v>
      </c>
      <c r="C801" t="s">
        <v>55</v>
      </c>
      <c r="D801" t="s">
        <v>65</v>
      </c>
      <c r="E801">
        <v>18.190000000000001</v>
      </c>
      <c r="F801">
        <v>145.57</v>
      </c>
      <c r="G801">
        <v>-18.324999999999999</v>
      </c>
      <c r="H801">
        <v>145.958167</v>
      </c>
      <c r="I801">
        <v>671</v>
      </c>
      <c r="J801" t="s">
        <v>6</v>
      </c>
      <c r="K801" s="1">
        <v>32330</v>
      </c>
      <c r="L801" t="s">
        <v>67</v>
      </c>
      <c r="M801" t="s">
        <v>57</v>
      </c>
      <c r="N801" t="s">
        <v>24</v>
      </c>
      <c r="O801" t="s">
        <v>15</v>
      </c>
      <c r="P801" t="s">
        <v>26</v>
      </c>
      <c r="Q801">
        <v>8</v>
      </c>
      <c r="R801">
        <v>44.44</v>
      </c>
      <c r="S801">
        <f t="shared" si="47"/>
        <v>58900</v>
      </c>
      <c r="T801">
        <f t="shared" si="48"/>
        <v>31490</v>
      </c>
      <c r="U801">
        <f t="shared" si="49"/>
        <v>1.8704350587488092</v>
      </c>
      <c r="V801">
        <v>353</v>
      </c>
      <c r="W801">
        <v>362</v>
      </c>
    </row>
    <row r="802" spans="1:23" hidden="1" x14ac:dyDescent="0.2">
      <c r="A802">
        <v>15</v>
      </c>
      <c r="B802" t="s">
        <v>80</v>
      </c>
      <c r="C802" t="s">
        <v>55</v>
      </c>
      <c r="D802" t="s">
        <v>65</v>
      </c>
      <c r="E802">
        <v>18.190000000000001</v>
      </c>
      <c r="F802">
        <v>145.57</v>
      </c>
      <c r="G802">
        <v>-18.324999999999999</v>
      </c>
      <c r="H802">
        <v>145.958167</v>
      </c>
      <c r="I802">
        <v>671</v>
      </c>
      <c r="J802" t="s">
        <v>6</v>
      </c>
      <c r="K802" s="1">
        <v>32330</v>
      </c>
      <c r="L802" t="s">
        <v>67</v>
      </c>
      <c r="M802" t="s">
        <v>57</v>
      </c>
      <c r="N802" t="s">
        <v>24</v>
      </c>
      <c r="O802" t="s">
        <v>15</v>
      </c>
      <c r="P802" t="s">
        <v>26</v>
      </c>
      <c r="Q802">
        <v>9</v>
      </c>
      <c r="R802">
        <v>37.89</v>
      </c>
      <c r="S802">
        <f t="shared" si="47"/>
        <v>58900</v>
      </c>
      <c r="T802">
        <f t="shared" si="48"/>
        <v>31490</v>
      </c>
      <c r="U802">
        <f t="shared" si="49"/>
        <v>1.8704350587488092</v>
      </c>
      <c r="V802">
        <v>353</v>
      </c>
      <c r="W802">
        <v>362</v>
      </c>
    </row>
    <row r="803" spans="1:23" hidden="1" x14ac:dyDescent="0.2">
      <c r="A803">
        <v>15</v>
      </c>
      <c r="B803" t="s">
        <v>80</v>
      </c>
      <c r="C803" t="s">
        <v>55</v>
      </c>
      <c r="D803" t="s">
        <v>65</v>
      </c>
      <c r="E803">
        <v>18.190000000000001</v>
      </c>
      <c r="F803">
        <v>145.57</v>
      </c>
      <c r="G803">
        <v>-18.324999999999999</v>
      </c>
      <c r="H803">
        <v>145.958167</v>
      </c>
      <c r="I803">
        <v>671</v>
      </c>
      <c r="J803" t="s">
        <v>6</v>
      </c>
      <c r="K803" s="1">
        <v>32330</v>
      </c>
      <c r="L803" t="s">
        <v>67</v>
      </c>
      <c r="M803" t="s">
        <v>57</v>
      </c>
      <c r="N803" t="s">
        <v>24</v>
      </c>
      <c r="O803" t="s">
        <v>15</v>
      </c>
      <c r="P803" t="s">
        <v>26</v>
      </c>
      <c r="Q803">
        <v>10</v>
      </c>
      <c r="R803">
        <v>51.94</v>
      </c>
      <c r="S803">
        <f t="shared" si="47"/>
        <v>58900</v>
      </c>
      <c r="T803">
        <f t="shared" si="48"/>
        <v>31490</v>
      </c>
      <c r="U803">
        <f t="shared" si="49"/>
        <v>1.8704350587488092</v>
      </c>
      <c r="V803">
        <v>353</v>
      </c>
      <c r="W803">
        <v>362</v>
      </c>
    </row>
    <row r="804" spans="1:23" x14ac:dyDescent="0.2">
      <c r="A804">
        <v>15</v>
      </c>
      <c r="B804" t="s">
        <v>80</v>
      </c>
      <c r="C804" t="s">
        <v>55</v>
      </c>
      <c r="D804" t="s">
        <v>65</v>
      </c>
      <c r="E804">
        <v>18.190000000000001</v>
      </c>
      <c r="F804">
        <v>145.57</v>
      </c>
      <c r="G804">
        <v>-18.324999999999999</v>
      </c>
      <c r="H804">
        <v>145.958167</v>
      </c>
      <c r="I804">
        <v>671</v>
      </c>
      <c r="J804" t="s">
        <v>6</v>
      </c>
      <c r="K804" s="1">
        <v>32330</v>
      </c>
      <c r="L804" t="s">
        <v>67</v>
      </c>
      <c r="M804" t="s">
        <v>57</v>
      </c>
      <c r="N804" t="s">
        <v>24</v>
      </c>
      <c r="O804" t="s">
        <v>15</v>
      </c>
      <c r="P804" t="s">
        <v>27</v>
      </c>
      <c r="Q804">
        <v>1</v>
      </c>
      <c r="R804">
        <v>42.46</v>
      </c>
      <c r="S804">
        <f t="shared" si="47"/>
        <v>58900</v>
      </c>
      <c r="T804">
        <f t="shared" si="48"/>
        <v>31490</v>
      </c>
      <c r="U804">
        <f t="shared" si="49"/>
        <v>1.8704350587488092</v>
      </c>
      <c r="V804">
        <v>353</v>
      </c>
      <c r="W804">
        <v>362</v>
      </c>
    </row>
    <row r="805" spans="1:23" x14ac:dyDescent="0.2">
      <c r="A805">
        <v>15</v>
      </c>
      <c r="B805" t="s">
        <v>80</v>
      </c>
      <c r="C805" t="s">
        <v>55</v>
      </c>
      <c r="D805" t="s">
        <v>65</v>
      </c>
      <c r="E805">
        <v>18.190000000000001</v>
      </c>
      <c r="F805">
        <v>145.57</v>
      </c>
      <c r="G805">
        <v>-18.324999999999999</v>
      </c>
      <c r="H805">
        <v>145.958167</v>
      </c>
      <c r="I805">
        <v>671</v>
      </c>
      <c r="J805" t="s">
        <v>6</v>
      </c>
      <c r="K805" s="1">
        <v>32330</v>
      </c>
      <c r="L805" t="s">
        <v>67</v>
      </c>
      <c r="M805" t="s">
        <v>57</v>
      </c>
      <c r="N805" t="s">
        <v>24</v>
      </c>
      <c r="O805" t="s">
        <v>15</v>
      </c>
      <c r="P805" t="s">
        <v>27</v>
      </c>
      <c r="Q805">
        <v>2</v>
      </c>
      <c r="R805">
        <v>37.86</v>
      </c>
      <c r="S805">
        <f t="shared" si="47"/>
        <v>58900</v>
      </c>
      <c r="T805">
        <f t="shared" si="48"/>
        <v>31490</v>
      </c>
      <c r="U805">
        <f t="shared" si="49"/>
        <v>1.8704350587488092</v>
      </c>
      <c r="V805">
        <v>353</v>
      </c>
      <c r="W805">
        <v>362</v>
      </c>
    </row>
    <row r="806" spans="1:23" x14ac:dyDescent="0.2">
      <c r="A806">
        <v>15</v>
      </c>
      <c r="B806" t="s">
        <v>80</v>
      </c>
      <c r="C806" t="s">
        <v>55</v>
      </c>
      <c r="D806" t="s">
        <v>65</v>
      </c>
      <c r="E806">
        <v>18.190000000000001</v>
      </c>
      <c r="F806">
        <v>145.57</v>
      </c>
      <c r="G806">
        <v>-18.324999999999999</v>
      </c>
      <c r="H806">
        <v>145.958167</v>
      </c>
      <c r="I806">
        <v>671</v>
      </c>
      <c r="J806" t="s">
        <v>6</v>
      </c>
      <c r="K806" s="1">
        <v>32330</v>
      </c>
      <c r="L806" t="s">
        <v>67</v>
      </c>
      <c r="M806" t="s">
        <v>57</v>
      </c>
      <c r="N806" t="s">
        <v>24</v>
      </c>
      <c r="O806" t="s">
        <v>15</v>
      </c>
      <c r="P806" t="s">
        <v>27</v>
      </c>
      <c r="Q806">
        <v>3</v>
      </c>
      <c r="R806">
        <v>30.67</v>
      </c>
      <c r="S806">
        <f t="shared" si="47"/>
        <v>58900</v>
      </c>
      <c r="T806">
        <f t="shared" si="48"/>
        <v>31490</v>
      </c>
      <c r="U806">
        <f t="shared" si="49"/>
        <v>1.8704350587488092</v>
      </c>
      <c r="V806">
        <v>353</v>
      </c>
      <c r="W806">
        <v>362</v>
      </c>
    </row>
    <row r="807" spans="1:23" x14ac:dyDescent="0.2">
      <c r="A807">
        <v>15</v>
      </c>
      <c r="B807" t="s">
        <v>80</v>
      </c>
      <c r="C807" t="s">
        <v>55</v>
      </c>
      <c r="D807" t="s">
        <v>65</v>
      </c>
      <c r="E807">
        <v>18.190000000000001</v>
      </c>
      <c r="F807">
        <v>145.57</v>
      </c>
      <c r="G807">
        <v>-18.324999999999999</v>
      </c>
      <c r="H807">
        <v>145.958167</v>
      </c>
      <c r="I807">
        <v>671</v>
      </c>
      <c r="J807" t="s">
        <v>6</v>
      </c>
      <c r="K807" s="1">
        <v>32330</v>
      </c>
      <c r="L807" t="s">
        <v>67</v>
      </c>
      <c r="M807" t="s">
        <v>57</v>
      </c>
      <c r="N807" t="s">
        <v>24</v>
      </c>
      <c r="O807" t="s">
        <v>15</v>
      </c>
      <c r="P807" t="s">
        <v>27</v>
      </c>
      <c r="Q807">
        <v>4</v>
      </c>
      <c r="R807">
        <v>31.18</v>
      </c>
      <c r="S807">
        <f t="shared" si="47"/>
        <v>58900</v>
      </c>
      <c r="T807">
        <f t="shared" si="48"/>
        <v>31490</v>
      </c>
      <c r="U807">
        <f t="shared" si="49"/>
        <v>1.8704350587488092</v>
      </c>
      <c r="V807">
        <v>353</v>
      </c>
      <c r="W807">
        <v>362</v>
      </c>
    </row>
    <row r="808" spans="1:23" x14ac:dyDescent="0.2">
      <c r="A808">
        <v>15</v>
      </c>
      <c r="B808" t="s">
        <v>80</v>
      </c>
      <c r="C808" t="s">
        <v>55</v>
      </c>
      <c r="D808" t="s">
        <v>65</v>
      </c>
      <c r="E808">
        <v>18.190000000000001</v>
      </c>
      <c r="F808">
        <v>145.57</v>
      </c>
      <c r="G808">
        <v>-18.324999999999999</v>
      </c>
      <c r="H808">
        <v>145.958167</v>
      </c>
      <c r="I808">
        <v>671</v>
      </c>
      <c r="J808" t="s">
        <v>6</v>
      </c>
      <c r="K808" s="1">
        <v>32330</v>
      </c>
      <c r="L808" t="s">
        <v>67</v>
      </c>
      <c r="M808" t="s">
        <v>57</v>
      </c>
      <c r="N808" t="s">
        <v>24</v>
      </c>
      <c r="O808" t="s">
        <v>15</v>
      </c>
      <c r="P808" t="s">
        <v>27</v>
      </c>
      <c r="Q808">
        <v>5</v>
      </c>
      <c r="R808">
        <v>25.5</v>
      </c>
      <c r="S808">
        <f t="shared" si="47"/>
        <v>58900</v>
      </c>
      <c r="T808">
        <f t="shared" si="48"/>
        <v>31490</v>
      </c>
      <c r="U808">
        <f t="shared" si="49"/>
        <v>1.8704350587488092</v>
      </c>
      <c r="V808">
        <v>353</v>
      </c>
      <c r="W808">
        <v>362</v>
      </c>
    </row>
    <row r="809" spans="1:23" x14ac:dyDescent="0.2">
      <c r="A809">
        <v>15</v>
      </c>
      <c r="B809" t="s">
        <v>80</v>
      </c>
      <c r="C809" t="s">
        <v>55</v>
      </c>
      <c r="D809" t="s">
        <v>65</v>
      </c>
      <c r="E809">
        <v>18.190000000000001</v>
      </c>
      <c r="F809">
        <v>145.57</v>
      </c>
      <c r="G809">
        <v>-18.324999999999999</v>
      </c>
      <c r="H809">
        <v>145.958167</v>
      </c>
      <c r="I809">
        <v>671</v>
      </c>
      <c r="J809" t="s">
        <v>6</v>
      </c>
      <c r="K809" s="1">
        <v>32330</v>
      </c>
      <c r="L809" t="s">
        <v>67</v>
      </c>
      <c r="M809" t="s">
        <v>57</v>
      </c>
      <c r="N809" t="s">
        <v>24</v>
      </c>
      <c r="O809" t="s">
        <v>15</v>
      </c>
      <c r="P809" t="s">
        <v>27</v>
      </c>
      <c r="Q809">
        <v>6</v>
      </c>
      <c r="R809">
        <v>37.74</v>
      </c>
      <c r="S809">
        <f t="shared" si="47"/>
        <v>58900</v>
      </c>
      <c r="T809">
        <f t="shared" si="48"/>
        <v>31490</v>
      </c>
      <c r="U809">
        <f t="shared" si="49"/>
        <v>1.8704350587488092</v>
      </c>
      <c r="V809">
        <v>353</v>
      </c>
      <c r="W809">
        <v>362</v>
      </c>
    </row>
    <row r="810" spans="1:23" x14ac:dyDescent="0.2">
      <c r="A810">
        <v>15</v>
      </c>
      <c r="B810" t="s">
        <v>80</v>
      </c>
      <c r="C810" t="s">
        <v>55</v>
      </c>
      <c r="D810" t="s">
        <v>65</v>
      </c>
      <c r="E810">
        <v>18.190000000000001</v>
      </c>
      <c r="F810">
        <v>145.57</v>
      </c>
      <c r="G810">
        <v>-18.324999999999999</v>
      </c>
      <c r="H810">
        <v>145.958167</v>
      </c>
      <c r="I810">
        <v>671</v>
      </c>
      <c r="J810" t="s">
        <v>6</v>
      </c>
      <c r="K810" s="1">
        <v>32330</v>
      </c>
      <c r="L810" t="s">
        <v>67</v>
      </c>
      <c r="M810" t="s">
        <v>57</v>
      </c>
      <c r="N810" t="s">
        <v>24</v>
      </c>
      <c r="O810" t="s">
        <v>15</v>
      </c>
      <c r="P810" t="s">
        <v>27</v>
      </c>
      <c r="Q810">
        <v>7</v>
      </c>
      <c r="R810">
        <v>36.43</v>
      </c>
      <c r="S810">
        <f t="shared" si="47"/>
        <v>58900</v>
      </c>
      <c r="T810">
        <f t="shared" si="48"/>
        <v>31490</v>
      </c>
      <c r="U810">
        <f t="shared" si="49"/>
        <v>1.8704350587488092</v>
      </c>
      <c r="V810">
        <v>353</v>
      </c>
      <c r="W810">
        <v>362</v>
      </c>
    </row>
    <row r="811" spans="1:23" x14ac:dyDescent="0.2">
      <c r="A811">
        <v>15</v>
      </c>
      <c r="B811" t="s">
        <v>80</v>
      </c>
      <c r="C811" t="s">
        <v>55</v>
      </c>
      <c r="D811" t="s">
        <v>65</v>
      </c>
      <c r="E811">
        <v>18.190000000000001</v>
      </c>
      <c r="F811">
        <v>145.57</v>
      </c>
      <c r="G811">
        <v>-18.324999999999999</v>
      </c>
      <c r="H811">
        <v>145.958167</v>
      </c>
      <c r="I811">
        <v>671</v>
      </c>
      <c r="J811" t="s">
        <v>6</v>
      </c>
      <c r="K811" s="1">
        <v>32330</v>
      </c>
      <c r="L811" t="s">
        <v>67</v>
      </c>
      <c r="M811" t="s">
        <v>57</v>
      </c>
      <c r="N811" t="s">
        <v>24</v>
      </c>
      <c r="O811" t="s">
        <v>15</v>
      </c>
      <c r="P811" t="s">
        <v>27</v>
      </c>
      <c r="Q811">
        <v>8</v>
      </c>
      <c r="R811">
        <v>41.81</v>
      </c>
      <c r="S811">
        <f t="shared" si="47"/>
        <v>58900</v>
      </c>
      <c r="T811">
        <f t="shared" si="48"/>
        <v>31490</v>
      </c>
      <c r="U811">
        <f t="shared" si="49"/>
        <v>1.8704350587488092</v>
      </c>
      <c r="V811">
        <v>353</v>
      </c>
      <c r="W811">
        <v>362</v>
      </c>
    </row>
    <row r="812" spans="1:23" x14ac:dyDescent="0.2">
      <c r="A812">
        <v>15</v>
      </c>
      <c r="B812" t="s">
        <v>80</v>
      </c>
      <c r="C812" t="s">
        <v>55</v>
      </c>
      <c r="D812" t="s">
        <v>65</v>
      </c>
      <c r="E812">
        <v>18.190000000000001</v>
      </c>
      <c r="F812">
        <v>145.57</v>
      </c>
      <c r="G812">
        <v>-18.324999999999999</v>
      </c>
      <c r="H812">
        <v>145.958167</v>
      </c>
      <c r="I812">
        <v>671</v>
      </c>
      <c r="J812" t="s">
        <v>6</v>
      </c>
      <c r="K812" s="1">
        <v>32330</v>
      </c>
      <c r="L812" t="s">
        <v>67</v>
      </c>
      <c r="M812" t="s">
        <v>57</v>
      </c>
      <c r="N812" t="s">
        <v>24</v>
      </c>
      <c r="O812" t="s">
        <v>15</v>
      </c>
      <c r="P812" t="s">
        <v>27</v>
      </c>
      <c r="Q812">
        <v>9</v>
      </c>
      <c r="R812">
        <v>31.57</v>
      </c>
      <c r="S812">
        <f t="shared" si="47"/>
        <v>58900</v>
      </c>
      <c r="T812">
        <f t="shared" si="48"/>
        <v>31490</v>
      </c>
      <c r="U812">
        <f t="shared" si="49"/>
        <v>1.8704350587488092</v>
      </c>
      <c r="V812">
        <v>353</v>
      </c>
      <c r="W812">
        <v>362</v>
      </c>
    </row>
    <row r="813" spans="1:23" x14ac:dyDescent="0.2">
      <c r="A813">
        <v>15</v>
      </c>
      <c r="B813" t="s">
        <v>80</v>
      </c>
      <c r="C813" t="s">
        <v>55</v>
      </c>
      <c r="D813" t="s">
        <v>65</v>
      </c>
      <c r="E813">
        <v>18.190000000000001</v>
      </c>
      <c r="F813">
        <v>145.57</v>
      </c>
      <c r="G813">
        <v>-18.324999999999999</v>
      </c>
      <c r="H813">
        <v>145.958167</v>
      </c>
      <c r="I813">
        <v>671</v>
      </c>
      <c r="J813" t="s">
        <v>6</v>
      </c>
      <c r="K813" s="1">
        <v>32330</v>
      </c>
      <c r="L813" t="s">
        <v>67</v>
      </c>
      <c r="M813" t="s">
        <v>57</v>
      </c>
      <c r="N813" t="s">
        <v>24</v>
      </c>
      <c r="O813" t="s">
        <v>15</v>
      </c>
      <c r="P813" t="s">
        <v>27</v>
      </c>
      <c r="Q813">
        <v>10</v>
      </c>
      <c r="R813">
        <v>26.7</v>
      </c>
      <c r="S813">
        <f t="shared" si="47"/>
        <v>58900</v>
      </c>
      <c r="T813">
        <f t="shared" si="48"/>
        <v>31490</v>
      </c>
      <c r="U813">
        <f t="shared" si="49"/>
        <v>1.8704350587488092</v>
      </c>
      <c r="V813">
        <v>353</v>
      </c>
      <c r="W813">
        <v>362</v>
      </c>
    </row>
    <row r="814" spans="1:23" x14ac:dyDescent="0.2">
      <c r="A814">
        <v>15</v>
      </c>
      <c r="B814" t="s">
        <v>80</v>
      </c>
      <c r="C814" t="s">
        <v>55</v>
      </c>
      <c r="D814" t="s">
        <v>65</v>
      </c>
      <c r="E814">
        <v>18.190000000000001</v>
      </c>
      <c r="F814">
        <v>145.57</v>
      </c>
      <c r="G814">
        <v>-18.324999999999999</v>
      </c>
      <c r="H814">
        <v>145.958167</v>
      </c>
      <c r="I814">
        <v>671</v>
      </c>
      <c r="J814" t="s">
        <v>6</v>
      </c>
      <c r="K814" s="1">
        <v>32330</v>
      </c>
      <c r="L814" t="s">
        <v>67</v>
      </c>
      <c r="M814" t="s">
        <v>57</v>
      </c>
      <c r="N814" t="s">
        <v>24</v>
      </c>
      <c r="O814" t="s">
        <v>18</v>
      </c>
      <c r="P814" t="s">
        <v>27</v>
      </c>
      <c r="Q814">
        <v>1</v>
      </c>
      <c r="R814">
        <v>15.46</v>
      </c>
      <c r="S814">
        <f t="shared" si="47"/>
        <v>58900</v>
      </c>
      <c r="T814">
        <f t="shared" si="48"/>
        <v>31490</v>
      </c>
      <c r="U814">
        <f t="shared" si="49"/>
        <v>1.8704350587488092</v>
      </c>
      <c r="V814">
        <v>353</v>
      </c>
      <c r="W814">
        <v>362</v>
      </c>
    </row>
    <row r="815" spans="1:23" x14ac:dyDescent="0.2">
      <c r="A815">
        <v>15</v>
      </c>
      <c r="B815" t="s">
        <v>80</v>
      </c>
      <c r="C815" t="s">
        <v>55</v>
      </c>
      <c r="D815" t="s">
        <v>65</v>
      </c>
      <c r="E815">
        <v>18.190000000000001</v>
      </c>
      <c r="F815">
        <v>145.57</v>
      </c>
      <c r="G815">
        <v>-18.324999999999999</v>
      </c>
      <c r="H815">
        <v>145.958167</v>
      </c>
      <c r="I815">
        <v>671</v>
      </c>
      <c r="J815" t="s">
        <v>6</v>
      </c>
      <c r="K815" s="1">
        <v>32330</v>
      </c>
      <c r="L815" t="s">
        <v>67</v>
      </c>
      <c r="M815" t="s">
        <v>57</v>
      </c>
      <c r="N815" t="s">
        <v>24</v>
      </c>
      <c r="O815" t="s">
        <v>18</v>
      </c>
      <c r="P815" t="s">
        <v>27</v>
      </c>
      <c r="Q815">
        <v>2</v>
      </c>
      <c r="R815">
        <v>14.38</v>
      </c>
      <c r="S815">
        <f t="shared" si="47"/>
        <v>58900</v>
      </c>
      <c r="T815">
        <f t="shared" si="48"/>
        <v>31490</v>
      </c>
      <c r="U815">
        <f t="shared" si="49"/>
        <v>1.8704350587488092</v>
      </c>
      <c r="V815">
        <v>353</v>
      </c>
      <c r="W815">
        <v>362</v>
      </c>
    </row>
    <row r="816" spans="1:23" x14ac:dyDescent="0.2">
      <c r="A816">
        <v>15</v>
      </c>
      <c r="B816" t="s">
        <v>80</v>
      </c>
      <c r="C816" t="s">
        <v>55</v>
      </c>
      <c r="D816" t="s">
        <v>65</v>
      </c>
      <c r="E816">
        <v>18.190000000000001</v>
      </c>
      <c r="F816">
        <v>145.57</v>
      </c>
      <c r="G816">
        <v>-18.324999999999999</v>
      </c>
      <c r="H816">
        <v>145.958167</v>
      </c>
      <c r="I816">
        <v>671</v>
      </c>
      <c r="J816" t="s">
        <v>6</v>
      </c>
      <c r="K816" s="1">
        <v>32330</v>
      </c>
      <c r="L816" t="s">
        <v>67</v>
      </c>
      <c r="M816" t="s">
        <v>57</v>
      </c>
      <c r="N816" t="s">
        <v>24</v>
      </c>
      <c r="O816" t="s">
        <v>18</v>
      </c>
      <c r="P816" t="s">
        <v>27</v>
      </c>
      <c r="Q816">
        <v>3</v>
      </c>
      <c r="R816">
        <v>12.13</v>
      </c>
      <c r="S816">
        <f t="shared" si="47"/>
        <v>58900</v>
      </c>
      <c r="T816">
        <f t="shared" si="48"/>
        <v>31490</v>
      </c>
      <c r="U816">
        <f t="shared" si="49"/>
        <v>1.8704350587488092</v>
      </c>
      <c r="V816">
        <v>353</v>
      </c>
      <c r="W816">
        <v>362</v>
      </c>
    </row>
    <row r="817" spans="1:23" x14ac:dyDescent="0.2">
      <c r="A817">
        <v>15</v>
      </c>
      <c r="B817" t="s">
        <v>80</v>
      </c>
      <c r="C817" t="s">
        <v>55</v>
      </c>
      <c r="D817" t="s">
        <v>65</v>
      </c>
      <c r="E817">
        <v>18.190000000000001</v>
      </c>
      <c r="F817">
        <v>145.57</v>
      </c>
      <c r="G817">
        <v>-18.324999999999999</v>
      </c>
      <c r="H817">
        <v>145.958167</v>
      </c>
      <c r="I817">
        <v>671</v>
      </c>
      <c r="J817" t="s">
        <v>6</v>
      </c>
      <c r="K817" s="1">
        <v>32330</v>
      </c>
      <c r="L817" t="s">
        <v>67</v>
      </c>
      <c r="M817" t="s">
        <v>57</v>
      </c>
      <c r="N817" t="s">
        <v>24</v>
      </c>
      <c r="O817" t="s">
        <v>18</v>
      </c>
      <c r="P817" t="s">
        <v>27</v>
      </c>
      <c r="Q817">
        <v>4</v>
      </c>
      <c r="R817">
        <v>11.86</v>
      </c>
      <c r="S817">
        <f t="shared" si="47"/>
        <v>58900</v>
      </c>
      <c r="T817">
        <f t="shared" si="48"/>
        <v>31490</v>
      </c>
      <c r="U817">
        <f t="shared" si="49"/>
        <v>1.8704350587488092</v>
      </c>
      <c r="V817">
        <v>353</v>
      </c>
      <c r="W817">
        <v>362</v>
      </c>
    </row>
    <row r="818" spans="1:23" x14ac:dyDescent="0.2">
      <c r="A818">
        <v>15</v>
      </c>
      <c r="B818" t="s">
        <v>80</v>
      </c>
      <c r="C818" t="s">
        <v>55</v>
      </c>
      <c r="D818" t="s">
        <v>65</v>
      </c>
      <c r="E818">
        <v>18.190000000000001</v>
      </c>
      <c r="F818">
        <v>145.57</v>
      </c>
      <c r="G818">
        <v>-18.324999999999999</v>
      </c>
      <c r="H818">
        <v>145.958167</v>
      </c>
      <c r="I818">
        <v>671</v>
      </c>
      <c r="J818" t="s">
        <v>6</v>
      </c>
      <c r="K818" s="1">
        <v>32330</v>
      </c>
      <c r="L818" t="s">
        <v>67</v>
      </c>
      <c r="M818" t="s">
        <v>57</v>
      </c>
      <c r="N818" t="s">
        <v>24</v>
      </c>
      <c r="O818" t="s">
        <v>18</v>
      </c>
      <c r="P818" t="s">
        <v>27</v>
      </c>
      <c r="Q818">
        <v>5</v>
      </c>
      <c r="R818">
        <v>12.7</v>
      </c>
      <c r="S818">
        <f t="shared" si="47"/>
        <v>58900</v>
      </c>
      <c r="T818">
        <f t="shared" si="48"/>
        <v>31490</v>
      </c>
      <c r="U818">
        <f t="shared" si="49"/>
        <v>1.8704350587488092</v>
      </c>
      <c r="V818">
        <v>353</v>
      </c>
      <c r="W818">
        <v>362</v>
      </c>
    </row>
    <row r="819" spans="1:23" x14ac:dyDescent="0.2">
      <c r="A819">
        <v>15</v>
      </c>
      <c r="B819" t="s">
        <v>80</v>
      </c>
      <c r="C819" t="s">
        <v>55</v>
      </c>
      <c r="D819" t="s">
        <v>65</v>
      </c>
      <c r="E819">
        <v>18.190000000000001</v>
      </c>
      <c r="F819">
        <v>145.57</v>
      </c>
      <c r="G819">
        <v>-18.324999999999999</v>
      </c>
      <c r="H819">
        <v>145.958167</v>
      </c>
      <c r="I819">
        <v>671</v>
      </c>
      <c r="J819" t="s">
        <v>6</v>
      </c>
      <c r="K819" s="1">
        <v>32330</v>
      </c>
      <c r="L819" t="s">
        <v>67</v>
      </c>
      <c r="M819" t="s">
        <v>57</v>
      </c>
      <c r="N819" t="s">
        <v>24</v>
      </c>
      <c r="O819" t="s">
        <v>18</v>
      </c>
      <c r="P819" t="s">
        <v>27</v>
      </c>
      <c r="Q819">
        <v>6</v>
      </c>
      <c r="R819">
        <v>13.32</v>
      </c>
      <c r="S819">
        <f t="shared" si="47"/>
        <v>58900</v>
      </c>
      <c r="T819">
        <f t="shared" si="48"/>
        <v>31490</v>
      </c>
      <c r="U819">
        <f t="shared" si="49"/>
        <v>1.8704350587488092</v>
      </c>
      <c r="V819">
        <v>353</v>
      </c>
      <c r="W819">
        <v>362</v>
      </c>
    </row>
    <row r="820" spans="1:23" x14ac:dyDescent="0.2">
      <c r="A820">
        <v>15</v>
      </c>
      <c r="B820" t="s">
        <v>80</v>
      </c>
      <c r="C820" t="s">
        <v>55</v>
      </c>
      <c r="D820" t="s">
        <v>65</v>
      </c>
      <c r="E820">
        <v>18.190000000000001</v>
      </c>
      <c r="F820">
        <v>145.57</v>
      </c>
      <c r="G820">
        <v>-18.324999999999999</v>
      </c>
      <c r="H820">
        <v>145.958167</v>
      </c>
      <c r="I820">
        <v>671</v>
      </c>
      <c r="J820" t="s">
        <v>6</v>
      </c>
      <c r="K820" s="1">
        <v>32330</v>
      </c>
      <c r="L820" t="s">
        <v>67</v>
      </c>
      <c r="M820" t="s">
        <v>57</v>
      </c>
      <c r="N820" t="s">
        <v>24</v>
      </c>
      <c r="O820" t="s">
        <v>18</v>
      </c>
      <c r="P820" t="s">
        <v>27</v>
      </c>
      <c r="Q820">
        <v>7</v>
      </c>
      <c r="R820">
        <v>12.22</v>
      </c>
      <c r="S820">
        <f t="shared" si="47"/>
        <v>58900</v>
      </c>
      <c r="T820">
        <f t="shared" si="48"/>
        <v>31490</v>
      </c>
      <c r="U820">
        <f t="shared" si="49"/>
        <v>1.8704350587488092</v>
      </c>
      <c r="V820">
        <v>353</v>
      </c>
      <c r="W820">
        <v>362</v>
      </c>
    </row>
    <row r="821" spans="1:23" x14ac:dyDescent="0.2">
      <c r="A821">
        <v>15</v>
      </c>
      <c r="B821" t="s">
        <v>80</v>
      </c>
      <c r="C821" t="s">
        <v>55</v>
      </c>
      <c r="D821" t="s">
        <v>65</v>
      </c>
      <c r="E821">
        <v>18.190000000000001</v>
      </c>
      <c r="F821">
        <v>145.57</v>
      </c>
      <c r="G821">
        <v>-18.324999999999999</v>
      </c>
      <c r="H821">
        <v>145.958167</v>
      </c>
      <c r="I821">
        <v>671</v>
      </c>
      <c r="J821" t="s">
        <v>6</v>
      </c>
      <c r="K821" s="1">
        <v>32330</v>
      </c>
      <c r="L821" t="s">
        <v>67</v>
      </c>
      <c r="M821" t="s">
        <v>57</v>
      </c>
      <c r="N821" t="s">
        <v>24</v>
      </c>
      <c r="O821" t="s">
        <v>18</v>
      </c>
      <c r="P821" t="s">
        <v>27</v>
      </c>
      <c r="Q821">
        <v>8</v>
      </c>
      <c r="R821">
        <v>13.32</v>
      </c>
      <c r="S821">
        <f t="shared" si="47"/>
        <v>58900</v>
      </c>
      <c r="T821">
        <f t="shared" si="48"/>
        <v>31490</v>
      </c>
      <c r="U821">
        <f t="shared" si="49"/>
        <v>1.8704350587488092</v>
      </c>
      <c r="V821">
        <v>353</v>
      </c>
      <c r="W821">
        <v>362</v>
      </c>
    </row>
    <row r="822" spans="1:23" x14ac:dyDescent="0.2">
      <c r="A822">
        <v>15</v>
      </c>
      <c r="B822" t="s">
        <v>80</v>
      </c>
      <c r="C822" t="s">
        <v>55</v>
      </c>
      <c r="D822" t="s">
        <v>65</v>
      </c>
      <c r="E822">
        <v>18.190000000000001</v>
      </c>
      <c r="F822">
        <v>145.57</v>
      </c>
      <c r="G822">
        <v>-18.324999999999999</v>
      </c>
      <c r="H822">
        <v>145.958167</v>
      </c>
      <c r="I822">
        <v>671</v>
      </c>
      <c r="J822" t="s">
        <v>6</v>
      </c>
      <c r="K822" s="1">
        <v>32330</v>
      </c>
      <c r="L822" t="s">
        <v>67</v>
      </c>
      <c r="M822" t="s">
        <v>57</v>
      </c>
      <c r="N822" t="s">
        <v>24</v>
      </c>
      <c r="O822" t="s">
        <v>18</v>
      </c>
      <c r="P822" t="s">
        <v>27</v>
      </c>
      <c r="Q822">
        <v>9</v>
      </c>
      <c r="R822">
        <v>12.29</v>
      </c>
      <c r="S822">
        <f t="shared" si="47"/>
        <v>58900</v>
      </c>
      <c r="T822">
        <f t="shared" si="48"/>
        <v>31490</v>
      </c>
      <c r="U822">
        <f t="shared" si="49"/>
        <v>1.8704350587488092</v>
      </c>
      <c r="V822">
        <v>353</v>
      </c>
      <c r="W822">
        <v>362</v>
      </c>
    </row>
    <row r="823" spans="1:23" x14ac:dyDescent="0.2">
      <c r="A823">
        <v>15</v>
      </c>
      <c r="B823" t="s">
        <v>80</v>
      </c>
      <c r="C823" t="s">
        <v>55</v>
      </c>
      <c r="D823" t="s">
        <v>65</v>
      </c>
      <c r="E823">
        <v>18.190000000000001</v>
      </c>
      <c r="F823">
        <v>145.57</v>
      </c>
      <c r="G823">
        <v>-18.324999999999999</v>
      </c>
      <c r="H823">
        <v>145.958167</v>
      </c>
      <c r="I823">
        <v>671</v>
      </c>
      <c r="J823" t="s">
        <v>6</v>
      </c>
      <c r="K823" s="1">
        <v>32330</v>
      </c>
      <c r="L823" t="s">
        <v>67</v>
      </c>
      <c r="M823" t="s">
        <v>57</v>
      </c>
      <c r="N823" t="s">
        <v>24</v>
      </c>
      <c r="O823" t="s">
        <v>18</v>
      </c>
      <c r="P823" t="s">
        <v>27</v>
      </c>
      <c r="Q823">
        <v>10</v>
      </c>
      <c r="R823">
        <v>13.5</v>
      </c>
      <c r="S823">
        <f t="shared" si="47"/>
        <v>58900</v>
      </c>
      <c r="T823">
        <f t="shared" si="48"/>
        <v>31490</v>
      </c>
      <c r="U823">
        <f t="shared" si="49"/>
        <v>1.8704350587488092</v>
      </c>
      <c r="V823">
        <v>353</v>
      </c>
      <c r="W823">
        <v>362</v>
      </c>
    </row>
    <row r="824" spans="1:23" hidden="1" x14ac:dyDescent="0.2">
      <c r="A824">
        <v>16</v>
      </c>
      <c r="B824" t="s">
        <v>80</v>
      </c>
      <c r="C824" t="s">
        <v>55</v>
      </c>
      <c r="D824" t="s">
        <v>74</v>
      </c>
      <c r="E824">
        <v>17.3</v>
      </c>
      <c r="F824">
        <v>145.27000000000001</v>
      </c>
      <c r="G824">
        <v>-17.05</v>
      </c>
      <c r="H824">
        <v>145.44999999999999</v>
      </c>
      <c r="I824">
        <v>459</v>
      </c>
      <c r="J824" t="s">
        <v>6</v>
      </c>
      <c r="K824" s="1">
        <v>18641</v>
      </c>
      <c r="L824" t="s">
        <v>76</v>
      </c>
      <c r="M824" t="s">
        <v>75</v>
      </c>
      <c r="N824" t="s">
        <v>14</v>
      </c>
      <c r="O824" t="s">
        <v>15</v>
      </c>
      <c r="P824" t="s">
        <v>27</v>
      </c>
      <c r="Q824">
        <v>1</v>
      </c>
      <c r="R824">
        <v>13.75</v>
      </c>
      <c r="S824">
        <f>(98+120)*284</f>
        <v>61912</v>
      </c>
      <c r="T824">
        <f>260*98</f>
        <v>25480</v>
      </c>
      <c r="U824">
        <f t="shared" si="49"/>
        <v>2.4298273155416013</v>
      </c>
      <c r="V824">
        <v>347</v>
      </c>
      <c r="W824">
        <v>368</v>
      </c>
    </row>
    <row r="825" spans="1:23" hidden="1" x14ac:dyDescent="0.2">
      <c r="A825">
        <v>16</v>
      </c>
      <c r="B825" t="s">
        <v>80</v>
      </c>
      <c r="C825" t="s">
        <v>55</v>
      </c>
      <c r="D825" t="s">
        <v>74</v>
      </c>
      <c r="E825">
        <v>17.3</v>
      </c>
      <c r="F825">
        <v>145.27000000000001</v>
      </c>
      <c r="G825">
        <v>-17.05</v>
      </c>
      <c r="H825">
        <v>145.44999999999999</v>
      </c>
      <c r="I825">
        <v>459</v>
      </c>
      <c r="J825" t="s">
        <v>6</v>
      </c>
      <c r="K825" s="1">
        <v>18641</v>
      </c>
      <c r="L825" t="s">
        <v>76</v>
      </c>
      <c r="M825" t="s">
        <v>75</v>
      </c>
      <c r="N825" t="s">
        <v>14</v>
      </c>
      <c r="O825" t="s">
        <v>15</v>
      </c>
      <c r="P825" t="s">
        <v>27</v>
      </c>
      <c r="Q825">
        <v>2</v>
      </c>
      <c r="R825">
        <v>17.809999999999999</v>
      </c>
      <c r="S825">
        <f t="shared" ref="S825:S877" si="50">(98+120)*284</f>
        <v>61912</v>
      </c>
      <c r="T825">
        <f t="shared" ref="T825:T877" si="51">260*98</f>
        <v>25480</v>
      </c>
      <c r="U825">
        <f t="shared" ref="U825:U878" si="52">S825/T825</f>
        <v>2.4298273155416013</v>
      </c>
      <c r="V825">
        <v>347</v>
      </c>
      <c r="W825">
        <v>368</v>
      </c>
    </row>
    <row r="826" spans="1:23" hidden="1" x14ac:dyDescent="0.2">
      <c r="A826">
        <v>16</v>
      </c>
      <c r="B826" t="s">
        <v>80</v>
      </c>
      <c r="C826" t="s">
        <v>55</v>
      </c>
      <c r="D826" t="s">
        <v>74</v>
      </c>
      <c r="E826">
        <v>17.3</v>
      </c>
      <c r="F826">
        <v>145.27000000000001</v>
      </c>
      <c r="G826">
        <v>-17.05</v>
      </c>
      <c r="H826">
        <v>145.44999999999999</v>
      </c>
      <c r="I826">
        <v>459</v>
      </c>
      <c r="J826" t="s">
        <v>6</v>
      </c>
      <c r="K826" s="1">
        <v>18641</v>
      </c>
      <c r="L826" t="s">
        <v>76</v>
      </c>
      <c r="M826" t="s">
        <v>75</v>
      </c>
      <c r="N826" t="s">
        <v>14</v>
      </c>
      <c r="O826" t="s">
        <v>15</v>
      </c>
      <c r="P826" t="s">
        <v>27</v>
      </c>
      <c r="Q826">
        <v>3</v>
      </c>
      <c r="R826">
        <v>17.239999999999998</v>
      </c>
      <c r="S826">
        <f t="shared" si="50"/>
        <v>61912</v>
      </c>
      <c r="T826">
        <f t="shared" si="51"/>
        <v>25480</v>
      </c>
      <c r="U826">
        <f t="shared" si="52"/>
        <v>2.4298273155416013</v>
      </c>
      <c r="V826">
        <v>347</v>
      </c>
      <c r="W826">
        <v>368</v>
      </c>
    </row>
    <row r="827" spans="1:23" hidden="1" x14ac:dyDescent="0.2">
      <c r="A827">
        <v>16</v>
      </c>
      <c r="B827" t="s">
        <v>80</v>
      </c>
      <c r="C827" t="s">
        <v>55</v>
      </c>
      <c r="D827" t="s">
        <v>74</v>
      </c>
      <c r="E827">
        <v>17.3</v>
      </c>
      <c r="F827">
        <v>145.27000000000001</v>
      </c>
      <c r="G827">
        <v>-17.05</v>
      </c>
      <c r="H827">
        <v>145.44999999999999</v>
      </c>
      <c r="I827">
        <v>459</v>
      </c>
      <c r="J827" t="s">
        <v>6</v>
      </c>
      <c r="K827" s="1">
        <v>18641</v>
      </c>
      <c r="L827" t="s">
        <v>76</v>
      </c>
      <c r="M827" t="s">
        <v>75</v>
      </c>
      <c r="N827" t="s">
        <v>14</v>
      </c>
      <c r="O827" t="s">
        <v>15</v>
      </c>
      <c r="P827" t="s">
        <v>27</v>
      </c>
      <c r="Q827">
        <v>4</v>
      </c>
      <c r="R827">
        <v>18.16</v>
      </c>
      <c r="S827">
        <f t="shared" si="50"/>
        <v>61912</v>
      </c>
      <c r="T827">
        <f t="shared" si="51"/>
        <v>25480</v>
      </c>
      <c r="U827">
        <f t="shared" si="52"/>
        <v>2.4298273155416013</v>
      </c>
      <c r="V827">
        <v>347</v>
      </c>
      <c r="W827">
        <v>368</v>
      </c>
    </row>
    <row r="828" spans="1:23" hidden="1" x14ac:dyDescent="0.2">
      <c r="A828">
        <v>16</v>
      </c>
      <c r="B828" t="s">
        <v>80</v>
      </c>
      <c r="C828" t="s">
        <v>55</v>
      </c>
      <c r="D828" t="s">
        <v>74</v>
      </c>
      <c r="E828">
        <v>17.3</v>
      </c>
      <c r="F828">
        <v>145.27000000000001</v>
      </c>
      <c r="G828">
        <v>-17.05</v>
      </c>
      <c r="H828">
        <v>145.44999999999999</v>
      </c>
      <c r="I828">
        <v>459</v>
      </c>
      <c r="J828" t="s">
        <v>6</v>
      </c>
      <c r="K828" s="1">
        <v>18641</v>
      </c>
      <c r="L828" t="s">
        <v>76</v>
      </c>
      <c r="M828" t="s">
        <v>75</v>
      </c>
      <c r="N828" t="s">
        <v>14</v>
      </c>
      <c r="O828" t="s">
        <v>15</v>
      </c>
      <c r="P828" t="s">
        <v>27</v>
      </c>
      <c r="Q828">
        <v>5</v>
      </c>
      <c r="R828">
        <v>18.850000000000001</v>
      </c>
      <c r="S828">
        <f t="shared" si="50"/>
        <v>61912</v>
      </c>
      <c r="T828">
        <f t="shared" si="51"/>
        <v>25480</v>
      </c>
      <c r="U828">
        <f t="shared" si="52"/>
        <v>2.4298273155416013</v>
      </c>
      <c r="V828">
        <v>347</v>
      </c>
      <c r="W828">
        <v>368</v>
      </c>
    </row>
    <row r="829" spans="1:23" hidden="1" x14ac:dyDescent="0.2">
      <c r="A829">
        <v>16</v>
      </c>
      <c r="B829" t="s">
        <v>80</v>
      </c>
      <c r="C829" t="s">
        <v>55</v>
      </c>
      <c r="D829" t="s">
        <v>74</v>
      </c>
      <c r="E829">
        <v>17.3</v>
      </c>
      <c r="F829">
        <v>145.27000000000001</v>
      </c>
      <c r="G829">
        <v>-17.05</v>
      </c>
      <c r="H829">
        <v>145.44999999999999</v>
      </c>
      <c r="I829">
        <v>459</v>
      </c>
      <c r="J829" t="s">
        <v>6</v>
      </c>
      <c r="K829" s="1">
        <v>18641</v>
      </c>
      <c r="L829" t="s">
        <v>76</v>
      </c>
      <c r="M829" t="s">
        <v>75</v>
      </c>
      <c r="N829" t="s">
        <v>14</v>
      </c>
      <c r="O829" t="s">
        <v>15</v>
      </c>
      <c r="P829" t="s">
        <v>27</v>
      </c>
      <c r="Q829">
        <v>6</v>
      </c>
      <c r="R829">
        <v>17.21</v>
      </c>
      <c r="S829">
        <f t="shared" si="50"/>
        <v>61912</v>
      </c>
      <c r="T829">
        <f t="shared" si="51"/>
        <v>25480</v>
      </c>
      <c r="U829">
        <f t="shared" si="52"/>
        <v>2.4298273155416013</v>
      </c>
      <c r="V829">
        <v>347</v>
      </c>
      <c r="W829">
        <v>368</v>
      </c>
    </row>
    <row r="830" spans="1:23" hidden="1" x14ac:dyDescent="0.2">
      <c r="A830">
        <v>16</v>
      </c>
      <c r="B830" t="s">
        <v>80</v>
      </c>
      <c r="C830" t="s">
        <v>55</v>
      </c>
      <c r="D830" t="s">
        <v>74</v>
      </c>
      <c r="E830">
        <v>17.3</v>
      </c>
      <c r="F830">
        <v>145.27000000000001</v>
      </c>
      <c r="G830">
        <v>-17.05</v>
      </c>
      <c r="H830">
        <v>145.44999999999999</v>
      </c>
      <c r="I830">
        <v>459</v>
      </c>
      <c r="J830" t="s">
        <v>6</v>
      </c>
      <c r="K830" s="1">
        <v>18641</v>
      </c>
      <c r="L830" t="s">
        <v>76</v>
      </c>
      <c r="M830" t="s">
        <v>75</v>
      </c>
      <c r="N830" t="s">
        <v>14</v>
      </c>
      <c r="O830" t="s">
        <v>16</v>
      </c>
      <c r="P830" t="s">
        <v>27</v>
      </c>
      <c r="Q830">
        <v>1</v>
      </c>
      <c r="R830">
        <v>13.49</v>
      </c>
      <c r="S830">
        <f t="shared" si="50"/>
        <v>61912</v>
      </c>
      <c r="T830">
        <f t="shared" si="51"/>
        <v>25480</v>
      </c>
      <c r="U830">
        <f t="shared" si="52"/>
        <v>2.4298273155416013</v>
      </c>
      <c r="V830">
        <v>347</v>
      </c>
      <c r="W830">
        <v>368</v>
      </c>
    </row>
    <row r="831" spans="1:23" hidden="1" x14ac:dyDescent="0.2">
      <c r="A831">
        <v>16</v>
      </c>
      <c r="B831" t="s">
        <v>80</v>
      </c>
      <c r="C831" t="s">
        <v>55</v>
      </c>
      <c r="D831" t="s">
        <v>74</v>
      </c>
      <c r="E831">
        <v>17.3</v>
      </c>
      <c r="F831">
        <v>145.27000000000001</v>
      </c>
      <c r="G831">
        <v>-17.05</v>
      </c>
      <c r="H831">
        <v>145.44999999999999</v>
      </c>
      <c r="I831">
        <v>459</v>
      </c>
      <c r="J831" t="s">
        <v>6</v>
      </c>
      <c r="K831" s="1">
        <v>18641</v>
      </c>
      <c r="L831" t="s">
        <v>76</v>
      </c>
      <c r="M831" t="s">
        <v>75</v>
      </c>
      <c r="N831" t="s">
        <v>14</v>
      </c>
      <c r="O831" t="s">
        <v>16</v>
      </c>
      <c r="P831" t="s">
        <v>27</v>
      </c>
      <c r="Q831">
        <v>2</v>
      </c>
      <c r="R831">
        <v>14.55</v>
      </c>
      <c r="S831">
        <f t="shared" si="50"/>
        <v>61912</v>
      </c>
      <c r="T831">
        <f t="shared" si="51"/>
        <v>25480</v>
      </c>
      <c r="U831">
        <f t="shared" si="52"/>
        <v>2.4298273155416013</v>
      </c>
      <c r="V831">
        <v>347</v>
      </c>
      <c r="W831">
        <v>368</v>
      </c>
    </row>
    <row r="832" spans="1:23" hidden="1" x14ac:dyDescent="0.2">
      <c r="A832">
        <v>16</v>
      </c>
      <c r="B832" t="s">
        <v>80</v>
      </c>
      <c r="C832" t="s">
        <v>55</v>
      </c>
      <c r="D832" t="s">
        <v>74</v>
      </c>
      <c r="E832">
        <v>17.3</v>
      </c>
      <c r="F832">
        <v>145.27000000000001</v>
      </c>
      <c r="G832">
        <v>-17.05</v>
      </c>
      <c r="H832">
        <v>145.44999999999999</v>
      </c>
      <c r="I832">
        <v>459</v>
      </c>
      <c r="J832" t="s">
        <v>6</v>
      </c>
      <c r="K832" s="1">
        <v>18641</v>
      </c>
      <c r="L832" t="s">
        <v>76</v>
      </c>
      <c r="M832" t="s">
        <v>75</v>
      </c>
      <c r="N832" t="s">
        <v>14</v>
      </c>
      <c r="O832" t="s">
        <v>16</v>
      </c>
      <c r="P832" t="s">
        <v>27</v>
      </c>
      <c r="Q832">
        <v>3</v>
      </c>
      <c r="R832">
        <v>12.87</v>
      </c>
      <c r="S832">
        <f t="shared" si="50"/>
        <v>61912</v>
      </c>
      <c r="T832">
        <f t="shared" si="51"/>
        <v>25480</v>
      </c>
      <c r="U832">
        <f t="shared" si="52"/>
        <v>2.4298273155416013</v>
      </c>
      <c r="V832">
        <v>347</v>
      </c>
      <c r="W832">
        <v>368</v>
      </c>
    </row>
    <row r="833" spans="1:23" hidden="1" x14ac:dyDescent="0.2">
      <c r="A833">
        <v>16</v>
      </c>
      <c r="B833" t="s">
        <v>80</v>
      </c>
      <c r="C833" t="s">
        <v>55</v>
      </c>
      <c r="D833" t="s">
        <v>74</v>
      </c>
      <c r="E833">
        <v>17.3</v>
      </c>
      <c r="F833">
        <v>145.27000000000001</v>
      </c>
      <c r="G833">
        <v>-17.05</v>
      </c>
      <c r="H833">
        <v>145.44999999999999</v>
      </c>
      <c r="I833">
        <v>459</v>
      </c>
      <c r="J833" t="s">
        <v>6</v>
      </c>
      <c r="K833" s="1">
        <v>18641</v>
      </c>
      <c r="L833" t="s">
        <v>76</v>
      </c>
      <c r="M833" t="s">
        <v>75</v>
      </c>
      <c r="N833" t="s">
        <v>14</v>
      </c>
      <c r="O833" t="s">
        <v>16</v>
      </c>
      <c r="P833" t="s">
        <v>27</v>
      </c>
      <c r="Q833">
        <v>4</v>
      </c>
      <c r="R833">
        <v>16.510000000000002</v>
      </c>
      <c r="S833">
        <f t="shared" si="50"/>
        <v>61912</v>
      </c>
      <c r="T833">
        <f t="shared" si="51"/>
        <v>25480</v>
      </c>
      <c r="U833">
        <f t="shared" si="52"/>
        <v>2.4298273155416013</v>
      </c>
      <c r="V833">
        <v>347</v>
      </c>
      <c r="W833">
        <v>368</v>
      </c>
    </row>
    <row r="834" spans="1:23" hidden="1" x14ac:dyDescent="0.2">
      <c r="A834">
        <v>16</v>
      </c>
      <c r="B834" t="s">
        <v>80</v>
      </c>
      <c r="C834" t="s">
        <v>55</v>
      </c>
      <c r="D834" t="s">
        <v>74</v>
      </c>
      <c r="E834">
        <v>17.3</v>
      </c>
      <c r="F834">
        <v>145.27000000000001</v>
      </c>
      <c r="G834">
        <v>-17.05</v>
      </c>
      <c r="H834">
        <v>145.44999999999999</v>
      </c>
      <c r="I834">
        <v>459</v>
      </c>
      <c r="J834" t="s">
        <v>6</v>
      </c>
      <c r="K834" s="1">
        <v>18641</v>
      </c>
      <c r="L834" t="s">
        <v>76</v>
      </c>
      <c r="M834" t="s">
        <v>75</v>
      </c>
      <c r="N834" t="s">
        <v>14</v>
      </c>
      <c r="O834" t="s">
        <v>16</v>
      </c>
      <c r="P834" t="s">
        <v>27</v>
      </c>
      <c r="Q834">
        <v>5</v>
      </c>
      <c r="R834">
        <v>13.92</v>
      </c>
      <c r="S834">
        <f t="shared" si="50"/>
        <v>61912</v>
      </c>
      <c r="T834">
        <f t="shared" si="51"/>
        <v>25480</v>
      </c>
      <c r="U834">
        <f t="shared" si="52"/>
        <v>2.4298273155416013</v>
      </c>
      <c r="V834">
        <v>347</v>
      </c>
      <c r="W834">
        <v>368</v>
      </c>
    </row>
    <row r="835" spans="1:23" hidden="1" x14ac:dyDescent="0.2">
      <c r="A835">
        <v>16</v>
      </c>
      <c r="B835" t="s">
        <v>80</v>
      </c>
      <c r="C835" t="s">
        <v>55</v>
      </c>
      <c r="D835" t="s">
        <v>74</v>
      </c>
      <c r="E835">
        <v>17.3</v>
      </c>
      <c r="F835">
        <v>145.27000000000001</v>
      </c>
      <c r="G835">
        <v>-17.05</v>
      </c>
      <c r="H835">
        <v>145.44999999999999</v>
      </c>
      <c r="I835">
        <v>459</v>
      </c>
      <c r="J835" t="s">
        <v>6</v>
      </c>
      <c r="K835" s="1">
        <v>18641</v>
      </c>
      <c r="L835" t="s">
        <v>76</v>
      </c>
      <c r="M835" t="s">
        <v>75</v>
      </c>
      <c r="N835" t="s">
        <v>14</v>
      </c>
      <c r="O835" t="s">
        <v>16</v>
      </c>
      <c r="P835" t="s">
        <v>27</v>
      </c>
      <c r="Q835">
        <v>6</v>
      </c>
      <c r="R835">
        <v>17.32</v>
      </c>
      <c r="S835">
        <f t="shared" si="50"/>
        <v>61912</v>
      </c>
      <c r="T835">
        <f t="shared" si="51"/>
        <v>25480</v>
      </c>
      <c r="U835">
        <f t="shared" si="52"/>
        <v>2.4298273155416013</v>
      </c>
      <c r="V835">
        <v>347</v>
      </c>
      <c r="W835">
        <v>368</v>
      </c>
    </row>
    <row r="836" spans="1:23" hidden="1" x14ac:dyDescent="0.2">
      <c r="A836">
        <v>16</v>
      </c>
      <c r="B836" t="s">
        <v>80</v>
      </c>
      <c r="C836" t="s">
        <v>55</v>
      </c>
      <c r="D836" t="s">
        <v>74</v>
      </c>
      <c r="E836">
        <v>17.3</v>
      </c>
      <c r="F836">
        <v>145.27000000000001</v>
      </c>
      <c r="G836">
        <v>-17.05</v>
      </c>
      <c r="H836">
        <v>145.44999999999999</v>
      </c>
      <c r="I836">
        <v>459</v>
      </c>
      <c r="J836" t="s">
        <v>6</v>
      </c>
      <c r="K836" s="1">
        <v>18641</v>
      </c>
      <c r="L836" t="s">
        <v>76</v>
      </c>
      <c r="M836" t="s">
        <v>75</v>
      </c>
      <c r="N836" t="s">
        <v>14</v>
      </c>
      <c r="O836" t="s">
        <v>18</v>
      </c>
      <c r="P836" t="s">
        <v>27</v>
      </c>
      <c r="Q836">
        <v>1</v>
      </c>
      <c r="R836">
        <v>2.1800000000000002</v>
      </c>
      <c r="S836">
        <f t="shared" si="50"/>
        <v>61912</v>
      </c>
      <c r="T836">
        <f t="shared" si="51"/>
        <v>25480</v>
      </c>
      <c r="U836">
        <f t="shared" si="52"/>
        <v>2.4298273155416013</v>
      </c>
      <c r="V836">
        <v>347</v>
      </c>
      <c r="W836">
        <v>368</v>
      </c>
    </row>
    <row r="837" spans="1:23" hidden="1" x14ac:dyDescent="0.2">
      <c r="A837">
        <v>16</v>
      </c>
      <c r="B837" t="s">
        <v>80</v>
      </c>
      <c r="C837" t="s">
        <v>55</v>
      </c>
      <c r="D837" t="s">
        <v>74</v>
      </c>
      <c r="E837">
        <v>17.3</v>
      </c>
      <c r="F837">
        <v>145.27000000000001</v>
      </c>
      <c r="G837">
        <v>-17.05</v>
      </c>
      <c r="H837">
        <v>145.44999999999999</v>
      </c>
      <c r="I837">
        <v>459</v>
      </c>
      <c r="J837" t="s">
        <v>6</v>
      </c>
      <c r="K837" s="1">
        <v>18641</v>
      </c>
      <c r="L837" t="s">
        <v>76</v>
      </c>
      <c r="M837" t="s">
        <v>75</v>
      </c>
      <c r="N837" t="s">
        <v>14</v>
      </c>
      <c r="O837" t="s">
        <v>18</v>
      </c>
      <c r="P837" t="s">
        <v>27</v>
      </c>
      <c r="Q837">
        <v>2</v>
      </c>
      <c r="R837">
        <v>2.74</v>
      </c>
      <c r="S837">
        <f t="shared" si="50"/>
        <v>61912</v>
      </c>
      <c r="T837">
        <f t="shared" si="51"/>
        <v>25480</v>
      </c>
      <c r="U837">
        <f t="shared" si="52"/>
        <v>2.4298273155416013</v>
      </c>
      <c r="V837">
        <v>347</v>
      </c>
      <c r="W837">
        <v>368</v>
      </c>
    </row>
    <row r="838" spans="1:23" hidden="1" x14ac:dyDescent="0.2">
      <c r="A838">
        <v>16</v>
      </c>
      <c r="B838" t="s">
        <v>80</v>
      </c>
      <c r="C838" t="s">
        <v>55</v>
      </c>
      <c r="D838" t="s">
        <v>74</v>
      </c>
      <c r="E838">
        <v>17.3</v>
      </c>
      <c r="F838">
        <v>145.27000000000001</v>
      </c>
      <c r="G838">
        <v>-17.05</v>
      </c>
      <c r="H838">
        <v>145.44999999999999</v>
      </c>
      <c r="I838">
        <v>459</v>
      </c>
      <c r="J838" t="s">
        <v>6</v>
      </c>
      <c r="K838" s="1">
        <v>18641</v>
      </c>
      <c r="L838" t="s">
        <v>76</v>
      </c>
      <c r="M838" t="s">
        <v>75</v>
      </c>
      <c r="N838" t="s">
        <v>14</v>
      </c>
      <c r="O838" t="s">
        <v>18</v>
      </c>
      <c r="P838" t="s">
        <v>27</v>
      </c>
      <c r="Q838">
        <v>3</v>
      </c>
      <c r="R838">
        <v>3</v>
      </c>
      <c r="S838">
        <f t="shared" si="50"/>
        <v>61912</v>
      </c>
      <c r="T838">
        <f t="shared" si="51"/>
        <v>25480</v>
      </c>
      <c r="U838">
        <f t="shared" si="52"/>
        <v>2.4298273155416013</v>
      </c>
      <c r="V838">
        <v>347</v>
      </c>
      <c r="W838">
        <v>368</v>
      </c>
    </row>
    <row r="839" spans="1:23" hidden="1" x14ac:dyDescent="0.2">
      <c r="A839">
        <v>16</v>
      </c>
      <c r="B839" t="s">
        <v>80</v>
      </c>
      <c r="C839" t="s">
        <v>55</v>
      </c>
      <c r="D839" t="s">
        <v>74</v>
      </c>
      <c r="E839">
        <v>17.3</v>
      </c>
      <c r="F839">
        <v>145.27000000000001</v>
      </c>
      <c r="G839">
        <v>-17.05</v>
      </c>
      <c r="H839">
        <v>145.44999999999999</v>
      </c>
      <c r="I839">
        <v>459</v>
      </c>
      <c r="J839" t="s">
        <v>6</v>
      </c>
      <c r="K839" s="1">
        <v>18641</v>
      </c>
      <c r="L839" t="s">
        <v>76</v>
      </c>
      <c r="M839" t="s">
        <v>75</v>
      </c>
      <c r="N839" t="s">
        <v>14</v>
      </c>
      <c r="O839" t="s">
        <v>18</v>
      </c>
      <c r="P839" t="s">
        <v>27</v>
      </c>
      <c r="Q839">
        <v>4</v>
      </c>
      <c r="R839">
        <v>1.79</v>
      </c>
      <c r="S839">
        <f t="shared" si="50"/>
        <v>61912</v>
      </c>
      <c r="T839">
        <f t="shared" si="51"/>
        <v>25480</v>
      </c>
      <c r="U839">
        <f t="shared" si="52"/>
        <v>2.4298273155416013</v>
      </c>
      <c r="V839">
        <v>347</v>
      </c>
      <c r="W839">
        <v>368</v>
      </c>
    </row>
    <row r="840" spans="1:23" hidden="1" x14ac:dyDescent="0.2">
      <c r="A840">
        <v>16</v>
      </c>
      <c r="B840" t="s">
        <v>80</v>
      </c>
      <c r="C840" t="s">
        <v>55</v>
      </c>
      <c r="D840" t="s">
        <v>74</v>
      </c>
      <c r="E840">
        <v>17.3</v>
      </c>
      <c r="F840">
        <v>145.27000000000001</v>
      </c>
      <c r="G840">
        <v>-17.05</v>
      </c>
      <c r="H840">
        <v>145.44999999999999</v>
      </c>
      <c r="I840">
        <v>459</v>
      </c>
      <c r="J840" t="s">
        <v>6</v>
      </c>
      <c r="K840" s="1">
        <v>18641</v>
      </c>
      <c r="L840" t="s">
        <v>76</v>
      </c>
      <c r="M840" t="s">
        <v>75</v>
      </c>
      <c r="N840" t="s">
        <v>14</v>
      </c>
      <c r="O840" t="s">
        <v>18</v>
      </c>
      <c r="P840" t="s">
        <v>27</v>
      </c>
      <c r="Q840">
        <v>5</v>
      </c>
      <c r="R840">
        <v>1.65</v>
      </c>
      <c r="S840">
        <f t="shared" si="50"/>
        <v>61912</v>
      </c>
      <c r="T840">
        <f t="shared" si="51"/>
        <v>25480</v>
      </c>
      <c r="U840">
        <f t="shared" si="52"/>
        <v>2.4298273155416013</v>
      </c>
      <c r="V840">
        <v>347</v>
      </c>
      <c r="W840">
        <v>368</v>
      </c>
    </row>
    <row r="841" spans="1:23" hidden="1" x14ac:dyDescent="0.2">
      <c r="A841">
        <v>16</v>
      </c>
      <c r="B841" t="s">
        <v>80</v>
      </c>
      <c r="C841" t="s">
        <v>55</v>
      </c>
      <c r="D841" t="s">
        <v>74</v>
      </c>
      <c r="E841">
        <v>17.3</v>
      </c>
      <c r="F841">
        <v>145.27000000000001</v>
      </c>
      <c r="G841">
        <v>-17.05</v>
      </c>
      <c r="H841">
        <v>145.44999999999999</v>
      </c>
      <c r="I841">
        <v>459</v>
      </c>
      <c r="J841" t="s">
        <v>6</v>
      </c>
      <c r="K841" s="1">
        <v>18641</v>
      </c>
      <c r="L841" t="s">
        <v>76</v>
      </c>
      <c r="M841" t="s">
        <v>75</v>
      </c>
      <c r="N841" t="s">
        <v>14</v>
      </c>
      <c r="O841" t="s">
        <v>18</v>
      </c>
      <c r="P841" t="s">
        <v>27</v>
      </c>
      <c r="Q841">
        <v>6</v>
      </c>
      <c r="R841">
        <v>3.52</v>
      </c>
      <c r="S841">
        <f t="shared" si="50"/>
        <v>61912</v>
      </c>
      <c r="T841">
        <f t="shared" si="51"/>
        <v>25480</v>
      </c>
      <c r="U841">
        <f t="shared" si="52"/>
        <v>2.4298273155416013</v>
      </c>
      <c r="V841">
        <v>347</v>
      </c>
      <c r="W841">
        <v>368</v>
      </c>
    </row>
    <row r="842" spans="1:23" hidden="1" x14ac:dyDescent="0.2">
      <c r="A842">
        <v>16</v>
      </c>
      <c r="B842" t="s">
        <v>80</v>
      </c>
      <c r="C842" t="s">
        <v>55</v>
      </c>
      <c r="D842" t="s">
        <v>74</v>
      </c>
      <c r="E842">
        <v>17.3</v>
      </c>
      <c r="F842">
        <v>145.27000000000001</v>
      </c>
      <c r="G842">
        <v>-17.05</v>
      </c>
      <c r="H842">
        <v>145.44999999999999</v>
      </c>
      <c r="I842">
        <v>459</v>
      </c>
      <c r="J842" t="s">
        <v>6</v>
      </c>
      <c r="K842" s="1">
        <v>18641</v>
      </c>
      <c r="L842" t="s">
        <v>76</v>
      </c>
      <c r="M842" t="s">
        <v>75</v>
      </c>
      <c r="N842" t="s">
        <v>14</v>
      </c>
      <c r="O842" t="s">
        <v>19</v>
      </c>
      <c r="P842" t="s">
        <v>27</v>
      </c>
      <c r="Q842">
        <v>1</v>
      </c>
      <c r="R842">
        <v>12.33</v>
      </c>
      <c r="S842">
        <f t="shared" si="50"/>
        <v>61912</v>
      </c>
      <c r="T842">
        <f t="shared" si="51"/>
        <v>25480</v>
      </c>
      <c r="U842">
        <f t="shared" si="52"/>
        <v>2.4298273155416013</v>
      </c>
      <c r="V842">
        <v>347</v>
      </c>
      <c r="W842">
        <v>368</v>
      </c>
    </row>
    <row r="843" spans="1:23" hidden="1" x14ac:dyDescent="0.2">
      <c r="A843">
        <v>16</v>
      </c>
      <c r="B843" t="s">
        <v>80</v>
      </c>
      <c r="C843" t="s">
        <v>55</v>
      </c>
      <c r="D843" t="s">
        <v>74</v>
      </c>
      <c r="E843">
        <v>17.3</v>
      </c>
      <c r="F843">
        <v>145.27000000000001</v>
      </c>
      <c r="G843">
        <v>-17.05</v>
      </c>
      <c r="H843">
        <v>145.44999999999999</v>
      </c>
      <c r="I843">
        <v>459</v>
      </c>
      <c r="J843" t="s">
        <v>6</v>
      </c>
      <c r="K843" s="1">
        <v>18641</v>
      </c>
      <c r="L843" t="s">
        <v>76</v>
      </c>
      <c r="M843" t="s">
        <v>75</v>
      </c>
      <c r="N843" t="s">
        <v>14</v>
      </c>
      <c r="O843" t="s">
        <v>19</v>
      </c>
      <c r="P843" t="s">
        <v>27</v>
      </c>
      <c r="Q843">
        <v>2</v>
      </c>
      <c r="R843">
        <v>8.9499999999999993</v>
      </c>
      <c r="S843">
        <f t="shared" si="50"/>
        <v>61912</v>
      </c>
      <c r="T843">
        <f t="shared" si="51"/>
        <v>25480</v>
      </c>
      <c r="U843">
        <f t="shared" si="52"/>
        <v>2.4298273155416013</v>
      </c>
      <c r="V843">
        <v>347</v>
      </c>
      <c r="W843">
        <v>368</v>
      </c>
    </row>
    <row r="844" spans="1:23" hidden="1" x14ac:dyDescent="0.2">
      <c r="A844">
        <v>16</v>
      </c>
      <c r="B844" t="s">
        <v>80</v>
      </c>
      <c r="C844" t="s">
        <v>55</v>
      </c>
      <c r="D844" t="s">
        <v>74</v>
      </c>
      <c r="E844">
        <v>17.3</v>
      </c>
      <c r="F844">
        <v>145.27000000000001</v>
      </c>
      <c r="G844">
        <v>-17.05</v>
      </c>
      <c r="H844">
        <v>145.44999999999999</v>
      </c>
      <c r="I844">
        <v>459</v>
      </c>
      <c r="J844" t="s">
        <v>6</v>
      </c>
      <c r="K844" s="1">
        <v>18641</v>
      </c>
      <c r="L844" t="s">
        <v>76</v>
      </c>
      <c r="M844" t="s">
        <v>75</v>
      </c>
      <c r="N844" t="s">
        <v>14</v>
      </c>
      <c r="O844" t="s">
        <v>19</v>
      </c>
      <c r="P844" t="s">
        <v>27</v>
      </c>
      <c r="Q844">
        <v>3</v>
      </c>
      <c r="R844">
        <v>10.27</v>
      </c>
      <c r="S844">
        <f t="shared" si="50"/>
        <v>61912</v>
      </c>
      <c r="T844">
        <f t="shared" si="51"/>
        <v>25480</v>
      </c>
      <c r="U844">
        <f t="shared" si="52"/>
        <v>2.4298273155416013</v>
      </c>
      <c r="V844">
        <v>347</v>
      </c>
      <c r="W844">
        <v>368</v>
      </c>
    </row>
    <row r="845" spans="1:23" hidden="1" x14ac:dyDescent="0.2">
      <c r="A845">
        <v>16</v>
      </c>
      <c r="B845" t="s">
        <v>80</v>
      </c>
      <c r="C845" t="s">
        <v>55</v>
      </c>
      <c r="D845" t="s">
        <v>74</v>
      </c>
      <c r="E845">
        <v>17.3</v>
      </c>
      <c r="F845">
        <v>145.27000000000001</v>
      </c>
      <c r="G845">
        <v>-17.05</v>
      </c>
      <c r="H845">
        <v>145.44999999999999</v>
      </c>
      <c r="I845">
        <v>459</v>
      </c>
      <c r="J845" t="s">
        <v>6</v>
      </c>
      <c r="K845" s="1">
        <v>18641</v>
      </c>
      <c r="L845" t="s">
        <v>76</v>
      </c>
      <c r="M845" t="s">
        <v>75</v>
      </c>
      <c r="N845" t="s">
        <v>14</v>
      </c>
      <c r="O845" t="s">
        <v>19</v>
      </c>
      <c r="P845" t="s">
        <v>27</v>
      </c>
      <c r="Q845">
        <v>4</v>
      </c>
      <c r="R845">
        <v>7.59</v>
      </c>
      <c r="S845">
        <f t="shared" si="50"/>
        <v>61912</v>
      </c>
      <c r="T845">
        <f t="shared" si="51"/>
        <v>25480</v>
      </c>
      <c r="U845">
        <f t="shared" si="52"/>
        <v>2.4298273155416013</v>
      </c>
      <c r="V845">
        <v>347</v>
      </c>
      <c r="W845">
        <v>368</v>
      </c>
    </row>
    <row r="846" spans="1:23" hidden="1" x14ac:dyDescent="0.2">
      <c r="A846">
        <v>16</v>
      </c>
      <c r="B846" t="s">
        <v>80</v>
      </c>
      <c r="C846" t="s">
        <v>55</v>
      </c>
      <c r="D846" t="s">
        <v>74</v>
      </c>
      <c r="E846">
        <v>17.3</v>
      </c>
      <c r="F846">
        <v>145.27000000000001</v>
      </c>
      <c r="G846">
        <v>-17.05</v>
      </c>
      <c r="H846">
        <v>145.44999999999999</v>
      </c>
      <c r="I846">
        <v>459</v>
      </c>
      <c r="J846" t="s">
        <v>6</v>
      </c>
      <c r="K846" s="1">
        <v>18641</v>
      </c>
      <c r="L846" t="s">
        <v>76</v>
      </c>
      <c r="M846" t="s">
        <v>75</v>
      </c>
      <c r="N846" t="s">
        <v>14</v>
      </c>
      <c r="O846" t="s">
        <v>19</v>
      </c>
      <c r="P846" t="s">
        <v>27</v>
      </c>
      <c r="Q846">
        <v>5</v>
      </c>
      <c r="R846">
        <v>8.51</v>
      </c>
      <c r="S846">
        <f t="shared" si="50"/>
        <v>61912</v>
      </c>
      <c r="T846">
        <f t="shared" si="51"/>
        <v>25480</v>
      </c>
      <c r="U846">
        <f t="shared" si="52"/>
        <v>2.4298273155416013</v>
      </c>
      <c r="V846">
        <v>347</v>
      </c>
      <c r="W846">
        <v>368</v>
      </c>
    </row>
    <row r="847" spans="1:23" hidden="1" x14ac:dyDescent="0.2">
      <c r="A847">
        <v>16</v>
      </c>
      <c r="B847" t="s">
        <v>80</v>
      </c>
      <c r="C847" t="s">
        <v>55</v>
      </c>
      <c r="D847" t="s">
        <v>74</v>
      </c>
      <c r="E847">
        <v>17.3</v>
      </c>
      <c r="F847">
        <v>145.27000000000001</v>
      </c>
      <c r="G847">
        <v>-17.05</v>
      </c>
      <c r="H847">
        <v>145.44999999999999</v>
      </c>
      <c r="I847">
        <v>459</v>
      </c>
      <c r="J847" t="s">
        <v>6</v>
      </c>
      <c r="K847" s="1">
        <v>18641</v>
      </c>
      <c r="L847" t="s">
        <v>76</v>
      </c>
      <c r="M847" t="s">
        <v>75</v>
      </c>
      <c r="N847" t="s">
        <v>14</v>
      </c>
      <c r="O847" t="s">
        <v>19</v>
      </c>
      <c r="P847" t="s">
        <v>27</v>
      </c>
      <c r="Q847">
        <v>6</v>
      </c>
      <c r="R847">
        <v>9.91</v>
      </c>
      <c r="S847">
        <f t="shared" si="50"/>
        <v>61912</v>
      </c>
      <c r="T847">
        <f t="shared" si="51"/>
        <v>25480</v>
      </c>
      <c r="U847">
        <f t="shared" si="52"/>
        <v>2.4298273155416013</v>
      </c>
      <c r="V847">
        <v>347</v>
      </c>
      <c r="W847">
        <v>368</v>
      </c>
    </row>
    <row r="848" spans="1:23" hidden="1" x14ac:dyDescent="0.2">
      <c r="A848">
        <v>16</v>
      </c>
      <c r="B848" t="s">
        <v>80</v>
      </c>
      <c r="C848" t="s">
        <v>55</v>
      </c>
      <c r="D848" t="s">
        <v>74</v>
      </c>
      <c r="E848">
        <v>17.3</v>
      </c>
      <c r="F848">
        <v>145.27000000000001</v>
      </c>
      <c r="G848">
        <v>-17.05</v>
      </c>
      <c r="H848">
        <v>145.44999999999999</v>
      </c>
      <c r="I848">
        <v>459</v>
      </c>
      <c r="J848" t="s">
        <v>6</v>
      </c>
      <c r="K848" s="1">
        <v>18641</v>
      </c>
      <c r="L848" t="s">
        <v>76</v>
      </c>
      <c r="M848" t="s">
        <v>75</v>
      </c>
      <c r="N848" t="s">
        <v>24</v>
      </c>
      <c r="O848" t="s">
        <v>15</v>
      </c>
      <c r="P848" t="s">
        <v>26</v>
      </c>
      <c r="Q848">
        <v>1</v>
      </c>
      <c r="R848">
        <v>39.799999999999997</v>
      </c>
      <c r="S848">
        <f t="shared" si="50"/>
        <v>61912</v>
      </c>
      <c r="T848">
        <f t="shared" si="51"/>
        <v>25480</v>
      </c>
      <c r="U848">
        <f t="shared" si="52"/>
        <v>2.4298273155416013</v>
      </c>
      <c r="V848">
        <v>347</v>
      </c>
      <c r="W848">
        <v>368</v>
      </c>
    </row>
    <row r="849" spans="1:23" hidden="1" x14ac:dyDescent="0.2">
      <c r="A849">
        <v>16</v>
      </c>
      <c r="B849" t="s">
        <v>80</v>
      </c>
      <c r="C849" t="s">
        <v>55</v>
      </c>
      <c r="D849" t="s">
        <v>74</v>
      </c>
      <c r="E849">
        <v>17.3</v>
      </c>
      <c r="F849">
        <v>145.27000000000001</v>
      </c>
      <c r="G849">
        <v>-17.05</v>
      </c>
      <c r="H849">
        <v>145.44999999999999</v>
      </c>
      <c r="I849">
        <v>459</v>
      </c>
      <c r="J849" t="s">
        <v>6</v>
      </c>
      <c r="K849" s="1">
        <v>18641</v>
      </c>
      <c r="L849" t="s">
        <v>76</v>
      </c>
      <c r="M849" t="s">
        <v>75</v>
      </c>
      <c r="N849" t="s">
        <v>24</v>
      </c>
      <c r="O849" t="s">
        <v>15</v>
      </c>
      <c r="P849" t="s">
        <v>26</v>
      </c>
      <c r="Q849">
        <v>2</v>
      </c>
      <c r="R849">
        <v>39.83</v>
      </c>
      <c r="S849">
        <f t="shared" si="50"/>
        <v>61912</v>
      </c>
      <c r="T849">
        <f t="shared" si="51"/>
        <v>25480</v>
      </c>
      <c r="U849">
        <f t="shared" si="52"/>
        <v>2.4298273155416013</v>
      </c>
      <c r="V849">
        <v>347</v>
      </c>
      <c r="W849">
        <v>368</v>
      </c>
    </row>
    <row r="850" spans="1:23" hidden="1" x14ac:dyDescent="0.2">
      <c r="A850">
        <v>16</v>
      </c>
      <c r="B850" t="s">
        <v>80</v>
      </c>
      <c r="C850" t="s">
        <v>55</v>
      </c>
      <c r="D850" t="s">
        <v>74</v>
      </c>
      <c r="E850">
        <v>17.3</v>
      </c>
      <c r="F850">
        <v>145.27000000000001</v>
      </c>
      <c r="G850">
        <v>-17.05</v>
      </c>
      <c r="H850">
        <v>145.44999999999999</v>
      </c>
      <c r="I850">
        <v>459</v>
      </c>
      <c r="J850" t="s">
        <v>6</v>
      </c>
      <c r="K850" s="1">
        <v>18641</v>
      </c>
      <c r="L850" t="s">
        <v>76</v>
      </c>
      <c r="M850" t="s">
        <v>75</v>
      </c>
      <c r="N850" t="s">
        <v>24</v>
      </c>
      <c r="O850" t="s">
        <v>15</v>
      </c>
      <c r="P850" t="s">
        <v>26</v>
      </c>
      <c r="Q850">
        <v>3</v>
      </c>
      <c r="R850">
        <v>34.549999999999997</v>
      </c>
      <c r="S850">
        <f t="shared" si="50"/>
        <v>61912</v>
      </c>
      <c r="T850">
        <f t="shared" si="51"/>
        <v>25480</v>
      </c>
      <c r="U850">
        <f t="shared" si="52"/>
        <v>2.4298273155416013</v>
      </c>
      <c r="V850">
        <v>347</v>
      </c>
      <c r="W850">
        <v>368</v>
      </c>
    </row>
    <row r="851" spans="1:23" hidden="1" x14ac:dyDescent="0.2">
      <c r="A851">
        <v>16</v>
      </c>
      <c r="B851" t="s">
        <v>80</v>
      </c>
      <c r="C851" t="s">
        <v>55</v>
      </c>
      <c r="D851" t="s">
        <v>74</v>
      </c>
      <c r="E851">
        <v>17.3</v>
      </c>
      <c r="F851">
        <v>145.27000000000001</v>
      </c>
      <c r="G851">
        <v>-17.05</v>
      </c>
      <c r="H851">
        <v>145.44999999999999</v>
      </c>
      <c r="I851">
        <v>459</v>
      </c>
      <c r="J851" t="s">
        <v>6</v>
      </c>
      <c r="K851" s="1">
        <v>18641</v>
      </c>
      <c r="L851" t="s">
        <v>76</v>
      </c>
      <c r="M851" t="s">
        <v>75</v>
      </c>
      <c r="N851" t="s">
        <v>24</v>
      </c>
      <c r="O851" t="s">
        <v>15</v>
      </c>
      <c r="P851" t="s">
        <v>26</v>
      </c>
      <c r="Q851">
        <v>4</v>
      </c>
      <c r="R851">
        <v>36.43</v>
      </c>
      <c r="S851">
        <f t="shared" si="50"/>
        <v>61912</v>
      </c>
      <c r="T851">
        <f t="shared" si="51"/>
        <v>25480</v>
      </c>
      <c r="U851">
        <f t="shared" si="52"/>
        <v>2.4298273155416013</v>
      </c>
      <c r="V851">
        <v>347</v>
      </c>
      <c r="W851">
        <v>368</v>
      </c>
    </row>
    <row r="852" spans="1:23" hidden="1" x14ac:dyDescent="0.2">
      <c r="A852">
        <v>16</v>
      </c>
      <c r="B852" t="s">
        <v>80</v>
      </c>
      <c r="C852" t="s">
        <v>55</v>
      </c>
      <c r="D852" t="s">
        <v>74</v>
      </c>
      <c r="E852">
        <v>17.3</v>
      </c>
      <c r="F852">
        <v>145.27000000000001</v>
      </c>
      <c r="G852">
        <v>-17.05</v>
      </c>
      <c r="H852">
        <v>145.44999999999999</v>
      </c>
      <c r="I852">
        <v>459</v>
      </c>
      <c r="J852" t="s">
        <v>6</v>
      </c>
      <c r="K852" s="1">
        <v>18641</v>
      </c>
      <c r="L852" t="s">
        <v>76</v>
      </c>
      <c r="M852" t="s">
        <v>75</v>
      </c>
      <c r="N852" t="s">
        <v>24</v>
      </c>
      <c r="O852" t="s">
        <v>15</v>
      </c>
      <c r="P852" t="s">
        <v>26</v>
      </c>
      <c r="Q852">
        <v>5</v>
      </c>
      <c r="R852">
        <v>39.24</v>
      </c>
      <c r="S852">
        <f t="shared" si="50"/>
        <v>61912</v>
      </c>
      <c r="T852">
        <f t="shared" si="51"/>
        <v>25480</v>
      </c>
      <c r="U852">
        <f t="shared" si="52"/>
        <v>2.4298273155416013</v>
      </c>
      <c r="V852">
        <v>347</v>
      </c>
      <c r="W852">
        <v>368</v>
      </c>
    </row>
    <row r="853" spans="1:23" hidden="1" x14ac:dyDescent="0.2">
      <c r="A853">
        <v>16</v>
      </c>
      <c r="B853" t="s">
        <v>80</v>
      </c>
      <c r="C853" t="s">
        <v>55</v>
      </c>
      <c r="D853" t="s">
        <v>74</v>
      </c>
      <c r="E853">
        <v>17.3</v>
      </c>
      <c r="F853">
        <v>145.27000000000001</v>
      </c>
      <c r="G853">
        <v>-17.05</v>
      </c>
      <c r="H853">
        <v>145.44999999999999</v>
      </c>
      <c r="I853">
        <v>459</v>
      </c>
      <c r="J853" t="s">
        <v>6</v>
      </c>
      <c r="K853" s="1">
        <v>18641</v>
      </c>
      <c r="L853" t="s">
        <v>76</v>
      </c>
      <c r="M853" t="s">
        <v>75</v>
      </c>
      <c r="N853" t="s">
        <v>24</v>
      </c>
      <c r="O853" t="s">
        <v>15</v>
      </c>
      <c r="P853" t="s">
        <v>26</v>
      </c>
      <c r="Q853">
        <v>6</v>
      </c>
      <c r="R853">
        <v>48.5</v>
      </c>
      <c r="S853">
        <f t="shared" si="50"/>
        <v>61912</v>
      </c>
      <c r="T853">
        <f t="shared" si="51"/>
        <v>25480</v>
      </c>
      <c r="U853">
        <f t="shared" si="52"/>
        <v>2.4298273155416013</v>
      </c>
      <c r="V853">
        <v>347</v>
      </c>
      <c r="W853">
        <v>368</v>
      </c>
    </row>
    <row r="854" spans="1:23" hidden="1" x14ac:dyDescent="0.2">
      <c r="A854">
        <v>16</v>
      </c>
      <c r="B854" t="s">
        <v>80</v>
      </c>
      <c r="C854" t="s">
        <v>55</v>
      </c>
      <c r="D854" t="s">
        <v>74</v>
      </c>
      <c r="E854">
        <v>17.3</v>
      </c>
      <c r="F854">
        <v>145.27000000000001</v>
      </c>
      <c r="G854">
        <v>-17.05</v>
      </c>
      <c r="H854">
        <v>145.44999999999999</v>
      </c>
      <c r="I854">
        <v>459</v>
      </c>
      <c r="J854" t="s">
        <v>6</v>
      </c>
      <c r="K854" s="1">
        <v>18641</v>
      </c>
      <c r="L854" t="s">
        <v>76</v>
      </c>
      <c r="M854" t="s">
        <v>75</v>
      </c>
      <c r="N854" t="s">
        <v>24</v>
      </c>
      <c r="O854" t="s">
        <v>15</v>
      </c>
      <c r="P854" t="s">
        <v>26</v>
      </c>
      <c r="Q854">
        <v>7</v>
      </c>
      <c r="R854">
        <v>38.1</v>
      </c>
      <c r="S854">
        <f t="shared" si="50"/>
        <v>61912</v>
      </c>
      <c r="T854">
        <f t="shared" si="51"/>
        <v>25480</v>
      </c>
      <c r="U854">
        <f t="shared" si="52"/>
        <v>2.4298273155416013</v>
      </c>
      <c r="V854">
        <v>347</v>
      </c>
      <c r="W854">
        <v>368</v>
      </c>
    </row>
    <row r="855" spans="1:23" hidden="1" x14ac:dyDescent="0.2">
      <c r="A855">
        <v>16</v>
      </c>
      <c r="B855" t="s">
        <v>80</v>
      </c>
      <c r="C855" t="s">
        <v>55</v>
      </c>
      <c r="D855" t="s">
        <v>74</v>
      </c>
      <c r="E855">
        <v>17.3</v>
      </c>
      <c r="F855">
        <v>145.27000000000001</v>
      </c>
      <c r="G855">
        <v>-17.05</v>
      </c>
      <c r="H855">
        <v>145.44999999999999</v>
      </c>
      <c r="I855">
        <v>459</v>
      </c>
      <c r="J855" t="s">
        <v>6</v>
      </c>
      <c r="K855" s="1">
        <v>18641</v>
      </c>
      <c r="L855" t="s">
        <v>76</v>
      </c>
      <c r="M855" t="s">
        <v>75</v>
      </c>
      <c r="N855" t="s">
        <v>24</v>
      </c>
      <c r="O855" t="s">
        <v>15</v>
      </c>
      <c r="P855" t="s">
        <v>26</v>
      </c>
      <c r="Q855">
        <v>8</v>
      </c>
      <c r="R855">
        <v>37.229999999999997</v>
      </c>
      <c r="S855">
        <f t="shared" si="50"/>
        <v>61912</v>
      </c>
      <c r="T855">
        <f t="shared" si="51"/>
        <v>25480</v>
      </c>
      <c r="U855">
        <f t="shared" si="52"/>
        <v>2.4298273155416013</v>
      </c>
      <c r="V855">
        <v>347</v>
      </c>
      <c r="W855">
        <v>368</v>
      </c>
    </row>
    <row r="856" spans="1:23" hidden="1" x14ac:dyDescent="0.2">
      <c r="A856">
        <v>16</v>
      </c>
      <c r="B856" t="s">
        <v>80</v>
      </c>
      <c r="C856" t="s">
        <v>55</v>
      </c>
      <c r="D856" t="s">
        <v>74</v>
      </c>
      <c r="E856">
        <v>17.3</v>
      </c>
      <c r="F856">
        <v>145.27000000000001</v>
      </c>
      <c r="G856">
        <v>-17.05</v>
      </c>
      <c r="H856">
        <v>145.44999999999999</v>
      </c>
      <c r="I856">
        <v>459</v>
      </c>
      <c r="J856" t="s">
        <v>6</v>
      </c>
      <c r="K856" s="1">
        <v>18641</v>
      </c>
      <c r="L856" t="s">
        <v>76</v>
      </c>
      <c r="M856" t="s">
        <v>75</v>
      </c>
      <c r="N856" t="s">
        <v>24</v>
      </c>
      <c r="O856" t="s">
        <v>15</v>
      </c>
      <c r="P856" t="s">
        <v>26</v>
      </c>
      <c r="Q856">
        <v>9</v>
      </c>
      <c r="R856">
        <v>36.29</v>
      </c>
      <c r="S856">
        <f t="shared" si="50"/>
        <v>61912</v>
      </c>
      <c r="T856">
        <f t="shared" si="51"/>
        <v>25480</v>
      </c>
      <c r="U856">
        <f t="shared" si="52"/>
        <v>2.4298273155416013</v>
      </c>
      <c r="V856">
        <v>347</v>
      </c>
      <c r="W856">
        <v>368</v>
      </c>
    </row>
    <row r="857" spans="1:23" hidden="1" x14ac:dyDescent="0.2">
      <c r="A857">
        <v>16</v>
      </c>
      <c r="B857" t="s">
        <v>80</v>
      </c>
      <c r="C857" t="s">
        <v>55</v>
      </c>
      <c r="D857" t="s">
        <v>74</v>
      </c>
      <c r="E857">
        <v>17.3</v>
      </c>
      <c r="F857">
        <v>145.27000000000001</v>
      </c>
      <c r="G857">
        <v>-17.05</v>
      </c>
      <c r="H857">
        <v>145.44999999999999</v>
      </c>
      <c r="I857">
        <v>459</v>
      </c>
      <c r="J857" t="s">
        <v>6</v>
      </c>
      <c r="K857" s="1">
        <v>18641</v>
      </c>
      <c r="L857" t="s">
        <v>76</v>
      </c>
      <c r="M857" t="s">
        <v>75</v>
      </c>
      <c r="N857" t="s">
        <v>24</v>
      </c>
      <c r="O857" t="s">
        <v>15</v>
      </c>
      <c r="P857" t="s">
        <v>26</v>
      </c>
      <c r="Q857">
        <v>10</v>
      </c>
      <c r="R857">
        <v>49.23</v>
      </c>
      <c r="S857">
        <f t="shared" si="50"/>
        <v>61912</v>
      </c>
      <c r="T857">
        <f t="shared" si="51"/>
        <v>25480</v>
      </c>
      <c r="U857">
        <f t="shared" si="52"/>
        <v>2.4298273155416013</v>
      </c>
      <c r="V857">
        <v>347</v>
      </c>
      <c r="W857">
        <v>368</v>
      </c>
    </row>
    <row r="858" spans="1:23" x14ac:dyDescent="0.2">
      <c r="A858">
        <v>16</v>
      </c>
      <c r="B858" t="s">
        <v>80</v>
      </c>
      <c r="C858" t="s">
        <v>55</v>
      </c>
      <c r="D858" t="s">
        <v>74</v>
      </c>
      <c r="E858">
        <v>17.3</v>
      </c>
      <c r="F858">
        <v>145.27000000000001</v>
      </c>
      <c r="G858">
        <v>-17.05</v>
      </c>
      <c r="H858">
        <v>145.44999999999999</v>
      </c>
      <c r="I858">
        <v>459</v>
      </c>
      <c r="J858" t="s">
        <v>6</v>
      </c>
      <c r="K858" s="1">
        <v>18641</v>
      </c>
      <c r="L858" t="s">
        <v>76</v>
      </c>
      <c r="M858" t="s">
        <v>75</v>
      </c>
      <c r="N858" t="s">
        <v>24</v>
      </c>
      <c r="O858" t="s">
        <v>15</v>
      </c>
      <c r="P858" t="s">
        <v>27</v>
      </c>
      <c r="Q858">
        <v>1</v>
      </c>
      <c r="R858">
        <v>32.83</v>
      </c>
      <c r="S858">
        <f t="shared" si="50"/>
        <v>61912</v>
      </c>
      <c r="T858">
        <f t="shared" si="51"/>
        <v>25480</v>
      </c>
      <c r="U858">
        <f t="shared" si="52"/>
        <v>2.4298273155416013</v>
      </c>
      <c r="V858">
        <v>347</v>
      </c>
      <c r="W858">
        <v>368</v>
      </c>
    </row>
    <row r="859" spans="1:23" x14ac:dyDescent="0.2">
      <c r="A859">
        <v>16</v>
      </c>
      <c r="B859" t="s">
        <v>80</v>
      </c>
      <c r="C859" t="s">
        <v>55</v>
      </c>
      <c r="D859" t="s">
        <v>74</v>
      </c>
      <c r="E859">
        <v>17.3</v>
      </c>
      <c r="F859">
        <v>145.27000000000001</v>
      </c>
      <c r="G859">
        <v>-17.05</v>
      </c>
      <c r="H859">
        <v>145.44999999999999</v>
      </c>
      <c r="I859">
        <v>459</v>
      </c>
      <c r="J859" t="s">
        <v>6</v>
      </c>
      <c r="K859" s="1">
        <v>18641</v>
      </c>
      <c r="L859" t="s">
        <v>76</v>
      </c>
      <c r="M859" t="s">
        <v>75</v>
      </c>
      <c r="N859" t="s">
        <v>24</v>
      </c>
      <c r="O859" t="s">
        <v>15</v>
      </c>
      <c r="P859" t="s">
        <v>27</v>
      </c>
      <c r="Q859">
        <v>2</v>
      </c>
      <c r="R859">
        <v>29.26</v>
      </c>
      <c r="S859">
        <f t="shared" si="50"/>
        <v>61912</v>
      </c>
      <c r="T859">
        <f t="shared" si="51"/>
        <v>25480</v>
      </c>
      <c r="U859">
        <f t="shared" si="52"/>
        <v>2.4298273155416013</v>
      </c>
      <c r="V859">
        <v>347</v>
      </c>
      <c r="W859">
        <v>368</v>
      </c>
    </row>
    <row r="860" spans="1:23" x14ac:dyDescent="0.2">
      <c r="A860">
        <v>16</v>
      </c>
      <c r="B860" t="s">
        <v>80</v>
      </c>
      <c r="C860" t="s">
        <v>55</v>
      </c>
      <c r="D860" t="s">
        <v>74</v>
      </c>
      <c r="E860">
        <v>17.3</v>
      </c>
      <c r="F860">
        <v>145.27000000000001</v>
      </c>
      <c r="G860">
        <v>-17.05</v>
      </c>
      <c r="H860">
        <v>145.44999999999999</v>
      </c>
      <c r="I860">
        <v>459</v>
      </c>
      <c r="J860" t="s">
        <v>6</v>
      </c>
      <c r="K860" s="1">
        <v>18641</v>
      </c>
      <c r="L860" t="s">
        <v>76</v>
      </c>
      <c r="M860" t="s">
        <v>75</v>
      </c>
      <c r="N860" t="s">
        <v>24</v>
      </c>
      <c r="O860" t="s">
        <v>15</v>
      </c>
      <c r="P860" t="s">
        <v>27</v>
      </c>
      <c r="Q860">
        <v>3</v>
      </c>
      <c r="R860">
        <v>33.9</v>
      </c>
      <c r="S860">
        <f t="shared" si="50"/>
        <v>61912</v>
      </c>
      <c r="T860">
        <f t="shared" si="51"/>
        <v>25480</v>
      </c>
      <c r="U860">
        <f t="shared" si="52"/>
        <v>2.4298273155416013</v>
      </c>
      <c r="V860">
        <v>347</v>
      </c>
      <c r="W860">
        <v>368</v>
      </c>
    </row>
    <row r="861" spans="1:23" x14ac:dyDescent="0.2">
      <c r="A861">
        <v>16</v>
      </c>
      <c r="B861" t="s">
        <v>80</v>
      </c>
      <c r="C861" t="s">
        <v>55</v>
      </c>
      <c r="D861" t="s">
        <v>74</v>
      </c>
      <c r="E861">
        <v>17.3</v>
      </c>
      <c r="F861">
        <v>145.27000000000001</v>
      </c>
      <c r="G861">
        <v>-17.05</v>
      </c>
      <c r="H861">
        <v>145.44999999999999</v>
      </c>
      <c r="I861">
        <v>459</v>
      </c>
      <c r="J861" t="s">
        <v>6</v>
      </c>
      <c r="K861" s="1">
        <v>18641</v>
      </c>
      <c r="L861" t="s">
        <v>76</v>
      </c>
      <c r="M861" t="s">
        <v>75</v>
      </c>
      <c r="N861" t="s">
        <v>24</v>
      </c>
      <c r="O861" t="s">
        <v>15</v>
      </c>
      <c r="P861" t="s">
        <v>27</v>
      </c>
      <c r="Q861">
        <v>4</v>
      </c>
      <c r="R861">
        <v>30.47</v>
      </c>
      <c r="S861">
        <f t="shared" si="50"/>
        <v>61912</v>
      </c>
      <c r="T861">
        <f t="shared" si="51"/>
        <v>25480</v>
      </c>
      <c r="U861">
        <f t="shared" si="52"/>
        <v>2.4298273155416013</v>
      </c>
      <c r="V861">
        <v>347</v>
      </c>
      <c r="W861">
        <v>368</v>
      </c>
    </row>
    <row r="862" spans="1:23" x14ac:dyDescent="0.2">
      <c r="A862">
        <v>16</v>
      </c>
      <c r="B862" t="s">
        <v>80</v>
      </c>
      <c r="C862" t="s">
        <v>55</v>
      </c>
      <c r="D862" t="s">
        <v>74</v>
      </c>
      <c r="E862">
        <v>17.3</v>
      </c>
      <c r="F862">
        <v>145.27000000000001</v>
      </c>
      <c r="G862">
        <v>-17.05</v>
      </c>
      <c r="H862">
        <v>145.44999999999999</v>
      </c>
      <c r="I862">
        <v>459</v>
      </c>
      <c r="J862" t="s">
        <v>6</v>
      </c>
      <c r="K862" s="1">
        <v>18641</v>
      </c>
      <c r="L862" t="s">
        <v>76</v>
      </c>
      <c r="M862" t="s">
        <v>75</v>
      </c>
      <c r="N862" t="s">
        <v>24</v>
      </c>
      <c r="O862" t="s">
        <v>15</v>
      </c>
      <c r="P862" t="s">
        <v>27</v>
      </c>
      <c r="Q862">
        <v>5</v>
      </c>
      <c r="R862">
        <v>40.33</v>
      </c>
      <c r="S862">
        <f t="shared" si="50"/>
        <v>61912</v>
      </c>
      <c r="T862">
        <f t="shared" si="51"/>
        <v>25480</v>
      </c>
      <c r="U862">
        <f t="shared" si="52"/>
        <v>2.4298273155416013</v>
      </c>
      <c r="V862">
        <v>347</v>
      </c>
      <c r="W862">
        <v>368</v>
      </c>
    </row>
    <row r="863" spans="1:23" x14ac:dyDescent="0.2">
      <c r="A863">
        <v>16</v>
      </c>
      <c r="B863" t="s">
        <v>80</v>
      </c>
      <c r="C863" t="s">
        <v>55</v>
      </c>
      <c r="D863" t="s">
        <v>74</v>
      </c>
      <c r="E863">
        <v>17.3</v>
      </c>
      <c r="F863">
        <v>145.27000000000001</v>
      </c>
      <c r="G863">
        <v>-17.05</v>
      </c>
      <c r="H863">
        <v>145.44999999999999</v>
      </c>
      <c r="I863">
        <v>459</v>
      </c>
      <c r="J863" t="s">
        <v>6</v>
      </c>
      <c r="K863" s="1">
        <v>18641</v>
      </c>
      <c r="L863" t="s">
        <v>76</v>
      </c>
      <c r="M863" t="s">
        <v>75</v>
      </c>
      <c r="N863" t="s">
        <v>24</v>
      </c>
      <c r="O863" t="s">
        <v>15</v>
      </c>
      <c r="P863" t="s">
        <v>27</v>
      </c>
      <c r="Q863">
        <v>6</v>
      </c>
      <c r="R863">
        <v>39.479999999999997</v>
      </c>
      <c r="S863">
        <f t="shared" si="50"/>
        <v>61912</v>
      </c>
      <c r="T863">
        <f t="shared" si="51"/>
        <v>25480</v>
      </c>
      <c r="U863">
        <f t="shared" si="52"/>
        <v>2.4298273155416013</v>
      </c>
      <c r="V863">
        <v>347</v>
      </c>
      <c r="W863">
        <v>368</v>
      </c>
    </row>
    <row r="864" spans="1:23" x14ac:dyDescent="0.2">
      <c r="A864">
        <v>16</v>
      </c>
      <c r="B864" t="s">
        <v>80</v>
      </c>
      <c r="C864" t="s">
        <v>55</v>
      </c>
      <c r="D864" t="s">
        <v>74</v>
      </c>
      <c r="E864">
        <v>17.3</v>
      </c>
      <c r="F864">
        <v>145.27000000000001</v>
      </c>
      <c r="G864">
        <v>-17.05</v>
      </c>
      <c r="H864">
        <v>145.44999999999999</v>
      </c>
      <c r="I864">
        <v>459</v>
      </c>
      <c r="J864" t="s">
        <v>6</v>
      </c>
      <c r="K864" s="1">
        <v>18641</v>
      </c>
      <c r="L864" t="s">
        <v>76</v>
      </c>
      <c r="M864" t="s">
        <v>75</v>
      </c>
      <c r="N864" t="s">
        <v>24</v>
      </c>
      <c r="O864" t="s">
        <v>15</v>
      </c>
      <c r="P864" t="s">
        <v>27</v>
      </c>
      <c r="Q864">
        <v>7</v>
      </c>
      <c r="R864">
        <v>35.31</v>
      </c>
      <c r="S864">
        <f t="shared" si="50"/>
        <v>61912</v>
      </c>
      <c r="T864">
        <f t="shared" si="51"/>
        <v>25480</v>
      </c>
      <c r="U864">
        <f t="shared" si="52"/>
        <v>2.4298273155416013</v>
      </c>
      <c r="V864">
        <v>347</v>
      </c>
      <c r="W864">
        <v>368</v>
      </c>
    </row>
    <row r="865" spans="1:23" x14ac:dyDescent="0.2">
      <c r="A865">
        <v>16</v>
      </c>
      <c r="B865" t="s">
        <v>80</v>
      </c>
      <c r="C865" t="s">
        <v>55</v>
      </c>
      <c r="D865" t="s">
        <v>74</v>
      </c>
      <c r="E865">
        <v>17.3</v>
      </c>
      <c r="F865">
        <v>145.27000000000001</v>
      </c>
      <c r="G865">
        <v>-17.05</v>
      </c>
      <c r="H865">
        <v>145.44999999999999</v>
      </c>
      <c r="I865">
        <v>459</v>
      </c>
      <c r="J865" t="s">
        <v>6</v>
      </c>
      <c r="K865" s="1">
        <v>18641</v>
      </c>
      <c r="L865" t="s">
        <v>76</v>
      </c>
      <c r="M865" t="s">
        <v>75</v>
      </c>
      <c r="N865" t="s">
        <v>24</v>
      </c>
      <c r="O865" t="s">
        <v>15</v>
      </c>
      <c r="P865" t="s">
        <v>27</v>
      </c>
      <c r="Q865">
        <v>8</v>
      </c>
      <c r="R865">
        <v>33.74</v>
      </c>
      <c r="S865">
        <f t="shared" si="50"/>
        <v>61912</v>
      </c>
      <c r="T865">
        <f t="shared" si="51"/>
        <v>25480</v>
      </c>
      <c r="U865">
        <f t="shared" si="52"/>
        <v>2.4298273155416013</v>
      </c>
      <c r="V865">
        <v>347</v>
      </c>
      <c r="W865">
        <v>368</v>
      </c>
    </row>
    <row r="866" spans="1:23" x14ac:dyDescent="0.2">
      <c r="A866">
        <v>16</v>
      </c>
      <c r="B866" t="s">
        <v>80</v>
      </c>
      <c r="C866" t="s">
        <v>55</v>
      </c>
      <c r="D866" t="s">
        <v>74</v>
      </c>
      <c r="E866">
        <v>17.3</v>
      </c>
      <c r="F866">
        <v>145.27000000000001</v>
      </c>
      <c r="G866">
        <v>-17.05</v>
      </c>
      <c r="H866">
        <v>145.44999999999999</v>
      </c>
      <c r="I866">
        <v>459</v>
      </c>
      <c r="J866" t="s">
        <v>6</v>
      </c>
      <c r="K866" s="1">
        <v>18641</v>
      </c>
      <c r="L866" t="s">
        <v>76</v>
      </c>
      <c r="M866" t="s">
        <v>75</v>
      </c>
      <c r="N866" t="s">
        <v>24</v>
      </c>
      <c r="O866" t="s">
        <v>15</v>
      </c>
      <c r="P866" t="s">
        <v>27</v>
      </c>
      <c r="Q866">
        <v>9</v>
      </c>
      <c r="R866">
        <v>32.51</v>
      </c>
      <c r="S866">
        <f t="shared" si="50"/>
        <v>61912</v>
      </c>
      <c r="T866">
        <f t="shared" si="51"/>
        <v>25480</v>
      </c>
      <c r="U866">
        <f t="shared" si="52"/>
        <v>2.4298273155416013</v>
      </c>
      <c r="V866">
        <v>347</v>
      </c>
      <c r="W866">
        <v>368</v>
      </c>
    </row>
    <row r="867" spans="1:23" x14ac:dyDescent="0.2">
      <c r="A867">
        <v>16</v>
      </c>
      <c r="B867" t="s">
        <v>80</v>
      </c>
      <c r="C867" t="s">
        <v>55</v>
      </c>
      <c r="D867" t="s">
        <v>74</v>
      </c>
      <c r="E867">
        <v>17.3</v>
      </c>
      <c r="F867">
        <v>145.27000000000001</v>
      </c>
      <c r="G867">
        <v>-17.05</v>
      </c>
      <c r="H867">
        <v>145.44999999999999</v>
      </c>
      <c r="I867">
        <v>459</v>
      </c>
      <c r="J867" t="s">
        <v>6</v>
      </c>
      <c r="K867" s="1">
        <v>18641</v>
      </c>
      <c r="L867" t="s">
        <v>76</v>
      </c>
      <c r="M867" t="s">
        <v>75</v>
      </c>
      <c r="N867" t="s">
        <v>24</v>
      </c>
      <c r="O867" t="s">
        <v>15</v>
      </c>
      <c r="P867" t="s">
        <v>27</v>
      </c>
      <c r="Q867">
        <v>10</v>
      </c>
      <c r="R867">
        <v>25.29</v>
      </c>
      <c r="S867">
        <f t="shared" si="50"/>
        <v>61912</v>
      </c>
      <c r="T867">
        <f t="shared" si="51"/>
        <v>25480</v>
      </c>
      <c r="U867">
        <f t="shared" si="52"/>
        <v>2.4298273155416013</v>
      </c>
      <c r="V867">
        <v>347</v>
      </c>
      <c r="W867">
        <v>368</v>
      </c>
    </row>
    <row r="868" spans="1:23" x14ac:dyDescent="0.2">
      <c r="A868">
        <v>16</v>
      </c>
      <c r="B868" t="s">
        <v>80</v>
      </c>
      <c r="C868" t="s">
        <v>55</v>
      </c>
      <c r="D868" t="s">
        <v>74</v>
      </c>
      <c r="E868">
        <v>17.3</v>
      </c>
      <c r="F868">
        <v>145.27000000000001</v>
      </c>
      <c r="G868">
        <v>-17.05</v>
      </c>
      <c r="H868">
        <v>145.44999999999999</v>
      </c>
      <c r="I868">
        <v>459</v>
      </c>
      <c r="J868" t="s">
        <v>6</v>
      </c>
      <c r="K868" s="1">
        <v>18641</v>
      </c>
      <c r="L868" t="s">
        <v>76</v>
      </c>
      <c r="M868" t="s">
        <v>75</v>
      </c>
      <c r="N868" t="s">
        <v>24</v>
      </c>
      <c r="O868" t="s">
        <v>18</v>
      </c>
      <c r="P868" t="s">
        <v>27</v>
      </c>
      <c r="Q868">
        <v>1</v>
      </c>
      <c r="R868">
        <v>11.97</v>
      </c>
      <c r="S868">
        <f t="shared" si="50"/>
        <v>61912</v>
      </c>
      <c r="T868">
        <f t="shared" si="51"/>
        <v>25480</v>
      </c>
      <c r="U868">
        <f t="shared" si="52"/>
        <v>2.4298273155416013</v>
      </c>
      <c r="V868">
        <v>347</v>
      </c>
      <c r="W868">
        <v>368</v>
      </c>
    </row>
    <row r="869" spans="1:23" x14ac:dyDescent="0.2">
      <c r="A869">
        <v>16</v>
      </c>
      <c r="B869" t="s">
        <v>80</v>
      </c>
      <c r="C869" t="s">
        <v>55</v>
      </c>
      <c r="D869" t="s">
        <v>74</v>
      </c>
      <c r="E869">
        <v>17.3</v>
      </c>
      <c r="F869">
        <v>145.27000000000001</v>
      </c>
      <c r="G869">
        <v>-17.05</v>
      </c>
      <c r="H869">
        <v>145.44999999999999</v>
      </c>
      <c r="I869">
        <v>459</v>
      </c>
      <c r="J869" t="s">
        <v>6</v>
      </c>
      <c r="K869" s="1">
        <v>18641</v>
      </c>
      <c r="L869" t="s">
        <v>76</v>
      </c>
      <c r="M869" t="s">
        <v>75</v>
      </c>
      <c r="N869" t="s">
        <v>24</v>
      </c>
      <c r="O869" t="s">
        <v>18</v>
      </c>
      <c r="P869" t="s">
        <v>27</v>
      </c>
      <c r="Q869">
        <v>2</v>
      </c>
      <c r="R869">
        <v>12.57</v>
      </c>
      <c r="S869">
        <f t="shared" si="50"/>
        <v>61912</v>
      </c>
      <c r="T869">
        <f t="shared" si="51"/>
        <v>25480</v>
      </c>
      <c r="U869">
        <f t="shared" si="52"/>
        <v>2.4298273155416013</v>
      </c>
      <c r="V869">
        <v>347</v>
      </c>
      <c r="W869">
        <v>368</v>
      </c>
    </row>
    <row r="870" spans="1:23" x14ac:dyDescent="0.2">
      <c r="A870">
        <v>16</v>
      </c>
      <c r="B870" t="s">
        <v>80</v>
      </c>
      <c r="C870" t="s">
        <v>55</v>
      </c>
      <c r="D870" t="s">
        <v>74</v>
      </c>
      <c r="E870">
        <v>17.3</v>
      </c>
      <c r="F870">
        <v>145.27000000000001</v>
      </c>
      <c r="G870">
        <v>-17.05</v>
      </c>
      <c r="H870">
        <v>145.44999999999999</v>
      </c>
      <c r="I870">
        <v>459</v>
      </c>
      <c r="J870" t="s">
        <v>6</v>
      </c>
      <c r="K870" s="1">
        <v>18641</v>
      </c>
      <c r="L870" t="s">
        <v>76</v>
      </c>
      <c r="M870" t="s">
        <v>75</v>
      </c>
      <c r="N870" t="s">
        <v>24</v>
      </c>
      <c r="O870" t="s">
        <v>18</v>
      </c>
      <c r="P870" t="s">
        <v>27</v>
      </c>
      <c r="Q870">
        <v>3</v>
      </c>
      <c r="R870">
        <v>13.48</v>
      </c>
      <c r="S870">
        <f t="shared" si="50"/>
        <v>61912</v>
      </c>
      <c r="T870">
        <f t="shared" si="51"/>
        <v>25480</v>
      </c>
      <c r="U870">
        <f t="shared" si="52"/>
        <v>2.4298273155416013</v>
      </c>
      <c r="V870">
        <v>347</v>
      </c>
      <c r="W870">
        <v>368</v>
      </c>
    </row>
    <row r="871" spans="1:23" x14ac:dyDescent="0.2">
      <c r="A871">
        <v>16</v>
      </c>
      <c r="B871" t="s">
        <v>80</v>
      </c>
      <c r="C871" t="s">
        <v>55</v>
      </c>
      <c r="D871" t="s">
        <v>74</v>
      </c>
      <c r="E871">
        <v>17.3</v>
      </c>
      <c r="F871">
        <v>145.27000000000001</v>
      </c>
      <c r="G871">
        <v>-17.05</v>
      </c>
      <c r="H871">
        <v>145.44999999999999</v>
      </c>
      <c r="I871">
        <v>459</v>
      </c>
      <c r="J871" t="s">
        <v>6</v>
      </c>
      <c r="K871" s="1">
        <v>18641</v>
      </c>
      <c r="L871" t="s">
        <v>76</v>
      </c>
      <c r="M871" t="s">
        <v>75</v>
      </c>
      <c r="N871" t="s">
        <v>24</v>
      </c>
      <c r="O871" t="s">
        <v>18</v>
      </c>
      <c r="P871" t="s">
        <v>27</v>
      </c>
      <c r="Q871">
        <v>4</v>
      </c>
      <c r="R871">
        <v>13.16</v>
      </c>
      <c r="S871">
        <f t="shared" si="50"/>
        <v>61912</v>
      </c>
      <c r="T871">
        <f t="shared" si="51"/>
        <v>25480</v>
      </c>
      <c r="U871">
        <f t="shared" si="52"/>
        <v>2.4298273155416013</v>
      </c>
      <c r="V871">
        <v>347</v>
      </c>
      <c r="W871">
        <v>368</v>
      </c>
    </row>
    <row r="872" spans="1:23" x14ac:dyDescent="0.2">
      <c r="A872">
        <v>16</v>
      </c>
      <c r="B872" t="s">
        <v>80</v>
      </c>
      <c r="C872" t="s">
        <v>55</v>
      </c>
      <c r="D872" t="s">
        <v>74</v>
      </c>
      <c r="E872">
        <v>17.3</v>
      </c>
      <c r="F872">
        <v>145.27000000000001</v>
      </c>
      <c r="G872">
        <v>-17.05</v>
      </c>
      <c r="H872">
        <v>145.44999999999999</v>
      </c>
      <c r="I872">
        <v>459</v>
      </c>
      <c r="J872" t="s">
        <v>6</v>
      </c>
      <c r="K872" s="1">
        <v>18641</v>
      </c>
      <c r="L872" t="s">
        <v>76</v>
      </c>
      <c r="M872" t="s">
        <v>75</v>
      </c>
      <c r="N872" t="s">
        <v>24</v>
      </c>
      <c r="O872" t="s">
        <v>18</v>
      </c>
      <c r="P872" t="s">
        <v>27</v>
      </c>
      <c r="Q872">
        <v>5</v>
      </c>
      <c r="R872">
        <v>11.62</v>
      </c>
      <c r="S872">
        <f t="shared" si="50"/>
        <v>61912</v>
      </c>
      <c r="T872">
        <f t="shared" si="51"/>
        <v>25480</v>
      </c>
      <c r="U872">
        <f t="shared" si="52"/>
        <v>2.4298273155416013</v>
      </c>
      <c r="V872">
        <v>347</v>
      </c>
      <c r="W872">
        <v>368</v>
      </c>
    </row>
    <row r="873" spans="1:23" x14ac:dyDescent="0.2">
      <c r="A873">
        <v>16</v>
      </c>
      <c r="B873" t="s">
        <v>80</v>
      </c>
      <c r="C873" t="s">
        <v>55</v>
      </c>
      <c r="D873" t="s">
        <v>74</v>
      </c>
      <c r="E873">
        <v>17.3</v>
      </c>
      <c r="F873">
        <v>145.27000000000001</v>
      </c>
      <c r="G873">
        <v>-17.05</v>
      </c>
      <c r="H873">
        <v>145.44999999999999</v>
      </c>
      <c r="I873">
        <v>459</v>
      </c>
      <c r="J873" t="s">
        <v>6</v>
      </c>
      <c r="K873" s="1">
        <v>18641</v>
      </c>
      <c r="L873" t="s">
        <v>76</v>
      </c>
      <c r="M873" t="s">
        <v>75</v>
      </c>
      <c r="N873" t="s">
        <v>24</v>
      </c>
      <c r="O873" t="s">
        <v>18</v>
      </c>
      <c r="P873" t="s">
        <v>27</v>
      </c>
      <c r="Q873">
        <v>6</v>
      </c>
      <c r="R873">
        <v>11.89</v>
      </c>
      <c r="S873">
        <f t="shared" si="50"/>
        <v>61912</v>
      </c>
      <c r="T873">
        <f t="shared" si="51"/>
        <v>25480</v>
      </c>
      <c r="U873">
        <f t="shared" si="52"/>
        <v>2.4298273155416013</v>
      </c>
      <c r="V873">
        <v>347</v>
      </c>
      <c r="W873">
        <v>368</v>
      </c>
    </row>
    <row r="874" spans="1:23" x14ac:dyDescent="0.2">
      <c r="A874">
        <v>16</v>
      </c>
      <c r="B874" t="s">
        <v>80</v>
      </c>
      <c r="C874" t="s">
        <v>55</v>
      </c>
      <c r="D874" t="s">
        <v>74</v>
      </c>
      <c r="E874">
        <v>17.3</v>
      </c>
      <c r="F874">
        <v>145.27000000000001</v>
      </c>
      <c r="G874">
        <v>-17.05</v>
      </c>
      <c r="H874">
        <v>145.44999999999999</v>
      </c>
      <c r="I874">
        <v>459</v>
      </c>
      <c r="J874" t="s">
        <v>6</v>
      </c>
      <c r="K874" s="1">
        <v>18641</v>
      </c>
      <c r="L874" t="s">
        <v>76</v>
      </c>
      <c r="M874" t="s">
        <v>75</v>
      </c>
      <c r="N874" t="s">
        <v>24</v>
      </c>
      <c r="O874" t="s">
        <v>18</v>
      </c>
      <c r="P874" t="s">
        <v>27</v>
      </c>
      <c r="Q874">
        <v>7</v>
      </c>
      <c r="R874">
        <v>9.76</v>
      </c>
      <c r="S874">
        <f t="shared" si="50"/>
        <v>61912</v>
      </c>
      <c r="T874">
        <f t="shared" si="51"/>
        <v>25480</v>
      </c>
      <c r="U874">
        <f t="shared" si="52"/>
        <v>2.4298273155416013</v>
      </c>
      <c r="V874">
        <v>347</v>
      </c>
      <c r="W874">
        <v>368</v>
      </c>
    </row>
    <row r="875" spans="1:23" x14ac:dyDescent="0.2">
      <c r="A875">
        <v>16</v>
      </c>
      <c r="B875" t="s">
        <v>80</v>
      </c>
      <c r="C875" t="s">
        <v>55</v>
      </c>
      <c r="D875" t="s">
        <v>74</v>
      </c>
      <c r="E875">
        <v>17.3</v>
      </c>
      <c r="F875">
        <v>145.27000000000001</v>
      </c>
      <c r="G875">
        <v>-17.05</v>
      </c>
      <c r="H875">
        <v>145.44999999999999</v>
      </c>
      <c r="I875">
        <v>459</v>
      </c>
      <c r="J875" t="s">
        <v>6</v>
      </c>
      <c r="K875" s="1">
        <v>18641</v>
      </c>
      <c r="L875" t="s">
        <v>76</v>
      </c>
      <c r="M875" t="s">
        <v>75</v>
      </c>
      <c r="N875" t="s">
        <v>24</v>
      </c>
      <c r="O875" t="s">
        <v>18</v>
      </c>
      <c r="P875" t="s">
        <v>27</v>
      </c>
      <c r="Q875">
        <v>8</v>
      </c>
      <c r="R875">
        <v>11.77</v>
      </c>
      <c r="S875">
        <f t="shared" si="50"/>
        <v>61912</v>
      </c>
      <c r="T875">
        <f t="shared" si="51"/>
        <v>25480</v>
      </c>
      <c r="U875">
        <f t="shared" si="52"/>
        <v>2.4298273155416013</v>
      </c>
      <c r="V875">
        <v>347</v>
      </c>
      <c r="W875">
        <v>368</v>
      </c>
    </row>
    <row r="876" spans="1:23" x14ac:dyDescent="0.2">
      <c r="A876">
        <v>16</v>
      </c>
      <c r="B876" t="s">
        <v>80</v>
      </c>
      <c r="C876" t="s">
        <v>55</v>
      </c>
      <c r="D876" t="s">
        <v>74</v>
      </c>
      <c r="E876">
        <v>17.3</v>
      </c>
      <c r="F876">
        <v>145.27000000000001</v>
      </c>
      <c r="G876">
        <v>-17.05</v>
      </c>
      <c r="H876">
        <v>145.44999999999999</v>
      </c>
      <c r="I876">
        <v>459</v>
      </c>
      <c r="J876" t="s">
        <v>6</v>
      </c>
      <c r="K876" s="1">
        <v>18641</v>
      </c>
      <c r="L876" t="s">
        <v>76</v>
      </c>
      <c r="M876" t="s">
        <v>75</v>
      </c>
      <c r="N876" t="s">
        <v>24</v>
      </c>
      <c r="O876" t="s">
        <v>18</v>
      </c>
      <c r="P876" t="s">
        <v>27</v>
      </c>
      <c r="Q876">
        <v>9</v>
      </c>
      <c r="R876">
        <v>12.63</v>
      </c>
      <c r="S876">
        <f t="shared" si="50"/>
        <v>61912</v>
      </c>
      <c r="T876">
        <f t="shared" si="51"/>
        <v>25480</v>
      </c>
      <c r="U876">
        <f t="shared" si="52"/>
        <v>2.4298273155416013</v>
      </c>
      <c r="V876">
        <v>347</v>
      </c>
      <c r="W876">
        <v>368</v>
      </c>
    </row>
    <row r="877" spans="1:23" x14ac:dyDescent="0.2">
      <c r="A877">
        <v>16</v>
      </c>
      <c r="B877" t="s">
        <v>80</v>
      </c>
      <c r="C877" t="s">
        <v>55</v>
      </c>
      <c r="D877" t="s">
        <v>74</v>
      </c>
      <c r="E877">
        <v>17.3</v>
      </c>
      <c r="F877">
        <v>145.27000000000001</v>
      </c>
      <c r="G877">
        <v>-17.05</v>
      </c>
      <c r="H877">
        <v>145.44999999999999</v>
      </c>
      <c r="I877">
        <v>459</v>
      </c>
      <c r="J877" t="s">
        <v>6</v>
      </c>
      <c r="K877" s="1">
        <v>18641</v>
      </c>
      <c r="L877" t="s">
        <v>76</v>
      </c>
      <c r="M877" t="s">
        <v>75</v>
      </c>
      <c r="N877" t="s">
        <v>24</v>
      </c>
      <c r="O877" t="s">
        <v>18</v>
      </c>
      <c r="P877" t="s">
        <v>27</v>
      </c>
      <c r="Q877">
        <v>10</v>
      </c>
      <c r="R877">
        <v>10.17</v>
      </c>
      <c r="S877">
        <f t="shared" si="50"/>
        <v>61912</v>
      </c>
      <c r="T877">
        <f t="shared" si="51"/>
        <v>25480</v>
      </c>
      <c r="U877">
        <f t="shared" si="52"/>
        <v>2.4298273155416013</v>
      </c>
      <c r="V877">
        <v>347</v>
      </c>
      <c r="W877">
        <v>368</v>
      </c>
    </row>
    <row r="878" spans="1:23" hidden="1" x14ac:dyDescent="0.2">
      <c r="A878">
        <v>17</v>
      </c>
      <c r="B878" t="s">
        <v>80</v>
      </c>
      <c r="C878" t="s">
        <v>55</v>
      </c>
      <c r="D878" t="s">
        <v>77</v>
      </c>
      <c r="E878">
        <v>17.2</v>
      </c>
      <c r="F878">
        <v>145.25</v>
      </c>
      <c r="G878">
        <v>-17.033000000000001</v>
      </c>
      <c r="H878">
        <v>145.41669999999999</v>
      </c>
      <c r="I878">
        <v>438</v>
      </c>
      <c r="J878" t="s">
        <v>6</v>
      </c>
      <c r="K878" s="1">
        <v>20657</v>
      </c>
      <c r="L878" t="s">
        <v>78</v>
      </c>
      <c r="M878" t="s">
        <v>62</v>
      </c>
      <c r="N878" t="s">
        <v>14</v>
      </c>
      <c r="O878" t="s">
        <v>15</v>
      </c>
      <c r="P878" t="s">
        <v>27</v>
      </c>
      <c r="Q878">
        <v>1</v>
      </c>
      <c r="R878">
        <v>13.57</v>
      </c>
      <c r="S878">
        <f>(121+70)*321</f>
        <v>61311</v>
      </c>
      <c r="T878">
        <f>270*112</f>
        <v>30240</v>
      </c>
      <c r="U878">
        <f t="shared" si="52"/>
        <v>2.0274801587301585</v>
      </c>
      <c r="V878">
        <v>346</v>
      </c>
      <c r="W878">
        <v>364</v>
      </c>
    </row>
    <row r="879" spans="1:23" hidden="1" x14ac:dyDescent="0.2">
      <c r="A879">
        <v>17</v>
      </c>
      <c r="B879" t="s">
        <v>80</v>
      </c>
      <c r="C879" t="s">
        <v>55</v>
      </c>
      <c r="D879" t="s">
        <v>77</v>
      </c>
      <c r="E879">
        <v>17.2</v>
      </c>
      <c r="F879">
        <v>145.25</v>
      </c>
      <c r="G879">
        <v>-17.033000000000001</v>
      </c>
      <c r="H879">
        <v>145.41669999999999</v>
      </c>
      <c r="I879">
        <v>438</v>
      </c>
      <c r="J879" t="s">
        <v>6</v>
      </c>
      <c r="K879" s="1">
        <v>20657</v>
      </c>
      <c r="L879" t="s">
        <v>78</v>
      </c>
      <c r="M879" t="s">
        <v>62</v>
      </c>
      <c r="N879" t="s">
        <v>14</v>
      </c>
      <c r="O879" t="s">
        <v>15</v>
      </c>
      <c r="P879" t="s">
        <v>27</v>
      </c>
      <c r="Q879">
        <v>2</v>
      </c>
      <c r="R879">
        <v>16.29</v>
      </c>
      <c r="S879">
        <f t="shared" ref="S879:S931" si="53">(121+70)*321</f>
        <v>61311</v>
      </c>
      <c r="T879">
        <f t="shared" ref="T879:T931" si="54">270*112</f>
        <v>30240</v>
      </c>
      <c r="U879">
        <f t="shared" ref="U879:U932" si="55">S879/T879</f>
        <v>2.0274801587301585</v>
      </c>
      <c r="V879">
        <v>346</v>
      </c>
      <c r="W879">
        <v>364</v>
      </c>
    </row>
    <row r="880" spans="1:23" hidden="1" x14ac:dyDescent="0.2">
      <c r="A880">
        <v>17</v>
      </c>
      <c r="B880" t="s">
        <v>80</v>
      </c>
      <c r="C880" t="s">
        <v>55</v>
      </c>
      <c r="D880" t="s">
        <v>77</v>
      </c>
      <c r="E880">
        <v>17.2</v>
      </c>
      <c r="F880">
        <v>145.25</v>
      </c>
      <c r="G880">
        <v>-17.033000000000001</v>
      </c>
      <c r="H880">
        <v>145.41669999999999</v>
      </c>
      <c r="I880">
        <v>438</v>
      </c>
      <c r="J880" t="s">
        <v>6</v>
      </c>
      <c r="K880" s="1">
        <v>20657</v>
      </c>
      <c r="L880" t="s">
        <v>78</v>
      </c>
      <c r="M880" t="s">
        <v>62</v>
      </c>
      <c r="N880" t="s">
        <v>14</v>
      </c>
      <c r="O880" t="s">
        <v>15</v>
      </c>
      <c r="P880" t="s">
        <v>27</v>
      </c>
      <c r="Q880">
        <v>3</v>
      </c>
      <c r="R880">
        <v>18.37</v>
      </c>
      <c r="S880">
        <f t="shared" si="53"/>
        <v>61311</v>
      </c>
      <c r="T880">
        <f t="shared" si="54"/>
        <v>30240</v>
      </c>
      <c r="U880">
        <f t="shared" si="55"/>
        <v>2.0274801587301585</v>
      </c>
      <c r="V880">
        <v>346</v>
      </c>
      <c r="W880">
        <v>364</v>
      </c>
    </row>
    <row r="881" spans="1:23" hidden="1" x14ac:dyDescent="0.2">
      <c r="A881">
        <v>17</v>
      </c>
      <c r="B881" t="s">
        <v>80</v>
      </c>
      <c r="C881" t="s">
        <v>55</v>
      </c>
      <c r="D881" t="s">
        <v>77</v>
      </c>
      <c r="E881">
        <v>17.2</v>
      </c>
      <c r="F881">
        <v>145.25</v>
      </c>
      <c r="G881">
        <v>-17.033000000000001</v>
      </c>
      <c r="H881">
        <v>145.41669999999999</v>
      </c>
      <c r="I881">
        <v>438</v>
      </c>
      <c r="J881" t="s">
        <v>6</v>
      </c>
      <c r="K881" s="1">
        <v>20657</v>
      </c>
      <c r="L881" t="s">
        <v>78</v>
      </c>
      <c r="M881" t="s">
        <v>62</v>
      </c>
      <c r="N881" t="s">
        <v>14</v>
      </c>
      <c r="O881" t="s">
        <v>15</v>
      </c>
      <c r="P881" t="s">
        <v>27</v>
      </c>
      <c r="Q881">
        <v>4</v>
      </c>
      <c r="R881">
        <v>19.43</v>
      </c>
      <c r="S881">
        <f t="shared" si="53"/>
        <v>61311</v>
      </c>
      <c r="T881">
        <f t="shared" si="54"/>
        <v>30240</v>
      </c>
      <c r="U881">
        <f t="shared" si="55"/>
        <v>2.0274801587301585</v>
      </c>
      <c r="V881">
        <v>346</v>
      </c>
      <c r="W881">
        <v>364</v>
      </c>
    </row>
    <row r="882" spans="1:23" hidden="1" x14ac:dyDescent="0.2">
      <c r="A882">
        <v>17</v>
      </c>
      <c r="B882" t="s">
        <v>80</v>
      </c>
      <c r="C882" t="s">
        <v>55</v>
      </c>
      <c r="D882" t="s">
        <v>77</v>
      </c>
      <c r="E882">
        <v>17.2</v>
      </c>
      <c r="F882">
        <v>145.25</v>
      </c>
      <c r="G882">
        <v>-17.033000000000001</v>
      </c>
      <c r="H882">
        <v>145.41669999999999</v>
      </c>
      <c r="I882">
        <v>438</v>
      </c>
      <c r="J882" t="s">
        <v>6</v>
      </c>
      <c r="K882" s="1">
        <v>20657</v>
      </c>
      <c r="L882" t="s">
        <v>78</v>
      </c>
      <c r="M882" t="s">
        <v>62</v>
      </c>
      <c r="N882" t="s">
        <v>14</v>
      </c>
      <c r="O882" t="s">
        <v>15</v>
      </c>
      <c r="P882" t="s">
        <v>27</v>
      </c>
      <c r="Q882">
        <v>5</v>
      </c>
      <c r="R882">
        <v>28.15</v>
      </c>
      <c r="S882">
        <f t="shared" si="53"/>
        <v>61311</v>
      </c>
      <c r="T882">
        <f t="shared" si="54"/>
        <v>30240</v>
      </c>
      <c r="U882">
        <f t="shared" si="55"/>
        <v>2.0274801587301585</v>
      </c>
      <c r="V882">
        <v>346</v>
      </c>
      <c r="W882">
        <v>364</v>
      </c>
    </row>
    <row r="883" spans="1:23" hidden="1" x14ac:dyDescent="0.2">
      <c r="A883">
        <v>17</v>
      </c>
      <c r="B883" t="s">
        <v>80</v>
      </c>
      <c r="C883" t="s">
        <v>55</v>
      </c>
      <c r="D883" t="s">
        <v>77</v>
      </c>
      <c r="E883">
        <v>17.2</v>
      </c>
      <c r="F883">
        <v>145.25</v>
      </c>
      <c r="G883">
        <v>-17.033000000000001</v>
      </c>
      <c r="H883">
        <v>145.41669999999999</v>
      </c>
      <c r="I883">
        <v>438</v>
      </c>
      <c r="J883" t="s">
        <v>6</v>
      </c>
      <c r="K883" s="1">
        <v>20657</v>
      </c>
      <c r="L883" t="s">
        <v>78</v>
      </c>
      <c r="M883" t="s">
        <v>62</v>
      </c>
      <c r="N883" t="s">
        <v>14</v>
      </c>
      <c r="O883" t="s">
        <v>15</v>
      </c>
      <c r="P883" t="s">
        <v>27</v>
      </c>
      <c r="Q883">
        <v>6</v>
      </c>
      <c r="R883">
        <v>14.38</v>
      </c>
      <c r="S883">
        <f t="shared" si="53"/>
        <v>61311</v>
      </c>
      <c r="T883">
        <f t="shared" si="54"/>
        <v>30240</v>
      </c>
      <c r="U883">
        <f t="shared" si="55"/>
        <v>2.0274801587301585</v>
      </c>
      <c r="V883">
        <v>346</v>
      </c>
      <c r="W883">
        <v>364</v>
      </c>
    </row>
    <row r="884" spans="1:23" hidden="1" x14ac:dyDescent="0.2">
      <c r="A884">
        <v>17</v>
      </c>
      <c r="B884" t="s">
        <v>80</v>
      </c>
      <c r="C884" t="s">
        <v>55</v>
      </c>
      <c r="D884" t="s">
        <v>77</v>
      </c>
      <c r="E884">
        <v>17.2</v>
      </c>
      <c r="F884">
        <v>145.25</v>
      </c>
      <c r="G884">
        <v>-17.033000000000001</v>
      </c>
      <c r="H884">
        <v>145.41669999999999</v>
      </c>
      <c r="I884">
        <v>438</v>
      </c>
      <c r="J884" t="s">
        <v>6</v>
      </c>
      <c r="K884" s="1">
        <v>20657</v>
      </c>
      <c r="L884" t="s">
        <v>78</v>
      </c>
      <c r="M884" t="s">
        <v>62</v>
      </c>
      <c r="N884" t="s">
        <v>14</v>
      </c>
      <c r="O884" t="s">
        <v>16</v>
      </c>
      <c r="P884" t="s">
        <v>27</v>
      </c>
      <c r="Q884">
        <v>1</v>
      </c>
      <c r="R884">
        <v>16.2</v>
      </c>
      <c r="S884">
        <f t="shared" si="53"/>
        <v>61311</v>
      </c>
      <c r="T884">
        <f t="shared" si="54"/>
        <v>30240</v>
      </c>
      <c r="U884">
        <f t="shared" si="55"/>
        <v>2.0274801587301585</v>
      </c>
      <c r="V884">
        <v>346</v>
      </c>
      <c r="W884">
        <v>364</v>
      </c>
    </row>
    <row r="885" spans="1:23" hidden="1" x14ac:dyDescent="0.2">
      <c r="A885">
        <v>17</v>
      </c>
      <c r="B885" t="s">
        <v>80</v>
      </c>
      <c r="C885" t="s">
        <v>55</v>
      </c>
      <c r="D885" t="s">
        <v>77</v>
      </c>
      <c r="E885">
        <v>17.2</v>
      </c>
      <c r="F885">
        <v>145.25</v>
      </c>
      <c r="G885">
        <v>-17.033000000000001</v>
      </c>
      <c r="H885">
        <v>145.41669999999999</v>
      </c>
      <c r="I885">
        <v>438</v>
      </c>
      <c r="J885" t="s">
        <v>6</v>
      </c>
      <c r="K885" s="1">
        <v>20657</v>
      </c>
      <c r="L885" t="s">
        <v>78</v>
      </c>
      <c r="M885" t="s">
        <v>62</v>
      </c>
      <c r="N885" t="s">
        <v>14</v>
      </c>
      <c r="O885" t="s">
        <v>16</v>
      </c>
      <c r="P885" t="s">
        <v>27</v>
      </c>
      <c r="Q885">
        <v>2</v>
      </c>
      <c r="R885">
        <v>17.190000000000001</v>
      </c>
      <c r="S885">
        <f t="shared" si="53"/>
        <v>61311</v>
      </c>
      <c r="T885">
        <f t="shared" si="54"/>
        <v>30240</v>
      </c>
      <c r="U885">
        <f t="shared" si="55"/>
        <v>2.0274801587301585</v>
      </c>
      <c r="V885">
        <v>346</v>
      </c>
      <c r="W885">
        <v>364</v>
      </c>
    </row>
    <row r="886" spans="1:23" hidden="1" x14ac:dyDescent="0.2">
      <c r="A886">
        <v>17</v>
      </c>
      <c r="B886" t="s">
        <v>80</v>
      </c>
      <c r="C886" t="s">
        <v>55</v>
      </c>
      <c r="D886" t="s">
        <v>77</v>
      </c>
      <c r="E886">
        <v>17.2</v>
      </c>
      <c r="F886">
        <v>145.25</v>
      </c>
      <c r="G886">
        <v>-17.033000000000001</v>
      </c>
      <c r="H886">
        <v>145.41669999999999</v>
      </c>
      <c r="I886">
        <v>438</v>
      </c>
      <c r="J886" t="s">
        <v>6</v>
      </c>
      <c r="K886" s="1">
        <v>20657</v>
      </c>
      <c r="L886" t="s">
        <v>78</v>
      </c>
      <c r="M886" t="s">
        <v>62</v>
      </c>
      <c r="N886" t="s">
        <v>14</v>
      </c>
      <c r="O886" t="s">
        <v>16</v>
      </c>
      <c r="P886" t="s">
        <v>27</v>
      </c>
      <c r="Q886">
        <v>3</v>
      </c>
      <c r="R886">
        <v>16.350000000000001</v>
      </c>
      <c r="S886">
        <f t="shared" si="53"/>
        <v>61311</v>
      </c>
      <c r="T886">
        <f t="shared" si="54"/>
        <v>30240</v>
      </c>
      <c r="U886">
        <f t="shared" si="55"/>
        <v>2.0274801587301585</v>
      </c>
      <c r="V886">
        <v>346</v>
      </c>
      <c r="W886">
        <v>364</v>
      </c>
    </row>
    <row r="887" spans="1:23" hidden="1" x14ac:dyDescent="0.2">
      <c r="A887">
        <v>17</v>
      </c>
      <c r="B887" t="s">
        <v>80</v>
      </c>
      <c r="C887" t="s">
        <v>55</v>
      </c>
      <c r="D887" t="s">
        <v>77</v>
      </c>
      <c r="E887">
        <v>17.2</v>
      </c>
      <c r="F887">
        <v>145.25</v>
      </c>
      <c r="G887">
        <v>-17.033000000000001</v>
      </c>
      <c r="H887">
        <v>145.41669999999999</v>
      </c>
      <c r="I887">
        <v>438</v>
      </c>
      <c r="J887" t="s">
        <v>6</v>
      </c>
      <c r="K887" s="1">
        <v>20657</v>
      </c>
      <c r="L887" t="s">
        <v>78</v>
      </c>
      <c r="M887" t="s">
        <v>62</v>
      </c>
      <c r="N887" t="s">
        <v>14</v>
      </c>
      <c r="O887" t="s">
        <v>16</v>
      </c>
      <c r="P887" t="s">
        <v>27</v>
      </c>
      <c r="Q887">
        <v>4</v>
      </c>
      <c r="R887">
        <v>16.57</v>
      </c>
      <c r="S887">
        <f t="shared" si="53"/>
        <v>61311</v>
      </c>
      <c r="T887">
        <f t="shared" si="54"/>
        <v>30240</v>
      </c>
      <c r="U887">
        <f t="shared" si="55"/>
        <v>2.0274801587301585</v>
      </c>
      <c r="V887">
        <v>346</v>
      </c>
      <c r="W887">
        <v>364</v>
      </c>
    </row>
    <row r="888" spans="1:23" hidden="1" x14ac:dyDescent="0.2">
      <c r="A888">
        <v>17</v>
      </c>
      <c r="B888" t="s">
        <v>80</v>
      </c>
      <c r="C888" t="s">
        <v>55</v>
      </c>
      <c r="D888" t="s">
        <v>77</v>
      </c>
      <c r="E888">
        <v>17.2</v>
      </c>
      <c r="F888">
        <v>145.25</v>
      </c>
      <c r="G888">
        <v>-17.033000000000001</v>
      </c>
      <c r="H888">
        <v>145.41669999999999</v>
      </c>
      <c r="I888">
        <v>438</v>
      </c>
      <c r="J888" t="s">
        <v>6</v>
      </c>
      <c r="K888" s="1">
        <v>20657</v>
      </c>
      <c r="L888" t="s">
        <v>78</v>
      </c>
      <c r="M888" t="s">
        <v>62</v>
      </c>
      <c r="N888" t="s">
        <v>14</v>
      </c>
      <c r="O888" t="s">
        <v>16</v>
      </c>
      <c r="P888" t="s">
        <v>27</v>
      </c>
      <c r="Q888">
        <v>5</v>
      </c>
      <c r="R888">
        <v>18.14</v>
      </c>
      <c r="S888">
        <f t="shared" si="53"/>
        <v>61311</v>
      </c>
      <c r="T888">
        <f t="shared" si="54"/>
        <v>30240</v>
      </c>
      <c r="U888">
        <f t="shared" si="55"/>
        <v>2.0274801587301585</v>
      </c>
      <c r="V888">
        <v>346</v>
      </c>
      <c r="W888">
        <v>364</v>
      </c>
    </row>
    <row r="889" spans="1:23" hidden="1" x14ac:dyDescent="0.2">
      <c r="A889">
        <v>17</v>
      </c>
      <c r="B889" t="s">
        <v>80</v>
      </c>
      <c r="C889" t="s">
        <v>55</v>
      </c>
      <c r="D889" t="s">
        <v>77</v>
      </c>
      <c r="E889">
        <v>17.2</v>
      </c>
      <c r="F889">
        <v>145.25</v>
      </c>
      <c r="G889">
        <v>-17.033000000000001</v>
      </c>
      <c r="H889">
        <v>145.41669999999999</v>
      </c>
      <c r="I889">
        <v>438</v>
      </c>
      <c r="J889" t="s">
        <v>6</v>
      </c>
      <c r="K889" s="1">
        <v>20657</v>
      </c>
      <c r="L889" t="s">
        <v>78</v>
      </c>
      <c r="M889" t="s">
        <v>62</v>
      </c>
      <c r="N889" t="s">
        <v>14</v>
      </c>
      <c r="O889" t="s">
        <v>16</v>
      </c>
      <c r="P889" t="s">
        <v>27</v>
      </c>
      <c r="Q889">
        <v>6</v>
      </c>
      <c r="R889">
        <v>20.75</v>
      </c>
      <c r="S889">
        <f t="shared" si="53"/>
        <v>61311</v>
      </c>
      <c r="T889">
        <f t="shared" si="54"/>
        <v>30240</v>
      </c>
      <c r="U889">
        <f t="shared" si="55"/>
        <v>2.0274801587301585</v>
      </c>
      <c r="V889">
        <v>346</v>
      </c>
      <c r="W889">
        <v>364</v>
      </c>
    </row>
    <row r="890" spans="1:23" hidden="1" x14ac:dyDescent="0.2">
      <c r="A890">
        <v>17</v>
      </c>
      <c r="B890" t="s">
        <v>80</v>
      </c>
      <c r="C890" t="s">
        <v>55</v>
      </c>
      <c r="D890" t="s">
        <v>77</v>
      </c>
      <c r="E890">
        <v>17.2</v>
      </c>
      <c r="F890">
        <v>145.25</v>
      </c>
      <c r="G890">
        <v>-17.033000000000001</v>
      </c>
      <c r="H890">
        <v>145.41669999999999</v>
      </c>
      <c r="I890">
        <v>438</v>
      </c>
      <c r="J890" t="s">
        <v>6</v>
      </c>
      <c r="K890" s="1">
        <v>20657</v>
      </c>
      <c r="L890" t="s">
        <v>78</v>
      </c>
      <c r="M890" t="s">
        <v>62</v>
      </c>
      <c r="N890" t="s">
        <v>14</v>
      </c>
      <c r="O890" t="s">
        <v>18</v>
      </c>
      <c r="P890" t="s">
        <v>27</v>
      </c>
      <c r="Q890">
        <v>1</v>
      </c>
      <c r="R890">
        <v>1.41</v>
      </c>
      <c r="S890">
        <f t="shared" si="53"/>
        <v>61311</v>
      </c>
      <c r="T890">
        <f t="shared" si="54"/>
        <v>30240</v>
      </c>
      <c r="U890">
        <f t="shared" si="55"/>
        <v>2.0274801587301585</v>
      </c>
      <c r="V890">
        <v>346</v>
      </c>
      <c r="W890">
        <v>364</v>
      </c>
    </row>
    <row r="891" spans="1:23" hidden="1" x14ac:dyDescent="0.2">
      <c r="A891">
        <v>17</v>
      </c>
      <c r="B891" t="s">
        <v>80</v>
      </c>
      <c r="C891" t="s">
        <v>55</v>
      </c>
      <c r="D891" t="s">
        <v>77</v>
      </c>
      <c r="E891">
        <v>17.2</v>
      </c>
      <c r="F891">
        <v>145.25</v>
      </c>
      <c r="G891">
        <v>-17.033000000000001</v>
      </c>
      <c r="H891">
        <v>145.41669999999999</v>
      </c>
      <c r="I891">
        <v>438</v>
      </c>
      <c r="J891" t="s">
        <v>6</v>
      </c>
      <c r="K891" s="1">
        <v>20657</v>
      </c>
      <c r="L891" t="s">
        <v>78</v>
      </c>
      <c r="M891" t="s">
        <v>62</v>
      </c>
      <c r="N891" t="s">
        <v>14</v>
      </c>
      <c r="O891" t="s">
        <v>18</v>
      </c>
      <c r="P891" t="s">
        <v>27</v>
      </c>
      <c r="Q891">
        <v>2</v>
      </c>
      <c r="R891">
        <v>0.14000000000000001</v>
      </c>
      <c r="S891">
        <f t="shared" si="53"/>
        <v>61311</v>
      </c>
      <c r="T891">
        <f t="shared" si="54"/>
        <v>30240</v>
      </c>
      <c r="U891">
        <f t="shared" si="55"/>
        <v>2.0274801587301585</v>
      </c>
      <c r="V891">
        <v>346</v>
      </c>
      <c r="W891">
        <v>364</v>
      </c>
    </row>
    <row r="892" spans="1:23" hidden="1" x14ac:dyDescent="0.2">
      <c r="A892">
        <v>17</v>
      </c>
      <c r="B892" t="s">
        <v>80</v>
      </c>
      <c r="C892" t="s">
        <v>55</v>
      </c>
      <c r="D892" t="s">
        <v>77</v>
      </c>
      <c r="E892">
        <v>17.2</v>
      </c>
      <c r="F892">
        <v>145.25</v>
      </c>
      <c r="G892">
        <v>-17.033000000000001</v>
      </c>
      <c r="H892">
        <v>145.41669999999999</v>
      </c>
      <c r="I892">
        <v>438</v>
      </c>
      <c r="J892" t="s">
        <v>6</v>
      </c>
      <c r="K892" s="1">
        <v>20657</v>
      </c>
      <c r="L892" t="s">
        <v>78</v>
      </c>
      <c r="M892" t="s">
        <v>62</v>
      </c>
      <c r="N892" t="s">
        <v>14</v>
      </c>
      <c r="O892" t="s">
        <v>18</v>
      </c>
      <c r="P892" t="s">
        <v>27</v>
      </c>
      <c r="Q892">
        <v>3</v>
      </c>
      <c r="R892">
        <v>2.0299999999999998</v>
      </c>
      <c r="S892">
        <f t="shared" si="53"/>
        <v>61311</v>
      </c>
      <c r="T892">
        <f t="shared" si="54"/>
        <v>30240</v>
      </c>
      <c r="U892">
        <f t="shared" si="55"/>
        <v>2.0274801587301585</v>
      </c>
      <c r="V892">
        <v>346</v>
      </c>
      <c r="W892">
        <v>364</v>
      </c>
    </row>
    <row r="893" spans="1:23" hidden="1" x14ac:dyDescent="0.2">
      <c r="A893">
        <v>17</v>
      </c>
      <c r="B893" t="s">
        <v>80</v>
      </c>
      <c r="C893" t="s">
        <v>55</v>
      </c>
      <c r="D893" t="s">
        <v>77</v>
      </c>
      <c r="E893">
        <v>17.2</v>
      </c>
      <c r="F893">
        <v>145.25</v>
      </c>
      <c r="G893">
        <v>-17.033000000000001</v>
      </c>
      <c r="H893">
        <v>145.41669999999999</v>
      </c>
      <c r="I893">
        <v>438</v>
      </c>
      <c r="J893" t="s">
        <v>6</v>
      </c>
      <c r="K893" s="1">
        <v>20657</v>
      </c>
      <c r="L893" t="s">
        <v>78</v>
      </c>
      <c r="M893" t="s">
        <v>62</v>
      </c>
      <c r="N893" t="s">
        <v>14</v>
      </c>
      <c r="O893" t="s">
        <v>18</v>
      </c>
      <c r="P893" t="s">
        <v>27</v>
      </c>
      <c r="Q893">
        <v>4</v>
      </c>
      <c r="R893">
        <v>1.68</v>
      </c>
      <c r="S893">
        <f t="shared" si="53"/>
        <v>61311</v>
      </c>
      <c r="T893">
        <f t="shared" si="54"/>
        <v>30240</v>
      </c>
      <c r="U893">
        <f t="shared" si="55"/>
        <v>2.0274801587301585</v>
      </c>
      <c r="V893">
        <v>346</v>
      </c>
      <c r="W893">
        <v>364</v>
      </c>
    </row>
    <row r="894" spans="1:23" hidden="1" x14ac:dyDescent="0.2">
      <c r="A894">
        <v>17</v>
      </c>
      <c r="B894" t="s">
        <v>80</v>
      </c>
      <c r="C894" t="s">
        <v>55</v>
      </c>
      <c r="D894" t="s">
        <v>77</v>
      </c>
      <c r="E894">
        <v>17.2</v>
      </c>
      <c r="F894">
        <v>145.25</v>
      </c>
      <c r="G894">
        <v>-17.033000000000001</v>
      </c>
      <c r="H894">
        <v>145.41669999999999</v>
      </c>
      <c r="I894">
        <v>438</v>
      </c>
      <c r="J894" t="s">
        <v>6</v>
      </c>
      <c r="K894" s="1">
        <v>20657</v>
      </c>
      <c r="L894" t="s">
        <v>78</v>
      </c>
      <c r="M894" t="s">
        <v>62</v>
      </c>
      <c r="N894" t="s">
        <v>14</v>
      </c>
      <c r="O894" t="s">
        <v>18</v>
      </c>
      <c r="P894" t="s">
        <v>27</v>
      </c>
      <c r="Q894">
        <v>5</v>
      </c>
      <c r="R894">
        <v>2.39</v>
      </c>
      <c r="S894">
        <f t="shared" si="53"/>
        <v>61311</v>
      </c>
      <c r="T894">
        <f t="shared" si="54"/>
        <v>30240</v>
      </c>
      <c r="U894">
        <f t="shared" si="55"/>
        <v>2.0274801587301585</v>
      </c>
      <c r="V894">
        <v>346</v>
      </c>
      <c r="W894">
        <v>364</v>
      </c>
    </row>
    <row r="895" spans="1:23" hidden="1" x14ac:dyDescent="0.2">
      <c r="A895">
        <v>17</v>
      </c>
      <c r="B895" t="s">
        <v>80</v>
      </c>
      <c r="C895" t="s">
        <v>55</v>
      </c>
      <c r="D895" t="s">
        <v>77</v>
      </c>
      <c r="E895">
        <v>17.2</v>
      </c>
      <c r="F895">
        <v>145.25</v>
      </c>
      <c r="G895">
        <v>-17.033000000000001</v>
      </c>
      <c r="H895">
        <v>145.41669999999999</v>
      </c>
      <c r="I895">
        <v>438</v>
      </c>
      <c r="J895" t="s">
        <v>6</v>
      </c>
      <c r="K895" s="1">
        <v>20657</v>
      </c>
      <c r="L895" t="s">
        <v>78</v>
      </c>
      <c r="M895" t="s">
        <v>62</v>
      </c>
      <c r="N895" t="s">
        <v>14</v>
      </c>
      <c r="O895" t="s">
        <v>18</v>
      </c>
      <c r="P895" t="s">
        <v>27</v>
      </c>
      <c r="Q895">
        <v>6</v>
      </c>
      <c r="R895">
        <v>0.89</v>
      </c>
      <c r="S895">
        <f t="shared" si="53"/>
        <v>61311</v>
      </c>
      <c r="T895">
        <f t="shared" si="54"/>
        <v>30240</v>
      </c>
      <c r="U895">
        <f t="shared" si="55"/>
        <v>2.0274801587301585</v>
      </c>
      <c r="V895">
        <v>346</v>
      </c>
      <c r="W895">
        <v>364</v>
      </c>
    </row>
    <row r="896" spans="1:23" hidden="1" x14ac:dyDescent="0.2">
      <c r="A896">
        <v>17</v>
      </c>
      <c r="B896" t="s">
        <v>80</v>
      </c>
      <c r="C896" t="s">
        <v>55</v>
      </c>
      <c r="D896" t="s">
        <v>77</v>
      </c>
      <c r="E896">
        <v>17.2</v>
      </c>
      <c r="F896">
        <v>145.25</v>
      </c>
      <c r="G896">
        <v>-17.033000000000001</v>
      </c>
      <c r="H896">
        <v>145.41669999999999</v>
      </c>
      <c r="I896">
        <v>438</v>
      </c>
      <c r="J896" t="s">
        <v>6</v>
      </c>
      <c r="K896" s="1">
        <v>20657</v>
      </c>
      <c r="L896" t="s">
        <v>78</v>
      </c>
      <c r="M896" t="s">
        <v>62</v>
      </c>
      <c r="N896" t="s">
        <v>14</v>
      </c>
      <c r="O896" t="s">
        <v>19</v>
      </c>
      <c r="P896" t="s">
        <v>27</v>
      </c>
      <c r="Q896">
        <v>1</v>
      </c>
      <c r="R896">
        <v>12.42</v>
      </c>
      <c r="S896">
        <f t="shared" si="53"/>
        <v>61311</v>
      </c>
      <c r="T896">
        <f t="shared" si="54"/>
        <v>30240</v>
      </c>
      <c r="U896">
        <f t="shared" si="55"/>
        <v>2.0274801587301585</v>
      </c>
      <c r="V896">
        <v>346</v>
      </c>
      <c r="W896">
        <v>364</v>
      </c>
    </row>
    <row r="897" spans="1:23" hidden="1" x14ac:dyDescent="0.2">
      <c r="A897">
        <v>17</v>
      </c>
      <c r="B897" t="s">
        <v>80</v>
      </c>
      <c r="C897" t="s">
        <v>55</v>
      </c>
      <c r="D897" t="s">
        <v>77</v>
      </c>
      <c r="E897">
        <v>17.2</v>
      </c>
      <c r="F897">
        <v>145.25</v>
      </c>
      <c r="G897">
        <v>-17.033000000000001</v>
      </c>
      <c r="H897">
        <v>145.41669999999999</v>
      </c>
      <c r="I897">
        <v>438</v>
      </c>
      <c r="J897" t="s">
        <v>6</v>
      </c>
      <c r="K897" s="1">
        <v>20657</v>
      </c>
      <c r="L897" t="s">
        <v>78</v>
      </c>
      <c r="M897" t="s">
        <v>62</v>
      </c>
      <c r="N897" t="s">
        <v>14</v>
      </c>
      <c r="O897" t="s">
        <v>19</v>
      </c>
      <c r="P897" t="s">
        <v>27</v>
      </c>
      <c r="Q897">
        <v>2</v>
      </c>
      <c r="R897">
        <v>8.9499999999999993</v>
      </c>
      <c r="S897">
        <f t="shared" si="53"/>
        <v>61311</v>
      </c>
      <c r="T897">
        <f t="shared" si="54"/>
        <v>30240</v>
      </c>
      <c r="U897">
        <f t="shared" si="55"/>
        <v>2.0274801587301585</v>
      </c>
      <c r="V897">
        <v>346</v>
      </c>
      <c r="W897">
        <v>364</v>
      </c>
    </row>
    <row r="898" spans="1:23" hidden="1" x14ac:dyDescent="0.2">
      <c r="A898">
        <v>17</v>
      </c>
      <c r="B898" t="s">
        <v>80</v>
      </c>
      <c r="C898" t="s">
        <v>55</v>
      </c>
      <c r="D898" t="s">
        <v>77</v>
      </c>
      <c r="E898">
        <v>17.2</v>
      </c>
      <c r="F898">
        <v>145.25</v>
      </c>
      <c r="G898">
        <v>-17.033000000000001</v>
      </c>
      <c r="H898">
        <v>145.41669999999999</v>
      </c>
      <c r="I898">
        <v>438</v>
      </c>
      <c r="J898" t="s">
        <v>6</v>
      </c>
      <c r="K898" s="1">
        <v>20657</v>
      </c>
      <c r="L898" t="s">
        <v>78</v>
      </c>
      <c r="M898" t="s">
        <v>62</v>
      </c>
      <c r="N898" t="s">
        <v>14</v>
      </c>
      <c r="O898" t="s">
        <v>19</v>
      </c>
      <c r="P898" t="s">
        <v>27</v>
      </c>
      <c r="Q898">
        <v>3</v>
      </c>
      <c r="R898">
        <v>12.32</v>
      </c>
      <c r="S898">
        <f t="shared" si="53"/>
        <v>61311</v>
      </c>
      <c r="T898">
        <f t="shared" si="54"/>
        <v>30240</v>
      </c>
      <c r="U898">
        <f t="shared" si="55"/>
        <v>2.0274801587301585</v>
      </c>
      <c r="V898">
        <v>346</v>
      </c>
      <c r="W898">
        <v>364</v>
      </c>
    </row>
    <row r="899" spans="1:23" hidden="1" x14ac:dyDescent="0.2">
      <c r="A899">
        <v>17</v>
      </c>
      <c r="B899" t="s">
        <v>80</v>
      </c>
      <c r="C899" t="s">
        <v>55</v>
      </c>
      <c r="D899" t="s">
        <v>77</v>
      </c>
      <c r="E899">
        <v>17.2</v>
      </c>
      <c r="F899">
        <v>145.25</v>
      </c>
      <c r="G899">
        <v>-17.033000000000001</v>
      </c>
      <c r="H899">
        <v>145.41669999999999</v>
      </c>
      <c r="I899">
        <v>438</v>
      </c>
      <c r="J899" t="s">
        <v>6</v>
      </c>
      <c r="K899" s="1">
        <v>20657</v>
      </c>
      <c r="L899" t="s">
        <v>78</v>
      </c>
      <c r="M899" t="s">
        <v>62</v>
      </c>
      <c r="N899" t="s">
        <v>14</v>
      </c>
      <c r="O899" t="s">
        <v>19</v>
      </c>
      <c r="P899" t="s">
        <v>27</v>
      </c>
      <c r="Q899">
        <v>4</v>
      </c>
      <c r="R899">
        <v>8.24</v>
      </c>
      <c r="S899">
        <f t="shared" si="53"/>
        <v>61311</v>
      </c>
      <c r="T899">
        <f t="shared" si="54"/>
        <v>30240</v>
      </c>
      <c r="U899">
        <f t="shared" si="55"/>
        <v>2.0274801587301585</v>
      </c>
      <c r="V899">
        <v>346</v>
      </c>
      <c r="W899">
        <v>364</v>
      </c>
    </row>
    <row r="900" spans="1:23" hidden="1" x14ac:dyDescent="0.2">
      <c r="A900">
        <v>17</v>
      </c>
      <c r="B900" t="s">
        <v>80</v>
      </c>
      <c r="C900" t="s">
        <v>55</v>
      </c>
      <c r="D900" t="s">
        <v>77</v>
      </c>
      <c r="E900">
        <v>17.2</v>
      </c>
      <c r="F900">
        <v>145.25</v>
      </c>
      <c r="G900">
        <v>-17.033000000000001</v>
      </c>
      <c r="H900">
        <v>145.41669999999999</v>
      </c>
      <c r="I900">
        <v>438</v>
      </c>
      <c r="J900" t="s">
        <v>6</v>
      </c>
      <c r="K900" s="1">
        <v>20657</v>
      </c>
      <c r="L900" t="s">
        <v>78</v>
      </c>
      <c r="M900" t="s">
        <v>62</v>
      </c>
      <c r="N900" t="s">
        <v>14</v>
      </c>
      <c r="O900" t="s">
        <v>19</v>
      </c>
      <c r="P900" t="s">
        <v>27</v>
      </c>
      <c r="Q900">
        <v>5</v>
      </c>
      <c r="R900">
        <v>7.17</v>
      </c>
      <c r="S900">
        <f t="shared" si="53"/>
        <v>61311</v>
      </c>
      <c r="T900">
        <f t="shared" si="54"/>
        <v>30240</v>
      </c>
      <c r="U900">
        <f t="shared" si="55"/>
        <v>2.0274801587301585</v>
      </c>
      <c r="V900">
        <v>346</v>
      </c>
      <c r="W900">
        <v>364</v>
      </c>
    </row>
    <row r="901" spans="1:23" hidden="1" x14ac:dyDescent="0.2">
      <c r="A901">
        <v>17</v>
      </c>
      <c r="B901" t="s">
        <v>80</v>
      </c>
      <c r="C901" t="s">
        <v>55</v>
      </c>
      <c r="D901" t="s">
        <v>77</v>
      </c>
      <c r="E901">
        <v>17.2</v>
      </c>
      <c r="F901">
        <v>145.25</v>
      </c>
      <c r="G901">
        <v>-17.033000000000001</v>
      </c>
      <c r="H901">
        <v>145.41669999999999</v>
      </c>
      <c r="I901">
        <v>438</v>
      </c>
      <c r="J901" t="s">
        <v>6</v>
      </c>
      <c r="K901" s="1">
        <v>20657</v>
      </c>
      <c r="L901" t="s">
        <v>78</v>
      </c>
      <c r="M901" t="s">
        <v>62</v>
      </c>
      <c r="N901" t="s">
        <v>14</v>
      </c>
      <c r="O901" t="s">
        <v>19</v>
      </c>
      <c r="P901" t="s">
        <v>27</v>
      </c>
      <c r="Q901">
        <v>6</v>
      </c>
      <c r="R901">
        <v>6.06</v>
      </c>
      <c r="S901">
        <f t="shared" si="53"/>
        <v>61311</v>
      </c>
      <c r="T901">
        <f t="shared" si="54"/>
        <v>30240</v>
      </c>
      <c r="U901">
        <f t="shared" si="55"/>
        <v>2.0274801587301585</v>
      </c>
      <c r="V901">
        <v>346</v>
      </c>
      <c r="W901">
        <v>364</v>
      </c>
    </row>
    <row r="902" spans="1:23" hidden="1" x14ac:dyDescent="0.2">
      <c r="A902">
        <v>17</v>
      </c>
      <c r="B902" t="s">
        <v>80</v>
      </c>
      <c r="C902" t="s">
        <v>55</v>
      </c>
      <c r="D902" t="s">
        <v>77</v>
      </c>
      <c r="E902">
        <v>17.2</v>
      </c>
      <c r="F902">
        <v>145.25</v>
      </c>
      <c r="G902">
        <v>-17.033000000000001</v>
      </c>
      <c r="H902">
        <v>145.41669999999999</v>
      </c>
      <c r="I902">
        <v>438</v>
      </c>
      <c r="J902" t="s">
        <v>6</v>
      </c>
      <c r="K902" s="1">
        <v>20657</v>
      </c>
      <c r="L902" t="s">
        <v>78</v>
      </c>
      <c r="M902" t="s">
        <v>62</v>
      </c>
      <c r="N902" t="s">
        <v>24</v>
      </c>
      <c r="O902" t="s">
        <v>15</v>
      </c>
      <c r="P902" t="s">
        <v>26</v>
      </c>
      <c r="Q902">
        <v>1</v>
      </c>
      <c r="R902">
        <v>45.81</v>
      </c>
      <c r="S902">
        <f t="shared" si="53"/>
        <v>61311</v>
      </c>
      <c r="T902">
        <f t="shared" si="54"/>
        <v>30240</v>
      </c>
      <c r="U902">
        <f t="shared" si="55"/>
        <v>2.0274801587301585</v>
      </c>
      <c r="V902">
        <v>346</v>
      </c>
      <c r="W902">
        <v>364</v>
      </c>
    </row>
    <row r="903" spans="1:23" hidden="1" x14ac:dyDescent="0.2">
      <c r="A903">
        <v>17</v>
      </c>
      <c r="B903" t="s">
        <v>80</v>
      </c>
      <c r="C903" t="s">
        <v>55</v>
      </c>
      <c r="D903" t="s">
        <v>77</v>
      </c>
      <c r="E903">
        <v>17.2</v>
      </c>
      <c r="F903">
        <v>145.25</v>
      </c>
      <c r="G903">
        <v>-17.033000000000001</v>
      </c>
      <c r="H903">
        <v>145.41669999999999</v>
      </c>
      <c r="I903">
        <v>438</v>
      </c>
      <c r="J903" t="s">
        <v>6</v>
      </c>
      <c r="K903" s="1">
        <v>20657</v>
      </c>
      <c r="L903" t="s">
        <v>78</v>
      </c>
      <c r="M903" t="s">
        <v>62</v>
      </c>
      <c r="N903" t="s">
        <v>24</v>
      </c>
      <c r="O903" t="s">
        <v>15</v>
      </c>
      <c r="P903" t="s">
        <v>26</v>
      </c>
      <c r="Q903">
        <v>2</v>
      </c>
      <c r="R903">
        <v>45.31</v>
      </c>
      <c r="S903">
        <f t="shared" si="53"/>
        <v>61311</v>
      </c>
      <c r="T903">
        <f t="shared" si="54"/>
        <v>30240</v>
      </c>
      <c r="U903">
        <f t="shared" si="55"/>
        <v>2.0274801587301585</v>
      </c>
      <c r="V903">
        <v>346</v>
      </c>
      <c r="W903">
        <v>364</v>
      </c>
    </row>
    <row r="904" spans="1:23" hidden="1" x14ac:dyDescent="0.2">
      <c r="A904">
        <v>17</v>
      </c>
      <c r="B904" t="s">
        <v>80</v>
      </c>
      <c r="C904" t="s">
        <v>55</v>
      </c>
      <c r="D904" t="s">
        <v>77</v>
      </c>
      <c r="E904">
        <v>17.2</v>
      </c>
      <c r="F904">
        <v>145.25</v>
      </c>
      <c r="G904">
        <v>-17.033000000000001</v>
      </c>
      <c r="H904">
        <v>145.41669999999999</v>
      </c>
      <c r="I904">
        <v>438</v>
      </c>
      <c r="J904" t="s">
        <v>6</v>
      </c>
      <c r="K904" s="1">
        <v>20657</v>
      </c>
      <c r="L904" t="s">
        <v>78</v>
      </c>
      <c r="M904" t="s">
        <v>62</v>
      </c>
      <c r="N904" t="s">
        <v>24</v>
      </c>
      <c r="O904" t="s">
        <v>15</v>
      </c>
      <c r="P904" t="s">
        <v>26</v>
      </c>
      <c r="Q904">
        <v>3</v>
      </c>
      <c r="R904">
        <v>40.01</v>
      </c>
      <c r="S904">
        <f t="shared" si="53"/>
        <v>61311</v>
      </c>
      <c r="T904">
        <f t="shared" si="54"/>
        <v>30240</v>
      </c>
      <c r="U904">
        <f t="shared" si="55"/>
        <v>2.0274801587301585</v>
      </c>
      <c r="V904">
        <v>346</v>
      </c>
      <c r="W904">
        <v>364</v>
      </c>
    </row>
    <row r="905" spans="1:23" hidden="1" x14ac:dyDescent="0.2">
      <c r="A905">
        <v>17</v>
      </c>
      <c r="B905" t="s">
        <v>80</v>
      </c>
      <c r="C905" t="s">
        <v>55</v>
      </c>
      <c r="D905" t="s">
        <v>77</v>
      </c>
      <c r="E905">
        <v>17.2</v>
      </c>
      <c r="F905">
        <v>145.25</v>
      </c>
      <c r="G905">
        <v>-17.033000000000001</v>
      </c>
      <c r="H905">
        <v>145.41669999999999</v>
      </c>
      <c r="I905">
        <v>438</v>
      </c>
      <c r="J905" t="s">
        <v>6</v>
      </c>
      <c r="K905" s="1">
        <v>20657</v>
      </c>
      <c r="L905" t="s">
        <v>78</v>
      </c>
      <c r="M905" t="s">
        <v>62</v>
      </c>
      <c r="N905" t="s">
        <v>24</v>
      </c>
      <c r="O905" t="s">
        <v>15</v>
      </c>
      <c r="P905" t="s">
        <v>26</v>
      </c>
      <c r="Q905">
        <v>4</v>
      </c>
      <c r="R905">
        <v>34.96</v>
      </c>
      <c r="S905">
        <f t="shared" si="53"/>
        <v>61311</v>
      </c>
      <c r="T905">
        <f t="shared" si="54"/>
        <v>30240</v>
      </c>
      <c r="U905">
        <f t="shared" si="55"/>
        <v>2.0274801587301585</v>
      </c>
      <c r="V905">
        <v>346</v>
      </c>
      <c r="W905">
        <v>364</v>
      </c>
    </row>
    <row r="906" spans="1:23" hidden="1" x14ac:dyDescent="0.2">
      <c r="A906">
        <v>17</v>
      </c>
      <c r="B906" t="s">
        <v>80</v>
      </c>
      <c r="C906" t="s">
        <v>55</v>
      </c>
      <c r="D906" t="s">
        <v>77</v>
      </c>
      <c r="E906">
        <v>17.2</v>
      </c>
      <c r="F906">
        <v>145.25</v>
      </c>
      <c r="G906">
        <v>-17.033000000000001</v>
      </c>
      <c r="H906">
        <v>145.41669999999999</v>
      </c>
      <c r="I906">
        <v>438</v>
      </c>
      <c r="J906" t="s">
        <v>6</v>
      </c>
      <c r="K906" s="1">
        <v>20657</v>
      </c>
      <c r="L906" t="s">
        <v>78</v>
      </c>
      <c r="M906" t="s">
        <v>62</v>
      </c>
      <c r="N906" t="s">
        <v>24</v>
      </c>
      <c r="O906" t="s">
        <v>15</v>
      </c>
      <c r="P906" t="s">
        <v>26</v>
      </c>
      <c r="Q906">
        <v>5</v>
      </c>
      <c r="R906">
        <v>43.36</v>
      </c>
      <c r="S906">
        <f t="shared" si="53"/>
        <v>61311</v>
      </c>
      <c r="T906">
        <f t="shared" si="54"/>
        <v>30240</v>
      </c>
      <c r="U906">
        <f t="shared" si="55"/>
        <v>2.0274801587301585</v>
      </c>
      <c r="V906">
        <v>346</v>
      </c>
      <c r="W906">
        <v>364</v>
      </c>
    </row>
    <row r="907" spans="1:23" hidden="1" x14ac:dyDescent="0.2">
      <c r="A907">
        <v>17</v>
      </c>
      <c r="B907" t="s">
        <v>80</v>
      </c>
      <c r="C907" t="s">
        <v>55</v>
      </c>
      <c r="D907" t="s">
        <v>77</v>
      </c>
      <c r="E907">
        <v>17.2</v>
      </c>
      <c r="F907">
        <v>145.25</v>
      </c>
      <c r="G907">
        <v>-17.033000000000001</v>
      </c>
      <c r="H907">
        <v>145.41669999999999</v>
      </c>
      <c r="I907">
        <v>438</v>
      </c>
      <c r="J907" t="s">
        <v>6</v>
      </c>
      <c r="K907" s="1">
        <v>20657</v>
      </c>
      <c r="L907" t="s">
        <v>78</v>
      </c>
      <c r="M907" t="s">
        <v>62</v>
      </c>
      <c r="N907" t="s">
        <v>24</v>
      </c>
      <c r="O907" t="s">
        <v>15</v>
      </c>
      <c r="P907" t="s">
        <v>26</v>
      </c>
      <c r="Q907">
        <v>6</v>
      </c>
      <c r="R907">
        <v>52.46</v>
      </c>
      <c r="S907">
        <f t="shared" si="53"/>
        <v>61311</v>
      </c>
      <c r="T907">
        <f t="shared" si="54"/>
        <v>30240</v>
      </c>
      <c r="U907">
        <f t="shared" si="55"/>
        <v>2.0274801587301585</v>
      </c>
      <c r="V907">
        <v>346</v>
      </c>
      <c r="W907">
        <v>364</v>
      </c>
    </row>
    <row r="908" spans="1:23" hidden="1" x14ac:dyDescent="0.2">
      <c r="A908">
        <v>17</v>
      </c>
      <c r="B908" t="s">
        <v>80</v>
      </c>
      <c r="C908" t="s">
        <v>55</v>
      </c>
      <c r="D908" t="s">
        <v>77</v>
      </c>
      <c r="E908">
        <v>17.2</v>
      </c>
      <c r="F908">
        <v>145.25</v>
      </c>
      <c r="G908">
        <v>-17.033000000000001</v>
      </c>
      <c r="H908">
        <v>145.41669999999999</v>
      </c>
      <c r="I908">
        <v>438</v>
      </c>
      <c r="J908" t="s">
        <v>6</v>
      </c>
      <c r="K908" s="1">
        <v>20657</v>
      </c>
      <c r="L908" t="s">
        <v>78</v>
      </c>
      <c r="M908" t="s">
        <v>62</v>
      </c>
      <c r="N908" t="s">
        <v>24</v>
      </c>
      <c r="O908" t="s">
        <v>15</v>
      </c>
      <c r="P908" t="s">
        <v>26</v>
      </c>
      <c r="Q908">
        <v>7</v>
      </c>
      <c r="R908">
        <v>41.84</v>
      </c>
      <c r="S908">
        <f t="shared" si="53"/>
        <v>61311</v>
      </c>
      <c r="T908">
        <f t="shared" si="54"/>
        <v>30240</v>
      </c>
      <c r="U908">
        <f t="shared" si="55"/>
        <v>2.0274801587301585</v>
      </c>
      <c r="V908">
        <v>346</v>
      </c>
      <c r="W908">
        <v>364</v>
      </c>
    </row>
    <row r="909" spans="1:23" hidden="1" x14ac:dyDescent="0.2">
      <c r="A909">
        <v>17</v>
      </c>
      <c r="B909" t="s">
        <v>80</v>
      </c>
      <c r="C909" t="s">
        <v>55</v>
      </c>
      <c r="D909" t="s">
        <v>77</v>
      </c>
      <c r="E909">
        <v>17.2</v>
      </c>
      <c r="F909">
        <v>145.25</v>
      </c>
      <c r="G909">
        <v>-17.033000000000001</v>
      </c>
      <c r="H909">
        <v>145.41669999999999</v>
      </c>
      <c r="I909">
        <v>438</v>
      </c>
      <c r="J909" t="s">
        <v>6</v>
      </c>
      <c r="K909" s="1">
        <v>20657</v>
      </c>
      <c r="L909" t="s">
        <v>78</v>
      </c>
      <c r="M909" t="s">
        <v>62</v>
      </c>
      <c r="N909" t="s">
        <v>24</v>
      </c>
      <c r="O909" t="s">
        <v>15</v>
      </c>
      <c r="P909" t="s">
        <v>26</v>
      </c>
      <c r="Q909">
        <v>8</v>
      </c>
      <c r="R909">
        <v>39.75</v>
      </c>
      <c r="S909">
        <f t="shared" si="53"/>
        <v>61311</v>
      </c>
      <c r="T909">
        <f t="shared" si="54"/>
        <v>30240</v>
      </c>
      <c r="U909">
        <f t="shared" si="55"/>
        <v>2.0274801587301585</v>
      </c>
      <c r="V909">
        <v>346</v>
      </c>
      <c r="W909">
        <v>364</v>
      </c>
    </row>
    <row r="910" spans="1:23" hidden="1" x14ac:dyDescent="0.2">
      <c r="A910">
        <v>17</v>
      </c>
      <c r="B910" t="s">
        <v>80</v>
      </c>
      <c r="C910" t="s">
        <v>55</v>
      </c>
      <c r="D910" t="s">
        <v>77</v>
      </c>
      <c r="E910">
        <v>17.2</v>
      </c>
      <c r="F910">
        <v>145.25</v>
      </c>
      <c r="G910">
        <v>-17.033000000000001</v>
      </c>
      <c r="H910">
        <v>145.41669999999999</v>
      </c>
      <c r="I910">
        <v>438</v>
      </c>
      <c r="J910" t="s">
        <v>6</v>
      </c>
      <c r="K910" s="1">
        <v>20657</v>
      </c>
      <c r="L910" t="s">
        <v>78</v>
      </c>
      <c r="M910" t="s">
        <v>62</v>
      </c>
      <c r="N910" t="s">
        <v>24</v>
      </c>
      <c r="O910" t="s">
        <v>15</v>
      </c>
      <c r="P910" t="s">
        <v>26</v>
      </c>
      <c r="Q910">
        <v>9</v>
      </c>
      <c r="R910">
        <v>36.89</v>
      </c>
      <c r="S910">
        <f t="shared" si="53"/>
        <v>61311</v>
      </c>
      <c r="T910">
        <f t="shared" si="54"/>
        <v>30240</v>
      </c>
      <c r="U910">
        <f t="shared" si="55"/>
        <v>2.0274801587301585</v>
      </c>
      <c r="V910">
        <v>346</v>
      </c>
      <c r="W910">
        <v>364</v>
      </c>
    </row>
    <row r="911" spans="1:23" hidden="1" x14ac:dyDescent="0.2">
      <c r="A911">
        <v>17</v>
      </c>
      <c r="B911" t="s">
        <v>80</v>
      </c>
      <c r="C911" t="s">
        <v>55</v>
      </c>
      <c r="D911" t="s">
        <v>77</v>
      </c>
      <c r="E911">
        <v>17.2</v>
      </c>
      <c r="F911">
        <v>145.25</v>
      </c>
      <c r="G911">
        <v>-17.033000000000001</v>
      </c>
      <c r="H911">
        <v>145.41669999999999</v>
      </c>
      <c r="I911">
        <v>438</v>
      </c>
      <c r="J911" t="s">
        <v>6</v>
      </c>
      <c r="K911" s="1">
        <v>20657</v>
      </c>
      <c r="L911" t="s">
        <v>78</v>
      </c>
      <c r="M911" t="s">
        <v>62</v>
      </c>
      <c r="N911" t="s">
        <v>24</v>
      </c>
      <c r="O911" t="s">
        <v>15</v>
      </c>
      <c r="P911" t="s">
        <v>26</v>
      </c>
      <c r="Q911">
        <v>10</v>
      </c>
      <c r="R911">
        <v>32.56</v>
      </c>
      <c r="S911">
        <f t="shared" si="53"/>
        <v>61311</v>
      </c>
      <c r="T911">
        <f t="shared" si="54"/>
        <v>30240</v>
      </c>
      <c r="U911">
        <f t="shared" si="55"/>
        <v>2.0274801587301585</v>
      </c>
      <c r="V911">
        <v>346</v>
      </c>
      <c r="W911">
        <v>364</v>
      </c>
    </row>
    <row r="912" spans="1:23" x14ac:dyDescent="0.2">
      <c r="A912">
        <v>17</v>
      </c>
      <c r="B912" t="s">
        <v>80</v>
      </c>
      <c r="C912" t="s">
        <v>55</v>
      </c>
      <c r="D912" t="s">
        <v>77</v>
      </c>
      <c r="E912">
        <v>17.2</v>
      </c>
      <c r="F912">
        <v>145.25</v>
      </c>
      <c r="G912">
        <v>-17.033000000000001</v>
      </c>
      <c r="H912">
        <v>145.41669999999999</v>
      </c>
      <c r="I912">
        <v>438</v>
      </c>
      <c r="J912" t="s">
        <v>6</v>
      </c>
      <c r="K912" s="1">
        <v>20657</v>
      </c>
      <c r="L912" t="s">
        <v>78</v>
      </c>
      <c r="M912" t="s">
        <v>62</v>
      </c>
      <c r="N912" t="s">
        <v>24</v>
      </c>
      <c r="O912" t="s">
        <v>15</v>
      </c>
      <c r="P912" t="s">
        <v>27</v>
      </c>
      <c r="Q912">
        <v>1</v>
      </c>
      <c r="R912">
        <v>34.53</v>
      </c>
      <c r="S912">
        <f t="shared" si="53"/>
        <v>61311</v>
      </c>
      <c r="T912">
        <f t="shared" si="54"/>
        <v>30240</v>
      </c>
      <c r="U912">
        <f t="shared" si="55"/>
        <v>2.0274801587301585</v>
      </c>
      <c r="V912">
        <v>346</v>
      </c>
      <c r="W912">
        <v>364</v>
      </c>
    </row>
    <row r="913" spans="1:23" x14ac:dyDescent="0.2">
      <c r="A913">
        <v>17</v>
      </c>
      <c r="B913" t="s">
        <v>80</v>
      </c>
      <c r="C913" t="s">
        <v>55</v>
      </c>
      <c r="D913" t="s">
        <v>77</v>
      </c>
      <c r="E913">
        <v>17.2</v>
      </c>
      <c r="F913">
        <v>145.25</v>
      </c>
      <c r="G913">
        <v>-17.033000000000001</v>
      </c>
      <c r="H913">
        <v>145.41669999999999</v>
      </c>
      <c r="I913">
        <v>438</v>
      </c>
      <c r="J913" t="s">
        <v>6</v>
      </c>
      <c r="K913" s="1">
        <v>20657</v>
      </c>
      <c r="L913" t="s">
        <v>78</v>
      </c>
      <c r="M913" t="s">
        <v>62</v>
      </c>
      <c r="N913" t="s">
        <v>24</v>
      </c>
      <c r="O913" t="s">
        <v>15</v>
      </c>
      <c r="P913" t="s">
        <v>27</v>
      </c>
      <c r="Q913">
        <v>2</v>
      </c>
      <c r="R913">
        <v>26.38</v>
      </c>
      <c r="S913">
        <f t="shared" si="53"/>
        <v>61311</v>
      </c>
      <c r="T913">
        <f t="shared" si="54"/>
        <v>30240</v>
      </c>
      <c r="U913">
        <f t="shared" si="55"/>
        <v>2.0274801587301585</v>
      </c>
      <c r="V913">
        <v>346</v>
      </c>
      <c r="W913">
        <v>364</v>
      </c>
    </row>
    <row r="914" spans="1:23" x14ac:dyDescent="0.2">
      <c r="A914">
        <v>17</v>
      </c>
      <c r="B914" t="s">
        <v>80</v>
      </c>
      <c r="C914" t="s">
        <v>55</v>
      </c>
      <c r="D914" t="s">
        <v>77</v>
      </c>
      <c r="E914">
        <v>17.2</v>
      </c>
      <c r="F914">
        <v>145.25</v>
      </c>
      <c r="G914">
        <v>-17.033000000000001</v>
      </c>
      <c r="H914">
        <v>145.41669999999999</v>
      </c>
      <c r="I914">
        <v>438</v>
      </c>
      <c r="J914" t="s">
        <v>6</v>
      </c>
      <c r="K914" s="1">
        <v>20657</v>
      </c>
      <c r="L914" t="s">
        <v>78</v>
      </c>
      <c r="M914" t="s">
        <v>62</v>
      </c>
      <c r="N914" t="s">
        <v>24</v>
      </c>
      <c r="O914" t="s">
        <v>15</v>
      </c>
      <c r="P914" t="s">
        <v>27</v>
      </c>
      <c r="Q914">
        <v>3</v>
      </c>
      <c r="R914">
        <v>37.68</v>
      </c>
      <c r="S914">
        <f t="shared" si="53"/>
        <v>61311</v>
      </c>
      <c r="T914">
        <f t="shared" si="54"/>
        <v>30240</v>
      </c>
      <c r="U914">
        <f t="shared" si="55"/>
        <v>2.0274801587301585</v>
      </c>
      <c r="V914">
        <v>346</v>
      </c>
      <c r="W914">
        <v>364</v>
      </c>
    </row>
    <row r="915" spans="1:23" x14ac:dyDescent="0.2">
      <c r="A915">
        <v>17</v>
      </c>
      <c r="B915" t="s">
        <v>80</v>
      </c>
      <c r="C915" t="s">
        <v>55</v>
      </c>
      <c r="D915" t="s">
        <v>77</v>
      </c>
      <c r="E915">
        <v>17.2</v>
      </c>
      <c r="F915">
        <v>145.25</v>
      </c>
      <c r="G915">
        <v>-17.033000000000001</v>
      </c>
      <c r="H915">
        <v>145.41669999999999</v>
      </c>
      <c r="I915">
        <v>438</v>
      </c>
      <c r="J915" t="s">
        <v>6</v>
      </c>
      <c r="K915" s="1">
        <v>20657</v>
      </c>
      <c r="L915" t="s">
        <v>78</v>
      </c>
      <c r="M915" t="s">
        <v>62</v>
      </c>
      <c r="N915" t="s">
        <v>24</v>
      </c>
      <c r="O915" t="s">
        <v>15</v>
      </c>
      <c r="P915" t="s">
        <v>27</v>
      </c>
      <c r="Q915">
        <v>4</v>
      </c>
      <c r="R915">
        <v>31.65</v>
      </c>
      <c r="S915">
        <f t="shared" si="53"/>
        <v>61311</v>
      </c>
      <c r="T915">
        <f t="shared" si="54"/>
        <v>30240</v>
      </c>
      <c r="U915">
        <f t="shared" si="55"/>
        <v>2.0274801587301585</v>
      </c>
      <c r="V915">
        <v>346</v>
      </c>
      <c r="W915">
        <v>364</v>
      </c>
    </row>
    <row r="916" spans="1:23" x14ac:dyDescent="0.2">
      <c r="A916">
        <v>17</v>
      </c>
      <c r="B916" t="s">
        <v>80</v>
      </c>
      <c r="C916" t="s">
        <v>55</v>
      </c>
      <c r="D916" t="s">
        <v>77</v>
      </c>
      <c r="E916">
        <v>17.2</v>
      </c>
      <c r="F916">
        <v>145.25</v>
      </c>
      <c r="G916">
        <v>-17.033000000000001</v>
      </c>
      <c r="H916">
        <v>145.41669999999999</v>
      </c>
      <c r="I916">
        <v>438</v>
      </c>
      <c r="J916" t="s">
        <v>6</v>
      </c>
      <c r="K916" s="1">
        <v>20657</v>
      </c>
      <c r="L916" t="s">
        <v>78</v>
      </c>
      <c r="M916" t="s">
        <v>62</v>
      </c>
      <c r="N916" t="s">
        <v>24</v>
      </c>
      <c r="O916" t="s">
        <v>15</v>
      </c>
      <c r="P916" t="s">
        <v>27</v>
      </c>
      <c r="Q916">
        <v>5</v>
      </c>
      <c r="R916">
        <v>26.19</v>
      </c>
      <c r="S916">
        <f t="shared" si="53"/>
        <v>61311</v>
      </c>
      <c r="T916">
        <f t="shared" si="54"/>
        <v>30240</v>
      </c>
      <c r="U916">
        <f t="shared" si="55"/>
        <v>2.0274801587301585</v>
      </c>
      <c r="V916">
        <v>346</v>
      </c>
      <c r="W916">
        <v>364</v>
      </c>
    </row>
    <row r="917" spans="1:23" x14ac:dyDescent="0.2">
      <c r="A917">
        <v>17</v>
      </c>
      <c r="B917" t="s">
        <v>80</v>
      </c>
      <c r="C917" t="s">
        <v>55</v>
      </c>
      <c r="D917" t="s">
        <v>77</v>
      </c>
      <c r="E917">
        <v>17.2</v>
      </c>
      <c r="F917">
        <v>145.25</v>
      </c>
      <c r="G917">
        <v>-17.033000000000001</v>
      </c>
      <c r="H917">
        <v>145.41669999999999</v>
      </c>
      <c r="I917">
        <v>438</v>
      </c>
      <c r="J917" t="s">
        <v>6</v>
      </c>
      <c r="K917" s="1">
        <v>20657</v>
      </c>
      <c r="L917" t="s">
        <v>78</v>
      </c>
      <c r="M917" t="s">
        <v>62</v>
      </c>
      <c r="N917" t="s">
        <v>24</v>
      </c>
      <c r="O917" t="s">
        <v>15</v>
      </c>
      <c r="P917" t="s">
        <v>27</v>
      </c>
      <c r="Q917">
        <v>6</v>
      </c>
      <c r="R917">
        <v>36.450000000000003</v>
      </c>
      <c r="S917">
        <f t="shared" si="53"/>
        <v>61311</v>
      </c>
      <c r="T917">
        <f t="shared" si="54"/>
        <v>30240</v>
      </c>
      <c r="U917">
        <f t="shared" si="55"/>
        <v>2.0274801587301585</v>
      </c>
      <c r="V917">
        <v>346</v>
      </c>
      <c r="W917">
        <v>364</v>
      </c>
    </row>
    <row r="918" spans="1:23" x14ac:dyDescent="0.2">
      <c r="A918">
        <v>17</v>
      </c>
      <c r="B918" t="s">
        <v>80</v>
      </c>
      <c r="C918" t="s">
        <v>55</v>
      </c>
      <c r="D918" t="s">
        <v>77</v>
      </c>
      <c r="E918">
        <v>17.2</v>
      </c>
      <c r="F918">
        <v>145.25</v>
      </c>
      <c r="G918">
        <v>-17.033000000000001</v>
      </c>
      <c r="H918">
        <v>145.41669999999999</v>
      </c>
      <c r="I918">
        <v>438</v>
      </c>
      <c r="J918" t="s">
        <v>6</v>
      </c>
      <c r="K918" s="1">
        <v>20657</v>
      </c>
      <c r="L918" t="s">
        <v>78</v>
      </c>
      <c r="M918" t="s">
        <v>62</v>
      </c>
      <c r="N918" t="s">
        <v>24</v>
      </c>
      <c r="O918" t="s">
        <v>15</v>
      </c>
      <c r="P918" t="s">
        <v>27</v>
      </c>
      <c r="Q918">
        <v>7</v>
      </c>
      <c r="R918">
        <v>29.19</v>
      </c>
      <c r="S918">
        <f t="shared" si="53"/>
        <v>61311</v>
      </c>
      <c r="T918">
        <f t="shared" si="54"/>
        <v>30240</v>
      </c>
      <c r="U918">
        <f t="shared" si="55"/>
        <v>2.0274801587301585</v>
      </c>
      <c r="V918">
        <v>346</v>
      </c>
      <c r="W918">
        <v>364</v>
      </c>
    </row>
    <row r="919" spans="1:23" x14ac:dyDescent="0.2">
      <c r="A919">
        <v>17</v>
      </c>
      <c r="B919" t="s">
        <v>80</v>
      </c>
      <c r="C919" t="s">
        <v>55</v>
      </c>
      <c r="D919" t="s">
        <v>77</v>
      </c>
      <c r="E919">
        <v>17.2</v>
      </c>
      <c r="F919">
        <v>145.25</v>
      </c>
      <c r="G919">
        <v>-17.033000000000001</v>
      </c>
      <c r="H919">
        <v>145.41669999999999</v>
      </c>
      <c r="I919">
        <v>438</v>
      </c>
      <c r="J919" t="s">
        <v>6</v>
      </c>
      <c r="K919" s="1">
        <v>20657</v>
      </c>
      <c r="L919" t="s">
        <v>78</v>
      </c>
      <c r="M919" t="s">
        <v>62</v>
      </c>
      <c r="N919" t="s">
        <v>24</v>
      </c>
      <c r="O919" t="s">
        <v>15</v>
      </c>
      <c r="P919" t="s">
        <v>27</v>
      </c>
      <c r="Q919">
        <v>8</v>
      </c>
      <c r="R919">
        <v>33.42</v>
      </c>
      <c r="S919">
        <f t="shared" si="53"/>
        <v>61311</v>
      </c>
      <c r="T919">
        <f t="shared" si="54"/>
        <v>30240</v>
      </c>
      <c r="U919">
        <f t="shared" si="55"/>
        <v>2.0274801587301585</v>
      </c>
      <c r="V919">
        <v>346</v>
      </c>
      <c r="W919">
        <v>364</v>
      </c>
    </row>
    <row r="920" spans="1:23" x14ac:dyDescent="0.2">
      <c r="A920">
        <v>17</v>
      </c>
      <c r="B920" t="s">
        <v>80</v>
      </c>
      <c r="C920" t="s">
        <v>55</v>
      </c>
      <c r="D920" t="s">
        <v>77</v>
      </c>
      <c r="E920">
        <v>17.2</v>
      </c>
      <c r="F920">
        <v>145.25</v>
      </c>
      <c r="G920">
        <v>-17.033000000000001</v>
      </c>
      <c r="H920">
        <v>145.41669999999999</v>
      </c>
      <c r="I920">
        <v>438</v>
      </c>
      <c r="J920" t="s">
        <v>6</v>
      </c>
      <c r="K920" s="1">
        <v>20657</v>
      </c>
      <c r="L920" t="s">
        <v>78</v>
      </c>
      <c r="M920" t="s">
        <v>62</v>
      </c>
      <c r="N920" t="s">
        <v>24</v>
      </c>
      <c r="O920" t="s">
        <v>15</v>
      </c>
      <c r="P920" t="s">
        <v>27</v>
      </c>
      <c r="Q920">
        <v>9</v>
      </c>
      <c r="R920">
        <v>31.5</v>
      </c>
      <c r="S920">
        <f t="shared" si="53"/>
        <v>61311</v>
      </c>
      <c r="T920">
        <f t="shared" si="54"/>
        <v>30240</v>
      </c>
      <c r="U920">
        <f t="shared" si="55"/>
        <v>2.0274801587301585</v>
      </c>
      <c r="V920">
        <v>346</v>
      </c>
      <c r="W920">
        <v>364</v>
      </c>
    </row>
    <row r="921" spans="1:23" x14ac:dyDescent="0.2">
      <c r="A921">
        <v>17</v>
      </c>
      <c r="B921" t="s">
        <v>80</v>
      </c>
      <c r="C921" t="s">
        <v>55</v>
      </c>
      <c r="D921" t="s">
        <v>77</v>
      </c>
      <c r="E921">
        <v>17.2</v>
      </c>
      <c r="F921">
        <v>145.25</v>
      </c>
      <c r="G921">
        <v>-17.033000000000001</v>
      </c>
      <c r="H921">
        <v>145.41669999999999</v>
      </c>
      <c r="I921">
        <v>438</v>
      </c>
      <c r="J921" t="s">
        <v>6</v>
      </c>
      <c r="K921" s="1">
        <v>20657</v>
      </c>
      <c r="L921" t="s">
        <v>78</v>
      </c>
      <c r="M921" t="s">
        <v>62</v>
      </c>
      <c r="N921" t="s">
        <v>24</v>
      </c>
      <c r="O921" t="s">
        <v>15</v>
      </c>
      <c r="P921" t="s">
        <v>27</v>
      </c>
      <c r="Q921">
        <v>10</v>
      </c>
      <c r="R921">
        <v>34.14</v>
      </c>
      <c r="S921">
        <f t="shared" si="53"/>
        <v>61311</v>
      </c>
      <c r="T921">
        <f t="shared" si="54"/>
        <v>30240</v>
      </c>
      <c r="U921">
        <f t="shared" si="55"/>
        <v>2.0274801587301585</v>
      </c>
      <c r="V921">
        <v>346</v>
      </c>
      <c r="W921">
        <v>364</v>
      </c>
    </row>
    <row r="922" spans="1:23" x14ac:dyDescent="0.2">
      <c r="A922">
        <v>17</v>
      </c>
      <c r="B922" t="s">
        <v>80</v>
      </c>
      <c r="C922" t="s">
        <v>55</v>
      </c>
      <c r="D922" t="s">
        <v>77</v>
      </c>
      <c r="E922">
        <v>17.2</v>
      </c>
      <c r="F922">
        <v>145.25</v>
      </c>
      <c r="G922">
        <v>-17.033000000000001</v>
      </c>
      <c r="H922">
        <v>145.41669999999999</v>
      </c>
      <c r="I922">
        <v>438</v>
      </c>
      <c r="J922" t="s">
        <v>6</v>
      </c>
      <c r="K922" s="1">
        <v>20657</v>
      </c>
      <c r="L922" t="s">
        <v>78</v>
      </c>
      <c r="M922" t="s">
        <v>62</v>
      </c>
      <c r="N922" t="s">
        <v>24</v>
      </c>
      <c r="O922" t="s">
        <v>18</v>
      </c>
      <c r="P922" t="s">
        <v>27</v>
      </c>
      <c r="Q922">
        <v>1</v>
      </c>
      <c r="R922">
        <v>14.13</v>
      </c>
      <c r="S922">
        <f t="shared" si="53"/>
        <v>61311</v>
      </c>
      <c r="T922">
        <f t="shared" si="54"/>
        <v>30240</v>
      </c>
      <c r="U922">
        <f t="shared" si="55"/>
        <v>2.0274801587301585</v>
      </c>
      <c r="V922">
        <v>346</v>
      </c>
      <c r="W922">
        <v>364</v>
      </c>
    </row>
    <row r="923" spans="1:23" x14ac:dyDescent="0.2">
      <c r="A923">
        <v>17</v>
      </c>
      <c r="B923" t="s">
        <v>80</v>
      </c>
      <c r="C923" t="s">
        <v>55</v>
      </c>
      <c r="D923" t="s">
        <v>77</v>
      </c>
      <c r="E923">
        <v>17.2</v>
      </c>
      <c r="F923">
        <v>145.25</v>
      </c>
      <c r="G923">
        <v>-17.033000000000001</v>
      </c>
      <c r="H923">
        <v>145.41669999999999</v>
      </c>
      <c r="I923">
        <v>438</v>
      </c>
      <c r="J923" t="s">
        <v>6</v>
      </c>
      <c r="K923" s="1">
        <v>20657</v>
      </c>
      <c r="L923" t="s">
        <v>78</v>
      </c>
      <c r="M923" t="s">
        <v>62</v>
      </c>
      <c r="N923" t="s">
        <v>24</v>
      </c>
      <c r="O923" t="s">
        <v>18</v>
      </c>
      <c r="P923" t="s">
        <v>27</v>
      </c>
      <c r="Q923">
        <v>2</v>
      </c>
      <c r="R923">
        <v>14.57</v>
      </c>
      <c r="S923">
        <f t="shared" si="53"/>
        <v>61311</v>
      </c>
      <c r="T923">
        <f t="shared" si="54"/>
        <v>30240</v>
      </c>
      <c r="U923">
        <f t="shared" si="55"/>
        <v>2.0274801587301585</v>
      </c>
      <c r="V923">
        <v>346</v>
      </c>
      <c r="W923">
        <v>364</v>
      </c>
    </row>
    <row r="924" spans="1:23" x14ac:dyDescent="0.2">
      <c r="A924">
        <v>17</v>
      </c>
      <c r="B924" t="s">
        <v>80</v>
      </c>
      <c r="C924" t="s">
        <v>55</v>
      </c>
      <c r="D924" t="s">
        <v>77</v>
      </c>
      <c r="E924">
        <v>17.2</v>
      </c>
      <c r="F924">
        <v>145.25</v>
      </c>
      <c r="G924">
        <v>-17.033000000000001</v>
      </c>
      <c r="H924">
        <v>145.41669999999999</v>
      </c>
      <c r="I924">
        <v>438</v>
      </c>
      <c r="J924" t="s">
        <v>6</v>
      </c>
      <c r="K924" s="1">
        <v>20657</v>
      </c>
      <c r="L924" t="s">
        <v>78</v>
      </c>
      <c r="M924" t="s">
        <v>62</v>
      </c>
      <c r="N924" t="s">
        <v>24</v>
      </c>
      <c r="O924" t="s">
        <v>18</v>
      </c>
      <c r="P924" t="s">
        <v>27</v>
      </c>
      <c r="Q924">
        <v>3</v>
      </c>
      <c r="R924">
        <v>14.23</v>
      </c>
      <c r="S924">
        <f t="shared" si="53"/>
        <v>61311</v>
      </c>
      <c r="T924">
        <f t="shared" si="54"/>
        <v>30240</v>
      </c>
      <c r="U924">
        <f t="shared" si="55"/>
        <v>2.0274801587301585</v>
      </c>
      <c r="V924">
        <v>346</v>
      </c>
      <c r="W924">
        <v>364</v>
      </c>
    </row>
    <row r="925" spans="1:23" x14ac:dyDescent="0.2">
      <c r="A925">
        <v>17</v>
      </c>
      <c r="B925" t="s">
        <v>80</v>
      </c>
      <c r="C925" t="s">
        <v>55</v>
      </c>
      <c r="D925" t="s">
        <v>77</v>
      </c>
      <c r="E925">
        <v>17.2</v>
      </c>
      <c r="F925">
        <v>145.25</v>
      </c>
      <c r="G925">
        <v>-17.033000000000001</v>
      </c>
      <c r="H925">
        <v>145.41669999999999</v>
      </c>
      <c r="I925">
        <v>438</v>
      </c>
      <c r="J925" t="s">
        <v>6</v>
      </c>
      <c r="K925" s="1">
        <v>20657</v>
      </c>
      <c r="L925" t="s">
        <v>78</v>
      </c>
      <c r="M925" t="s">
        <v>62</v>
      </c>
      <c r="N925" t="s">
        <v>24</v>
      </c>
      <c r="O925" t="s">
        <v>18</v>
      </c>
      <c r="P925" t="s">
        <v>27</v>
      </c>
      <c r="Q925">
        <v>4</v>
      </c>
      <c r="R925">
        <v>12.83</v>
      </c>
      <c r="S925">
        <f t="shared" si="53"/>
        <v>61311</v>
      </c>
      <c r="T925">
        <f t="shared" si="54"/>
        <v>30240</v>
      </c>
      <c r="U925">
        <f t="shared" si="55"/>
        <v>2.0274801587301585</v>
      </c>
      <c r="V925">
        <v>346</v>
      </c>
      <c r="W925">
        <v>364</v>
      </c>
    </row>
    <row r="926" spans="1:23" x14ac:dyDescent="0.2">
      <c r="A926">
        <v>17</v>
      </c>
      <c r="B926" t="s">
        <v>80</v>
      </c>
      <c r="C926" t="s">
        <v>55</v>
      </c>
      <c r="D926" t="s">
        <v>77</v>
      </c>
      <c r="E926">
        <v>17.2</v>
      </c>
      <c r="F926">
        <v>145.25</v>
      </c>
      <c r="G926">
        <v>-17.033000000000001</v>
      </c>
      <c r="H926">
        <v>145.41669999999999</v>
      </c>
      <c r="I926">
        <v>438</v>
      </c>
      <c r="J926" t="s">
        <v>6</v>
      </c>
      <c r="K926" s="1">
        <v>20657</v>
      </c>
      <c r="L926" t="s">
        <v>78</v>
      </c>
      <c r="M926" t="s">
        <v>62</v>
      </c>
      <c r="N926" t="s">
        <v>24</v>
      </c>
      <c r="O926" t="s">
        <v>18</v>
      </c>
      <c r="P926" t="s">
        <v>27</v>
      </c>
      <c r="Q926">
        <v>5</v>
      </c>
      <c r="R926">
        <v>13.01</v>
      </c>
      <c r="S926">
        <f t="shared" si="53"/>
        <v>61311</v>
      </c>
      <c r="T926">
        <f t="shared" si="54"/>
        <v>30240</v>
      </c>
      <c r="U926">
        <f t="shared" si="55"/>
        <v>2.0274801587301585</v>
      </c>
      <c r="V926">
        <v>346</v>
      </c>
      <c r="W926">
        <v>364</v>
      </c>
    </row>
    <row r="927" spans="1:23" x14ac:dyDescent="0.2">
      <c r="A927">
        <v>17</v>
      </c>
      <c r="B927" t="s">
        <v>80</v>
      </c>
      <c r="C927" t="s">
        <v>55</v>
      </c>
      <c r="D927" t="s">
        <v>77</v>
      </c>
      <c r="E927">
        <v>17.2</v>
      </c>
      <c r="F927">
        <v>145.25</v>
      </c>
      <c r="G927">
        <v>-17.033000000000001</v>
      </c>
      <c r="H927">
        <v>145.41669999999999</v>
      </c>
      <c r="I927">
        <v>438</v>
      </c>
      <c r="J927" t="s">
        <v>6</v>
      </c>
      <c r="K927" s="1">
        <v>20657</v>
      </c>
      <c r="L927" t="s">
        <v>78</v>
      </c>
      <c r="M927" t="s">
        <v>62</v>
      </c>
      <c r="N927" t="s">
        <v>24</v>
      </c>
      <c r="O927" t="s">
        <v>18</v>
      </c>
      <c r="P927" t="s">
        <v>27</v>
      </c>
      <c r="Q927">
        <v>6</v>
      </c>
      <c r="R927">
        <v>13.62</v>
      </c>
      <c r="S927">
        <f t="shared" si="53"/>
        <v>61311</v>
      </c>
      <c r="T927">
        <f t="shared" si="54"/>
        <v>30240</v>
      </c>
      <c r="U927">
        <f t="shared" si="55"/>
        <v>2.0274801587301585</v>
      </c>
      <c r="V927">
        <v>346</v>
      </c>
      <c r="W927">
        <v>364</v>
      </c>
    </row>
    <row r="928" spans="1:23" x14ac:dyDescent="0.2">
      <c r="A928">
        <v>17</v>
      </c>
      <c r="B928" t="s">
        <v>80</v>
      </c>
      <c r="C928" t="s">
        <v>55</v>
      </c>
      <c r="D928" t="s">
        <v>77</v>
      </c>
      <c r="E928">
        <v>17.2</v>
      </c>
      <c r="F928">
        <v>145.25</v>
      </c>
      <c r="G928">
        <v>-17.033000000000001</v>
      </c>
      <c r="H928">
        <v>145.41669999999999</v>
      </c>
      <c r="I928">
        <v>438</v>
      </c>
      <c r="J928" t="s">
        <v>6</v>
      </c>
      <c r="K928" s="1">
        <v>20657</v>
      </c>
      <c r="L928" t="s">
        <v>78</v>
      </c>
      <c r="M928" t="s">
        <v>62</v>
      </c>
      <c r="N928" t="s">
        <v>24</v>
      </c>
      <c r="O928" t="s">
        <v>18</v>
      </c>
      <c r="P928" t="s">
        <v>27</v>
      </c>
      <c r="Q928">
        <v>7</v>
      </c>
      <c r="R928">
        <v>12.92</v>
      </c>
      <c r="S928">
        <f t="shared" si="53"/>
        <v>61311</v>
      </c>
      <c r="T928">
        <f t="shared" si="54"/>
        <v>30240</v>
      </c>
      <c r="U928">
        <f t="shared" si="55"/>
        <v>2.0274801587301585</v>
      </c>
      <c r="V928">
        <v>346</v>
      </c>
      <c r="W928">
        <v>364</v>
      </c>
    </row>
    <row r="929" spans="1:23" x14ac:dyDescent="0.2">
      <c r="A929">
        <v>17</v>
      </c>
      <c r="B929" t="s">
        <v>80</v>
      </c>
      <c r="C929" t="s">
        <v>55</v>
      </c>
      <c r="D929" t="s">
        <v>77</v>
      </c>
      <c r="E929">
        <v>17.2</v>
      </c>
      <c r="F929">
        <v>145.25</v>
      </c>
      <c r="G929">
        <v>-17.033000000000001</v>
      </c>
      <c r="H929">
        <v>145.41669999999999</v>
      </c>
      <c r="I929">
        <v>438</v>
      </c>
      <c r="J929" t="s">
        <v>6</v>
      </c>
      <c r="K929" s="1">
        <v>20657</v>
      </c>
      <c r="L929" t="s">
        <v>78</v>
      </c>
      <c r="M929" t="s">
        <v>62</v>
      </c>
      <c r="N929" t="s">
        <v>24</v>
      </c>
      <c r="O929" t="s">
        <v>18</v>
      </c>
      <c r="P929" t="s">
        <v>27</v>
      </c>
      <c r="Q929">
        <v>8</v>
      </c>
      <c r="R929">
        <v>12.61</v>
      </c>
      <c r="S929">
        <f t="shared" si="53"/>
        <v>61311</v>
      </c>
      <c r="T929">
        <f t="shared" si="54"/>
        <v>30240</v>
      </c>
      <c r="U929">
        <f t="shared" si="55"/>
        <v>2.0274801587301585</v>
      </c>
      <c r="V929">
        <v>346</v>
      </c>
      <c r="W929">
        <v>364</v>
      </c>
    </row>
    <row r="930" spans="1:23" x14ac:dyDescent="0.2">
      <c r="A930">
        <v>17</v>
      </c>
      <c r="B930" t="s">
        <v>80</v>
      </c>
      <c r="C930" t="s">
        <v>55</v>
      </c>
      <c r="D930" t="s">
        <v>77</v>
      </c>
      <c r="E930">
        <v>17.2</v>
      </c>
      <c r="F930">
        <v>145.25</v>
      </c>
      <c r="G930">
        <v>-17.033000000000001</v>
      </c>
      <c r="H930">
        <v>145.41669999999999</v>
      </c>
      <c r="I930">
        <v>438</v>
      </c>
      <c r="J930" t="s">
        <v>6</v>
      </c>
      <c r="K930" s="1">
        <v>20657</v>
      </c>
      <c r="L930" t="s">
        <v>78</v>
      </c>
      <c r="M930" t="s">
        <v>62</v>
      </c>
      <c r="N930" t="s">
        <v>24</v>
      </c>
      <c r="O930" t="s">
        <v>18</v>
      </c>
      <c r="P930" t="s">
        <v>27</v>
      </c>
      <c r="Q930">
        <v>9</v>
      </c>
      <c r="R930">
        <v>13.56</v>
      </c>
      <c r="S930">
        <f t="shared" si="53"/>
        <v>61311</v>
      </c>
      <c r="T930">
        <f t="shared" si="54"/>
        <v>30240</v>
      </c>
      <c r="U930">
        <f t="shared" si="55"/>
        <v>2.0274801587301585</v>
      </c>
      <c r="V930">
        <v>346</v>
      </c>
      <c r="W930">
        <v>364</v>
      </c>
    </row>
    <row r="931" spans="1:23" x14ac:dyDescent="0.2">
      <c r="A931">
        <v>17</v>
      </c>
      <c r="B931" t="s">
        <v>80</v>
      </c>
      <c r="C931" t="s">
        <v>55</v>
      </c>
      <c r="D931" t="s">
        <v>77</v>
      </c>
      <c r="E931">
        <v>17.2</v>
      </c>
      <c r="F931">
        <v>145.25</v>
      </c>
      <c r="G931">
        <v>-17.033000000000001</v>
      </c>
      <c r="H931">
        <v>145.41669999999999</v>
      </c>
      <c r="I931">
        <v>438</v>
      </c>
      <c r="J931" t="s">
        <v>6</v>
      </c>
      <c r="K931" s="1">
        <v>20657</v>
      </c>
      <c r="L931" t="s">
        <v>78</v>
      </c>
      <c r="M931" t="s">
        <v>62</v>
      </c>
      <c r="N931" t="s">
        <v>24</v>
      </c>
      <c r="O931" t="s">
        <v>18</v>
      </c>
      <c r="P931" t="s">
        <v>27</v>
      </c>
      <c r="Q931">
        <v>10</v>
      </c>
      <c r="R931">
        <v>11.79</v>
      </c>
      <c r="S931">
        <f t="shared" si="53"/>
        <v>61311</v>
      </c>
      <c r="T931">
        <f t="shared" si="54"/>
        <v>30240</v>
      </c>
      <c r="U931">
        <f t="shared" si="55"/>
        <v>2.0274801587301585</v>
      </c>
      <c r="V931">
        <v>346</v>
      </c>
      <c r="W931">
        <v>364</v>
      </c>
    </row>
    <row r="932" spans="1:23" hidden="1" x14ac:dyDescent="0.2">
      <c r="A932">
        <v>18</v>
      </c>
      <c r="B932" t="s">
        <v>80</v>
      </c>
      <c r="C932" t="s">
        <v>79</v>
      </c>
      <c r="D932" t="s">
        <v>87</v>
      </c>
      <c r="E932">
        <v>16.350000000000001</v>
      </c>
      <c r="F932">
        <v>145.16</v>
      </c>
      <c r="G932">
        <v>-16.583300000000001</v>
      </c>
      <c r="H932">
        <v>145.26669999999999</v>
      </c>
      <c r="I932">
        <v>900</v>
      </c>
      <c r="J932" t="s">
        <v>40</v>
      </c>
      <c r="K932" s="1">
        <v>30103</v>
      </c>
      <c r="L932" t="s">
        <v>81</v>
      </c>
      <c r="M932" t="s">
        <v>57</v>
      </c>
      <c r="N932" t="s">
        <v>14</v>
      </c>
      <c r="O932" t="s">
        <v>15</v>
      </c>
      <c r="P932" t="s">
        <v>27</v>
      </c>
      <c r="Q932">
        <v>1</v>
      </c>
      <c r="R932">
        <v>7.51</v>
      </c>
      <c r="S932">
        <f>(105+110)*330</f>
        <v>70950</v>
      </c>
      <c r="T932">
        <f>260*105</f>
        <v>27300</v>
      </c>
      <c r="U932">
        <f t="shared" si="55"/>
        <v>2.598901098901099</v>
      </c>
      <c r="V932">
        <v>358</v>
      </c>
      <c r="W932">
        <v>360</v>
      </c>
    </row>
    <row r="933" spans="1:23" hidden="1" x14ac:dyDescent="0.2">
      <c r="A933">
        <v>18</v>
      </c>
      <c r="B933" t="s">
        <v>80</v>
      </c>
      <c r="C933" t="s">
        <v>79</v>
      </c>
      <c r="D933" t="s">
        <v>87</v>
      </c>
      <c r="E933">
        <v>16.350000000000001</v>
      </c>
      <c r="F933">
        <v>145.16</v>
      </c>
      <c r="G933">
        <v>-16.583300000000001</v>
      </c>
      <c r="H933">
        <v>145.26669999999999</v>
      </c>
      <c r="I933">
        <v>900</v>
      </c>
      <c r="J933" t="s">
        <v>40</v>
      </c>
      <c r="K933" s="1">
        <v>30103</v>
      </c>
      <c r="L933" t="s">
        <v>81</v>
      </c>
      <c r="M933" t="s">
        <v>57</v>
      </c>
      <c r="N933" t="s">
        <v>14</v>
      </c>
      <c r="O933" t="s">
        <v>15</v>
      </c>
      <c r="P933" t="s">
        <v>27</v>
      </c>
      <c r="Q933">
        <v>2</v>
      </c>
      <c r="R933">
        <v>9.36</v>
      </c>
      <c r="S933">
        <f t="shared" ref="S933:S985" si="56">(105+110)*330</f>
        <v>70950</v>
      </c>
      <c r="T933">
        <f t="shared" ref="T933:T985" si="57">260*105</f>
        <v>27300</v>
      </c>
      <c r="U933">
        <f t="shared" ref="U933:U986" si="58">S933/T933</f>
        <v>2.598901098901099</v>
      </c>
      <c r="V933">
        <v>358</v>
      </c>
      <c r="W933">
        <v>360</v>
      </c>
    </row>
    <row r="934" spans="1:23" hidden="1" x14ac:dyDescent="0.2">
      <c r="A934">
        <v>18</v>
      </c>
      <c r="B934" t="s">
        <v>80</v>
      </c>
      <c r="C934" t="s">
        <v>79</v>
      </c>
      <c r="D934" t="s">
        <v>87</v>
      </c>
      <c r="E934">
        <v>16.350000000000001</v>
      </c>
      <c r="F934">
        <v>145.16</v>
      </c>
      <c r="G934">
        <v>-16.583300000000001</v>
      </c>
      <c r="H934">
        <v>145.26669999999999</v>
      </c>
      <c r="I934">
        <v>900</v>
      </c>
      <c r="J934" t="s">
        <v>40</v>
      </c>
      <c r="K934" s="1">
        <v>30103</v>
      </c>
      <c r="L934" t="s">
        <v>81</v>
      </c>
      <c r="M934" t="s">
        <v>57</v>
      </c>
      <c r="N934" t="s">
        <v>14</v>
      </c>
      <c r="O934" t="s">
        <v>15</v>
      </c>
      <c r="P934" t="s">
        <v>27</v>
      </c>
      <c r="Q934">
        <v>3</v>
      </c>
      <c r="R934">
        <v>11.27</v>
      </c>
      <c r="S934">
        <f t="shared" si="56"/>
        <v>70950</v>
      </c>
      <c r="T934">
        <f t="shared" si="57"/>
        <v>27300</v>
      </c>
      <c r="U934">
        <f t="shared" si="58"/>
        <v>2.598901098901099</v>
      </c>
      <c r="V934">
        <v>358</v>
      </c>
      <c r="W934">
        <v>360</v>
      </c>
    </row>
    <row r="935" spans="1:23" hidden="1" x14ac:dyDescent="0.2">
      <c r="A935">
        <v>18</v>
      </c>
      <c r="B935" t="s">
        <v>80</v>
      </c>
      <c r="C935" t="s">
        <v>79</v>
      </c>
      <c r="D935" t="s">
        <v>87</v>
      </c>
      <c r="E935">
        <v>16.350000000000001</v>
      </c>
      <c r="F935">
        <v>145.16</v>
      </c>
      <c r="G935">
        <v>-16.583300000000001</v>
      </c>
      <c r="H935">
        <v>145.26669999999999</v>
      </c>
      <c r="I935">
        <v>900</v>
      </c>
      <c r="J935" t="s">
        <v>40</v>
      </c>
      <c r="K935" s="1">
        <v>30103</v>
      </c>
      <c r="L935" t="s">
        <v>81</v>
      </c>
      <c r="M935" t="s">
        <v>57</v>
      </c>
      <c r="N935" t="s">
        <v>14</v>
      </c>
      <c r="O935" t="s">
        <v>15</v>
      </c>
      <c r="P935" t="s">
        <v>27</v>
      </c>
      <c r="Q935">
        <v>4</v>
      </c>
      <c r="R935">
        <v>12.65</v>
      </c>
      <c r="S935">
        <f t="shared" si="56"/>
        <v>70950</v>
      </c>
      <c r="T935">
        <f t="shared" si="57"/>
        <v>27300</v>
      </c>
      <c r="U935">
        <f t="shared" si="58"/>
        <v>2.598901098901099</v>
      </c>
      <c r="V935">
        <v>358</v>
      </c>
      <c r="W935">
        <v>360</v>
      </c>
    </row>
    <row r="936" spans="1:23" hidden="1" x14ac:dyDescent="0.2">
      <c r="A936">
        <v>18</v>
      </c>
      <c r="B936" t="s">
        <v>80</v>
      </c>
      <c r="C936" t="s">
        <v>79</v>
      </c>
      <c r="D936" t="s">
        <v>87</v>
      </c>
      <c r="E936">
        <v>16.350000000000001</v>
      </c>
      <c r="F936">
        <v>145.16</v>
      </c>
      <c r="G936">
        <v>-16.583300000000001</v>
      </c>
      <c r="H936">
        <v>145.26669999999999</v>
      </c>
      <c r="I936">
        <v>900</v>
      </c>
      <c r="J936" t="s">
        <v>40</v>
      </c>
      <c r="K936" s="1">
        <v>30103</v>
      </c>
      <c r="L936" t="s">
        <v>81</v>
      </c>
      <c r="M936" t="s">
        <v>57</v>
      </c>
      <c r="N936" t="s">
        <v>14</v>
      </c>
      <c r="O936" t="s">
        <v>15</v>
      </c>
      <c r="P936" t="s">
        <v>27</v>
      </c>
      <c r="Q936">
        <v>5</v>
      </c>
      <c r="R936">
        <v>11.46</v>
      </c>
      <c r="S936">
        <f t="shared" si="56"/>
        <v>70950</v>
      </c>
      <c r="T936">
        <f t="shared" si="57"/>
        <v>27300</v>
      </c>
      <c r="U936">
        <f t="shared" si="58"/>
        <v>2.598901098901099</v>
      </c>
      <c r="V936">
        <v>358</v>
      </c>
      <c r="W936">
        <v>360</v>
      </c>
    </row>
    <row r="937" spans="1:23" hidden="1" x14ac:dyDescent="0.2">
      <c r="A937">
        <v>18</v>
      </c>
      <c r="B937" t="s">
        <v>80</v>
      </c>
      <c r="C937" t="s">
        <v>79</v>
      </c>
      <c r="D937" t="s">
        <v>87</v>
      </c>
      <c r="E937">
        <v>16.350000000000001</v>
      </c>
      <c r="F937">
        <v>145.16</v>
      </c>
      <c r="G937">
        <v>-16.583300000000001</v>
      </c>
      <c r="H937">
        <v>145.26669999999999</v>
      </c>
      <c r="I937">
        <v>900</v>
      </c>
      <c r="J937" t="s">
        <v>40</v>
      </c>
      <c r="K937" s="1">
        <v>30103</v>
      </c>
      <c r="L937" t="s">
        <v>81</v>
      </c>
      <c r="M937" t="s">
        <v>57</v>
      </c>
      <c r="N937" t="s">
        <v>14</v>
      </c>
      <c r="O937" t="s">
        <v>15</v>
      </c>
      <c r="P937" t="s">
        <v>27</v>
      </c>
      <c r="Q937">
        <v>6</v>
      </c>
      <c r="R937">
        <v>8.49</v>
      </c>
      <c r="S937">
        <f t="shared" si="56"/>
        <v>70950</v>
      </c>
      <c r="T937">
        <f t="shared" si="57"/>
        <v>27300</v>
      </c>
      <c r="U937">
        <f t="shared" si="58"/>
        <v>2.598901098901099</v>
      </c>
      <c r="V937">
        <v>358</v>
      </c>
      <c r="W937">
        <v>360</v>
      </c>
    </row>
    <row r="938" spans="1:23" hidden="1" x14ac:dyDescent="0.2">
      <c r="A938">
        <v>18</v>
      </c>
      <c r="B938" t="s">
        <v>80</v>
      </c>
      <c r="C938" t="s">
        <v>79</v>
      </c>
      <c r="D938" t="s">
        <v>87</v>
      </c>
      <c r="E938">
        <v>16.350000000000001</v>
      </c>
      <c r="F938">
        <v>145.16</v>
      </c>
      <c r="G938">
        <v>-16.583300000000001</v>
      </c>
      <c r="H938">
        <v>145.26669999999999</v>
      </c>
      <c r="I938">
        <v>900</v>
      </c>
      <c r="J938" t="s">
        <v>40</v>
      </c>
      <c r="K938" s="1">
        <v>30103</v>
      </c>
      <c r="L938" t="s">
        <v>81</v>
      </c>
      <c r="M938" t="s">
        <v>57</v>
      </c>
      <c r="N938" t="s">
        <v>14</v>
      </c>
      <c r="O938" t="s">
        <v>16</v>
      </c>
      <c r="P938" t="s">
        <v>27</v>
      </c>
      <c r="Q938">
        <v>1</v>
      </c>
      <c r="R938">
        <v>9.7799999999999994</v>
      </c>
      <c r="S938">
        <f t="shared" si="56"/>
        <v>70950</v>
      </c>
      <c r="T938">
        <f t="shared" si="57"/>
        <v>27300</v>
      </c>
      <c r="U938">
        <f t="shared" si="58"/>
        <v>2.598901098901099</v>
      </c>
      <c r="V938">
        <v>358</v>
      </c>
      <c r="W938">
        <v>360</v>
      </c>
    </row>
    <row r="939" spans="1:23" hidden="1" x14ac:dyDescent="0.2">
      <c r="A939">
        <v>18</v>
      </c>
      <c r="B939" t="s">
        <v>80</v>
      </c>
      <c r="C939" t="s">
        <v>79</v>
      </c>
      <c r="D939" t="s">
        <v>87</v>
      </c>
      <c r="E939">
        <v>16.350000000000001</v>
      </c>
      <c r="F939">
        <v>145.16</v>
      </c>
      <c r="G939">
        <v>-16.583300000000001</v>
      </c>
      <c r="H939">
        <v>145.26669999999999</v>
      </c>
      <c r="I939">
        <v>900</v>
      </c>
      <c r="J939" t="s">
        <v>40</v>
      </c>
      <c r="K939" s="1">
        <v>30103</v>
      </c>
      <c r="L939" t="s">
        <v>81</v>
      </c>
      <c r="M939" t="s">
        <v>57</v>
      </c>
      <c r="N939" t="s">
        <v>14</v>
      </c>
      <c r="O939" t="s">
        <v>16</v>
      </c>
      <c r="P939" t="s">
        <v>27</v>
      </c>
      <c r="Q939">
        <v>2</v>
      </c>
      <c r="R939">
        <v>10.52</v>
      </c>
      <c r="S939">
        <f t="shared" si="56"/>
        <v>70950</v>
      </c>
      <c r="T939">
        <f t="shared" si="57"/>
        <v>27300</v>
      </c>
      <c r="U939">
        <f t="shared" si="58"/>
        <v>2.598901098901099</v>
      </c>
      <c r="V939">
        <v>358</v>
      </c>
      <c r="W939">
        <v>360</v>
      </c>
    </row>
    <row r="940" spans="1:23" hidden="1" x14ac:dyDescent="0.2">
      <c r="A940">
        <v>18</v>
      </c>
      <c r="B940" t="s">
        <v>80</v>
      </c>
      <c r="C940" t="s">
        <v>79</v>
      </c>
      <c r="D940" t="s">
        <v>87</v>
      </c>
      <c r="E940">
        <v>16.350000000000001</v>
      </c>
      <c r="F940">
        <v>145.16</v>
      </c>
      <c r="G940">
        <v>-16.583300000000001</v>
      </c>
      <c r="H940">
        <v>145.26669999999999</v>
      </c>
      <c r="I940">
        <v>900</v>
      </c>
      <c r="J940" t="s">
        <v>40</v>
      </c>
      <c r="K940" s="1">
        <v>30103</v>
      </c>
      <c r="L940" t="s">
        <v>81</v>
      </c>
      <c r="M940" t="s">
        <v>57</v>
      </c>
      <c r="N940" t="s">
        <v>14</v>
      </c>
      <c r="O940" t="s">
        <v>16</v>
      </c>
      <c r="P940" t="s">
        <v>27</v>
      </c>
      <c r="Q940">
        <v>3</v>
      </c>
      <c r="R940">
        <v>9.27</v>
      </c>
      <c r="S940">
        <f t="shared" si="56"/>
        <v>70950</v>
      </c>
      <c r="T940">
        <f t="shared" si="57"/>
        <v>27300</v>
      </c>
      <c r="U940">
        <f t="shared" si="58"/>
        <v>2.598901098901099</v>
      </c>
      <c r="V940">
        <v>358</v>
      </c>
      <c r="W940">
        <v>360</v>
      </c>
    </row>
    <row r="941" spans="1:23" hidden="1" x14ac:dyDescent="0.2">
      <c r="A941">
        <v>18</v>
      </c>
      <c r="B941" t="s">
        <v>80</v>
      </c>
      <c r="C941" t="s">
        <v>79</v>
      </c>
      <c r="D941" t="s">
        <v>87</v>
      </c>
      <c r="E941">
        <v>16.350000000000001</v>
      </c>
      <c r="F941">
        <v>145.16</v>
      </c>
      <c r="G941">
        <v>-16.583300000000001</v>
      </c>
      <c r="H941">
        <v>145.26669999999999</v>
      </c>
      <c r="I941">
        <v>900</v>
      </c>
      <c r="J941" t="s">
        <v>40</v>
      </c>
      <c r="K941" s="1">
        <v>30103</v>
      </c>
      <c r="L941" t="s">
        <v>81</v>
      </c>
      <c r="M941" t="s">
        <v>57</v>
      </c>
      <c r="N941" t="s">
        <v>14</v>
      </c>
      <c r="O941" t="s">
        <v>16</v>
      </c>
      <c r="P941" t="s">
        <v>27</v>
      </c>
      <c r="Q941">
        <v>4</v>
      </c>
      <c r="R941">
        <v>8.99</v>
      </c>
      <c r="S941">
        <f t="shared" si="56"/>
        <v>70950</v>
      </c>
      <c r="T941">
        <f t="shared" si="57"/>
        <v>27300</v>
      </c>
      <c r="U941">
        <f t="shared" si="58"/>
        <v>2.598901098901099</v>
      </c>
      <c r="V941">
        <v>358</v>
      </c>
      <c r="W941">
        <v>360</v>
      </c>
    </row>
    <row r="942" spans="1:23" hidden="1" x14ac:dyDescent="0.2">
      <c r="A942">
        <v>18</v>
      </c>
      <c r="B942" t="s">
        <v>80</v>
      </c>
      <c r="C942" t="s">
        <v>79</v>
      </c>
      <c r="D942" t="s">
        <v>87</v>
      </c>
      <c r="E942">
        <v>16.350000000000001</v>
      </c>
      <c r="F942">
        <v>145.16</v>
      </c>
      <c r="G942">
        <v>-16.583300000000001</v>
      </c>
      <c r="H942">
        <v>145.26669999999999</v>
      </c>
      <c r="I942">
        <v>900</v>
      </c>
      <c r="J942" t="s">
        <v>40</v>
      </c>
      <c r="K942" s="1">
        <v>30103</v>
      </c>
      <c r="L942" t="s">
        <v>81</v>
      </c>
      <c r="M942" t="s">
        <v>57</v>
      </c>
      <c r="N942" t="s">
        <v>14</v>
      </c>
      <c r="O942" t="s">
        <v>16</v>
      </c>
      <c r="P942" t="s">
        <v>27</v>
      </c>
      <c r="Q942">
        <v>5</v>
      </c>
      <c r="R942">
        <v>10.47</v>
      </c>
      <c r="S942">
        <f t="shared" si="56"/>
        <v>70950</v>
      </c>
      <c r="T942">
        <f t="shared" si="57"/>
        <v>27300</v>
      </c>
      <c r="U942">
        <f t="shared" si="58"/>
        <v>2.598901098901099</v>
      </c>
      <c r="V942">
        <v>358</v>
      </c>
      <c r="W942">
        <v>360</v>
      </c>
    </row>
    <row r="943" spans="1:23" hidden="1" x14ac:dyDescent="0.2">
      <c r="A943">
        <v>18</v>
      </c>
      <c r="B943" t="s">
        <v>80</v>
      </c>
      <c r="C943" t="s">
        <v>79</v>
      </c>
      <c r="D943" t="s">
        <v>87</v>
      </c>
      <c r="E943">
        <v>16.350000000000001</v>
      </c>
      <c r="F943">
        <v>145.16</v>
      </c>
      <c r="G943">
        <v>-16.583300000000001</v>
      </c>
      <c r="H943">
        <v>145.26669999999999</v>
      </c>
      <c r="I943">
        <v>900</v>
      </c>
      <c r="J943" t="s">
        <v>40</v>
      </c>
      <c r="K943" s="1">
        <v>30103</v>
      </c>
      <c r="L943" t="s">
        <v>81</v>
      </c>
      <c r="M943" t="s">
        <v>57</v>
      </c>
      <c r="N943" t="s">
        <v>14</v>
      </c>
      <c r="O943" t="s">
        <v>16</v>
      </c>
      <c r="P943" t="s">
        <v>27</v>
      </c>
      <c r="Q943">
        <v>6</v>
      </c>
      <c r="R943">
        <v>10.54</v>
      </c>
      <c r="S943">
        <f t="shared" si="56"/>
        <v>70950</v>
      </c>
      <c r="T943">
        <f t="shared" si="57"/>
        <v>27300</v>
      </c>
      <c r="U943">
        <f t="shared" si="58"/>
        <v>2.598901098901099</v>
      </c>
      <c r="V943">
        <v>358</v>
      </c>
      <c r="W943">
        <v>360</v>
      </c>
    </row>
    <row r="944" spans="1:23" hidden="1" x14ac:dyDescent="0.2">
      <c r="A944">
        <v>18</v>
      </c>
      <c r="B944" t="s">
        <v>80</v>
      </c>
      <c r="C944" t="s">
        <v>79</v>
      </c>
      <c r="D944" t="s">
        <v>87</v>
      </c>
      <c r="E944">
        <v>16.350000000000001</v>
      </c>
      <c r="F944">
        <v>145.16</v>
      </c>
      <c r="G944">
        <v>-16.583300000000001</v>
      </c>
      <c r="H944">
        <v>145.26669999999999</v>
      </c>
      <c r="I944">
        <v>900</v>
      </c>
      <c r="J944" t="s">
        <v>40</v>
      </c>
      <c r="K944" s="1">
        <v>30103</v>
      </c>
      <c r="L944" t="s">
        <v>81</v>
      </c>
      <c r="M944" t="s">
        <v>57</v>
      </c>
      <c r="N944" t="s">
        <v>14</v>
      </c>
      <c r="O944" t="s">
        <v>18</v>
      </c>
      <c r="P944" t="s">
        <v>27</v>
      </c>
      <c r="Q944">
        <v>1</v>
      </c>
      <c r="R944">
        <v>0.74</v>
      </c>
      <c r="S944">
        <f t="shared" si="56"/>
        <v>70950</v>
      </c>
      <c r="T944">
        <f t="shared" si="57"/>
        <v>27300</v>
      </c>
      <c r="U944">
        <f t="shared" si="58"/>
        <v>2.598901098901099</v>
      </c>
      <c r="V944">
        <v>358</v>
      </c>
      <c r="W944">
        <v>360</v>
      </c>
    </row>
    <row r="945" spans="1:23" hidden="1" x14ac:dyDescent="0.2">
      <c r="A945">
        <v>18</v>
      </c>
      <c r="B945" t="s">
        <v>80</v>
      </c>
      <c r="C945" t="s">
        <v>79</v>
      </c>
      <c r="D945" t="s">
        <v>87</v>
      </c>
      <c r="E945">
        <v>16.350000000000001</v>
      </c>
      <c r="F945">
        <v>145.16</v>
      </c>
      <c r="G945">
        <v>-16.583300000000001</v>
      </c>
      <c r="H945">
        <v>145.26669999999999</v>
      </c>
      <c r="I945">
        <v>900</v>
      </c>
      <c r="J945" t="s">
        <v>40</v>
      </c>
      <c r="K945" s="1">
        <v>30103</v>
      </c>
      <c r="L945" t="s">
        <v>81</v>
      </c>
      <c r="M945" t="s">
        <v>57</v>
      </c>
      <c r="N945" t="s">
        <v>14</v>
      </c>
      <c r="O945" t="s">
        <v>18</v>
      </c>
      <c r="P945" t="s">
        <v>27</v>
      </c>
      <c r="Q945">
        <v>2</v>
      </c>
      <c r="R945">
        <v>1.86</v>
      </c>
      <c r="S945">
        <f t="shared" si="56"/>
        <v>70950</v>
      </c>
      <c r="T945">
        <f t="shared" si="57"/>
        <v>27300</v>
      </c>
      <c r="U945">
        <f t="shared" si="58"/>
        <v>2.598901098901099</v>
      </c>
      <c r="V945">
        <v>358</v>
      </c>
      <c r="W945">
        <v>360</v>
      </c>
    </row>
    <row r="946" spans="1:23" hidden="1" x14ac:dyDescent="0.2">
      <c r="A946">
        <v>18</v>
      </c>
      <c r="B946" t="s">
        <v>80</v>
      </c>
      <c r="C946" t="s">
        <v>79</v>
      </c>
      <c r="D946" t="s">
        <v>87</v>
      </c>
      <c r="E946">
        <v>16.350000000000001</v>
      </c>
      <c r="F946">
        <v>145.16</v>
      </c>
      <c r="G946">
        <v>-16.583300000000001</v>
      </c>
      <c r="H946">
        <v>145.26669999999999</v>
      </c>
      <c r="I946">
        <v>900</v>
      </c>
      <c r="J946" t="s">
        <v>40</v>
      </c>
      <c r="K946" s="1">
        <v>30103</v>
      </c>
      <c r="L946" t="s">
        <v>81</v>
      </c>
      <c r="M946" t="s">
        <v>57</v>
      </c>
      <c r="N946" t="s">
        <v>14</v>
      </c>
      <c r="O946" t="s">
        <v>18</v>
      </c>
      <c r="P946" t="s">
        <v>27</v>
      </c>
      <c r="Q946">
        <v>3</v>
      </c>
      <c r="R946">
        <v>0.91</v>
      </c>
      <c r="S946">
        <f t="shared" si="56"/>
        <v>70950</v>
      </c>
      <c r="T946">
        <f t="shared" si="57"/>
        <v>27300</v>
      </c>
      <c r="U946">
        <f t="shared" si="58"/>
        <v>2.598901098901099</v>
      </c>
      <c r="V946">
        <v>358</v>
      </c>
      <c r="W946">
        <v>360</v>
      </c>
    </row>
    <row r="947" spans="1:23" hidden="1" x14ac:dyDescent="0.2">
      <c r="A947">
        <v>18</v>
      </c>
      <c r="B947" t="s">
        <v>80</v>
      </c>
      <c r="C947" t="s">
        <v>79</v>
      </c>
      <c r="D947" t="s">
        <v>87</v>
      </c>
      <c r="E947">
        <v>16.350000000000001</v>
      </c>
      <c r="F947">
        <v>145.16</v>
      </c>
      <c r="G947">
        <v>-16.583300000000001</v>
      </c>
      <c r="H947">
        <v>145.26669999999999</v>
      </c>
      <c r="I947">
        <v>900</v>
      </c>
      <c r="J947" t="s">
        <v>40</v>
      </c>
      <c r="K947" s="1">
        <v>30103</v>
      </c>
      <c r="L947" t="s">
        <v>81</v>
      </c>
      <c r="M947" t="s">
        <v>57</v>
      </c>
      <c r="N947" t="s">
        <v>14</v>
      </c>
      <c r="O947" t="s">
        <v>18</v>
      </c>
      <c r="P947" t="s">
        <v>27</v>
      </c>
      <c r="Q947">
        <v>4</v>
      </c>
      <c r="R947">
        <v>1.78</v>
      </c>
      <c r="S947">
        <f t="shared" si="56"/>
        <v>70950</v>
      </c>
      <c r="T947">
        <f t="shared" si="57"/>
        <v>27300</v>
      </c>
      <c r="U947">
        <f t="shared" si="58"/>
        <v>2.598901098901099</v>
      </c>
      <c r="V947">
        <v>358</v>
      </c>
      <c r="W947">
        <v>360</v>
      </c>
    </row>
    <row r="948" spans="1:23" hidden="1" x14ac:dyDescent="0.2">
      <c r="A948">
        <v>18</v>
      </c>
      <c r="B948" t="s">
        <v>80</v>
      </c>
      <c r="C948" t="s">
        <v>79</v>
      </c>
      <c r="D948" t="s">
        <v>87</v>
      </c>
      <c r="E948">
        <v>16.350000000000001</v>
      </c>
      <c r="F948">
        <v>145.16</v>
      </c>
      <c r="G948">
        <v>-16.583300000000001</v>
      </c>
      <c r="H948">
        <v>145.26669999999999</v>
      </c>
      <c r="I948">
        <v>900</v>
      </c>
      <c r="J948" t="s">
        <v>40</v>
      </c>
      <c r="K948" s="1">
        <v>30103</v>
      </c>
      <c r="L948" t="s">
        <v>81</v>
      </c>
      <c r="M948" t="s">
        <v>57</v>
      </c>
      <c r="N948" t="s">
        <v>14</v>
      </c>
      <c r="O948" t="s">
        <v>18</v>
      </c>
      <c r="P948" t="s">
        <v>27</v>
      </c>
      <c r="Q948">
        <v>5</v>
      </c>
      <c r="R948">
        <v>1.07</v>
      </c>
      <c r="S948">
        <f t="shared" si="56"/>
        <v>70950</v>
      </c>
      <c r="T948">
        <f t="shared" si="57"/>
        <v>27300</v>
      </c>
      <c r="U948">
        <f t="shared" si="58"/>
        <v>2.598901098901099</v>
      </c>
      <c r="V948">
        <v>358</v>
      </c>
      <c r="W948">
        <v>360</v>
      </c>
    </row>
    <row r="949" spans="1:23" hidden="1" x14ac:dyDescent="0.2">
      <c r="A949">
        <v>18</v>
      </c>
      <c r="B949" t="s">
        <v>80</v>
      </c>
      <c r="C949" t="s">
        <v>79</v>
      </c>
      <c r="D949" t="s">
        <v>87</v>
      </c>
      <c r="E949">
        <v>16.350000000000001</v>
      </c>
      <c r="F949">
        <v>145.16</v>
      </c>
      <c r="G949">
        <v>-16.583300000000001</v>
      </c>
      <c r="H949">
        <v>145.26669999999999</v>
      </c>
      <c r="I949">
        <v>900</v>
      </c>
      <c r="J949" t="s">
        <v>40</v>
      </c>
      <c r="K949" s="1">
        <v>30103</v>
      </c>
      <c r="L949" t="s">
        <v>81</v>
      </c>
      <c r="M949" t="s">
        <v>57</v>
      </c>
      <c r="N949" t="s">
        <v>14</v>
      </c>
      <c r="O949" t="s">
        <v>18</v>
      </c>
      <c r="P949" t="s">
        <v>27</v>
      </c>
      <c r="Q949">
        <v>6</v>
      </c>
      <c r="R949">
        <v>1.47</v>
      </c>
      <c r="S949">
        <f t="shared" si="56"/>
        <v>70950</v>
      </c>
      <c r="T949">
        <f t="shared" si="57"/>
        <v>27300</v>
      </c>
      <c r="U949">
        <f t="shared" si="58"/>
        <v>2.598901098901099</v>
      </c>
      <c r="V949">
        <v>358</v>
      </c>
      <c r="W949">
        <v>360</v>
      </c>
    </row>
    <row r="950" spans="1:23" hidden="1" x14ac:dyDescent="0.2">
      <c r="A950">
        <v>18</v>
      </c>
      <c r="B950" t="s">
        <v>80</v>
      </c>
      <c r="C950" t="s">
        <v>79</v>
      </c>
      <c r="D950" t="s">
        <v>87</v>
      </c>
      <c r="E950">
        <v>16.350000000000001</v>
      </c>
      <c r="F950">
        <v>145.16</v>
      </c>
      <c r="G950">
        <v>-16.583300000000001</v>
      </c>
      <c r="H950">
        <v>145.26669999999999</v>
      </c>
      <c r="I950">
        <v>900</v>
      </c>
      <c r="J950" t="s">
        <v>40</v>
      </c>
      <c r="K950" s="1">
        <v>30103</v>
      </c>
      <c r="L950" t="s">
        <v>81</v>
      </c>
      <c r="M950" t="s">
        <v>57</v>
      </c>
      <c r="N950" t="s">
        <v>14</v>
      </c>
      <c r="O950" t="s">
        <v>19</v>
      </c>
      <c r="P950" t="s">
        <v>27</v>
      </c>
      <c r="Q950">
        <v>1</v>
      </c>
      <c r="R950">
        <v>6.48</v>
      </c>
      <c r="S950">
        <f t="shared" si="56"/>
        <v>70950</v>
      </c>
      <c r="T950">
        <f t="shared" si="57"/>
        <v>27300</v>
      </c>
      <c r="U950">
        <f t="shared" si="58"/>
        <v>2.598901098901099</v>
      </c>
      <c r="V950">
        <v>358</v>
      </c>
      <c r="W950">
        <v>360</v>
      </c>
    </row>
    <row r="951" spans="1:23" hidden="1" x14ac:dyDescent="0.2">
      <c r="A951">
        <v>18</v>
      </c>
      <c r="B951" t="s">
        <v>80</v>
      </c>
      <c r="C951" t="s">
        <v>79</v>
      </c>
      <c r="D951" t="s">
        <v>87</v>
      </c>
      <c r="E951">
        <v>16.350000000000001</v>
      </c>
      <c r="F951">
        <v>145.16</v>
      </c>
      <c r="G951">
        <v>-16.583300000000001</v>
      </c>
      <c r="H951">
        <v>145.26669999999999</v>
      </c>
      <c r="I951">
        <v>900</v>
      </c>
      <c r="J951" t="s">
        <v>40</v>
      </c>
      <c r="K951" s="1">
        <v>30103</v>
      </c>
      <c r="L951" t="s">
        <v>81</v>
      </c>
      <c r="M951" t="s">
        <v>57</v>
      </c>
      <c r="N951" t="s">
        <v>14</v>
      </c>
      <c r="O951" t="s">
        <v>19</v>
      </c>
      <c r="P951" t="s">
        <v>27</v>
      </c>
      <c r="Q951">
        <v>2</v>
      </c>
      <c r="R951">
        <v>4.67</v>
      </c>
      <c r="S951">
        <f t="shared" si="56"/>
        <v>70950</v>
      </c>
      <c r="T951">
        <f t="shared" si="57"/>
        <v>27300</v>
      </c>
      <c r="U951">
        <f t="shared" si="58"/>
        <v>2.598901098901099</v>
      </c>
      <c r="V951">
        <v>358</v>
      </c>
      <c r="W951">
        <v>360</v>
      </c>
    </row>
    <row r="952" spans="1:23" hidden="1" x14ac:dyDescent="0.2">
      <c r="A952">
        <v>18</v>
      </c>
      <c r="B952" t="s">
        <v>80</v>
      </c>
      <c r="C952" t="s">
        <v>79</v>
      </c>
      <c r="D952" t="s">
        <v>87</v>
      </c>
      <c r="E952">
        <v>16.350000000000001</v>
      </c>
      <c r="F952">
        <v>145.16</v>
      </c>
      <c r="G952">
        <v>-16.583300000000001</v>
      </c>
      <c r="H952">
        <v>145.26669999999999</v>
      </c>
      <c r="I952">
        <v>900</v>
      </c>
      <c r="J952" t="s">
        <v>40</v>
      </c>
      <c r="K952" s="1">
        <v>30103</v>
      </c>
      <c r="L952" t="s">
        <v>81</v>
      </c>
      <c r="M952" t="s">
        <v>57</v>
      </c>
      <c r="N952" t="s">
        <v>14</v>
      </c>
      <c r="O952" t="s">
        <v>19</v>
      </c>
      <c r="P952" t="s">
        <v>27</v>
      </c>
      <c r="Q952">
        <v>3</v>
      </c>
      <c r="R952">
        <v>5.41</v>
      </c>
      <c r="S952">
        <f t="shared" si="56"/>
        <v>70950</v>
      </c>
      <c r="T952">
        <f t="shared" si="57"/>
        <v>27300</v>
      </c>
      <c r="U952">
        <f t="shared" si="58"/>
        <v>2.598901098901099</v>
      </c>
      <c r="V952">
        <v>358</v>
      </c>
      <c r="W952">
        <v>360</v>
      </c>
    </row>
    <row r="953" spans="1:23" hidden="1" x14ac:dyDescent="0.2">
      <c r="A953">
        <v>18</v>
      </c>
      <c r="B953" t="s">
        <v>80</v>
      </c>
      <c r="C953" t="s">
        <v>79</v>
      </c>
      <c r="D953" t="s">
        <v>87</v>
      </c>
      <c r="E953">
        <v>16.350000000000001</v>
      </c>
      <c r="F953">
        <v>145.16</v>
      </c>
      <c r="G953">
        <v>-16.583300000000001</v>
      </c>
      <c r="H953">
        <v>145.26669999999999</v>
      </c>
      <c r="I953">
        <v>900</v>
      </c>
      <c r="J953" t="s">
        <v>40</v>
      </c>
      <c r="K953" s="1">
        <v>30103</v>
      </c>
      <c r="L953" t="s">
        <v>81</v>
      </c>
      <c r="M953" t="s">
        <v>57</v>
      </c>
      <c r="N953" t="s">
        <v>14</v>
      </c>
      <c r="O953" t="s">
        <v>19</v>
      </c>
      <c r="P953" t="s">
        <v>27</v>
      </c>
      <c r="Q953">
        <v>4</v>
      </c>
      <c r="R953">
        <v>6.82</v>
      </c>
      <c r="S953">
        <f t="shared" si="56"/>
        <v>70950</v>
      </c>
      <c r="T953">
        <f t="shared" si="57"/>
        <v>27300</v>
      </c>
      <c r="U953">
        <f t="shared" si="58"/>
        <v>2.598901098901099</v>
      </c>
      <c r="V953">
        <v>358</v>
      </c>
      <c r="W953">
        <v>360</v>
      </c>
    </row>
    <row r="954" spans="1:23" hidden="1" x14ac:dyDescent="0.2">
      <c r="A954">
        <v>18</v>
      </c>
      <c r="B954" t="s">
        <v>80</v>
      </c>
      <c r="C954" t="s">
        <v>79</v>
      </c>
      <c r="D954" t="s">
        <v>87</v>
      </c>
      <c r="E954">
        <v>16.350000000000001</v>
      </c>
      <c r="F954">
        <v>145.16</v>
      </c>
      <c r="G954">
        <v>-16.583300000000001</v>
      </c>
      <c r="H954">
        <v>145.26669999999999</v>
      </c>
      <c r="I954">
        <v>900</v>
      </c>
      <c r="J954" t="s">
        <v>40</v>
      </c>
      <c r="K954" s="1">
        <v>30103</v>
      </c>
      <c r="L954" t="s">
        <v>81</v>
      </c>
      <c r="M954" t="s">
        <v>57</v>
      </c>
      <c r="N954" t="s">
        <v>14</v>
      </c>
      <c r="O954" t="s">
        <v>19</v>
      </c>
      <c r="P954" t="s">
        <v>27</v>
      </c>
      <c r="Q954">
        <v>5</v>
      </c>
      <c r="R954">
        <v>3.23</v>
      </c>
      <c r="S954">
        <f t="shared" si="56"/>
        <v>70950</v>
      </c>
      <c r="T954">
        <f t="shared" si="57"/>
        <v>27300</v>
      </c>
      <c r="U954">
        <f t="shared" si="58"/>
        <v>2.598901098901099</v>
      </c>
      <c r="V954">
        <v>358</v>
      </c>
      <c r="W954">
        <v>360</v>
      </c>
    </row>
    <row r="955" spans="1:23" hidden="1" x14ac:dyDescent="0.2">
      <c r="A955">
        <v>18</v>
      </c>
      <c r="B955" t="s">
        <v>80</v>
      </c>
      <c r="C955" t="s">
        <v>79</v>
      </c>
      <c r="D955" t="s">
        <v>87</v>
      </c>
      <c r="E955">
        <v>16.350000000000001</v>
      </c>
      <c r="F955">
        <v>145.16</v>
      </c>
      <c r="G955">
        <v>-16.583300000000001</v>
      </c>
      <c r="H955">
        <v>145.26669999999999</v>
      </c>
      <c r="I955">
        <v>900</v>
      </c>
      <c r="J955" t="s">
        <v>40</v>
      </c>
      <c r="K955" s="1">
        <v>30103</v>
      </c>
      <c r="L955" t="s">
        <v>81</v>
      </c>
      <c r="M955" t="s">
        <v>57</v>
      </c>
      <c r="N955" t="s">
        <v>14</v>
      </c>
      <c r="O955" t="s">
        <v>19</v>
      </c>
      <c r="P955" t="s">
        <v>27</v>
      </c>
      <c r="Q955">
        <v>6</v>
      </c>
      <c r="R955">
        <v>4.97</v>
      </c>
      <c r="S955">
        <f t="shared" si="56"/>
        <v>70950</v>
      </c>
      <c r="T955">
        <f t="shared" si="57"/>
        <v>27300</v>
      </c>
      <c r="U955">
        <f t="shared" si="58"/>
        <v>2.598901098901099</v>
      </c>
      <c r="V955">
        <v>358</v>
      </c>
      <c r="W955">
        <v>360</v>
      </c>
    </row>
    <row r="956" spans="1:23" hidden="1" x14ac:dyDescent="0.2">
      <c r="A956">
        <v>18</v>
      </c>
      <c r="B956" t="s">
        <v>80</v>
      </c>
      <c r="C956" t="s">
        <v>79</v>
      </c>
      <c r="D956" t="s">
        <v>87</v>
      </c>
      <c r="E956">
        <v>16.350000000000001</v>
      </c>
      <c r="F956">
        <v>145.16</v>
      </c>
      <c r="G956">
        <v>-16.583300000000001</v>
      </c>
      <c r="H956">
        <v>145.26669999999999</v>
      </c>
      <c r="I956">
        <v>900</v>
      </c>
      <c r="J956" t="s">
        <v>40</v>
      </c>
      <c r="K956" s="1">
        <v>30103</v>
      </c>
      <c r="L956" t="s">
        <v>81</v>
      </c>
      <c r="M956" t="s">
        <v>57</v>
      </c>
      <c r="N956" t="s">
        <v>24</v>
      </c>
      <c r="O956" t="s">
        <v>15</v>
      </c>
      <c r="P956" t="s">
        <v>26</v>
      </c>
      <c r="Q956">
        <v>1</v>
      </c>
      <c r="R956">
        <v>28.15</v>
      </c>
      <c r="S956">
        <f t="shared" si="56"/>
        <v>70950</v>
      </c>
      <c r="T956">
        <f t="shared" si="57"/>
        <v>27300</v>
      </c>
      <c r="U956">
        <f t="shared" si="58"/>
        <v>2.598901098901099</v>
      </c>
      <c r="V956">
        <v>358</v>
      </c>
      <c r="W956">
        <v>360</v>
      </c>
    </row>
    <row r="957" spans="1:23" hidden="1" x14ac:dyDescent="0.2">
      <c r="A957">
        <v>18</v>
      </c>
      <c r="B957" t="s">
        <v>80</v>
      </c>
      <c r="C957" t="s">
        <v>79</v>
      </c>
      <c r="D957" t="s">
        <v>87</v>
      </c>
      <c r="E957">
        <v>16.350000000000001</v>
      </c>
      <c r="F957">
        <v>145.16</v>
      </c>
      <c r="G957">
        <v>-16.583300000000001</v>
      </c>
      <c r="H957">
        <v>145.26669999999999</v>
      </c>
      <c r="I957">
        <v>900</v>
      </c>
      <c r="J957" t="s">
        <v>40</v>
      </c>
      <c r="K957" s="1">
        <v>30103</v>
      </c>
      <c r="L957" t="s">
        <v>81</v>
      </c>
      <c r="M957" t="s">
        <v>57</v>
      </c>
      <c r="N957" t="s">
        <v>24</v>
      </c>
      <c r="O957" t="s">
        <v>15</v>
      </c>
      <c r="P957" t="s">
        <v>26</v>
      </c>
      <c r="Q957">
        <v>2</v>
      </c>
      <c r="R957">
        <v>24.18</v>
      </c>
      <c r="S957">
        <f t="shared" si="56"/>
        <v>70950</v>
      </c>
      <c r="T957">
        <f t="shared" si="57"/>
        <v>27300</v>
      </c>
      <c r="U957">
        <f t="shared" si="58"/>
        <v>2.598901098901099</v>
      </c>
      <c r="V957">
        <v>358</v>
      </c>
      <c r="W957">
        <v>360</v>
      </c>
    </row>
    <row r="958" spans="1:23" hidden="1" x14ac:dyDescent="0.2">
      <c r="A958">
        <v>18</v>
      </c>
      <c r="B958" t="s">
        <v>80</v>
      </c>
      <c r="C958" t="s">
        <v>79</v>
      </c>
      <c r="D958" t="s">
        <v>87</v>
      </c>
      <c r="E958">
        <v>16.350000000000001</v>
      </c>
      <c r="F958">
        <v>145.16</v>
      </c>
      <c r="G958">
        <v>-16.583300000000001</v>
      </c>
      <c r="H958">
        <v>145.26669999999999</v>
      </c>
      <c r="I958">
        <v>900</v>
      </c>
      <c r="J958" t="s">
        <v>40</v>
      </c>
      <c r="K958" s="1">
        <v>30103</v>
      </c>
      <c r="L958" t="s">
        <v>81</v>
      </c>
      <c r="M958" t="s">
        <v>57</v>
      </c>
      <c r="N958" t="s">
        <v>24</v>
      </c>
      <c r="O958" t="s">
        <v>15</v>
      </c>
      <c r="P958" t="s">
        <v>26</v>
      </c>
      <c r="Q958">
        <v>3</v>
      </c>
      <c r="R958">
        <v>28.86</v>
      </c>
      <c r="S958">
        <f t="shared" si="56"/>
        <v>70950</v>
      </c>
      <c r="T958">
        <f t="shared" si="57"/>
        <v>27300</v>
      </c>
      <c r="U958">
        <f t="shared" si="58"/>
        <v>2.598901098901099</v>
      </c>
      <c r="V958">
        <v>358</v>
      </c>
      <c r="W958">
        <v>360</v>
      </c>
    </row>
    <row r="959" spans="1:23" hidden="1" x14ac:dyDescent="0.2">
      <c r="A959">
        <v>18</v>
      </c>
      <c r="B959" t="s">
        <v>80</v>
      </c>
      <c r="C959" t="s">
        <v>79</v>
      </c>
      <c r="D959" t="s">
        <v>87</v>
      </c>
      <c r="E959">
        <v>16.350000000000001</v>
      </c>
      <c r="F959">
        <v>145.16</v>
      </c>
      <c r="G959">
        <v>-16.583300000000001</v>
      </c>
      <c r="H959">
        <v>145.26669999999999</v>
      </c>
      <c r="I959">
        <v>900</v>
      </c>
      <c r="J959" t="s">
        <v>40</v>
      </c>
      <c r="K959" s="1">
        <v>30103</v>
      </c>
      <c r="L959" t="s">
        <v>81</v>
      </c>
      <c r="M959" t="s">
        <v>57</v>
      </c>
      <c r="N959" t="s">
        <v>24</v>
      </c>
      <c r="O959" t="s">
        <v>15</v>
      </c>
      <c r="P959" t="s">
        <v>26</v>
      </c>
      <c r="Q959">
        <v>4</v>
      </c>
      <c r="R959">
        <v>29.9</v>
      </c>
      <c r="S959">
        <f t="shared" si="56"/>
        <v>70950</v>
      </c>
      <c r="T959">
        <f t="shared" si="57"/>
        <v>27300</v>
      </c>
      <c r="U959">
        <f t="shared" si="58"/>
        <v>2.598901098901099</v>
      </c>
      <c r="V959">
        <v>358</v>
      </c>
      <c r="W959">
        <v>360</v>
      </c>
    </row>
    <row r="960" spans="1:23" hidden="1" x14ac:dyDescent="0.2">
      <c r="A960">
        <v>18</v>
      </c>
      <c r="B960" t="s">
        <v>80</v>
      </c>
      <c r="C960" t="s">
        <v>79</v>
      </c>
      <c r="D960" t="s">
        <v>87</v>
      </c>
      <c r="E960">
        <v>16.350000000000001</v>
      </c>
      <c r="F960">
        <v>145.16</v>
      </c>
      <c r="G960">
        <v>-16.583300000000001</v>
      </c>
      <c r="H960">
        <v>145.26669999999999</v>
      </c>
      <c r="I960">
        <v>900</v>
      </c>
      <c r="J960" t="s">
        <v>40</v>
      </c>
      <c r="K960" s="1">
        <v>30103</v>
      </c>
      <c r="L960" t="s">
        <v>81</v>
      </c>
      <c r="M960" t="s">
        <v>57</v>
      </c>
      <c r="N960" t="s">
        <v>24</v>
      </c>
      <c r="O960" t="s">
        <v>15</v>
      </c>
      <c r="P960" t="s">
        <v>26</v>
      </c>
      <c r="Q960">
        <v>5</v>
      </c>
      <c r="R960">
        <v>28.63</v>
      </c>
      <c r="S960">
        <f t="shared" si="56"/>
        <v>70950</v>
      </c>
      <c r="T960">
        <f t="shared" si="57"/>
        <v>27300</v>
      </c>
      <c r="U960">
        <f t="shared" si="58"/>
        <v>2.598901098901099</v>
      </c>
      <c r="V960">
        <v>358</v>
      </c>
      <c r="W960">
        <v>360</v>
      </c>
    </row>
    <row r="961" spans="1:23" hidden="1" x14ac:dyDescent="0.2">
      <c r="A961">
        <v>18</v>
      </c>
      <c r="B961" t="s">
        <v>80</v>
      </c>
      <c r="C961" t="s">
        <v>79</v>
      </c>
      <c r="D961" t="s">
        <v>87</v>
      </c>
      <c r="E961">
        <v>16.350000000000001</v>
      </c>
      <c r="F961">
        <v>145.16</v>
      </c>
      <c r="G961">
        <v>-16.583300000000001</v>
      </c>
      <c r="H961">
        <v>145.26669999999999</v>
      </c>
      <c r="I961">
        <v>900</v>
      </c>
      <c r="J961" t="s">
        <v>40</v>
      </c>
      <c r="K961" s="1">
        <v>30103</v>
      </c>
      <c r="L961" t="s">
        <v>81</v>
      </c>
      <c r="M961" t="s">
        <v>57</v>
      </c>
      <c r="N961" t="s">
        <v>24</v>
      </c>
      <c r="O961" t="s">
        <v>15</v>
      </c>
      <c r="P961" t="s">
        <v>26</v>
      </c>
      <c r="Q961">
        <v>6</v>
      </c>
      <c r="R961">
        <v>27.88</v>
      </c>
      <c r="S961">
        <f t="shared" si="56"/>
        <v>70950</v>
      </c>
      <c r="T961">
        <f t="shared" si="57"/>
        <v>27300</v>
      </c>
      <c r="U961">
        <f t="shared" si="58"/>
        <v>2.598901098901099</v>
      </c>
      <c r="V961">
        <v>358</v>
      </c>
      <c r="W961">
        <v>360</v>
      </c>
    </row>
    <row r="962" spans="1:23" hidden="1" x14ac:dyDescent="0.2">
      <c r="A962">
        <v>18</v>
      </c>
      <c r="B962" t="s">
        <v>80</v>
      </c>
      <c r="C962" t="s">
        <v>79</v>
      </c>
      <c r="D962" t="s">
        <v>87</v>
      </c>
      <c r="E962">
        <v>16.350000000000001</v>
      </c>
      <c r="F962">
        <v>145.16</v>
      </c>
      <c r="G962">
        <v>-16.583300000000001</v>
      </c>
      <c r="H962">
        <v>145.26669999999999</v>
      </c>
      <c r="I962">
        <v>900</v>
      </c>
      <c r="J962" t="s">
        <v>40</v>
      </c>
      <c r="K962" s="1">
        <v>30103</v>
      </c>
      <c r="L962" t="s">
        <v>81</v>
      </c>
      <c r="M962" t="s">
        <v>57</v>
      </c>
      <c r="N962" t="s">
        <v>24</v>
      </c>
      <c r="O962" t="s">
        <v>15</v>
      </c>
      <c r="P962" t="s">
        <v>26</v>
      </c>
      <c r="Q962">
        <v>7</v>
      </c>
      <c r="R962">
        <v>23.62</v>
      </c>
      <c r="S962">
        <f t="shared" si="56"/>
        <v>70950</v>
      </c>
      <c r="T962">
        <f t="shared" si="57"/>
        <v>27300</v>
      </c>
      <c r="U962">
        <f t="shared" si="58"/>
        <v>2.598901098901099</v>
      </c>
      <c r="V962">
        <v>358</v>
      </c>
      <c r="W962">
        <v>360</v>
      </c>
    </row>
    <row r="963" spans="1:23" hidden="1" x14ac:dyDescent="0.2">
      <c r="A963">
        <v>18</v>
      </c>
      <c r="B963" t="s">
        <v>80</v>
      </c>
      <c r="C963" t="s">
        <v>79</v>
      </c>
      <c r="D963" t="s">
        <v>87</v>
      </c>
      <c r="E963">
        <v>16.350000000000001</v>
      </c>
      <c r="F963">
        <v>145.16</v>
      </c>
      <c r="G963">
        <v>-16.583300000000001</v>
      </c>
      <c r="H963">
        <v>145.26669999999999</v>
      </c>
      <c r="I963">
        <v>900</v>
      </c>
      <c r="J963" t="s">
        <v>40</v>
      </c>
      <c r="K963" s="1">
        <v>30103</v>
      </c>
      <c r="L963" t="s">
        <v>81</v>
      </c>
      <c r="M963" t="s">
        <v>57</v>
      </c>
      <c r="N963" t="s">
        <v>24</v>
      </c>
      <c r="O963" t="s">
        <v>15</v>
      </c>
      <c r="P963" t="s">
        <v>26</v>
      </c>
      <c r="Q963">
        <v>8</v>
      </c>
      <c r="R963">
        <v>25.9</v>
      </c>
      <c r="S963">
        <f t="shared" si="56"/>
        <v>70950</v>
      </c>
      <c r="T963">
        <f t="shared" si="57"/>
        <v>27300</v>
      </c>
      <c r="U963">
        <f t="shared" si="58"/>
        <v>2.598901098901099</v>
      </c>
      <c r="V963">
        <v>358</v>
      </c>
      <c r="W963">
        <v>360</v>
      </c>
    </row>
    <row r="964" spans="1:23" hidden="1" x14ac:dyDescent="0.2">
      <c r="A964">
        <v>18</v>
      </c>
      <c r="B964" t="s">
        <v>80</v>
      </c>
      <c r="C964" t="s">
        <v>79</v>
      </c>
      <c r="D964" t="s">
        <v>87</v>
      </c>
      <c r="E964">
        <v>16.350000000000001</v>
      </c>
      <c r="F964">
        <v>145.16</v>
      </c>
      <c r="G964">
        <v>-16.583300000000001</v>
      </c>
      <c r="H964">
        <v>145.26669999999999</v>
      </c>
      <c r="I964">
        <v>900</v>
      </c>
      <c r="J964" t="s">
        <v>40</v>
      </c>
      <c r="K964" s="1">
        <v>30103</v>
      </c>
      <c r="L964" t="s">
        <v>81</v>
      </c>
      <c r="M964" t="s">
        <v>57</v>
      </c>
      <c r="N964" t="s">
        <v>24</v>
      </c>
      <c r="O964" t="s">
        <v>15</v>
      </c>
      <c r="P964" t="s">
        <v>26</v>
      </c>
      <c r="Q964">
        <v>9</v>
      </c>
      <c r="R964">
        <v>28.06</v>
      </c>
      <c r="S964">
        <f t="shared" si="56"/>
        <v>70950</v>
      </c>
      <c r="T964">
        <f t="shared" si="57"/>
        <v>27300</v>
      </c>
      <c r="U964">
        <f t="shared" si="58"/>
        <v>2.598901098901099</v>
      </c>
      <c r="V964">
        <v>358</v>
      </c>
      <c r="W964">
        <v>360</v>
      </c>
    </row>
    <row r="965" spans="1:23" hidden="1" x14ac:dyDescent="0.2">
      <c r="A965">
        <v>18</v>
      </c>
      <c r="B965" t="s">
        <v>80</v>
      </c>
      <c r="C965" t="s">
        <v>79</v>
      </c>
      <c r="D965" t="s">
        <v>87</v>
      </c>
      <c r="E965">
        <v>16.350000000000001</v>
      </c>
      <c r="F965">
        <v>145.16</v>
      </c>
      <c r="G965">
        <v>-16.583300000000001</v>
      </c>
      <c r="H965">
        <v>145.26669999999999</v>
      </c>
      <c r="I965">
        <v>900</v>
      </c>
      <c r="J965" t="s">
        <v>40</v>
      </c>
      <c r="K965" s="1">
        <v>30103</v>
      </c>
      <c r="L965" t="s">
        <v>81</v>
      </c>
      <c r="M965" t="s">
        <v>57</v>
      </c>
      <c r="N965" t="s">
        <v>24</v>
      </c>
      <c r="O965" t="s">
        <v>15</v>
      </c>
      <c r="P965" t="s">
        <v>26</v>
      </c>
      <c r="Q965">
        <v>10</v>
      </c>
      <c r="R965">
        <v>25.79</v>
      </c>
      <c r="S965">
        <f t="shared" si="56"/>
        <v>70950</v>
      </c>
      <c r="T965">
        <f t="shared" si="57"/>
        <v>27300</v>
      </c>
      <c r="U965">
        <f t="shared" si="58"/>
        <v>2.598901098901099</v>
      </c>
      <c r="V965">
        <v>358</v>
      </c>
      <c r="W965">
        <v>360</v>
      </c>
    </row>
    <row r="966" spans="1:23" x14ac:dyDescent="0.2">
      <c r="A966">
        <v>18</v>
      </c>
      <c r="B966" t="s">
        <v>80</v>
      </c>
      <c r="C966" t="s">
        <v>79</v>
      </c>
      <c r="D966" t="s">
        <v>87</v>
      </c>
      <c r="E966">
        <v>16.350000000000001</v>
      </c>
      <c r="F966">
        <v>145.16</v>
      </c>
      <c r="G966">
        <v>-16.583300000000001</v>
      </c>
      <c r="H966">
        <v>145.26669999999999</v>
      </c>
      <c r="I966">
        <v>900</v>
      </c>
      <c r="J966" t="s">
        <v>40</v>
      </c>
      <c r="K966" s="1">
        <v>30103</v>
      </c>
      <c r="L966" t="s">
        <v>81</v>
      </c>
      <c r="M966" t="s">
        <v>57</v>
      </c>
      <c r="N966" t="s">
        <v>24</v>
      </c>
      <c r="O966" t="s">
        <v>15</v>
      </c>
      <c r="P966" t="s">
        <v>27</v>
      </c>
      <c r="Q966">
        <v>1</v>
      </c>
      <c r="R966">
        <v>18.190000000000001</v>
      </c>
      <c r="S966">
        <f t="shared" si="56"/>
        <v>70950</v>
      </c>
      <c r="T966">
        <f t="shared" si="57"/>
        <v>27300</v>
      </c>
      <c r="U966">
        <f t="shared" si="58"/>
        <v>2.598901098901099</v>
      </c>
      <c r="V966">
        <v>358</v>
      </c>
      <c r="W966">
        <v>360</v>
      </c>
    </row>
    <row r="967" spans="1:23" x14ac:dyDescent="0.2">
      <c r="A967">
        <v>18</v>
      </c>
      <c r="B967" t="s">
        <v>80</v>
      </c>
      <c r="C967" t="s">
        <v>79</v>
      </c>
      <c r="D967" t="s">
        <v>87</v>
      </c>
      <c r="E967">
        <v>16.350000000000001</v>
      </c>
      <c r="F967">
        <v>145.16</v>
      </c>
      <c r="G967">
        <v>-16.583300000000001</v>
      </c>
      <c r="H967">
        <v>145.26669999999999</v>
      </c>
      <c r="I967">
        <v>900</v>
      </c>
      <c r="J967" t="s">
        <v>40</v>
      </c>
      <c r="K967" s="1">
        <v>30103</v>
      </c>
      <c r="L967" t="s">
        <v>81</v>
      </c>
      <c r="M967" t="s">
        <v>57</v>
      </c>
      <c r="N967" t="s">
        <v>24</v>
      </c>
      <c r="O967" t="s">
        <v>15</v>
      </c>
      <c r="P967" t="s">
        <v>27</v>
      </c>
      <c r="Q967">
        <v>2</v>
      </c>
      <c r="R967">
        <v>22.07</v>
      </c>
      <c r="S967">
        <f t="shared" si="56"/>
        <v>70950</v>
      </c>
      <c r="T967">
        <f t="shared" si="57"/>
        <v>27300</v>
      </c>
      <c r="U967">
        <f t="shared" si="58"/>
        <v>2.598901098901099</v>
      </c>
      <c r="V967">
        <v>358</v>
      </c>
      <c r="W967">
        <v>360</v>
      </c>
    </row>
    <row r="968" spans="1:23" x14ac:dyDescent="0.2">
      <c r="A968">
        <v>18</v>
      </c>
      <c r="B968" t="s">
        <v>80</v>
      </c>
      <c r="C968" t="s">
        <v>79</v>
      </c>
      <c r="D968" t="s">
        <v>87</v>
      </c>
      <c r="E968">
        <v>16.350000000000001</v>
      </c>
      <c r="F968">
        <v>145.16</v>
      </c>
      <c r="G968">
        <v>-16.583300000000001</v>
      </c>
      <c r="H968">
        <v>145.26669999999999</v>
      </c>
      <c r="I968">
        <v>900</v>
      </c>
      <c r="J968" t="s">
        <v>40</v>
      </c>
      <c r="K968" s="1">
        <v>30103</v>
      </c>
      <c r="L968" t="s">
        <v>81</v>
      </c>
      <c r="M968" t="s">
        <v>57</v>
      </c>
      <c r="N968" t="s">
        <v>24</v>
      </c>
      <c r="O968" t="s">
        <v>15</v>
      </c>
      <c r="P968" t="s">
        <v>27</v>
      </c>
      <c r="Q968">
        <v>3</v>
      </c>
      <c r="R968">
        <v>13.48</v>
      </c>
      <c r="S968">
        <f t="shared" si="56"/>
        <v>70950</v>
      </c>
      <c r="T968">
        <f t="shared" si="57"/>
        <v>27300</v>
      </c>
      <c r="U968">
        <f t="shared" si="58"/>
        <v>2.598901098901099</v>
      </c>
      <c r="V968">
        <v>358</v>
      </c>
      <c r="W968">
        <v>360</v>
      </c>
    </row>
    <row r="969" spans="1:23" x14ac:dyDescent="0.2">
      <c r="A969">
        <v>18</v>
      </c>
      <c r="B969" t="s">
        <v>80</v>
      </c>
      <c r="C969" t="s">
        <v>79</v>
      </c>
      <c r="D969" t="s">
        <v>87</v>
      </c>
      <c r="E969">
        <v>16.350000000000001</v>
      </c>
      <c r="F969">
        <v>145.16</v>
      </c>
      <c r="G969">
        <v>-16.583300000000001</v>
      </c>
      <c r="H969">
        <v>145.26669999999999</v>
      </c>
      <c r="I969">
        <v>900</v>
      </c>
      <c r="J969" t="s">
        <v>40</v>
      </c>
      <c r="K969" s="1">
        <v>30103</v>
      </c>
      <c r="L969" t="s">
        <v>81</v>
      </c>
      <c r="M969" t="s">
        <v>57</v>
      </c>
      <c r="N969" t="s">
        <v>24</v>
      </c>
      <c r="O969" t="s">
        <v>15</v>
      </c>
      <c r="P969" t="s">
        <v>27</v>
      </c>
      <c r="Q969">
        <v>4</v>
      </c>
      <c r="R969">
        <v>17.5</v>
      </c>
      <c r="S969">
        <f t="shared" si="56"/>
        <v>70950</v>
      </c>
      <c r="T969">
        <f t="shared" si="57"/>
        <v>27300</v>
      </c>
      <c r="U969">
        <f t="shared" si="58"/>
        <v>2.598901098901099</v>
      </c>
      <c r="V969">
        <v>358</v>
      </c>
      <c r="W969">
        <v>360</v>
      </c>
    </row>
    <row r="970" spans="1:23" x14ac:dyDescent="0.2">
      <c r="A970">
        <v>18</v>
      </c>
      <c r="B970" t="s">
        <v>80</v>
      </c>
      <c r="C970" t="s">
        <v>79</v>
      </c>
      <c r="D970" t="s">
        <v>87</v>
      </c>
      <c r="E970">
        <v>16.350000000000001</v>
      </c>
      <c r="F970">
        <v>145.16</v>
      </c>
      <c r="G970">
        <v>-16.583300000000001</v>
      </c>
      <c r="H970">
        <v>145.26669999999999</v>
      </c>
      <c r="I970">
        <v>900</v>
      </c>
      <c r="J970" t="s">
        <v>40</v>
      </c>
      <c r="K970" s="1">
        <v>30103</v>
      </c>
      <c r="L970" t="s">
        <v>81</v>
      </c>
      <c r="M970" t="s">
        <v>57</v>
      </c>
      <c r="N970" t="s">
        <v>24</v>
      </c>
      <c r="O970" t="s">
        <v>15</v>
      </c>
      <c r="P970" t="s">
        <v>27</v>
      </c>
      <c r="Q970">
        <v>5</v>
      </c>
      <c r="R970">
        <v>17.66</v>
      </c>
      <c r="S970">
        <f t="shared" si="56"/>
        <v>70950</v>
      </c>
      <c r="T970">
        <f t="shared" si="57"/>
        <v>27300</v>
      </c>
      <c r="U970">
        <f t="shared" si="58"/>
        <v>2.598901098901099</v>
      </c>
      <c r="V970">
        <v>358</v>
      </c>
      <c r="W970">
        <v>360</v>
      </c>
    </row>
    <row r="971" spans="1:23" x14ac:dyDescent="0.2">
      <c r="A971">
        <v>18</v>
      </c>
      <c r="B971" t="s">
        <v>80</v>
      </c>
      <c r="C971" t="s">
        <v>79</v>
      </c>
      <c r="D971" t="s">
        <v>87</v>
      </c>
      <c r="E971">
        <v>16.350000000000001</v>
      </c>
      <c r="F971">
        <v>145.16</v>
      </c>
      <c r="G971">
        <v>-16.583300000000001</v>
      </c>
      <c r="H971">
        <v>145.26669999999999</v>
      </c>
      <c r="I971">
        <v>900</v>
      </c>
      <c r="J971" t="s">
        <v>40</v>
      </c>
      <c r="K971" s="1">
        <v>30103</v>
      </c>
      <c r="L971" t="s">
        <v>81</v>
      </c>
      <c r="M971" t="s">
        <v>57</v>
      </c>
      <c r="N971" t="s">
        <v>24</v>
      </c>
      <c r="O971" t="s">
        <v>15</v>
      </c>
      <c r="P971" t="s">
        <v>27</v>
      </c>
      <c r="Q971">
        <v>6</v>
      </c>
      <c r="R971">
        <v>19.05</v>
      </c>
      <c r="S971">
        <f t="shared" si="56"/>
        <v>70950</v>
      </c>
      <c r="T971">
        <f t="shared" si="57"/>
        <v>27300</v>
      </c>
      <c r="U971">
        <f t="shared" si="58"/>
        <v>2.598901098901099</v>
      </c>
      <c r="V971">
        <v>358</v>
      </c>
      <c r="W971">
        <v>360</v>
      </c>
    </row>
    <row r="972" spans="1:23" x14ac:dyDescent="0.2">
      <c r="A972">
        <v>18</v>
      </c>
      <c r="B972" t="s">
        <v>80</v>
      </c>
      <c r="C972" t="s">
        <v>79</v>
      </c>
      <c r="D972" t="s">
        <v>87</v>
      </c>
      <c r="E972">
        <v>16.350000000000001</v>
      </c>
      <c r="F972">
        <v>145.16</v>
      </c>
      <c r="G972">
        <v>-16.583300000000001</v>
      </c>
      <c r="H972">
        <v>145.26669999999999</v>
      </c>
      <c r="I972">
        <v>900</v>
      </c>
      <c r="J972" t="s">
        <v>40</v>
      </c>
      <c r="K972" s="1">
        <v>30103</v>
      </c>
      <c r="L972" t="s">
        <v>81</v>
      </c>
      <c r="M972" t="s">
        <v>57</v>
      </c>
      <c r="N972" t="s">
        <v>24</v>
      </c>
      <c r="O972" t="s">
        <v>15</v>
      </c>
      <c r="P972" t="s">
        <v>27</v>
      </c>
      <c r="Q972">
        <v>7</v>
      </c>
      <c r="R972">
        <v>17.29</v>
      </c>
      <c r="S972">
        <f t="shared" si="56"/>
        <v>70950</v>
      </c>
      <c r="T972">
        <f t="shared" si="57"/>
        <v>27300</v>
      </c>
      <c r="U972">
        <f t="shared" si="58"/>
        <v>2.598901098901099</v>
      </c>
      <c r="V972">
        <v>358</v>
      </c>
      <c r="W972">
        <v>360</v>
      </c>
    </row>
    <row r="973" spans="1:23" x14ac:dyDescent="0.2">
      <c r="A973">
        <v>18</v>
      </c>
      <c r="B973" t="s">
        <v>80</v>
      </c>
      <c r="C973" t="s">
        <v>79</v>
      </c>
      <c r="D973" t="s">
        <v>87</v>
      </c>
      <c r="E973">
        <v>16.350000000000001</v>
      </c>
      <c r="F973">
        <v>145.16</v>
      </c>
      <c r="G973">
        <v>-16.583300000000001</v>
      </c>
      <c r="H973">
        <v>145.26669999999999</v>
      </c>
      <c r="I973">
        <v>900</v>
      </c>
      <c r="J973" t="s">
        <v>40</v>
      </c>
      <c r="K973" s="1">
        <v>30103</v>
      </c>
      <c r="L973" t="s">
        <v>81</v>
      </c>
      <c r="M973" t="s">
        <v>57</v>
      </c>
      <c r="N973" t="s">
        <v>24</v>
      </c>
      <c r="O973" t="s">
        <v>15</v>
      </c>
      <c r="P973" t="s">
        <v>27</v>
      </c>
      <c r="Q973">
        <v>8</v>
      </c>
      <c r="R973">
        <v>20.399999999999999</v>
      </c>
      <c r="S973">
        <f t="shared" si="56"/>
        <v>70950</v>
      </c>
      <c r="T973">
        <f t="shared" si="57"/>
        <v>27300</v>
      </c>
      <c r="U973">
        <f t="shared" si="58"/>
        <v>2.598901098901099</v>
      </c>
      <c r="V973">
        <v>358</v>
      </c>
      <c r="W973">
        <v>360</v>
      </c>
    </row>
    <row r="974" spans="1:23" x14ac:dyDescent="0.2">
      <c r="A974">
        <v>18</v>
      </c>
      <c r="B974" t="s">
        <v>80</v>
      </c>
      <c r="C974" t="s">
        <v>79</v>
      </c>
      <c r="D974" t="s">
        <v>87</v>
      </c>
      <c r="E974">
        <v>16.350000000000001</v>
      </c>
      <c r="F974">
        <v>145.16</v>
      </c>
      <c r="G974">
        <v>-16.583300000000001</v>
      </c>
      <c r="H974">
        <v>145.26669999999999</v>
      </c>
      <c r="I974">
        <v>900</v>
      </c>
      <c r="J974" t="s">
        <v>40</v>
      </c>
      <c r="K974" s="1">
        <v>30103</v>
      </c>
      <c r="L974" t="s">
        <v>81</v>
      </c>
      <c r="M974" t="s">
        <v>57</v>
      </c>
      <c r="N974" t="s">
        <v>24</v>
      </c>
      <c r="O974" t="s">
        <v>15</v>
      </c>
      <c r="P974" t="s">
        <v>27</v>
      </c>
      <c r="Q974">
        <v>9</v>
      </c>
      <c r="R974">
        <v>16.41</v>
      </c>
      <c r="S974">
        <f t="shared" si="56"/>
        <v>70950</v>
      </c>
      <c r="T974">
        <f t="shared" si="57"/>
        <v>27300</v>
      </c>
      <c r="U974">
        <f t="shared" si="58"/>
        <v>2.598901098901099</v>
      </c>
      <c r="V974">
        <v>358</v>
      </c>
      <c r="W974">
        <v>360</v>
      </c>
    </row>
    <row r="975" spans="1:23" x14ac:dyDescent="0.2">
      <c r="A975">
        <v>18</v>
      </c>
      <c r="B975" t="s">
        <v>80</v>
      </c>
      <c r="C975" t="s">
        <v>79</v>
      </c>
      <c r="D975" t="s">
        <v>87</v>
      </c>
      <c r="E975">
        <v>16.350000000000001</v>
      </c>
      <c r="F975">
        <v>145.16</v>
      </c>
      <c r="G975">
        <v>-16.583300000000001</v>
      </c>
      <c r="H975">
        <v>145.26669999999999</v>
      </c>
      <c r="I975">
        <v>900</v>
      </c>
      <c r="J975" t="s">
        <v>40</v>
      </c>
      <c r="K975" s="1">
        <v>30103</v>
      </c>
      <c r="L975" t="s">
        <v>81</v>
      </c>
      <c r="M975" t="s">
        <v>57</v>
      </c>
      <c r="N975" t="s">
        <v>24</v>
      </c>
      <c r="O975" t="s">
        <v>15</v>
      </c>
      <c r="P975" t="s">
        <v>27</v>
      </c>
      <c r="Q975">
        <v>10</v>
      </c>
      <c r="R975">
        <v>16.16</v>
      </c>
      <c r="S975">
        <f t="shared" si="56"/>
        <v>70950</v>
      </c>
      <c r="T975">
        <f t="shared" si="57"/>
        <v>27300</v>
      </c>
      <c r="U975">
        <f t="shared" si="58"/>
        <v>2.598901098901099</v>
      </c>
      <c r="V975">
        <v>358</v>
      </c>
      <c r="W975">
        <v>360</v>
      </c>
    </row>
    <row r="976" spans="1:23" x14ac:dyDescent="0.2">
      <c r="A976">
        <v>18</v>
      </c>
      <c r="B976" t="s">
        <v>80</v>
      </c>
      <c r="C976" t="s">
        <v>79</v>
      </c>
      <c r="D976" t="s">
        <v>87</v>
      </c>
      <c r="E976">
        <v>16.350000000000001</v>
      </c>
      <c r="F976">
        <v>145.16</v>
      </c>
      <c r="G976">
        <v>-16.583300000000001</v>
      </c>
      <c r="H976">
        <v>145.26669999999999</v>
      </c>
      <c r="I976">
        <v>900</v>
      </c>
      <c r="J976" t="s">
        <v>40</v>
      </c>
      <c r="K976" s="1">
        <v>30103</v>
      </c>
      <c r="L976" t="s">
        <v>81</v>
      </c>
      <c r="M976" t="s">
        <v>57</v>
      </c>
      <c r="N976" t="s">
        <v>24</v>
      </c>
      <c r="O976" t="s">
        <v>18</v>
      </c>
      <c r="P976" t="s">
        <v>27</v>
      </c>
      <c r="Q976">
        <v>1</v>
      </c>
      <c r="R976">
        <v>11.57</v>
      </c>
      <c r="S976">
        <f t="shared" si="56"/>
        <v>70950</v>
      </c>
      <c r="T976">
        <f t="shared" si="57"/>
        <v>27300</v>
      </c>
      <c r="U976">
        <f t="shared" si="58"/>
        <v>2.598901098901099</v>
      </c>
      <c r="V976">
        <v>358</v>
      </c>
      <c r="W976">
        <v>360</v>
      </c>
    </row>
    <row r="977" spans="1:23" x14ac:dyDescent="0.2">
      <c r="A977">
        <v>18</v>
      </c>
      <c r="B977" t="s">
        <v>80</v>
      </c>
      <c r="C977" t="s">
        <v>79</v>
      </c>
      <c r="D977" t="s">
        <v>87</v>
      </c>
      <c r="E977">
        <v>16.350000000000001</v>
      </c>
      <c r="F977">
        <v>145.16</v>
      </c>
      <c r="G977">
        <v>-16.583300000000001</v>
      </c>
      <c r="H977">
        <v>145.26669999999999</v>
      </c>
      <c r="I977">
        <v>900</v>
      </c>
      <c r="J977" t="s">
        <v>40</v>
      </c>
      <c r="K977" s="1">
        <v>30103</v>
      </c>
      <c r="L977" t="s">
        <v>81</v>
      </c>
      <c r="M977" t="s">
        <v>57</v>
      </c>
      <c r="N977" t="s">
        <v>24</v>
      </c>
      <c r="O977" t="s">
        <v>18</v>
      </c>
      <c r="P977" t="s">
        <v>27</v>
      </c>
      <c r="Q977">
        <v>2</v>
      </c>
      <c r="R977">
        <v>8.3800000000000008</v>
      </c>
      <c r="S977">
        <f t="shared" si="56"/>
        <v>70950</v>
      </c>
      <c r="T977">
        <f t="shared" si="57"/>
        <v>27300</v>
      </c>
      <c r="U977">
        <f t="shared" si="58"/>
        <v>2.598901098901099</v>
      </c>
      <c r="V977">
        <v>358</v>
      </c>
      <c r="W977">
        <v>360</v>
      </c>
    </row>
    <row r="978" spans="1:23" x14ac:dyDescent="0.2">
      <c r="A978">
        <v>18</v>
      </c>
      <c r="B978" t="s">
        <v>80</v>
      </c>
      <c r="C978" t="s">
        <v>79</v>
      </c>
      <c r="D978" t="s">
        <v>87</v>
      </c>
      <c r="E978">
        <v>16.350000000000001</v>
      </c>
      <c r="F978">
        <v>145.16</v>
      </c>
      <c r="G978">
        <v>-16.583300000000001</v>
      </c>
      <c r="H978">
        <v>145.26669999999999</v>
      </c>
      <c r="I978">
        <v>900</v>
      </c>
      <c r="J978" t="s">
        <v>40</v>
      </c>
      <c r="K978" s="1">
        <v>30103</v>
      </c>
      <c r="L978" t="s">
        <v>81</v>
      </c>
      <c r="M978" t="s">
        <v>57</v>
      </c>
      <c r="N978" t="s">
        <v>24</v>
      </c>
      <c r="O978" t="s">
        <v>18</v>
      </c>
      <c r="P978" t="s">
        <v>27</v>
      </c>
      <c r="Q978">
        <v>3</v>
      </c>
      <c r="R978">
        <v>15.04</v>
      </c>
      <c r="S978">
        <f t="shared" si="56"/>
        <v>70950</v>
      </c>
      <c r="T978">
        <f t="shared" si="57"/>
        <v>27300</v>
      </c>
      <c r="U978">
        <f t="shared" si="58"/>
        <v>2.598901098901099</v>
      </c>
      <c r="V978">
        <v>358</v>
      </c>
      <c r="W978">
        <v>360</v>
      </c>
    </row>
    <row r="979" spans="1:23" x14ac:dyDescent="0.2">
      <c r="A979">
        <v>18</v>
      </c>
      <c r="B979" t="s">
        <v>80</v>
      </c>
      <c r="C979" t="s">
        <v>79</v>
      </c>
      <c r="D979" t="s">
        <v>87</v>
      </c>
      <c r="E979">
        <v>16.350000000000001</v>
      </c>
      <c r="F979">
        <v>145.16</v>
      </c>
      <c r="G979">
        <v>-16.583300000000001</v>
      </c>
      <c r="H979">
        <v>145.26669999999999</v>
      </c>
      <c r="I979">
        <v>900</v>
      </c>
      <c r="J979" t="s">
        <v>40</v>
      </c>
      <c r="K979" s="1">
        <v>30103</v>
      </c>
      <c r="L979" t="s">
        <v>81</v>
      </c>
      <c r="M979" t="s">
        <v>57</v>
      </c>
      <c r="N979" t="s">
        <v>24</v>
      </c>
      <c r="O979" t="s">
        <v>18</v>
      </c>
      <c r="P979" t="s">
        <v>27</v>
      </c>
      <c r="Q979">
        <v>4</v>
      </c>
      <c r="R979">
        <v>10.98</v>
      </c>
      <c r="S979">
        <f t="shared" si="56"/>
        <v>70950</v>
      </c>
      <c r="T979">
        <f t="shared" si="57"/>
        <v>27300</v>
      </c>
      <c r="U979">
        <f t="shared" si="58"/>
        <v>2.598901098901099</v>
      </c>
      <c r="V979">
        <v>358</v>
      </c>
      <c r="W979">
        <v>360</v>
      </c>
    </row>
    <row r="980" spans="1:23" x14ac:dyDescent="0.2">
      <c r="A980">
        <v>18</v>
      </c>
      <c r="B980" t="s">
        <v>80</v>
      </c>
      <c r="C980" t="s">
        <v>79</v>
      </c>
      <c r="D980" t="s">
        <v>87</v>
      </c>
      <c r="E980">
        <v>16.350000000000001</v>
      </c>
      <c r="F980">
        <v>145.16</v>
      </c>
      <c r="G980">
        <v>-16.583300000000001</v>
      </c>
      <c r="H980">
        <v>145.26669999999999</v>
      </c>
      <c r="I980">
        <v>900</v>
      </c>
      <c r="J980" t="s">
        <v>40</v>
      </c>
      <c r="K980" s="1">
        <v>30103</v>
      </c>
      <c r="L980" t="s">
        <v>81</v>
      </c>
      <c r="M980" t="s">
        <v>57</v>
      </c>
      <c r="N980" t="s">
        <v>24</v>
      </c>
      <c r="O980" t="s">
        <v>18</v>
      </c>
      <c r="P980" t="s">
        <v>27</v>
      </c>
      <c r="Q980">
        <v>5</v>
      </c>
      <c r="R980">
        <v>12.2</v>
      </c>
      <c r="S980">
        <f t="shared" si="56"/>
        <v>70950</v>
      </c>
      <c r="T980">
        <f t="shared" si="57"/>
        <v>27300</v>
      </c>
      <c r="U980">
        <f t="shared" si="58"/>
        <v>2.598901098901099</v>
      </c>
      <c r="V980">
        <v>358</v>
      </c>
      <c r="W980">
        <v>360</v>
      </c>
    </row>
    <row r="981" spans="1:23" x14ac:dyDescent="0.2">
      <c r="A981">
        <v>18</v>
      </c>
      <c r="B981" t="s">
        <v>80</v>
      </c>
      <c r="C981" t="s">
        <v>79</v>
      </c>
      <c r="D981" t="s">
        <v>87</v>
      </c>
      <c r="E981">
        <v>16.350000000000001</v>
      </c>
      <c r="F981">
        <v>145.16</v>
      </c>
      <c r="G981">
        <v>-16.583300000000001</v>
      </c>
      <c r="H981">
        <v>145.26669999999999</v>
      </c>
      <c r="I981">
        <v>900</v>
      </c>
      <c r="J981" t="s">
        <v>40</v>
      </c>
      <c r="K981" s="1">
        <v>30103</v>
      </c>
      <c r="L981" t="s">
        <v>81</v>
      </c>
      <c r="M981" t="s">
        <v>57</v>
      </c>
      <c r="N981" t="s">
        <v>24</v>
      </c>
      <c r="O981" t="s">
        <v>18</v>
      </c>
      <c r="P981" t="s">
        <v>27</v>
      </c>
      <c r="Q981">
        <v>6</v>
      </c>
      <c r="R981">
        <v>13.73</v>
      </c>
      <c r="S981">
        <f t="shared" si="56"/>
        <v>70950</v>
      </c>
      <c r="T981">
        <f t="shared" si="57"/>
        <v>27300</v>
      </c>
      <c r="U981">
        <f t="shared" si="58"/>
        <v>2.598901098901099</v>
      </c>
      <c r="V981">
        <v>358</v>
      </c>
      <c r="W981">
        <v>360</v>
      </c>
    </row>
    <row r="982" spans="1:23" x14ac:dyDescent="0.2">
      <c r="A982">
        <v>18</v>
      </c>
      <c r="B982" t="s">
        <v>80</v>
      </c>
      <c r="C982" t="s">
        <v>79</v>
      </c>
      <c r="D982" t="s">
        <v>87</v>
      </c>
      <c r="E982">
        <v>16.350000000000001</v>
      </c>
      <c r="F982">
        <v>145.16</v>
      </c>
      <c r="G982">
        <v>-16.583300000000001</v>
      </c>
      <c r="H982">
        <v>145.26669999999999</v>
      </c>
      <c r="I982">
        <v>900</v>
      </c>
      <c r="J982" t="s">
        <v>40</v>
      </c>
      <c r="K982" s="1">
        <v>30103</v>
      </c>
      <c r="L982" t="s">
        <v>81</v>
      </c>
      <c r="M982" t="s">
        <v>57</v>
      </c>
      <c r="N982" t="s">
        <v>24</v>
      </c>
      <c r="O982" t="s">
        <v>18</v>
      </c>
      <c r="P982" t="s">
        <v>27</v>
      </c>
      <c r="Q982">
        <v>7</v>
      </c>
      <c r="R982">
        <v>10.27</v>
      </c>
      <c r="S982">
        <f t="shared" si="56"/>
        <v>70950</v>
      </c>
      <c r="T982">
        <f t="shared" si="57"/>
        <v>27300</v>
      </c>
      <c r="U982">
        <f t="shared" si="58"/>
        <v>2.598901098901099</v>
      </c>
      <c r="V982">
        <v>358</v>
      </c>
      <c r="W982">
        <v>360</v>
      </c>
    </row>
    <row r="983" spans="1:23" x14ac:dyDescent="0.2">
      <c r="A983">
        <v>18</v>
      </c>
      <c r="B983" t="s">
        <v>80</v>
      </c>
      <c r="C983" t="s">
        <v>79</v>
      </c>
      <c r="D983" t="s">
        <v>87</v>
      </c>
      <c r="E983">
        <v>16.350000000000001</v>
      </c>
      <c r="F983">
        <v>145.16</v>
      </c>
      <c r="G983">
        <v>-16.583300000000001</v>
      </c>
      <c r="H983">
        <v>145.26669999999999</v>
      </c>
      <c r="I983">
        <v>900</v>
      </c>
      <c r="J983" t="s">
        <v>40</v>
      </c>
      <c r="K983" s="1">
        <v>30103</v>
      </c>
      <c r="L983" t="s">
        <v>81</v>
      </c>
      <c r="M983" t="s">
        <v>57</v>
      </c>
      <c r="N983" t="s">
        <v>24</v>
      </c>
      <c r="O983" t="s">
        <v>18</v>
      </c>
      <c r="P983" t="s">
        <v>27</v>
      </c>
      <c r="Q983">
        <v>8</v>
      </c>
      <c r="R983">
        <v>15.15</v>
      </c>
      <c r="S983">
        <f t="shared" si="56"/>
        <v>70950</v>
      </c>
      <c r="T983">
        <f t="shared" si="57"/>
        <v>27300</v>
      </c>
      <c r="U983">
        <f t="shared" si="58"/>
        <v>2.598901098901099</v>
      </c>
      <c r="V983">
        <v>358</v>
      </c>
      <c r="W983">
        <v>360</v>
      </c>
    </row>
    <row r="984" spans="1:23" x14ac:dyDescent="0.2">
      <c r="A984">
        <v>18</v>
      </c>
      <c r="B984" t="s">
        <v>80</v>
      </c>
      <c r="C984" t="s">
        <v>79</v>
      </c>
      <c r="D984" t="s">
        <v>87</v>
      </c>
      <c r="E984">
        <v>16.350000000000001</v>
      </c>
      <c r="F984">
        <v>145.16</v>
      </c>
      <c r="G984">
        <v>-16.583300000000001</v>
      </c>
      <c r="H984">
        <v>145.26669999999999</v>
      </c>
      <c r="I984">
        <v>900</v>
      </c>
      <c r="J984" t="s">
        <v>40</v>
      </c>
      <c r="K984" s="1">
        <v>30103</v>
      </c>
      <c r="L984" t="s">
        <v>81</v>
      </c>
      <c r="M984" t="s">
        <v>57</v>
      </c>
      <c r="N984" t="s">
        <v>24</v>
      </c>
      <c r="O984" t="s">
        <v>18</v>
      </c>
      <c r="P984" t="s">
        <v>27</v>
      </c>
      <c r="Q984">
        <v>9</v>
      </c>
      <c r="R984">
        <v>11.88</v>
      </c>
      <c r="S984">
        <f t="shared" si="56"/>
        <v>70950</v>
      </c>
      <c r="T984">
        <f t="shared" si="57"/>
        <v>27300</v>
      </c>
      <c r="U984">
        <f t="shared" si="58"/>
        <v>2.598901098901099</v>
      </c>
      <c r="V984">
        <v>358</v>
      </c>
      <c r="W984">
        <v>360</v>
      </c>
    </row>
    <row r="985" spans="1:23" x14ac:dyDescent="0.2">
      <c r="A985">
        <v>18</v>
      </c>
      <c r="B985" t="s">
        <v>80</v>
      </c>
      <c r="C985" t="s">
        <v>79</v>
      </c>
      <c r="D985" t="s">
        <v>87</v>
      </c>
      <c r="E985">
        <v>16.350000000000001</v>
      </c>
      <c r="F985">
        <v>145.16</v>
      </c>
      <c r="G985">
        <v>-16.583300000000001</v>
      </c>
      <c r="H985">
        <v>145.26669999999999</v>
      </c>
      <c r="I985">
        <v>900</v>
      </c>
      <c r="J985" t="s">
        <v>40</v>
      </c>
      <c r="K985" s="1">
        <v>30103</v>
      </c>
      <c r="L985" t="s">
        <v>81</v>
      </c>
      <c r="M985" t="s">
        <v>57</v>
      </c>
      <c r="N985" t="s">
        <v>24</v>
      </c>
      <c r="O985" t="s">
        <v>18</v>
      </c>
      <c r="P985" t="s">
        <v>27</v>
      </c>
      <c r="Q985">
        <v>10</v>
      </c>
      <c r="R985">
        <v>8.1300000000000008</v>
      </c>
      <c r="S985">
        <f t="shared" si="56"/>
        <v>70950</v>
      </c>
      <c r="T985">
        <f t="shared" si="57"/>
        <v>27300</v>
      </c>
      <c r="U985">
        <f t="shared" si="58"/>
        <v>2.598901098901099</v>
      </c>
      <c r="V985">
        <v>358</v>
      </c>
      <c r="W985">
        <v>360</v>
      </c>
    </row>
    <row r="986" spans="1:23" hidden="1" x14ac:dyDescent="0.2">
      <c r="A986">
        <v>19</v>
      </c>
      <c r="B986" t="s">
        <v>80</v>
      </c>
      <c r="C986" t="s">
        <v>79</v>
      </c>
      <c r="D986" t="s">
        <v>82</v>
      </c>
      <c r="E986">
        <v>16.260000000000002</v>
      </c>
      <c r="F986">
        <v>145.12</v>
      </c>
      <c r="G986">
        <v>-16.433</v>
      </c>
      <c r="H986">
        <v>145.19999999999999</v>
      </c>
      <c r="I986">
        <v>1250</v>
      </c>
      <c r="K986" s="1">
        <v>13717</v>
      </c>
      <c r="L986" t="s">
        <v>83</v>
      </c>
      <c r="M986" t="s">
        <v>84</v>
      </c>
      <c r="N986" t="s">
        <v>14</v>
      </c>
      <c r="O986" t="s">
        <v>15</v>
      </c>
      <c r="P986" t="s">
        <v>27</v>
      </c>
      <c r="Q986">
        <v>1</v>
      </c>
      <c r="R986">
        <v>15.55</v>
      </c>
      <c r="S986">
        <f>330*175</f>
        <v>57750</v>
      </c>
      <c r="T986">
        <f>106*230</f>
        <v>24380</v>
      </c>
      <c r="U986">
        <f t="shared" si="58"/>
        <v>2.3687448728465954</v>
      </c>
      <c r="V986">
        <v>404</v>
      </c>
      <c r="W986">
        <v>370</v>
      </c>
    </row>
    <row r="987" spans="1:23" hidden="1" x14ac:dyDescent="0.2">
      <c r="A987">
        <v>19</v>
      </c>
      <c r="B987" t="s">
        <v>80</v>
      </c>
      <c r="C987" t="s">
        <v>79</v>
      </c>
      <c r="D987" t="s">
        <v>82</v>
      </c>
      <c r="E987">
        <v>16.260000000000002</v>
      </c>
      <c r="F987">
        <v>145.12</v>
      </c>
      <c r="G987">
        <v>-16.433</v>
      </c>
      <c r="H987">
        <v>145.19999999999999</v>
      </c>
      <c r="I987">
        <v>1250</v>
      </c>
      <c r="K987" s="1">
        <v>13717</v>
      </c>
      <c r="L987" t="s">
        <v>83</v>
      </c>
      <c r="M987" t="s">
        <v>84</v>
      </c>
      <c r="N987" t="s">
        <v>14</v>
      </c>
      <c r="O987" t="s">
        <v>15</v>
      </c>
      <c r="P987" t="s">
        <v>27</v>
      </c>
      <c r="Q987">
        <v>2</v>
      </c>
      <c r="R987">
        <v>13.45</v>
      </c>
      <c r="S987">
        <f t="shared" ref="S987:S1039" si="59">330*175</f>
        <v>57750</v>
      </c>
      <c r="T987">
        <f t="shared" ref="T987:T1039" si="60">106*230</f>
        <v>24380</v>
      </c>
      <c r="U987">
        <f t="shared" ref="U987:U1040" si="61">S987/T987</f>
        <v>2.3687448728465954</v>
      </c>
      <c r="V987">
        <v>404</v>
      </c>
      <c r="W987">
        <v>370</v>
      </c>
    </row>
    <row r="988" spans="1:23" hidden="1" x14ac:dyDescent="0.2">
      <c r="A988">
        <v>19</v>
      </c>
      <c r="B988" t="s">
        <v>80</v>
      </c>
      <c r="C988" t="s">
        <v>79</v>
      </c>
      <c r="D988" t="s">
        <v>82</v>
      </c>
      <c r="E988">
        <v>16.260000000000002</v>
      </c>
      <c r="F988">
        <v>145.12</v>
      </c>
      <c r="G988">
        <v>-16.433</v>
      </c>
      <c r="H988">
        <v>145.19999999999999</v>
      </c>
      <c r="I988">
        <v>1250</v>
      </c>
      <c r="K988" s="1">
        <v>13717</v>
      </c>
      <c r="L988" t="s">
        <v>83</v>
      </c>
      <c r="M988" t="s">
        <v>84</v>
      </c>
      <c r="N988" t="s">
        <v>14</v>
      </c>
      <c r="O988" t="s">
        <v>15</v>
      </c>
      <c r="P988" t="s">
        <v>27</v>
      </c>
      <c r="Q988">
        <v>3</v>
      </c>
      <c r="R988">
        <v>13.14</v>
      </c>
      <c r="S988">
        <f t="shared" si="59"/>
        <v>57750</v>
      </c>
      <c r="T988">
        <f t="shared" si="60"/>
        <v>24380</v>
      </c>
      <c r="U988">
        <f t="shared" si="61"/>
        <v>2.3687448728465954</v>
      </c>
      <c r="V988">
        <v>404</v>
      </c>
      <c r="W988">
        <v>370</v>
      </c>
    </row>
    <row r="989" spans="1:23" hidden="1" x14ac:dyDescent="0.2">
      <c r="A989">
        <v>19</v>
      </c>
      <c r="B989" t="s">
        <v>80</v>
      </c>
      <c r="C989" t="s">
        <v>79</v>
      </c>
      <c r="D989" t="s">
        <v>82</v>
      </c>
      <c r="E989">
        <v>16.260000000000002</v>
      </c>
      <c r="F989">
        <v>145.12</v>
      </c>
      <c r="G989">
        <v>-16.433</v>
      </c>
      <c r="H989">
        <v>145.19999999999999</v>
      </c>
      <c r="I989">
        <v>1250</v>
      </c>
      <c r="K989" s="1">
        <v>13717</v>
      </c>
      <c r="L989" t="s">
        <v>83</v>
      </c>
      <c r="M989" t="s">
        <v>84</v>
      </c>
      <c r="N989" t="s">
        <v>14</v>
      </c>
      <c r="O989" t="s">
        <v>15</v>
      </c>
      <c r="P989" t="s">
        <v>27</v>
      </c>
      <c r="Q989">
        <v>4</v>
      </c>
      <c r="R989">
        <v>12.93</v>
      </c>
      <c r="S989">
        <f t="shared" si="59"/>
        <v>57750</v>
      </c>
      <c r="T989">
        <f t="shared" si="60"/>
        <v>24380</v>
      </c>
      <c r="U989">
        <f t="shared" si="61"/>
        <v>2.3687448728465954</v>
      </c>
      <c r="V989">
        <v>404</v>
      </c>
      <c r="W989">
        <v>370</v>
      </c>
    </row>
    <row r="990" spans="1:23" hidden="1" x14ac:dyDescent="0.2">
      <c r="A990">
        <v>19</v>
      </c>
      <c r="B990" t="s">
        <v>80</v>
      </c>
      <c r="C990" t="s">
        <v>79</v>
      </c>
      <c r="D990" t="s">
        <v>82</v>
      </c>
      <c r="E990">
        <v>16.260000000000002</v>
      </c>
      <c r="F990">
        <v>145.12</v>
      </c>
      <c r="G990">
        <v>-16.433</v>
      </c>
      <c r="H990">
        <v>145.19999999999999</v>
      </c>
      <c r="I990">
        <v>1250</v>
      </c>
      <c r="K990" s="1">
        <v>13717</v>
      </c>
      <c r="L990" t="s">
        <v>83</v>
      </c>
      <c r="M990" t="s">
        <v>84</v>
      </c>
      <c r="N990" t="s">
        <v>14</v>
      </c>
      <c r="O990" t="s">
        <v>15</v>
      </c>
      <c r="P990" t="s">
        <v>27</v>
      </c>
      <c r="Q990">
        <v>5</v>
      </c>
      <c r="R990">
        <v>12.94</v>
      </c>
      <c r="S990">
        <f t="shared" si="59"/>
        <v>57750</v>
      </c>
      <c r="T990">
        <f t="shared" si="60"/>
        <v>24380</v>
      </c>
      <c r="U990">
        <f t="shared" si="61"/>
        <v>2.3687448728465954</v>
      </c>
      <c r="V990">
        <v>404</v>
      </c>
      <c r="W990">
        <v>370</v>
      </c>
    </row>
    <row r="991" spans="1:23" hidden="1" x14ac:dyDescent="0.2">
      <c r="A991">
        <v>19</v>
      </c>
      <c r="B991" t="s">
        <v>80</v>
      </c>
      <c r="C991" t="s">
        <v>79</v>
      </c>
      <c r="D991" t="s">
        <v>82</v>
      </c>
      <c r="E991">
        <v>16.260000000000002</v>
      </c>
      <c r="F991">
        <v>145.12</v>
      </c>
      <c r="G991">
        <v>-16.433</v>
      </c>
      <c r="H991">
        <v>145.19999999999999</v>
      </c>
      <c r="I991">
        <v>1250</v>
      </c>
      <c r="K991" s="1">
        <v>13717</v>
      </c>
      <c r="L991" t="s">
        <v>83</v>
      </c>
      <c r="M991" t="s">
        <v>84</v>
      </c>
      <c r="N991" t="s">
        <v>14</v>
      </c>
      <c r="O991" t="s">
        <v>15</v>
      </c>
      <c r="P991" t="s">
        <v>27</v>
      </c>
      <c r="Q991">
        <v>6</v>
      </c>
      <c r="R991">
        <v>14.34</v>
      </c>
      <c r="S991">
        <f t="shared" si="59"/>
        <v>57750</v>
      </c>
      <c r="T991">
        <f t="shared" si="60"/>
        <v>24380</v>
      </c>
      <c r="U991">
        <f t="shared" si="61"/>
        <v>2.3687448728465954</v>
      </c>
      <c r="V991">
        <v>404</v>
      </c>
      <c r="W991">
        <v>370</v>
      </c>
    </row>
    <row r="992" spans="1:23" hidden="1" x14ac:dyDescent="0.2">
      <c r="A992">
        <v>19</v>
      </c>
      <c r="B992" t="s">
        <v>80</v>
      </c>
      <c r="C992" t="s">
        <v>79</v>
      </c>
      <c r="D992" t="s">
        <v>82</v>
      </c>
      <c r="E992">
        <v>16.260000000000002</v>
      </c>
      <c r="F992">
        <v>145.12</v>
      </c>
      <c r="G992">
        <v>-16.433</v>
      </c>
      <c r="H992">
        <v>145.19999999999999</v>
      </c>
      <c r="I992">
        <v>1250</v>
      </c>
      <c r="K992" s="1">
        <v>13717</v>
      </c>
      <c r="L992" t="s">
        <v>83</v>
      </c>
      <c r="M992" t="s">
        <v>84</v>
      </c>
      <c r="N992" t="s">
        <v>14</v>
      </c>
      <c r="O992" t="s">
        <v>16</v>
      </c>
      <c r="P992" t="s">
        <v>27</v>
      </c>
      <c r="Q992">
        <v>1</v>
      </c>
      <c r="R992">
        <v>9.83</v>
      </c>
      <c r="S992">
        <f t="shared" si="59"/>
        <v>57750</v>
      </c>
      <c r="T992">
        <f t="shared" si="60"/>
        <v>24380</v>
      </c>
      <c r="U992">
        <f t="shared" si="61"/>
        <v>2.3687448728465954</v>
      </c>
      <c r="V992">
        <v>404</v>
      </c>
      <c r="W992">
        <v>370</v>
      </c>
    </row>
    <row r="993" spans="1:23" hidden="1" x14ac:dyDescent="0.2">
      <c r="A993">
        <v>19</v>
      </c>
      <c r="B993" t="s">
        <v>80</v>
      </c>
      <c r="C993" t="s">
        <v>79</v>
      </c>
      <c r="D993" t="s">
        <v>82</v>
      </c>
      <c r="E993">
        <v>16.260000000000002</v>
      </c>
      <c r="F993">
        <v>145.12</v>
      </c>
      <c r="G993">
        <v>-16.433</v>
      </c>
      <c r="H993">
        <v>145.19999999999999</v>
      </c>
      <c r="I993">
        <v>1250</v>
      </c>
      <c r="K993" s="1">
        <v>13717</v>
      </c>
      <c r="L993" t="s">
        <v>83</v>
      </c>
      <c r="M993" t="s">
        <v>84</v>
      </c>
      <c r="N993" t="s">
        <v>14</v>
      </c>
      <c r="O993" t="s">
        <v>16</v>
      </c>
      <c r="P993" t="s">
        <v>27</v>
      </c>
      <c r="Q993">
        <v>2</v>
      </c>
      <c r="R993">
        <v>10.36</v>
      </c>
      <c r="S993">
        <f t="shared" si="59"/>
        <v>57750</v>
      </c>
      <c r="T993">
        <f t="shared" si="60"/>
        <v>24380</v>
      </c>
      <c r="U993">
        <f t="shared" si="61"/>
        <v>2.3687448728465954</v>
      </c>
      <c r="V993">
        <v>404</v>
      </c>
      <c r="W993">
        <v>370</v>
      </c>
    </row>
    <row r="994" spans="1:23" hidden="1" x14ac:dyDescent="0.2">
      <c r="A994">
        <v>19</v>
      </c>
      <c r="B994" t="s">
        <v>80</v>
      </c>
      <c r="C994" t="s">
        <v>79</v>
      </c>
      <c r="D994" t="s">
        <v>82</v>
      </c>
      <c r="E994">
        <v>16.260000000000002</v>
      </c>
      <c r="F994">
        <v>145.12</v>
      </c>
      <c r="G994">
        <v>-16.433</v>
      </c>
      <c r="H994">
        <v>145.19999999999999</v>
      </c>
      <c r="I994">
        <v>1250</v>
      </c>
      <c r="K994" s="1">
        <v>13717</v>
      </c>
      <c r="L994" t="s">
        <v>83</v>
      </c>
      <c r="M994" t="s">
        <v>84</v>
      </c>
      <c r="N994" t="s">
        <v>14</v>
      </c>
      <c r="O994" t="s">
        <v>16</v>
      </c>
      <c r="P994" t="s">
        <v>27</v>
      </c>
      <c r="Q994">
        <v>3</v>
      </c>
      <c r="R994">
        <v>6.78</v>
      </c>
      <c r="S994">
        <f t="shared" si="59"/>
        <v>57750</v>
      </c>
      <c r="T994">
        <f t="shared" si="60"/>
        <v>24380</v>
      </c>
      <c r="U994">
        <f t="shared" si="61"/>
        <v>2.3687448728465954</v>
      </c>
      <c r="V994">
        <v>404</v>
      </c>
      <c r="W994">
        <v>370</v>
      </c>
    </row>
    <row r="995" spans="1:23" hidden="1" x14ac:dyDescent="0.2">
      <c r="A995">
        <v>19</v>
      </c>
      <c r="B995" t="s">
        <v>80</v>
      </c>
      <c r="C995" t="s">
        <v>79</v>
      </c>
      <c r="D995" t="s">
        <v>82</v>
      </c>
      <c r="E995">
        <v>16.260000000000002</v>
      </c>
      <c r="F995">
        <v>145.12</v>
      </c>
      <c r="G995">
        <v>-16.433</v>
      </c>
      <c r="H995">
        <v>145.19999999999999</v>
      </c>
      <c r="I995">
        <v>1250</v>
      </c>
      <c r="K995" s="1">
        <v>13717</v>
      </c>
      <c r="L995" t="s">
        <v>83</v>
      </c>
      <c r="M995" t="s">
        <v>84</v>
      </c>
      <c r="N995" t="s">
        <v>14</v>
      </c>
      <c r="O995" t="s">
        <v>16</v>
      </c>
      <c r="P995" t="s">
        <v>27</v>
      </c>
      <c r="Q995">
        <v>4</v>
      </c>
      <c r="R995">
        <v>7.96</v>
      </c>
      <c r="S995">
        <f t="shared" si="59"/>
        <v>57750</v>
      </c>
      <c r="T995">
        <f t="shared" si="60"/>
        <v>24380</v>
      </c>
      <c r="U995">
        <f t="shared" si="61"/>
        <v>2.3687448728465954</v>
      </c>
      <c r="V995">
        <v>404</v>
      </c>
      <c r="W995">
        <v>370</v>
      </c>
    </row>
    <row r="996" spans="1:23" hidden="1" x14ac:dyDescent="0.2">
      <c r="A996">
        <v>19</v>
      </c>
      <c r="B996" t="s">
        <v>80</v>
      </c>
      <c r="C996" t="s">
        <v>79</v>
      </c>
      <c r="D996" t="s">
        <v>82</v>
      </c>
      <c r="E996">
        <v>16.260000000000002</v>
      </c>
      <c r="F996">
        <v>145.12</v>
      </c>
      <c r="G996">
        <v>-16.433</v>
      </c>
      <c r="H996">
        <v>145.19999999999999</v>
      </c>
      <c r="I996">
        <v>1250</v>
      </c>
      <c r="K996" s="1">
        <v>13717</v>
      </c>
      <c r="L996" t="s">
        <v>83</v>
      </c>
      <c r="M996" t="s">
        <v>84</v>
      </c>
      <c r="N996" t="s">
        <v>14</v>
      </c>
      <c r="O996" t="s">
        <v>16</v>
      </c>
      <c r="P996" t="s">
        <v>27</v>
      </c>
      <c r="Q996">
        <v>5</v>
      </c>
      <c r="R996">
        <v>6.91</v>
      </c>
      <c r="S996">
        <f t="shared" si="59"/>
        <v>57750</v>
      </c>
      <c r="T996">
        <f t="shared" si="60"/>
        <v>24380</v>
      </c>
      <c r="U996">
        <f t="shared" si="61"/>
        <v>2.3687448728465954</v>
      </c>
      <c r="V996">
        <v>404</v>
      </c>
      <c r="W996">
        <v>370</v>
      </c>
    </row>
    <row r="997" spans="1:23" hidden="1" x14ac:dyDescent="0.2">
      <c r="A997">
        <v>19</v>
      </c>
      <c r="B997" t="s">
        <v>80</v>
      </c>
      <c r="C997" t="s">
        <v>79</v>
      </c>
      <c r="D997" t="s">
        <v>82</v>
      </c>
      <c r="E997">
        <v>16.260000000000002</v>
      </c>
      <c r="F997">
        <v>145.12</v>
      </c>
      <c r="G997">
        <v>-16.433</v>
      </c>
      <c r="H997">
        <v>145.19999999999999</v>
      </c>
      <c r="I997">
        <v>1250</v>
      </c>
      <c r="K997" s="1">
        <v>13717</v>
      </c>
      <c r="L997" t="s">
        <v>83</v>
      </c>
      <c r="M997" t="s">
        <v>84</v>
      </c>
      <c r="N997" t="s">
        <v>14</v>
      </c>
      <c r="O997" t="s">
        <v>16</v>
      </c>
      <c r="P997" t="s">
        <v>27</v>
      </c>
      <c r="Q997">
        <v>6</v>
      </c>
      <c r="R997">
        <v>7.8</v>
      </c>
      <c r="S997">
        <f t="shared" si="59"/>
        <v>57750</v>
      </c>
      <c r="T997">
        <f t="shared" si="60"/>
        <v>24380</v>
      </c>
      <c r="U997">
        <f t="shared" si="61"/>
        <v>2.3687448728465954</v>
      </c>
      <c r="V997">
        <v>404</v>
      </c>
      <c r="W997">
        <v>370</v>
      </c>
    </row>
    <row r="998" spans="1:23" hidden="1" x14ac:dyDescent="0.2">
      <c r="A998">
        <v>19</v>
      </c>
      <c r="B998" t="s">
        <v>80</v>
      </c>
      <c r="C998" t="s">
        <v>79</v>
      </c>
      <c r="D998" t="s">
        <v>82</v>
      </c>
      <c r="E998">
        <v>16.260000000000002</v>
      </c>
      <c r="F998">
        <v>145.12</v>
      </c>
      <c r="G998">
        <v>-16.433</v>
      </c>
      <c r="H998">
        <v>145.19999999999999</v>
      </c>
      <c r="I998">
        <v>1250</v>
      </c>
      <c r="K998" s="1">
        <v>13717</v>
      </c>
      <c r="L998" t="s">
        <v>83</v>
      </c>
      <c r="M998" t="s">
        <v>84</v>
      </c>
      <c r="N998" t="s">
        <v>14</v>
      </c>
      <c r="O998" t="s">
        <v>18</v>
      </c>
      <c r="P998" t="s">
        <v>27</v>
      </c>
      <c r="Q998">
        <v>1</v>
      </c>
      <c r="R998">
        <v>1.55</v>
      </c>
      <c r="S998">
        <f t="shared" si="59"/>
        <v>57750</v>
      </c>
      <c r="T998">
        <f t="shared" si="60"/>
        <v>24380</v>
      </c>
      <c r="U998">
        <f t="shared" si="61"/>
        <v>2.3687448728465954</v>
      </c>
      <c r="V998">
        <v>404</v>
      </c>
      <c r="W998">
        <v>370</v>
      </c>
    </row>
    <row r="999" spans="1:23" hidden="1" x14ac:dyDescent="0.2">
      <c r="A999">
        <v>19</v>
      </c>
      <c r="B999" t="s">
        <v>80</v>
      </c>
      <c r="C999" t="s">
        <v>79</v>
      </c>
      <c r="D999" t="s">
        <v>82</v>
      </c>
      <c r="E999">
        <v>16.260000000000002</v>
      </c>
      <c r="F999">
        <v>145.12</v>
      </c>
      <c r="G999">
        <v>-16.433</v>
      </c>
      <c r="H999">
        <v>145.19999999999999</v>
      </c>
      <c r="I999">
        <v>1250</v>
      </c>
      <c r="K999" s="1">
        <v>13717</v>
      </c>
      <c r="L999" t="s">
        <v>83</v>
      </c>
      <c r="M999" t="s">
        <v>84</v>
      </c>
      <c r="N999" t="s">
        <v>14</v>
      </c>
      <c r="O999" t="s">
        <v>18</v>
      </c>
      <c r="P999" t="s">
        <v>27</v>
      </c>
      <c r="Q999">
        <v>2</v>
      </c>
      <c r="R999">
        <v>2.1</v>
      </c>
      <c r="S999">
        <f t="shared" si="59"/>
        <v>57750</v>
      </c>
      <c r="T999">
        <f t="shared" si="60"/>
        <v>24380</v>
      </c>
      <c r="U999">
        <f t="shared" si="61"/>
        <v>2.3687448728465954</v>
      </c>
      <c r="V999">
        <v>404</v>
      </c>
      <c r="W999">
        <v>370</v>
      </c>
    </row>
    <row r="1000" spans="1:23" hidden="1" x14ac:dyDescent="0.2">
      <c r="A1000">
        <v>19</v>
      </c>
      <c r="B1000" t="s">
        <v>80</v>
      </c>
      <c r="C1000" t="s">
        <v>79</v>
      </c>
      <c r="D1000" t="s">
        <v>82</v>
      </c>
      <c r="E1000">
        <v>16.260000000000002</v>
      </c>
      <c r="F1000">
        <v>145.12</v>
      </c>
      <c r="G1000">
        <v>-16.433</v>
      </c>
      <c r="H1000">
        <v>145.19999999999999</v>
      </c>
      <c r="I1000">
        <v>1250</v>
      </c>
      <c r="K1000" s="1">
        <v>13717</v>
      </c>
      <c r="L1000" t="s">
        <v>83</v>
      </c>
      <c r="M1000" t="s">
        <v>84</v>
      </c>
      <c r="N1000" t="s">
        <v>14</v>
      </c>
      <c r="O1000" t="s">
        <v>18</v>
      </c>
      <c r="P1000" t="s">
        <v>27</v>
      </c>
      <c r="Q1000">
        <v>3</v>
      </c>
      <c r="R1000">
        <v>4.68</v>
      </c>
      <c r="S1000">
        <f t="shared" si="59"/>
        <v>57750</v>
      </c>
      <c r="T1000">
        <f t="shared" si="60"/>
        <v>24380</v>
      </c>
      <c r="U1000">
        <f t="shared" si="61"/>
        <v>2.3687448728465954</v>
      </c>
      <c r="V1000">
        <v>404</v>
      </c>
      <c r="W1000">
        <v>370</v>
      </c>
    </row>
    <row r="1001" spans="1:23" hidden="1" x14ac:dyDescent="0.2">
      <c r="A1001">
        <v>19</v>
      </c>
      <c r="B1001" t="s">
        <v>80</v>
      </c>
      <c r="C1001" t="s">
        <v>79</v>
      </c>
      <c r="D1001" t="s">
        <v>82</v>
      </c>
      <c r="E1001">
        <v>16.260000000000002</v>
      </c>
      <c r="F1001">
        <v>145.12</v>
      </c>
      <c r="G1001">
        <v>-16.433</v>
      </c>
      <c r="H1001">
        <v>145.19999999999999</v>
      </c>
      <c r="I1001">
        <v>1250</v>
      </c>
      <c r="K1001" s="1">
        <v>13717</v>
      </c>
      <c r="L1001" t="s">
        <v>83</v>
      </c>
      <c r="M1001" t="s">
        <v>84</v>
      </c>
      <c r="N1001" t="s">
        <v>14</v>
      </c>
      <c r="O1001" t="s">
        <v>18</v>
      </c>
      <c r="P1001" t="s">
        <v>27</v>
      </c>
      <c r="Q1001">
        <v>4</v>
      </c>
      <c r="R1001">
        <v>2.21</v>
      </c>
      <c r="S1001">
        <f t="shared" si="59"/>
        <v>57750</v>
      </c>
      <c r="T1001">
        <f t="shared" si="60"/>
        <v>24380</v>
      </c>
      <c r="U1001">
        <f t="shared" si="61"/>
        <v>2.3687448728465954</v>
      </c>
      <c r="V1001">
        <v>404</v>
      </c>
      <c r="W1001">
        <v>370</v>
      </c>
    </row>
    <row r="1002" spans="1:23" hidden="1" x14ac:dyDescent="0.2">
      <c r="A1002">
        <v>19</v>
      </c>
      <c r="B1002" t="s">
        <v>80</v>
      </c>
      <c r="C1002" t="s">
        <v>79</v>
      </c>
      <c r="D1002" t="s">
        <v>82</v>
      </c>
      <c r="E1002">
        <v>16.260000000000002</v>
      </c>
      <c r="F1002">
        <v>145.12</v>
      </c>
      <c r="G1002">
        <v>-16.433</v>
      </c>
      <c r="H1002">
        <v>145.19999999999999</v>
      </c>
      <c r="I1002">
        <v>1250</v>
      </c>
      <c r="K1002" s="1">
        <v>13717</v>
      </c>
      <c r="L1002" t="s">
        <v>83</v>
      </c>
      <c r="M1002" t="s">
        <v>84</v>
      </c>
      <c r="N1002" t="s">
        <v>14</v>
      </c>
      <c r="O1002" t="s">
        <v>18</v>
      </c>
      <c r="P1002" t="s">
        <v>27</v>
      </c>
      <c r="Q1002">
        <v>5</v>
      </c>
      <c r="R1002">
        <v>3.19</v>
      </c>
      <c r="S1002">
        <f t="shared" si="59"/>
        <v>57750</v>
      </c>
      <c r="T1002">
        <f t="shared" si="60"/>
        <v>24380</v>
      </c>
      <c r="U1002">
        <f t="shared" si="61"/>
        <v>2.3687448728465954</v>
      </c>
      <c r="V1002">
        <v>404</v>
      </c>
      <c r="W1002">
        <v>370</v>
      </c>
    </row>
    <row r="1003" spans="1:23" hidden="1" x14ac:dyDescent="0.2">
      <c r="A1003">
        <v>19</v>
      </c>
      <c r="B1003" t="s">
        <v>80</v>
      </c>
      <c r="C1003" t="s">
        <v>79</v>
      </c>
      <c r="D1003" t="s">
        <v>82</v>
      </c>
      <c r="E1003">
        <v>16.260000000000002</v>
      </c>
      <c r="F1003">
        <v>145.12</v>
      </c>
      <c r="G1003">
        <v>-16.433</v>
      </c>
      <c r="H1003">
        <v>145.19999999999999</v>
      </c>
      <c r="I1003">
        <v>1250</v>
      </c>
      <c r="K1003" s="1">
        <v>13717</v>
      </c>
      <c r="L1003" t="s">
        <v>83</v>
      </c>
      <c r="M1003" t="s">
        <v>84</v>
      </c>
      <c r="N1003" t="s">
        <v>14</v>
      </c>
      <c r="O1003" t="s">
        <v>18</v>
      </c>
      <c r="P1003" t="s">
        <v>27</v>
      </c>
      <c r="Q1003">
        <v>6</v>
      </c>
      <c r="R1003">
        <v>4.96</v>
      </c>
      <c r="S1003">
        <f t="shared" si="59"/>
        <v>57750</v>
      </c>
      <c r="T1003">
        <f t="shared" si="60"/>
        <v>24380</v>
      </c>
      <c r="U1003">
        <f t="shared" si="61"/>
        <v>2.3687448728465954</v>
      </c>
      <c r="V1003">
        <v>404</v>
      </c>
      <c r="W1003">
        <v>370</v>
      </c>
    </row>
    <row r="1004" spans="1:23" hidden="1" x14ac:dyDescent="0.2">
      <c r="A1004">
        <v>19</v>
      </c>
      <c r="B1004" t="s">
        <v>80</v>
      </c>
      <c r="C1004" t="s">
        <v>79</v>
      </c>
      <c r="D1004" t="s">
        <v>82</v>
      </c>
      <c r="E1004">
        <v>16.260000000000002</v>
      </c>
      <c r="F1004">
        <v>145.12</v>
      </c>
      <c r="G1004">
        <v>-16.433</v>
      </c>
      <c r="H1004">
        <v>145.19999999999999</v>
      </c>
      <c r="I1004">
        <v>1250</v>
      </c>
      <c r="K1004" s="1">
        <v>13717</v>
      </c>
      <c r="L1004" t="s">
        <v>83</v>
      </c>
      <c r="M1004" t="s">
        <v>84</v>
      </c>
      <c r="N1004" t="s">
        <v>14</v>
      </c>
      <c r="O1004" t="s">
        <v>19</v>
      </c>
      <c r="P1004" t="s">
        <v>27</v>
      </c>
      <c r="Q1004">
        <v>1</v>
      </c>
      <c r="R1004">
        <v>6.18</v>
      </c>
      <c r="S1004">
        <f t="shared" si="59"/>
        <v>57750</v>
      </c>
      <c r="T1004">
        <f t="shared" si="60"/>
        <v>24380</v>
      </c>
      <c r="U1004">
        <f t="shared" si="61"/>
        <v>2.3687448728465954</v>
      </c>
      <c r="V1004">
        <v>404</v>
      </c>
      <c r="W1004">
        <v>370</v>
      </c>
    </row>
    <row r="1005" spans="1:23" hidden="1" x14ac:dyDescent="0.2">
      <c r="A1005">
        <v>19</v>
      </c>
      <c r="B1005" t="s">
        <v>80</v>
      </c>
      <c r="C1005" t="s">
        <v>79</v>
      </c>
      <c r="D1005" t="s">
        <v>82</v>
      </c>
      <c r="E1005">
        <v>16.260000000000002</v>
      </c>
      <c r="F1005">
        <v>145.12</v>
      </c>
      <c r="G1005">
        <v>-16.433</v>
      </c>
      <c r="H1005">
        <v>145.19999999999999</v>
      </c>
      <c r="I1005">
        <v>1250</v>
      </c>
      <c r="K1005" s="1">
        <v>13717</v>
      </c>
      <c r="L1005" t="s">
        <v>83</v>
      </c>
      <c r="M1005" t="s">
        <v>84</v>
      </c>
      <c r="N1005" t="s">
        <v>14</v>
      </c>
      <c r="O1005" t="s">
        <v>19</v>
      </c>
      <c r="P1005" t="s">
        <v>27</v>
      </c>
      <c r="Q1005">
        <v>2</v>
      </c>
      <c r="R1005">
        <v>5.86</v>
      </c>
      <c r="S1005">
        <f t="shared" si="59"/>
        <v>57750</v>
      </c>
      <c r="T1005">
        <f t="shared" si="60"/>
        <v>24380</v>
      </c>
      <c r="U1005">
        <f t="shared" si="61"/>
        <v>2.3687448728465954</v>
      </c>
      <c r="V1005">
        <v>404</v>
      </c>
      <c r="W1005">
        <v>370</v>
      </c>
    </row>
    <row r="1006" spans="1:23" hidden="1" x14ac:dyDescent="0.2">
      <c r="A1006">
        <v>19</v>
      </c>
      <c r="B1006" t="s">
        <v>80</v>
      </c>
      <c r="C1006" t="s">
        <v>79</v>
      </c>
      <c r="D1006" t="s">
        <v>82</v>
      </c>
      <c r="E1006">
        <v>16.260000000000002</v>
      </c>
      <c r="F1006">
        <v>145.12</v>
      </c>
      <c r="G1006">
        <v>-16.433</v>
      </c>
      <c r="H1006">
        <v>145.19999999999999</v>
      </c>
      <c r="I1006">
        <v>1250</v>
      </c>
      <c r="K1006" s="1">
        <v>13717</v>
      </c>
      <c r="L1006" t="s">
        <v>83</v>
      </c>
      <c r="M1006" t="s">
        <v>84</v>
      </c>
      <c r="N1006" t="s">
        <v>14</v>
      </c>
      <c r="O1006" t="s">
        <v>19</v>
      </c>
      <c r="P1006" t="s">
        <v>27</v>
      </c>
      <c r="Q1006">
        <v>3</v>
      </c>
      <c r="R1006">
        <v>7.29</v>
      </c>
      <c r="S1006">
        <f t="shared" si="59"/>
        <v>57750</v>
      </c>
      <c r="T1006">
        <f t="shared" si="60"/>
        <v>24380</v>
      </c>
      <c r="U1006">
        <f t="shared" si="61"/>
        <v>2.3687448728465954</v>
      </c>
      <c r="V1006">
        <v>404</v>
      </c>
      <c r="W1006">
        <v>370</v>
      </c>
    </row>
    <row r="1007" spans="1:23" hidden="1" x14ac:dyDescent="0.2">
      <c r="A1007">
        <v>19</v>
      </c>
      <c r="B1007" t="s">
        <v>80</v>
      </c>
      <c r="C1007" t="s">
        <v>79</v>
      </c>
      <c r="D1007" t="s">
        <v>82</v>
      </c>
      <c r="E1007">
        <v>16.260000000000002</v>
      </c>
      <c r="F1007">
        <v>145.12</v>
      </c>
      <c r="G1007">
        <v>-16.433</v>
      </c>
      <c r="H1007">
        <v>145.19999999999999</v>
      </c>
      <c r="I1007">
        <v>1250</v>
      </c>
      <c r="K1007" s="1">
        <v>13717</v>
      </c>
      <c r="L1007" t="s">
        <v>83</v>
      </c>
      <c r="M1007" t="s">
        <v>84</v>
      </c>
      <c r="N1007" t="s">
        <v>14</v>
      </c>
      <c r="O1007" t="s">
        <v>19</v>
      </c>
      <c r="P1007" t="s">
        <v>27</v>
      </c>
      <c r="Q1007">
        <v>4</v>
      </c>
      <c r="R1007">
        <v>4.8099999999999996</v>
      </c>
      <c r="S1007">
        <f t="shared" si="59"/>
        <v>57750</v>
      </c>
      <c r="T1007">
        <f t="shared" si="60"/>
        <v>24380</v>
      </c>
      <c r="U1007">
        <f t="shared" si="61"/>
        <v>2.3687448728465954</v>
      </c>
      <c r="V1007">
        <v>404</v>
      </c>
      <c r="W1007">
        <v>370</v>
      </c>
    </row>
    <row r="1008" spans="1:23" hidden="1" x14ac:dyDescent="0.2">
      <c r="A1008">
        <v>19</v>
      </c>
      <c r="B1008" t="s">
        <v>80</v>
      </c>
      <c r="C1008" t="s">
        <v>79</v>
      </c>
      <c r="D1008" t="s">
        <v>82</v>
      </c>
      <c r="E1008">
        <v>16.260000000000002</v>
      </c>
      <c r="F1008">
        <v>145.12</v>
      </c>
      <c r="G1008">
        <v>-16.433</v>
      </c>
      <c r="H1008">
        <v>145.19999999999999</v>
      </c>
      <c r="I1008">
        <v>1250</v>
      </c>
      <c r="K1008" s="1">
        <v>13717</v>
      </c>
      <c r="L1008" t="s">
        <v>83</v>
      </c>
      <c r="M1008" t="s">
        <v>84</v>
      </c>
      <c r="N1008" t="s">
        <v>14</v>
      </c>
      <c r="O1008" t="s">
        <v>19</v>
      </c>
      <c r="P1008" t="s">
        <v>27</v>
      </c>
      <c r="Q1008">
        <v>5</v>
      </c>
      <c r="R1008">
        <v>9.3800000000000008</v>
      </c>
      <c r="S1008">
        <f t="shared" si="59"/>
        <v>57750</v>
      </c>
      <c r="T1008">
        <f t="shared" si="60"/>
        <v>24380</v>
      </c>
      <c r="U1008">
        <f t="shared" si="61"/>
        <v>2.3687448728465954</v>
      </c>
      <c r="V1008">
        <v>404</v>
      </c>
      <c r="W1008">
        <v>370</v>
      </c>
    </row>
    <row r="1009" spans="1:23" hidden="1" x14ac:dyDescent="0.2">
      <c r="A1009">
        <v>19</v>
      </c>
      <c r="B1009" t="s">
        <v>80</v>
      </c>
      <c r="C1009" t="s">
        <v>79</v>
      </c>
      <c r="D1009" t="s">
        <v>82</v>
      </c>
      <c r="E1009">
        <v>16.260000000000002</v>
      </c>
      <c r="F1009">
        <v>145.12</v>
      </c>
      <c r="G1009">
        <v>-16.433</v>
      </c>
      <c r="H1009">
        <v>145.19999999999999</v>
      </c>
      <c r="I1009">
        <v>1250</v>
      </c>
      <c r="K1009" s="1">
        <v>13717</v>
      </c>
      <c r="L1009" t="s">
        <v>83</v>
      </c>
      <c r="M1009" t="s">
        <v>84</v>
      </c>
      <c r="N1009" t="s">
        <v>14</v>
      </c>
      <c r="O1009" t="s">
        <v>19</v>
      </c>
      <c r="P1009" t="s">
        <v>27</v>
      </c>
      <c r="Q1009">
        <v>6</v>
      </c>
      <c r="R1009">
        <v>4.08</v>
      </c>
      <c r="S1009">
        <f t="shared" si="59"/>
        <v>57750</v>
      </c>
      <c r="T1009">
        <f t="shared" si="60"/>
        <v>24380</v>
      </c>
      <c r="U1009">
        <f t="shared" si="61"/>
        <v>2.3687448728465954</v>
      </c>
      <c r="V1009">
        <v>404</v>
      </c>
      <c r="W1009">
        <v>370</v>
      </c>
    </row>
    <row r="1010" spans="1:23" hidden="1" x14ac:dyDescent="0.2">
      <c r="A1010">
        <v>19</v>
      </c>
      <c r="B1010" t="s">
        <v>80</v>
      </c>
      <c r="C1010" t="s">
        <v>79</v>
      </c>
      <c r="D1010" t="s">
        <v>82</v>
      </c>
      <c r="E1010">
        <v>16.260000000000002</v>
      </c>
      <c r="F1010">
        <v>145.12</v>
      </c>
      <c r="G1010">
        <v>-16.433</v>
      </c>
      <c r="H1010">
        <v>145.19999999999999</v>
      </c>
      <c r="I1010">
        <v>1250</v>
      </c>
      <c r="K1010" s="1">
        <v>13717</v>
      </c>
      <c r="L1010" t="s">
        <v>83</v>
      </c>
      <c r="M1010" t="s">
        <v>84</v>
      </c>
      <c r="N1010" t="s">
        <v>24</v>
      </c>
      <c r="O1010" t="s">
        <v>15</v>
      </c>
      <c r="P1010" t="s">
        <v>26</v>
      </c>
      <c r="Q1010">
        <v>1</v>
      </c>
      <c r="R1010">
        <v>43.4</v>
      </c>
      <c r="S1010">
        <f t="shared" si="59"/>
        <v>57750</v>
      </c>
      <c r="T1010">
        <f t="shared" si="60"/>
        <v>24380</v>
      </c>
      <c r="U1010">
        <f t="shared" si="61"/>
        <v>2.3687448728465954</v>
      </c>
      <c r="V1010">
        <v>404</v>
      </c>
      <c r="W1010">
        <v>370</v>
      </c>
    </row>
    <row r="1011" spans="1:23" hidden="1" x14ac:dyDescent="0.2">
      <c r="A1011">
        <v>19</v>
      </c>
      <c r="B1011" t="s">
        <v>80</v>
      </c>
      <c r="C1011" t="s">
        <v>79</v>
      </c>
      <c r="D1011" t="s">
        <v>82</v>
      </c>
      <c r="E1011">
        <v>16.260000000000002</v>
      </c>
      <c r="F1011">
        <v>145.12</v>
      </c>
      <c r="G1011">
        <v>-16.433</v>
      </c>
      <c r="H1011">
        <v>145.19999999999999</v>
      </c>
      <c r="I1011">
        <v>1250</v>
      </c>
      <c r="K1011" s="1">
        <v>13717</v>
      </c>
      <c r="L1011" t="s">
        <v>83</v>
      </c>
      <c r="M1011" t="s">
        <v>84</v>
      </c>
      <c r="N1011" t="s">
        <v>24</v>
      </c>
      <c r="O1011" t="s">
        <v>15</v>
      </c>
      <c r="P1011" t="s">
        <v>26</v>
      </c>
      <c r="Q1011">
        <v>2</v>
      </c>
      <c r="R1011">
        <v>34.32</v>
      </c>
      <c r="S1011">
        <f t="shared" si="59"/>
        <v>57750</v>
      </c>
      <c r="T1011">
        <f t="shared" si="60"/>
        <v>24380</v>
      </c>
      <c r="U1011">
        <f t="shared" si="61"/>
        <v>2.3687448728465954</v>
      </c>
      <c r="V1011">
        <v>404</v>
      </c>
      <c r="W1011">
        <v>370</v>
      </c>
    </row>
    <row r="1012" spans="1:23" hidden="1" x14ac:dyDescent="0.2">
      <c r="A1012">
        <v>19</v>
      </c>
      <c r="B1012" t="s">
        <v>80</v>
      </c>
      <c r="C1012" t="s">
        <v>79</v>
      </c>
      <c r="D1012" t="s">
        <v>82</v>
      </c>
      <c r="E1012">
        <v>16.260000000000002</v>
      </c>
      <c r="F1012">
        <v>145.12</v>
      </c>
      <c r="G1012">
        <v>-16.433</v>
      </c>
      <c r="H1012">
        <v>145.19999999999999</v>
      </c>
      <c r="I1012">
        <v>1250</v>
      </c>
      <c r="K1012" s="1">
        <v>13717</v>
      </c>
      <c r="L1012" t="s">
        <v>83</v>
      </c>
      <c r="M1012" t="s">
        <v>84</v>
      </c>
      <c r="N1012" t="s">
        <v>24</v>
      </c>
      <c r="O1012" t="s">
        <v>15</v>
      </c>
      <c r="P1012" t="s">
        <v>26</v>
      </c>
      <c r="Q1012">
        <v>3</v>
      </c>
      <c r="R1012">
        <v>37.61</v>
      </c>
      <c r="S1012">
        <f t="shared" si="59"/>
        <v>57750</v>
      </c>
      <c r="T1012">
        <f t="shared" si="60"/>
        <v>24380</v>
      </c>
      <c r="U1012">
        <f t="shared" si="61"/>
        <v>2.3687448728465954</v>
      </c>
      <c r="V1012">
        <v>404</v>
      </c>
      <c r="W1012">
        <v>370</v>
      </c>
    </row>
    <row r="1013" spans="1:23" hidden="1" x14ac:dyDescent="0.2">
      <c r="A1013">
        <v>19</v>
      </c>
      <c r="B1013" t="s">
        <v>80</v>
      </c>
      <c r="C1013" t="s">
        <v>79</v>
      </c>
      <c r="D1013" t="s">
        <v>82</v>
      </c>
      <c r="E1013">
        <v>16.260000000000002</v>
      </c>
      <c r="F1013">
        <v>145.12</v>
      </c>
      <c r="G1013">
        <v>-16.433</v>
      </c>
      <c r="H1013">
        <v>145.19999999999999</v>
      </c>
      <c r="I1013">
        <v>1250</v>
      </c>
      <c r="K1013" s="1">
        <v>13717</v>
      </c>
      <c r="L1013" t="s">
        <v>83</v>
      </c>
      <c r="M1013" t="s">
        <v>84</v>
      </c>
      <c r="N1013" t="s">
        <v>24</v>
      </c>
      <c r="O1013" t="s">
        <v>15</v>
      </c>
      <c r="P1013" t="s">
        <v>26</v>
      </c>
      <c r="Q1013">
        <v>4</v>
      </c>
      <c r="R1013">
        <v>41.86</v>
      </c>
      <c r="S1013">
        <f t="shared" si="59"/>
        <v>57750</v>
      </c>
      <c r="T1013">
        <f t="shared" si="60"/>
        <v>24380</v>
      </c>
      <c r="U1013">
        <f t="shared" si="61"/>
        <v>2.3687448728465954</v>
      </c>
      <c r="V1013">
        <v>404</v>
      </c>
      <c r="W1013">
        <v>370</v>
      </c>
    </row>
    <row r="1014" spans="1:23" hidden="1" x14ac:dyDescent="0.2">
      <c r="A1014">
        <v>19</v>
      </c>
      <c r="B1014" t="s">
        <v>80</v>
      </c>
      <c r="C1014" t="s">
        <v>79</v>
      </c>
      <c r="D1014" t="s">
        <v>82</v>
      </c>
      <c r="E1014">
        <v>16.260000000000002</v>
      </c>
      <c r="F1014">
        <v>145.12</v>
      </c>
      <c r="G1014">
        <v>-16.433</v>
      </c>
      <c r="H1014">
        <v>145.19999999999999</v>
      </c>
      <c r="I1014">
        <v>1250</v>
      </c>
      <c r="K1014" s="1">
        <v>13717</v>
      </c>
      <c r="L1014" t="s">
        <v>83</v>
      </c>
      <c r="M1014" t="s">
        <v>84</v>
      </c>
      <c r="N1014" t="s">
        <v>24</v>
      </c>
      <c r="O1014" t="s">
        <v>15</v>
      </c>
      <c r="P1014" t="s">
        <v>26</v>
      </c>
      <c r="Q1014">
        <v>5</v>
      </c>
      <c r="R1014">
        <v>35.090000000000003</v>
      </c>
      <c r="S1014">
        <f t="shared" si="59"/>
        <v>57750</v>
      </c>
      <c r="T1014">
        <f t="shared" si="60"/>
        <v>24380</v>
      </c>
      <c r="U1014">
        <f t="shared" si="61"/>
        <v>2.3687448728465954</v>
      </c>
      <c r="V1014">
        <v>404</v>
      </c>
      <c r="W1014">
        <v>370</v>
      </c>
    </row>
    <row r="1015" spans="1:23" hidden="1" x14ac:dyDescent="0.2">
      <c r="A1015">
        <v>19</v>
      </c>
      <c r="B1015" t="s">
        <v>80</v>
      </c>
      <c r="C1015" t="s">
        <v>79</v>
      </c>
      <c r="D1015" t="s">
        <v>82</v>
      </c>
      <c r="E1015">
        <v>16.260000000000002</v>
      </c>
      <c r="F1015">
        <v>145.12</v>
      </c>
      <c r="G1015">
        <v>-16.433</v>
      </c>
      <c r="H1015">
        <v>145.19999999999999</v>
      </c>
      <c r="I1015">
        <v>1250</v>
      </c>
      <c r="K1015" s="1">
        <v>13717</v>
      </c>
      <c r="L1015" t="s">
        <v>83</v>
      </c>
      <c r="M1015" t="s">
        <v>84</v>
      </c>
      <c r="N1015" t="s">
        <v>24</v>
      </c>
      <c r="O1015" t="s">
        <v>15</v>
      </c>
      <c r="P1015" t="s">
        <v>26</v>
      </c>
      <c r="Q1015">
        <v>6</v>
      </c>
      <c r="R1015">
        <v>30.4</v>
      </c>
      <c r="S1015">
        <f t="shared" si="59"/>
        <v>57750</v>
      </c>
      <c r="T1015">
        <f t="shared" si="60"/>
        <v>24380</v>
      </c>
      <c r="U1015">
        <f t="shared" si="61"/>
        <v>2.3687448728465954</v>
      </c>
      <c r="V1015">
        <v>404</v>
      </c>
      <c r="W1015">
        <v>370</v>
      </c>
    </row>
    <row r="1016" spans="1:23" hidden="1" x14ac:dyDescent="0.2">
      <c r="A1016">
        <v>19</v>
      </c>
      <c r="B1016" t="s">
        <v>80</v>
      </c>
      <c r="C1016" t="s">
        <v>79</v>
      </c>
      <c r="D1016" t="s">
        <v>82</v>
      </c>
      <c r="E1016">
        <v>16.260000000000002</v>
      </c>
      <c r="F1016">
        <v>145.12</v>
      </c>
      <c r="G1016">
        <v>-16.433</v>
      </c>
      <c r="H1016">
        <v>145.19999999999999</v>
      </c>
      <c r="I1016">
        <v>1250</v>
      </c>
      <c r="K1016" s="1">
        <v>13717</v>
      </c>
      <c r="L1016" t="s">
        <v>83</v>
      </c>
      <c r="M1016" t="s">
        <v>84</v>
      </c>
      <c r="N1016" t="s">
        <v>24</v>
      </c>
      <c r="O1016" t="s">
        <v>15</v>
      </c>
      <c r="P1016" t="s">
        <v>26</v>
      </c>
      <c r="Q1016">
        <v>7</v>
      </c>
      <c r="R1016">
        <v>38.25</v>
      </c>
      <c r="S1016">
        <f t="shared" si="59"/>
        <v>57750</v>
      </c>
      <c r="T1016">
        <f t="shared" si="60"/>
        <v>24380</v>
      </c>
      <c r="U1016">
        <f t="shared" si="61"/>
        <v>2.3687448728465954</v>
      </c>
      <c r="V1016">
        <v>404</v>
      </c>
      <c r="W1016">
        <v>370</v>
      </c>
    </row>
    <row r="1017" spans="1:23" hidden="1" x14ac:dyDescent="0.2">
      <c r="A1017">
        <v>19</v>
      </c>
      <c r="B1017" t="s">
        <v>80</v>
      </c>
      <c r="C1017" t="s">
        <v>79</v>
      </c>
      <c r="D1017" t="s">
        <v>82</v>
      </c>
      <c r="E1017">
        <v>16.260000000000002</v>
      </c>
      <c r="F1017">
        <v>145.12</v>
      </c>
      <c r="G1017">
        <v>-16.433</v>
      </c>
      <c r="H1017">
        <v>145.19999999999999</v>
      </c>
      <c r="I1017">
        <v>1250</v>
      </c>
      <c r="K1017" s="1">
        <v>13717</v>
      </c>
      <c r="L1017" t="s">
        <v>83</v>
      </c>
      <c r="M1017" t="s">
        <v>84</v>
      </c>
      <c r="N1017" t="s">
        <v>24</v>
      </c>
      <c r="O1017" t="s">
        <v>15</v>
      </c>
      <c r="P1017" t="s">
        <v>26</v>
      </c>
      <c r="Q1017">
        <v>8</v>
      </c>
      <c r="R1017">
        <v>41.1</v>
      </c>
      <c r="S1017">
        <f t="shared" si="59"/>
        <v>57750</v>
      </c>
      <c r="T1017">
        <f t="shared" si="60"/>
        <v>24380</v>
      </c>
      <c r="U1017">
        <f t="shared" si="61"/>
        <v>2.3687448728465954</v>
      </c>
      <c r="V1017">
        <v>404</v>
      </c>
      <c r="W1017">
        <v>370</v>
      </c>
    </row>
    <row r="1018" spans="1:23" hidden="1" x14ac:dyDescent="0.2">
      <c r="A1018">
        <v>19</v>
      </c>
      <c r="B1018" t="s">
        <v>80</v>
      </c>
      <c r="C1018" t="s">
        <v>79</v>
      </c>
      <c r="D1018" t="s">
        <v>82</v>
      </c>
      <c r="E1018">
        <v>16.260000000000002</v>
      </c>
      <c r="F1018">
        <v>145.12</v>
      </c>
      <c r="G1018">
        <v>-16.433</v>
      </c>
      <c r="H1018">
        <v>145.19999999999999</v>
      </c>
      <c r="I1018">
        <v>1250</v>
      </c>
      <c r="K1018" s="1">
        <v>13717</v>
      </c>
      <c r="L1018" t="s">
        <v>83</v>
      </c>
      <c r="M1018" t="s">
        <v>84</v>
      </c>
      <c r="N1018" t="s">
        <v>24</v>
      </c>
      <c r="O1018" t="s">
        <v>15</v>
      </c>
      <c r="P1018" t="s">
        <v>26</v>
      </c>
      <c r="Q1018">
        <v>9</v>
      </c>
      <c r="R1018">
        <v>34.99</v>
      </c>
      <c r="S1018">
        <f t="shared" si="59"/>
        <v>57750</v>
      </c>
      <c r="T1018">
        <f t="shared" si="60"/>
        <v>24380</v>
      </c>
      <c r="U1018">
        <f t="shared" si="61"/>
        <v>2.3687448728465954</v>
      </c>
      <c r="V1018">
        <v>404</v>
      </c>
      <c r="W1018">
        <v>370</v>
      </c>
    </row>
    <row r="1019" spans="1:23" hidden="1" x14ac:dyDescent="0.2">
      <c r="A1019">
        <v>19</v>
      </c>
      <c r="B1019" t="s">
        <v>80</v>
      </c>
      <c r="C1019" t="s">
        <v>79</v>
      </c>
      <c r="D1019" t="s">
        <v>82</v>
      </c>
      <c r="E1019">
        <v>16.260000000000002</v>
      </c>
      <c r="F1019">
        <v>145.12</v>
      </c>
      <c r="G1019">
        <v>-16.433</v>
      </c>
      <c r="H1019">
        <v>145.19999999999999</v>
      </c>
      <c r="I1019">
        <v>1250</v>
      </c>
      <c r="K1019" s="1">
        <v>13717</v>
      </c>
      <c r="L1019" t="s">
        <v>83</v>
      </c>
      <c r="M1019" t="s">
        <v>84</v>
      </c>
      <c r="N1019" t="s">
        <v>24</v>
      </c>
      <c r="O1019" t="s">
        <v>15</v>
      </c>
      <c r="P1019" t="s">
        <v>26</v>
      </c>
      <c r="Q1019">
        <v>10</v>
      </c>
      <c r="R1019">
        <v>33.04</v>
      </c>
      <c r="S1019">
        <f t="shared" si="59"/>
        <v>57750</v>
      </c>
      <c r="T1019">
        <f t="shared" si="60"/>
        <v>24380</v>
      </c>
      <c r="U1019">
        <f t="shared" si="61"/>
        <v>2.3687448728465954</v>
      </c>
      <c r="V1019">
        <v>404</v>
      </c>
      <c r="W1019">
        <v>370</v>
      </c>
    </row>
    <row r="1020" spans="1:23" x14ac:dyDescent="0.2">
      <c r="A1020">
        <v>19</v>
      </c>
      <c r="B1020" t="s">
        <v>80</v>
      </c>
      <c r="C1020" t="s">
        <v>79</v>
      </c>
      <c r="D1020" t="s">
        <v>82</v>
      </c>
      <c r="E1020">
        <v>16.260000000000002</v>
      </c>
      <c r="F1020">
        <v>145.12</v>
      </c>
      <c r="G1020">
        <v>-16.433</v>
      </c>
      <c r="H1020">
        <v>145.19999999999999</v>
      </c>
      <c r="I1020">
        <v>1250</v>
      </c>
      <c r="K1020" s="1">
        <v>13717</v>
      </c>
      <c r="L1020" t="s">
        <v>83</v>
      </c>
      <c r="M1020" t="s">
        <v>84</v>
      </c>
      <c r="N1020" t="s">
        <v>24</v>
      </c>
      <c r="O1020" t="s">
        <v>15</v>
      </c>
      <c r="P1020" t="s">
        <v>27</v>
      </c>
      <c r="Q1020">
        <v>1</v>
      </c>
      <c r="R1020">
        <v>30.7</v>
      </c>
      <c r="S1020">
        <f t="shared" si="59"/>
        <v>57750</v>
      </c>
      <c r="T1020">
        <f t="shared" si="60"/>
        <v>24380</v>
      </c>
      <c r="U1020">
        <f t="shared" si="61"/>
        <v>2.3687448728465954</v>
      </c>
      <c r="V1020">
        <v>404</v>
      </c>
      <c r="W1020">
        <v>370</v>
      </c>
    </row>
    <row r="1021" spans="1:23" x14ac:dyDescent="0.2">
      <c r="A1021">
        <v>19</v>
      </c>
      <c r="B1021" t="s">
        <v>80</v>
      </c>
      <c r="C1021" t="s">
        <v>79</v>
      </c>
      <c r="D1021" t="s">
        <v>82</v>
      </c>
      <c r="E1021">
        <v>16.260000000000002</v>
      </c>
      <c r="F1021">
        <v>145.12</v>
      </c>
      <c r="G1021">
        <v>-16.433</v>
      </c>
      <c r="H1021">
        <v>145.19999999999999</v>
      </c>
      <c r="I1021">
        <v>1250</v>
      </c>
      <c r="K1021" s="1">
        <v>13717</v>
      </c>
      <c r="L1021" t="s">
        <v>83</v>
      </c>
      <c r="M1021" t="s">
        <v>84</v>
      </c>
      <c r="N1021" t="s">
        <v>24</v>
      </c>
      <c r="O1021" t="s">
        <v>15</v>
      </c>
      <c r="P1021" t="s">
        <v>27</v>
      </c>
      <c r="Q1021">
        <v>2</v>
      </c>
      <c r="R1021">
        <v>32.89</v>
      </c>
      <c r="S1021">
        <f t="shared" si="59"/>
        <v>57750</v>
      </c>
      <c r="T1021">
        <f t="shared" si="60"/>
        <v>24380</v>
      </c>
      <c r="U1021">
        <f t="shared" si="61"/>
        <v>2.3687448728465954</v>
      </c>
      <c r="V1021">
        <v>404</v>
      </c>
      <c r="W1021">
        <v>370</v>
      </c>
    </row>
    <row r="1022" spans="1:23" x14ac:dyDescent="0.2">
      <c r="A1022">
        <v>19</v>
      </c>
      <c r="B1022" t="s">
        <v>80</v>
      </c>
      <c r="C1022" t="s">
        <v>79</v>
      </c>
      <c r="D1022" t="s">
        <v>82</v>
      </c>
      <c r="E1022">
        <v>16.260000000000002</v>
      </c>
      <c r="F1022">
        <v>145.12</v>
      </c>
      <c r="G1022">
        <v>-16.433</v>
      </c>
      <c r="H1022">
        <v>145.19999999999999</v>
      </c>
      <c r="I1022">
        <v>1250</v>
      </c>
      <c r="K1022" s="1">
        <v>13717</v>
      </c>
      <c r="L1022" t="s">
        <v>83</v>
      </c>
      <c r="M1022" t="s">
        <v>84</v>
      </c>
      <c r="N1022" t="s">
        <v>24</v>
      </c>
      <c r="O1022" t="s">
        <v>15</v>
      </c>
      <c r="P1022" t="s">
        <v>27</v>
      </c>
      <c r="Q1022">
        <v>3</v>
      </c>
      <c r="R1022">
        <v>29.05</v>
      </c>
      <c r="S1022">
        <f t="shared" si="59"/>
        <v>57750</v>
      </c>
      <c r="T1022">
        <f t="shared" si="60"/>
        <v>24380</v>
      </c>
      <c r="U1022">
        <f t="shared" si="61"/>
        <v>2.3687448728465954</v>
      </c>
      <c r="V1022">
        <v>404</v>
      </c>
      <c r="W1022">
        <v>370</v>
      </c>
    </row>
    <row r="1023" spans="1:23" x14ac:dyDescent="0.2">
      <c r="A1023">
        <v>19</v>
      </c>
      <c r="B1023" t="s">
        <v>80</v>
      </c>
      <c r="C1023" t="s">
        <v>79</v>
      </c>
      <c r="D1023" t="s">
        <v>82</v>
      </c>
      <c r="E1023">
        <v>16.260000000000002</v>
      </c>
      <c r="F1023">
        <v>145.12</v>
      </c>
      <c r="G1023">
        <v>-16.433</v>
      </c>
      <c r="H1023">
        <v>145.19999999999999</v>
      </c>
      <c r="I1023">
        <v>1250</v>
      </c>
      <c r="K1023" s="1">
        <v>13717</v>
      </c>
      <c r="L1023" t="s">
        <v>83</v>
      </c>
      <c r="M1023" t="s">
        <v>84</v>
      </c>
      <c r="N1023" t="s">
        <v>24</v>
      </c>
      <c r="O1023" t="s">
        <v>15</v>
      </c>
      <c r="P1023" t="s">
        <v>27</v>
      </c>
      <c r="Q1023">
        <v>4</v>
      </c>
      <c r="R1023">
        <v>22.88</v>
      </c>
      <c r="S1023">
        <f t="shared" si="59"/>
        <v>57750</v>
      </c>
      <c r="T1023">
        <f t="shared" si="60"/>
        <v>24380</v>
      </c>
      <c r="U1023">
        <f t="shared" si="61"/>
        <v>2.3687448728465954</v>
      </c>
      <c r="V1023">
        <v>404</v>
      </c>
      <c r="W1023">
        <v>370</v>
      </c>
    </row>
    <row r="1024" spans="1:23" x14ac:dyDescent="0.2">
      <c r="A1024">
        <v>19</v>
      </c>
      <c r="B1024" t="s">
        <v>80</v>
      </c>
      <c r="C1024" t="s">
        <v>79</v>
      </c>
      <c r="D1024" t="s">
        <v>82</v>
      </c>
      <c r="E1024">
        <v>16.260000000000002</v>
      </c>
      <c r="F1024">
        <v>145.12</v>
      </c>
      <c r="G1024">
        <v>-16.433</v>
      </c>
      <c r="H1024">
        <v>145.19999999999999</v>
      </c>
      <c r="I1024">
        <v>1250</v>
      </c>
      <c r="K1024" s="1">
        <v>13717</v>
      </c>
      <c r="L1024" t="s">
        <v>83</v>
      </c>
      <c r="M1024" t="s">
        <v>84</v>
      </c>
      <c r="N1024" t="s">
        <v>24</v>
      </c>
      <c r="O1024" t="s">
        <v>15</v>
      </c>
      <c r="P1024" t="s">
        <v>27</v>
      </c>
      <c r="Q1024">
        <v>5</v>
      </c>
      <c r="R1024">
        <v>27.74</v>
      </c>
      <c r="S1024">
        <f t="shared" si="59"/>
        <v>57750</v>
      </c>
      <c r="T1024">
        <f t="shared" si="60"/>
        <v>24380</v>
      </c>
      <c r="U1024">
        <f t="shared" si="61"/>
        <v>2.3687448728465954</v>
      </c>
      <c r="V1024">
        <v>404</v>
      </c>
      <c r="W1024">
        <v>370</v>
      </c>
    </row>
    <row r="1025" spans="1:23" x14ac:dyDescent="0.2">
      <c r="A1025">
        <v>19</v>
      </c>
      <c r="B1025" t="s">
        <v>80</v>
      </c>
      <c r="C1025" t="s">
        <v>79</v>
      </c>
      <c r="D1025" t="s">
        <v>82</v>
      </c>
      <c r="E1025">
        <v>16.260000000000002</v>
      </c>
      <c r="F1025">
        <v>145.12</v>
      </c>
      <c r="G1025">
        <v>-16.433</v>
      </c>
      <c r="H1025">
        <v>145.19999999999999</v>
      </c>
      <c r="I1025">
        <v>1250</v>
      </c>
      <c r="K1025" s="1">
        <v>13717</v>
      </c>
      <c r="L1025" t="s">
        <v>83</v>
      </c>
      <c r="M1025" t="s">
        <v>84</v>
      </c>
      <c r="N1025" t="s">
        <v>24</v>
      </c>
      <c r="O1025" t="s">
        <v>15</v>
      </c>
      <c r="P1025" t="s">
        <v>27</v>
      </c>
      <c r="Q1025">
        <v>6</v>
      </c>
      <c r="R1025">
        <v>24.54</v>
      </c>
      <c r="S1025">
        <f t="shared" si="59"/>
        <v>57750</v>
      </c>
      <c r="T1025">
        <f t="shared" si="60"/>
        <v>24380</v>
      </c>
      <c r="U1025">
        <f t="shared" si="61"/>
        <v>2.3687448728465954</v>
      </c>
      <c r="V1025">
        <v>404</v>
      </c>
      <c r="W1025">
        <v>370</v>
      </c>
    </row>
    <row r="1026" spans="1:23" x14ac:dyDescent="0.2">
      <c r="A1026">
        <v>19</v>
      </c>
      <c r="B1026" t="s">
        <v>80</v>
      </c>
      <c r="C1026" t="s">
        <v>79</v>
      </c>
      <c r="D1026" t="s">
        <v>82</v>
      </c>
      <c r="E1026">
        <v>16.260000000000002</v>
      </c>
      <c r="F1026">
        <v>145.12</v>
      </c>
      <c r="G1026">
        <v>-16.433</v>
      </c>
      <c r="H1026">
        <v>145.19999999999999</v>
      </c>
      <c r="I1026">
        <v>1250</v>
      </c>
      <c r="K1026" s="1">
        <v>13717</v>
      </c>
      <c r="L1026" t="s">
        <v>83</v>
      </c>
      <c r="M1026" t="s">
        <v>84</v>
      </c>
      <c r="N1026" t="s">
        <v>24</v>
      </c>
      <c r="O1026" t="s">
        <v>15</v>
      </c>
      <c r="P1026" t="s">
        <v>27</v>
      </c>
      <c r="Q1026">
        <v>7</v>
      </c>
      <c r="R1026">
        <v>23.89</v>
      </c>
      <c r="S1026">
        <f t="shared" si="59"/>
        <v>57750</v>
      </c>
      <c r="T1026">
        <f t="shared" si="60"/>
        <v>24380</v>
      </c>
      <c r="U1026">
        <f t="shared" si="61"/>
        <v>2.3687448728465954</v>
      </c>
      <c r="V1026">
        <v>404</v>
      </c>
      <c r="W1026">
        <v>370</v>
      </c>
    </row>
    <row r="1027" spans="1:23" x14ac:dyDescent="0.2">
      <c r="A1027">
        <v>19</v>
      </c>
      <c r="B1027" t="s">
        <v>80</v>
      </c>
      <c r="C1027" t="s">
        <v>79</v>
      </c>
      <c r="D1027" t="s">
        <v>82</v>
      </c>
      <c r="E1027">
        <v>16.260000000000002</v>
      </c>
      <c r="F1027">
        <v>145.12</v>
      </c>
      <c r="G1027">
        <v>-16.433</v>
      </c>
      <c r="H1027">
        <v>145.19999999999999</v>
      </c>
      <c r="I1027">
        <v>1250</v>
      </c>
      <c r="K1027" s="1">
        <v>13717</v>
      </c>
      <c r="L1027" t="s">
        <v>83</v>
      </c>
      <c r="M1027" t="s">
        <v>84</v>
      </c>
      <c r="N1027" t="s">
        <v>24</v>
      </c>
      <c r="O1027" t="s">
        <v>15</v>
      </c>
      <c r="P1027" t="s">
        <v>27</v>
      </c>
      <c r="Q1027">
        <v>8</v>
      </c>
      <c r="R1027">
        <v>24.7</v>
      </c>
      <c r="S1027">
        <f t="shared" si="59"/>
        <v>57750</v>
      </c>
      <c r="T1027">
        <f t="shared" si="60"/>
        <v>24380</v>
      </c>
      <c r="U1027">
        <f t="shared" si="61"/>
        <v>2.3687448728465954</v>
      </c>
      <c r="V1027">
        <v>404</v>
      </c>
      <c r="W1027">
        <v>370</v>
      </c>
    </row>
    <row r="1028" spans="1:23" x14ac:dyDescent="0.2">
      <c r="A1028">
        <v>19</v>
      </c>
      <c r="B1028" t="s">
        <v>80</v>
      </c>
      <c r="C1028" t="s">
        <v>79</v>
      </c>
      <c r="D1028" t="s">
        <v>82</v>
      </c>
      <c r="E1028">
        <v>16.260000000000002</v>
      </c>
      <c r="F1028">
        <v>145.12</v>
      </c>
      <c r="G1028">
        <v>-16.433</v>
      </c>
      <c r="H1028">
        <v>145.19999999999999</v>
      </c>
      <c r="I1028">
        <v>1250</v>
      </c>
      <c r="K1028" s="1">
        <v>13717</v>
      </c>
      <c r="L1028" t="s">
        <v>83</v>
      </c>
      <c r="M1028" t="s">
        <v>84</v>
      </c>
      <c r="N1028" t="s">
        <v>24</v>
      </c>
      <c r="O1028" t="s">
        <v>15</v>
      </c>
      <c r="P1028" t="s">
        <v>27</v>
      </c>
      <c r="Q1028">
        <v>9</v>
      </c>
      <c r="R1028">
        <v>27.59</v>
      </c>
      <c r="S1028">
        <f t="shared" si="59"/>
        <v>57750</v>
      </c>
      <c r="T1028">
        <f t="shared" si="60"/>
        <v>24380</v>
      </c>
      <c r="U1028">
        <f t="shared" si="61"/>
        <v>2.3687448728465954</v>
      </c>
      <c r="V1028">
        <v>404</v>
      </c>
      <c r="W1028">
        <v>370</v>
      </c>
    </row>
    <row r="1029" spans="1:23" x14ac:dyDescent="0.2">
      <c r="A1029">
        <v>19</v>
      </c>
      <c r="B1029" t="s">
        <v>80</v>
      </c>
      <c r="C1029" t="s">
        <v>79</v>
      </c>
      <c r="D1029" t="s">
        <v>82</v>
      </c>
      <c r="E1029">
        <v>16.260000000000002</v>
      </c>
      <c r="F1029">
        <v>145.12</v>
      </c>
      <c r="G1029">
        <v>-16.433</v>
      </c>
      <c r="H1029">
        <v>145.19999999999999</v>
      </c>
      <c r="I1029">
        <v>1250</v>
      </c>
      <c r="K1029" s="1">
        <v>13717</v>
      </c>
      <c r="L1029" t="s">
        <v>83</v>
      </c>
      <c r="M1029" t="s">
        <v>84</v>
      </c>
      <c r="N1029" t="s">
        <v>24</v>
      </c>
      <c r="O1029" t="s">
        <v>15</v>
      </c>
      <c r="P1029" t="s">
        <v>27</v>
      </c>
      <c r="Q1029">
        <v>10</v>
      </c>
      <c r="R1029">
        <v>21.14</v>
      </c>
      <c r="S1029">
        <f t="shared" si="59"/>
        <v>57750</v>
      </c>
      <c r="T1029">
        <f t="shared" si="60"/>
        <v>24380</v>
      </c>
      <c r="U1029">
        <f t="shared" si="61"/>
        <v>2.3687448728465954</v>
      </c>
      <c r="V1029">
        <v>404</v>
      </c>
      <c r="W1029">
        <v>370</v>
      </c>
    </row>
    <row r="1030" spans="1:23" x14ac:dyDescent="0.2">
      <c r="A1030">
        <v>19</v>
      </c>
      <c r="B1030" t="s">
        <v>80</v>
      </c>
      <c r="C1030" t="s">
        <v>79</v>
      </c>
      <c r="D1030" t="s">
        <v>82</v>
      </c>
      <c r="E1030">
        <v>16.260000000000002</v>
      </c>
      <c r="F1030">
        <v>145.12</v>
      </c>
      <c r="G1030">
        <v>-16.433</v>
      </c>
      <c r="H1030">
        <v>145.19999999999999</v>
      </c>
      <c r="I1030">
        <v>1250</v>
      </c>
      <c r="K1030" s="1">
        <v>13717</v>
      </c>
      <c r="L1030" t="s">
        <v>83</v>
      </c>
      <c r="M1030" t="s">
        <v>84</v>
      </c>
      <c r="N1030" t="s">
        <v>24</v>
      </c>
      <c r="O1030" t="s">
        <v>18</v>
      </c>
      <c r="P1030" t="s">
        <v>27</v>
      </c>
      <c r="Q1030">
        <v>1</v>
      </c>
      <c r="R1030">
        <v>10.98</v>
      </c>
      <c r="S1030">
        <f t="shared" si="59"/>
        <v>57750</v>
      </c>
      <c r="T1030">
        <f t="shared" si="60"/>
        <v>24380</v>
      </c>
      <c r="U1030">
        <f t="shared" si="61"/>
        <v>2.3687448728465954</v>
      </c>
      <c r="V1030">
        <v>404</v>
      </c>
      <c r="W1030">
        <v>370</v>
      </c>
    </row>
    <row r="1031" spans="1:23" x14ac:dyDescent="0.2">
      <c r="A1031">
        <v>19</v>
      </c>
      <c r="B1031" t="s">
        <v>80</v>
      </c>
      <c r="C1031" t="s">
        <v>79</v>
      </c>
      <c r="D1031" t="s">
        <v>82</v>
      </c>
      <c r="E1031">
        <v>16.260000000000002</v>
      </c>
      <c r="F1031">
        <v>145.12</v>
      </c>
      <c r="G1031">
        <v>-16.433</v>
      </c>
      <c r="H1031">
        <v>145.19999999999999</v>
      </c>
      <c r="I1031">
        <v>1250</v>
      </c>
      <c r="K1031" s="1">
        <v>13717</v>
      </c>
      <c r="L1031" t="s">
        <v>83</v>
      </c>
      <c r="M1031" t="s">
        <v>84</v>
      </c>
      <c r="N1031" t="s">
        <v>24</v>
      </c>
      <c r="O1031" t="s">
        <v>18</v>
      </c>
      <c r="P1031" t="s">
        <v>27</v>
      </c>
      <c r="Q1031">
        <v>2</v>
      </c>
      <c r="R1031">
        <v>12.3</v>
      </c>
      <c r="S1031">
        <f t="shared" si="59"/>
        <v>57750</v>
      </c>
      <c r="T1031">
        <f t="shared" si="60"/>
        <v>24380</v>
      </c>
      <c r="U1031">
        <f t="shared" si="61"/>
        <v>2.3687448728465954</v>
      </c>
      <c r="V1031">
        <v>404</v>
      </c>
      <c r="W1031">
        <v>370</v>
      </c>
    </row>
    <row r="1032" spans="1:23" x14ac:dyDescent="0.2">
      <c r="A1032">
        <v>19</v>
      </c>
      <c r="B1032" t="s">
        <v>80</v>
      </c>
      <c r="C1032" t="s">
        <v>79</v>
      </c>
      <c r="D1032" t="s">
        <v>82</v>
      </c>
      <c r="E1032">
        <v>16.260000000000002</v>
      </c>
      <c r="F1032">
        <v>145.12</v>
      </c>
      <c r="G1032">
        <v>-16.433</v>
      </c>
      <c r="H1032">
        <v>145.19999999999999</v>
      </c>
      <c r="I1032">
        <v>1250</v>
      </c>
      <c r="K1032" s="1">
        <v>13717</v>
      </c>
      <c r="L1032" t="s">
        <v>83</v>
      </c>
      <c r="M1032" t="s">
        <v>84</v>
      </c>
      <c r="N1032" t="s">
        <v>24</v>
      </c>
      <c r="O1032" t="s">
        <v>18</v>
      </c>
      <c r="P1032" t="s">
        <v>27</v>
      </c>
      <c r="Q1032">
        <v>3</v>
      </c>
      <c r="R1032">
        <v>11.94</v>
      </c>
      <c r="S1032">
        <f t="shared" si="59"/>
        <v>57750</v>
      </c>
      <c r="T1032">
        <f t="shared" si="60"/>
        <v>24380</v>
      </c>
      <c r="U1032">
        <f t="shared" si="61"/>
        <v>2.3687448728465954</v>
      </c>
      <c r="V1032">
        <v>404</v>
      </c>
      <c r="W1032">
        <v>370</v>
      </c>
    </row>
    <row r="1033" spans="1:23" x14ac:dyDescent="0.2">
      <c r="A1033">
        <v>19</v>
      </c>
      <c r="B1033" t="s">
        <v>80</v>
      </c>
      <c r="C1033" t="s">
        <v>79</v>
      </c>
      <c r="D1033" t="s">
        <v>82</v>
      </c>
      <c r="E1033">
        <v>16.260000000000002</v>
      </c>
      <c r="F1033">
        <v>145.12</v>
      </c>
      <c r="G1033">
        <v>-16.433</v>
      </c>
      <c r="H1033">
        <v>145.19999999999999</v>
      </c>
      <c r="I1033">
        <v>1250</v>
      </c>
      <c r="K1033" s="1">
        <v>13717</v>
      </c>
      <c r="L1033" t="s">
        <v>83</v>
      </c>
      <c r="M1033" t="s">
        <v>84</v>
      </c>
      <c r="N1033" t="s">
        <v>24</v>
      </c>
      <c r="O1033" t="s">
        <v>18</v>
      </c>
      <c r="P1033" t="s">
        <v>27</v>
      </c>
      <c r="Q1033">
        <v>4</v>
      </c>
      <c r="R1033">
        <v>10.56</v>
      </c>
      <c r="S1033">
        <f t="shared" si="59"/>
        <v>57750</v>
      </c>
      <c r="T1033">
        <f t="shared" si="60"/>
        <v>24380</v>
      </c>
      <c r="U1033">
        <f t="shared" si="61"/>
        <v>2.3687448728465954</v>
      </c>
      <c r="V1033">
        <v>404</v>
      </c>
      <c r="W1033">
        <v>370</v>
      </c>
    </row>
    <row r="1034" spans="1:23" x14ac:dyDescent="0.2">
      <c r="A1034">
        <v>19</v>
      </c>
      <c r="B1034" t="s">
        <v>80</v>
      </c>
      <c r="C1034" t="s">
        <v>79</v>
      </c>
      <c r="D1034" t="s">
        <v>82</v>
      </c>
      <c r="E1034">
        <v>16.260000000000002</v>
      </c>
      <c r="F1034">
        <v>145.12</v>
      </c>
      <c r="G1034">
        <v>-16.433</v>
      </c>
      <c r="H1034">
        <v>145.19999999999999</v>
      </c>
      <c r="I1034">
        <v>1250</v>
      </c>
      <c r="K1034" s="1">
        <v>13717</v>
      </c>
      <c r="L1034" t="s">
        <v>83</v>
      </c>
      <c r="M1034" t="s">
        <v>84</v>
      </c>
      <c r="N1034" t="s">
        <v>24</v>
      </c>
      <c r="O1034" t="s">
        <v>18</v>
      </c>
      <c r="P1034" t="s">
        <v>27</v>
      </c>
      <c r="Q1034">
        <v>5</v>
      </c>
      <c r="R1034">
        <v>13.66</v>
      </c>
      <c r="S1034">
        <f t="shared" si="59"/>
        <v>57750</v>
      </c>
      <c r="T1034">
        <f t="shared" si="60"/>
        <v>24380</v>
      </c>
      <c r="U1034">
        <f t="shared" si="61"/>
        <v>2.3687448728465954</v>
      </c>
      <c r="V1034">
        <v>404</v>
      </c>
      <c r="W1034">
        <v>370</v>
      </c>
    </row>
    <row r="1035" spans="1:23" x14ac:dyDescent="0.2">
      <c r="A1035">
        <v>19</v>
      </c>
      <c r="B1035" t="s">
        <v>80</v>
      </c>
      <c r="C1035" t="s">
        <v>79</v>
      </c>
      <c r="D1035" t="s">
        <v>82</v>
      </c>
      <c r="E1035">
        <v>16.260000000000002</v>
      </c>
      <c r="F1035">
        <v>145.12</v>
      </c>
      <c r="G1035">
        <v>-16.433</v>
      </c>
      <c r="H1035">
        <v>145.19999999999999</v>
      </c>
      <c r="I1035">
        <v>1250</v>
      </c>
      <c r="K1035" s="1">
        <v>13717</v>
      </c>
      <c r="L1035" t="s">
        <v>83</v>
      </c>
      <c r="M1035" t="s">
        <v>84</v>
      </c>
      <c r="N1035" t="s">
        <v>24</v>
      </c>
      <c r="O1035" t="s">
        <v>18</v>
      </c>
      <c r="P1035" t="s">
        <v>27</v>
      </c>
      <c r="Q1035">
        <v>6</v>
      </c>
      <c r="R1035">
        <v>11.93</v>
      </c>
      <c r="S1035">
        <f t="shared" si="59"/>
        <v>57750</v>
      </c>
      <c r="T1035">
        <f t="shared" si="60"/>
        <v>24380</v>
      </c>
      <c r="U1035">
        <f t="shared" si="61"/>
        <v>2.3687448728465954</v>
      </c>
      <c r="V1035">
        <v>404</v>
      </c>
      <c r="W1035">
        <v>370</v>
      </c>
    </row>
    <row r="1036" spans="1:23" x14ac:dyDescent="0.2">
      <c r="A1036">
        <v>19</v>
      </c>
      <c r="B1036" t="s">
        <v>80</v>
      </c>
      <c r="C1036" t="s">
        <v>79</v>
      </c>
      <c r="D1036" t="s">
        <v>82</v>
      </c>
      <c r="E1036">
        <v>16.260000000000002</v>
      </c>
      <c r="F1036">
        <v>145.12</v>
      </c>
      <c r="G1036">
        <v>-16.433</v>
      </c>
      <c r="H1036">
        <v>145.19999999999999</v>
      </c>
      <c r="I1036">
        <v>1250</v>
      </c>
      <c r="K1036" s="1">
        <v>13717</v>
      </c>
      <c r="L1036" t="s">
        <v>83</v>
      </c>
      <c r="M1036" t="s">
        <v>84</v>
      </c>
      <c r="N1036" t="s">
        <v>24</v>
      </c>
      <c r="O1036" t="s">
        <v>18</v>
      </c>
      <c r="P1036" t="s">
        <v>27</v>
      </c>
      <c r="Q1036">
        <v>7</v>
      </c>
      <c r="R1036">
        <v>13.41</v>
      </c>
      <c r="S1036">
        <f t="shared" si="59"/>
        <v>57750</v>
      </c>
      <c r="T1036">
        <f t="shared" si="60"/>
        <v>24380</v>
      </c>
      <c r="U1036">
        <f t="shared" si="61"/>
        <v>2.3687448728465954</v>
      </c>
      <c r="V1036">
        <v>404</v>
      </c>
      <c r="W1036">
        <v>370</v>
      </c>
    </row>
    <row r="1037" spans="1:23" x14ac:dyDescent="0.2">
      <c r="A1037">
        <v>19</v>
      </c>
      <c r="B1037" t="s">
        <v>80</v>
      </c>
      <c r="C1037" t="s">
        <v>79</v>
      </c>
      <c r="D1037" t="s">
        <v>82</v>
      </c>
      <c r="E1037">
        <v>16.260000000000002</v>
      </c>
      <c r="F1037">
        <v>145.12</v>
      </c>
      <c r="G1037">
        <v>-16.433</v>
      </c>
      <c r="H1037">
        <v>145.19999999999999</v>
      </c>
      <c r="I1037">
        <v>1250</v>
      </c>
      <c r="K1037" s="1">
        <v>13717</v>
      </c>
      <c r="L1037" t="s">
        <v>83</v>
      </c>
      <c r="M1037" t="s">
        <v>84</v>
      </c>
      <c r="N1037" t="s">
        <v>24</v>
      </c>
      <c r="O1037" t="s">
        <v>18</v>
      </c>
      <c r="P1037" t="s">
        <v>27</v>
      </c>
      <c r="Q1037">
        <v>8</v>
      </c>
      <c r="R1037">
        <v>17.260000000000002</v>
      </c>
      <c r="S1037">
        <f t="shared" si="59"/>
        <v>57750</v>
      </c>
      <c r="T1037">
        <f t="shared" si="60"/>
        <v>24380</v>
      </c>
      <c r="U1037">
        <f t="shared" si="61"/>
        <v>2.3687448728465954</v>
      </c>
      <c r="V1037">
        <v>404</v>
      </c>
      <c r="W1037">
        <v>370</v>
      </c>
    </row>
    <row r="1038" spans="1:23" x14ac:dyDescent="0.2">
      <c r="A1038">
        <v>19</v>
      </c>
      <c r="B1038" t="s">
        <v>80</v>
      </c>
      <c r="C1038" t="s">
        <v>79</v>
      </c>
      <c r="D1038" t="s">
        <v>82</v>
      </c>
      <c r="E1038">
        <v>16.260000000000002</v>
      </c>
      <c r="F1038">
        <v>145.12</v>
      </c>
      <c r="G1038">
        <v>-16.433</v>
      </c>
      <c r="H1038">
        <v>145.19999999999999</v>
      </c>
      <c r="I1038">
        <v>1250</v>
      </c>
      <c r="K1038" s="1">
        <v>13717</v>
      </c>
      <c r="L1038" t="s">
        <v>83</v>
      </c>
      <c r="M1038" t="s">
        <v>84</v>
      </c>
      <c r="N1038" t="s">
        <v>24</v>
      </c>
      <c r="O1038" t="s">
        <v>18</v>
      </c>
      <c r="P1038" t="s">
        <v>27</v>
      </c>
      <c r="Q1038">
        <v>9</v>
      </c>
      <c r="R1038">
        <v>12.09</v>
      </c>
      <c r="S1038">
        <f t="shared" si="59"/>
        <v>57750</v>
      </c>
      <c r="T1038">
        <f t="shared" si="60"/>
        <v>24380</v>
      </c>
      <c r="U1038">
        <f t="shared" si="61"/>
        <v>2.3687448728465954</v>
      </c>
      <c r="V1038">
        <v>404</v>
      </c>
      <c r="W1038">
        <v>370</v>
      </c>
    </row>
    <row r="1039" spans="1:23" x14ac:dyDescent="0.2">
      <c r="A1039">
        <v>19</v>
      </c>
      <c r="B1039" t="s">
        <v>80</v>
      </c>
      <c r="C1039" t="s">
        <v>79</v>
      </c>
      <c r="D1039" t="s">
        <v>82</v>
      </c>
      <c r="E1039">
        <v>16.260000000000002</v>
      </c>
      <c r="F1039">
        <v>145.12</v>
      </c>
      <c r="G1039">
        <v>-16.433</v>
      </c>
      <c r="H1039">
        <v>145.19999999999999</v>
      </c>
      <c r="I1039">
        <v>1250</v>
      </c>
      <c r="K1039" s="1">
        <v>13717</v>
      </c>
      <c r="L1039" t="s">
        <v>83</v>
      </c>
      <c r="M1039" t="s">
        <v>84</v>
      </c>
      <c r="N1039" t="s">
        <v>24</v>
      </c>
      <c r="O1039" t="s">
        <v>18</v>
      </c>
      <c r="P1039" t="s">
        <v>27</v>
      </c>
      <c r="Q1039">
        <v>10</v>
      </c>
      <c r="R1039">
        <v>13.39</v>
      </c>
      <c r="S1039">
        <f t="shared" si="59"/>
        <v>57750</v>
      </c>
      <c r="T1039">
        <f t="shared" si="60"/>
        <v>24380</v>
      </c>
      <c r="U1039">
        <f t="shared" si="61"/>
        <v>2.3687448728465954</v>
      </c>
      <c r="V1039">
        <v>404</v>
      </c>
      <c r="W1039">
        <v>370</v>
      </c>
    </row>
    <row r="1040" spans="1:23" hidden="1" x14ac:dyDescent="0.2">
      <c r="A1040">
        <v>20</v>
      </c>
      <c r="B1040" t="s">
        <v>80</v>
      </c>
      <c r="C1040" t="s">
        <v>79</v>
      </c>
      <c r="D1040" t="s">
        <v>82</v>
      </c>
      <c r="E1040">
        <v>16.260000000000002</v>
      </c>
      <c r="F1040">
        <v>145.12</v>
      </c>
      <c r="G1040">
        <v>-16.433</v>
      </c>
      <c r="H1040">
        <v>145.19999999999999</v>
      </c>
      <c r="I1040">
        <v>1250</v>
      </c>
      <c r="J1040" t="s">
        <v>6</v>
      </c>
      <c r="K1040" s="1">
        <v>13919</v>
      </c>
      <c r="L1040" t="s">
        <v>85</v>
      </c>
      <c r="M1040" t="s">
        <v>86</v>
      </c>
      <c r="N1040" t="s">
        <v>14</v>
      </c>
      <c r="O1040" t="s">
        <v>15</v>
      </c>
      <c r="P1040" t="s">
        <v>27</v>
      </c>
      <c r="Q1040">
        <v>1</v>
      </c>
      <c r="R1040">
        <v>11.21</v>
      </c>
      <c r="S1040">
        <f>(99+120)*323</f>
        <v>70737</v>
      </c>
      <c r="T1040">
        <f>272*99</f>
        <v>26928</v>
      </c>
      <c r="U1040">
        <f t="shared" si="61"/>
        <v>2.6268939393939394</v>
      </c>
      <c r="V1040">
        <v>349</v>
      </c>
      <c r="W1040">
        <v>392</v>
      </c>
    </row>
    <row r="1041" spans="1:23" hidden="1" x14ac:dyDescent="0.2">
      <c r="A1041">
        <v>20</v>
      </c>
      <c r="B1041" t="s">
        <v>80</v>
      </c>
      <c r="C1041" t="s">
        <v>79</v>
      </c>
      <c r="D1041" t="s">
        <v>82</v>
      </c>
      <c r="E1041">
        <v>16.260000000000002</v>
      </c>
      <c r="F1041">
        <v>145.12</v>
      </c>
      <c r="G1041">
        <v>-16.433</v>
      </c>
      <c r="H1041">
        <v>145.19999999999999</v>
      </c>
      <c r="I1041">
        <v>1250</v>
      </c>
      <c r="J1041" t="s">
        <v>6</v>
      </c>
      <c r="K1041" s="1">
        <v>13919</v>
      </c>
      <c r="L1041" t="s">
        <v>85</v>
      </c>
      <c r="M1041" t="s">
        <v>86</v>
      </c>
      <c r="N1041" t="s">
        <v>14</v>
      </c>
      <c r="O1041" t="s">
        <v>15</v>
      </c>
      <c r="P1041" t="s">
        <v>27</v>
      </c>
      <c r="Q1041">
        <v>2</v>
      </c>
      <c r="R1041">
        <v>11.74</v>
      </c>
      <c r="S1041">
        <f t="shared" ref="S1041:S1093" si="62">(99+120)*323</f>
        <v>70737</v>
      </c>
      <c r="T1041">
        <f t="shared" ref="T1041:T1093" si="63">272*99</f>
        <v>26928</v>
      </c>
      <c r="U1041">
        <f t="shared" ref="U1041:U1094" si="64">S1041/T1041</f>
        <v>2.6268939393939394</v>
      </c>
      <c r="V1041">
        <v>349</v>
      </c>
      <c r="W1041">
        <v>392</v>
      </c>
    </row>
    <row r="1042" spans="1:23" hidden="1" x14ac:dyDescent="0.2">
      <c r="A1042">
        <v>20</v>
      </c>
      <c r="B1042" t="s">
        <v>80</v>
      </c>
      <c r="C1042" t="s">
        <v>79</v>
      </c>
      <c r="D1042" t="s">
        <v>82</v>
      </c>
      <c r="E1042">
        <v>16.260000000000002</v>
      </c>
      <c r="F1042">
        <v>145.12</v>
      </c>
      <c r="G1042">
        <v>-16.433</v>
      </c>
      <c r="H1042">
        <v>145.19999999999999</v>
      </c>
      <c r="I1042">
        <v>1250</v>
      </c>
      <c r="J1042" t="s">
        <v>6</v>
      </c>
      <c r="K1042" s="1">
        <v>13919</v>
      </c>
      <c r="L1042" t="s">
        <v>85</v>
      </c>
      <c r="M1042" t="s">
        <v>86</v>
      </c>
      <c r="N1042" t="s">
        <v>14</v>
      </c>
      <c r="O1042" t="s">
        <v>15</v>
      </c>
      <c r="P1042" t="s">
        <v>27</v>
      </c>
      <c r="Q1042">
        <v>3</v>
      </c>
      <c r="R1042">
        <v>16.760000000000002</v>
      </c>
      <c r="S1042">
        <f t="shared" si="62"/>
        <v>70737</v>
      </c>
      <c r="T1042">
        <f t="shared" si="63"/>
        <v>26928</v>
      </c>
      <c r="U1042">
        <f t="shared" si="64"/>
        <v>2.6268939393939394</v>
      </c>
      <c r="V1042">
        <v>349</v>
      </c>
      <c r="W1042">
        <v>392</v>
      </c>
    </row>
    <row r="1043" spans="1:23" hidden="1" x14ac:dyDescent="0.2">
      <c r="A1043">
        <v>20</v>
      </c>
      <c r="B1043" t="s">
        <v>80</v>
      </c>
      <c r="C1043" t="s">
        <v>79</v>
      </c>
      <c r="D1043" t="s">
        <v>82</v>
      </c>
      <c r="E1043">
        <v>16.260000000000002</v>
      </c>
      <c r="F1043">
        <v>145.12</v>
      </c>
      <c r="G1043">
        <v>-16.433</v>
      </c>
      <c r="H1043">
        <v>145.19999999999999</v>
      </c>
      <c r="I1043">
        <v>1250</v>
      </c>
      <c r="J1043" t="s">
        <v>6</v>
      </c>
      <c r="K1043" s="1">
        <v>13919</v>
      </c>
      <c r="L1043" t="s">
        <v>85</v>
      </c>
      <c r="M1043" t="s">
        <v>86</v>
      </c>
      <c r="N1043" t="s">
        <v>14</v>
      </c>
      <c r="O1043" t="s">
        <v>15</v>
      </c>
      <c r="P1043" t="s">
        <v>27</v>
      </c>
      <c r="Q1043">
        <v>4</v>
      </c>
      <c r="R1043">
        <v>11.44</v>
      </c>
      <c r="S1043">
        <f t="shared" si="62"/>
        <v>70737</v>
      </c>
      <c r="T1043">
        <f t="shared" si="63"/>
        <v>26928</v>
      </c>
      <c r="U1043">
        <f t="shared" si="64"/>
        <v>2.6268939393939394</v>
      </c>
      <c r="V1043">
        <v>349</v>
      </c>
      <c r="W1043">
        <v>392</v>
      </c>
    </row>
    <row r="1044" spans="1:23" hidden="1" x14ac:dyDescent="0.2">
      <c r="A1044">
        <v>20</v>
      </c>
      <c r="B1044" t="s">
        <v>80</v>
      </c>
      <c r="C1044" t="s">
        <v>79</v>
      </c>
      <c r="D1044" t="s">
        <v>82</v>
      </c>
      <c r="E1044">
        <v>16.260000000000002</v>
      </c>
      <c r="F1044">
        <v>145.12</v>
      </c>
      <c r="G1044">
        <v>-16.433</v>
      </c>
      <c r="H1044">
        <v>145.19999999999999</v>
      </c>
      <c r="I1044">
        <v>1250</v>
      </c>
      <c r="J1044" t="s">
        <v>6</v>
      </c>
      <c r="K1044" s="1">
        <v>13919</v>
      </c>
      <c r="L1044" t="s">
        <v>85</v>
      </c>
      <c r="M1044" t="s">
        <v>86</v>
      </c>
      <c r="N1044" t="s">
        <v>14</v>
      </c>
      <c r="O1044" t="s">
        <v>15</v>
      </c>
      <c r="P1044" t="s">
        <v>27</v>
      </c>
      <c r="Q1044">
        <v>5</v>
      </c>
      <c r="R1044">
        <v>13.85</v>
      </c>
      <c r="S1044">
        <f t="shared" si="62"/>
        <v>70737</v>
      </c>
      <c r="T1044">
        <f t="shared" si="63"/>
        <v>26928</v>
      </c>
      <c r="U1044">
        <f t="shared" si="64"/>
        <v>2.6268939393939394</v>
      </c>
      <c r="V1044">
        <v>349</v>
      </c>
      <c r="W1044">
        <v>392</v>
      </c>
    </row>
    <row r="1045" spans="1:23" hidden="1" x14ac:dyDescent="0.2">
      <c r="A1045">
        <v>20</v>
      </c>
      <c r="B1045" t="s">
        <v>80</v>
      </c>
      <c r="C1045" t="s">
        <v>79</v>
      </c>
      <c r="D1045" t="s">
        <v>82</v>
      </c>
      <c r="E1045">
        <v>16.260000000000002</v>
      </c>
      <c r="F1045">
        <v>145.12</v>
      </c>
      <c r="G1045">
        <v>-16.433</v>
      </c>
      <c r="H1045">
        <v>145.19999999999999</v>
      </c>
      <c r="I1045">
        <v>1250</v>
      </c>
      <c r="J1045" t="s">
        <v>6</v>
      </c>
      <c r="K1045" s="1">
        <v>13919</v>
      </c>
      <c r="L1045" t="s">
        <v>85</v>
      </c>
      <c r="M1045" t="s">
        <v>86</v>
      </c>
      <c r="N1045" t="s">
        <v>14</v>
      </c>
      <c r="O1045" t="s">
        <v>15</v>
      </c>
      <c r="P1045" t="s">
        <v>27</v>
      </c>
      <c r="Q1045">
        <v>6</v>
      </c>
      <c r="R1045">
        <v>15.77</v>
      </c>
      <c r="S1045">
        <f t="shared" si="62"/>
        <v>70737</v>
      </c>
      <c r="T1045">
        <f t="shared" si="63"/>
        <v>26928</v>
      </c>
      <c r="U1045">
        <f t="shared" si="64"/>
        <v>2.6268939393939394</v>
      </c>
      <c r="V1045">
        <v>349</v>
      </c>
      <c r="W1045">
        <v>392</v>
      </c>
    </row>
    <row r="1046" spans="1:23" hidden="1" x14ac:dyDescent="0.2">
      <c r="A1046">
        <v>20</v>
      </c>
      <c r="B1046" t="s">
        <v>80</v>
      </c>
      <c r="C1046" t="s">
        <v>79</v>
      </c>
      <c r="D1046" t="s">
        <v>82</v>
      </c>
      <c r="E1046">
        <v>16.260000000000002</v>
      </c>
      <c r="F1046">
        <v>145.12</v>
      </c>
      <c r="G1046">
        <v>-16.433</v>
      </c>
      <c r="H1046">
        <v>145.19999999999999</v>
      </c>
      <c r="I1046">
        <v>1250</v>
      </c>
      <c r="J1046" t="s">
        <v>6</v>
      </c>
      <c r="K1046" s="1">
        <v>13919</v>
      </c>
      <c r="L1046" t="s">
        <v>85</v>
      </c>
      <c r="M1046" t="s">
        <v>86</v>
      </c>
      <c r="N1046" t="s">
        <v>14</v>
      </c>
      <c r="O1046" t="s">
        <v>16</v>
      </c>
      <c r="P1046" t="s">
        <v>27</v>
      </c>
      <c r="Q1046">
        <v>1</v>
      </c>
      <c r="R1046">
        <v>11.77</v>
      </c>
      <c r="S1046">
        <f t="shared" si="62"/>
        <v>70737</v>
      </c>
      <c r="T1046">
        <f t="shared" si="63"/>
        <v>26928</v>
      </c>
      <c r="U1046">
        <f t="shared" si="64"/>
        <v>2.6268939393939394</v>
      </c>
      <c r="V1046">
        <v>349</v>
      </c>
      <c r="W1046">
        <v>392</v>
      </c>
    </row>
    <row r="1047" spans="1:23" hidden="1" x14ac:dyDescent="0.2">
      <c r="A1047">
        <v>20</v>
      </c>
      <c r="B1047" t="s">
        <v>80</v>
      </c>
      <c r="C1047" t="s">
        <v>79</v>
      </c>
      <c r="D1047" t="s">
        <v>82</v>
      </c>
      <c r="E1047">
        <v>16.260000000000002</v>
      </c>
      <c r="F1047">
        <v>145.12</v>
      </c>
      <c r="G1047">
        <v>-16.433</v>
      </c>
      <c r="H1047">
        <v>145.19999999999999</v>
      </c>
      <c r="I1047">
        <v>1250</v>
      </c>
      <c r="J1047" t="s">
        <v>6</v>
      </c>
      <c r="K1047" s="1">
        <v>13919</v>
      </c>
      <c r="L1047" t="s">
        <v>85</v>
      </c>
      <c r="M1047" t="s">
        <v>86</v>
      </c>
      <c r="N1047" t="s">
        <v>14</v>
      </c>
      <c r="O1047" t="s">
        <v>16</v>
      </c>
      <c r="P1047" t="s">
        <v>27</v>
      </c>
      <c r="Q1047">
        <v>2</v>
      </c>
      <c r="R1047">
        <v>9.39</v>
      </c>
      <c r="S1047">
        <f t="shared" si="62"/>
        <v>70737</v>
      </c>
      <c r="T1047">
        <f t="shared" si="63"/>
        <v>26928</v>
      </c>
      <c r="U1047">
        <f t="shared" si="64"/>
        <v>2.6268939393939394</v>
      </c>
      <c r="V1047">
        <v>349</v>
      </c>
      <c r="W1047">
        <v>392</v>
      </c>
    </row>
    <row r="1048" spans="1:23" hidden="1" x14ac:dyDescent="0.2">
      <c r="A1048">
        <v>20</v>
      </c>
      <c r="B1048" t="s">
        <v>80</v>
      </c>
      <c r="C1048" t="s">
        <v>79</v>
      </c>
      <c r="D1048" t="s">
        <v>82</v>
      </c>
      <c r="E1048">
        <v>16.260000000000002</v>
      </c>
      <c r="F1048">
        <v>145.12</v>
      </c>
      <c r="G1048">
        <v>-16.433</v>
      </c>
      <c r="H1048">
        <v>145.19999999999999</v>
      </c>
      <c r="I1048">
        <v>1250</v>
      </c>
      <c r="J1048" t="s">
        <v>6</v>
      </c>
      <c r="K1048" s="1">
        <v>13919</v>
      </c>
      <c r="L1048" t="s">
        <v>85</v>
      </c>
      <c r="M1048" t="s">
        <v>86</v>
      </c>
      <c r="N1048" t="s">
        <v>14</v>
      </c>
      <c r="O1048" t="s">
        <v>16</v>
      </c>
      <c r="P1048" t="s">
        <v>27</v>
      </c>
      <c r="Q1048">
        <v>3</v>
      </c>
      <c r="R1048">
        <v>10.56</v>
      </c>
      <c r="S1048">
        <f t="shared" si="62"/>
        <v>70737</v>
      </c>
      <c r="T1048">
        <f t="shared" si="63"/>
        <v>26928</v>
      </c>
      <c r="U1048">
        <f t="shared" si="64"/>
        <v>2.6268939393939394</v>
      </c>
      <c r="V1048">
        <v>349</v>
      </c>
      <c r="W1048">
        <v>392</v>
      </c>
    </row>
    <row r="1049" spans="1:23" hidden="1" x14ac:dyDescent="0.2">
      <c r="A1049">
        <v>20</v>
      </c>
      <c r="B1049" t="s">
        <v>80</v>
      </c>
      <c r="C1049" t="s">
        <v>79</v>
      </c>
      <c r="D1049" t="s">
        <v>82</v>
      </c>
      <c r="E1049">
        <v>16.260000000000002</v>
      </c>
      <c r="F1049">
        <v>145.12</v>
      </c>
      <c r="G1049">
        <v>-16.433</v>
      </c>
      <c r="H1049">
        <v>145.19999999999999</v>
      </c>
      <c r="I1049">
        <v>1250</v>
      </c>
      <c r="J1049" t="s">
        <v>6</v>
      </c>
      <c r="K1049" s="1">
        <v>13919</v>
      </c>
      <c r="L1049" t="s">
        <v>85</v>
      </c>
      <c r="M1049" t="s">
        <v>86</v>
      </c>
      <c r="N1049" t="s">
        <v>14</v>
      </c>
      <c r="O1049" t="s">
        <v>16</v>
      </c>
      <c r="P1049" t="s">
        <v>27</v>
      </c>
      <c r="Q1049">
        <v>4</v>
      </c>
      <c r="R1049">
        <v>12.73</v>
      </c>
      <c r="S1049">
        <f t="shared" si="62"/>
        <v>70737</v>
      </c>
      <c r="T1049">
        <f t="shared" si="63"/>
        <v>26928</v>
      </c>
      <c r="U1049">
        <f t="shared" si="64"/>
        <v>2.6268939393939394</v>
      </c>
      <c r="V1049">
        <v>349</v>
      </c>
      <c r="W1049">
        <v>392</v>
      </c>
    </row>
    <row r="1050" spans="1:23" hidden="1" x14ac:dyDescent="0.2">
      <c r="A1050">
        <v>20</v>
      </c>
      <c r="B1050" t="s">
        <v>80</v>
      </c>
      <c r="C1050" t="s">
        <v>79</v>
      </c>
      <c r="D1050" t="s">
        <v>82</v>
      </c>
      <c r="E1050">
        <v>16.260000000000002</v>
      </c>
      <c r="F1050">
        <v>145.12</v>
      </c>
      <c r="G1050">
        <v>-16.433</v>
      </c>
      <c r="H1050">
        <v>145.19999999999999</v>
      </c>
      <c r="I1050">
        <v>1250</v>
      </c>
      <c r="J1050" t="s">
        <v>6</v>
      </c>
      <c r="K1050" s="1">
        <v>13919</v>
      </c>
      <c r="L1050" t="s">
        <v>85</v>
      </c>
      <c r="M1050" t="s">
        <v>86</v>
      </c>
      <c r="N1050" t="s">
        <v>14</v>
      </c>
      <c r="O1050" t="s">
        <v>16</v>
      </c>
      <c r="P1050" t="s">
        <v>27</v>
      </c>
      <c r="Q1050">
        <v>5</v>
      </c>
      <c r="R1050">
        <v>7.12</v>
      </c>
      <c r="S1050">
        <f t="shared" si="62"/>
        <v>70737</v>
      </c>
      <c r="T1050">
        <f t="shared" si="63"/>
        <v>26928</v>
      </c>
      <c r="U1050">
        <f t="shared" si="64"/>
        <v>2.6268939393939394</v>
      </c>
      <c r="V1050">
        <v>349</v>
      </c>
      <c r="W1050">
        <v>392</v>
      </c>
    </row>
    <row r="1051" spans="1:23" hidden="1" x14ac:dyDescent="0.2">
      <c r="A1051">
        <v>20</v>
      </c>
      <c r="B1051" t="s">
        <v>80</v>
      </c>
      <c r="C1051" t="s">
        <v>79</v>
      </c>
      <c r="D1051" t="s">
        <v>82</v>
      </c>
      <c r="E1051">
        <v>16.260000000000002</v>
      </c>
      <c r="F1051">
        <v>145.12</v>
      </c>
      <c r="G1051">
        <v>-16.433</v>
      </c>
      <c r="H1051">
        <v>145.19999999999999</v>
      </c>
      <c r="I1051">
        <v>1250</v>
      </c>
      <c r="J1051" t="s">
        <v>6</v>
      </c>
      <c r="K1051" s="1">
        <v>13919</v>
      </c>
      <c r="L1051" t="s">
        <v>85</v>
      </c>
      <c r="M1051" t="s">
        <v>86</v>
      </c>
      <c r="N1051" t="s">
        <v>14</v>
      </c>
      <c r="O1051" t="s">
        <v>16</v>
      </c>
      <c r="P1051" t="s">
        <v>27</v>
      </c>
      <c r="Q1051">
        <v>6</v>
      </c>
      <c r="R1051">
        <v>8.26</v>
      </c>
      <c r="S1051">
        <f t="shared" si="62"/>
        <v>70737</v>
      </c>
      <c r="T1051">
        <f t="shared" si="63"/>
        <v>26928</v>
      </c>
      <c r="U1051">
        <f t="shared" si="64"/>
        <v>2.6268939393939394</v>
      </c>
      <c r="V1051">
        <v>349</v>
      </c>
      <c r="W1051">
        <v>392</v>
      </c>
    </row>
    <row r="1052" spans="1:23" hidden="1" x14ac:dyDescent="0.2">
      <c r="A1052">
        <v>20</v>
      </c>
      <c r="B1052" t="s">
        <v>80</v>
      </c>
      <c r="C1052" t="s">
        <v>79</v>
      </c>
      <c r="D1052" t="s">
        <v>82</v>
      </c>
      <c r="E1052">
        <v>16.260000000000002</v>
      </c>
      <c r="F1052">
        <v>145.12</v>
      </c>
      <c r="G1052">
        <v>-16.433</v>
      </c>
      <c r="H1052">
        <v>145.19999999999999</v>
      </c>
      <c r="I1052">
        <v>1250</v>
      </c>
      <c r="J1052" t="s">
        <v>6</v>
      </c>
      <c r="K1052" s="1">
        <v>13919</v>
      </c>
      <c r="L1052" t="s">
        <v>85</v>
      </c>
      <c r="M1052" t="s">
        <v>86</v>
      </c>
      <c r="N1052" t="s">
        <v>14</v>
      </c>
      <c r="O1052" t="s">
        <v>18</v>
      </c>
      <c r="P1052" t="s">
        <v>27</v>
      </c>
      <c r="Q1052">
        <v>1</v>
      </c>
      <c r="R1052">
        <v>1.56</v>
      </c>
      <c r="S1052">
        <f t="shared" si="62"/>
        <v>70737</v>
      </c>
      <c r="T1052">
        <f t="shared" si="63"/>
        <v>26928</v>
      </c>
      <c r="U1052">
        <f t="shared" si="64"/>
        <v>2.6268939393939394</v>
      </c>
      <c r="V1052">
        <v>349</v>
      </c>
      <c r="W1052">
        <v>392</v>
      </c>
    </row>
    <row r="1053" spans="1:23" hidden="1" x14ac:dyDescent="0.2">
      <c r="A1053">
        <v>20</v>
      </c>
      <c r="B1053" t="s">
        <v>80</v>
      </c>
      <c r="C1053" t="s">
        <v>79</v>
      </c>
      <c r="D1053" t="s">
        <v>82</v>
      </c>
      <c r="E1053">
        <v>16.260000000000002</v>
      </c>
      <c r="F1053">
        <v>145.12</v>
      </c>
      <c r="G1053">
        <v>-16.433</v>
      </c>
      <c r="H1053">
        <v>145.19999999999999</v>
      </c>
      <c r="I1053">
        <v>1250</v>
      </c>
      <c r="J1053" t="s">
        <v>6</v>
      </c>
      <c r="K1053" s="1">
        <v>13919</v>
      </c>
      <c r="L1053" t="s">
        <v>85</v>
      </c>
      <c r="M1053" t="s">
        <v>86</v>
      </c>
      <c r="N1053" t="s">
        <v>14</v>
      </c>
      <c r="O1053" t="s">
        <v>18</v>
      </c>
      <c r="P1053" t="s">
        <v>27</v>
      </c>
      <c r="Q1053">
        <v>2</v>
      </c>
      <c r="R1053">
        <v>3.03</v>
      </c>
      <c r="S1053">
        <f t="shared" si="62"/>
        <v>70737</v>
      </c>
      <c r="T1053">
        <f t="shared" si="63"/>
        <v>26928</v>
      </c>
      <c r="U1053">
        <f t="shared" si="64"/>
        <v>2.6268939393939394</v>
      </c>
      <c r="V1053">
        <v>349</v>
      </c>
      <c r="W1053">
        <v>392</v>
      </c>
    </row>
    <row r="1054" spans="1:23" hidden="1" x14ac:dyDescent="0.2">
      <c r="A1054">
        <v>20</v>
      </c>
      <c r="B1054" t="s">
        <v>80</v>
      </c>
      <c r="C1054" t="s">
        <v>79</v>
      </c>
      <c r="D1054" t="s">
        <v>82</v>
      </c>
      <c r="E1054">
        <v>16.260000000000002</v>
      </c>
      <c r="F1054">
        <v>145.12</v>
      </c>
      <c r="G1054">
        <v>-16.433</v>
      </c>
      <c r="H1054">
        <v>145.19999999999999</v>
      </c>
      <c r="I1054">
        <v>1250</v>
      </c>
      <c r="J1054" t="s">
        <v>6</v>
      </c>
      <c r="K1054" s="1">
        <v>13919</v>
      </c>
      <c r="L1054" t="s">
        <v>85</v>
      </c>
      <c r="M1054" t="s">
        <v>86</v>
      </c>
      <c r="N1054" t="s">
        <v>14</v>
      </c>
      <c r="O1054" t="s">
        <v>18</v>
      </c>
      <c r="P1054" t="s">
        <v>27</v>
      </c>
      <c r="Q1054">
        <v>3</v>
      </c>
      <c r="R1054">
        <v>2.74</v>
      </c>
      <c r="S1054">
        <f t="shared" si="62"/>
        <v>70737</v>
      </c>
      <c r="T1054">
        <f t="shared" si="63"/>
        <v>26928</v>
      </c>
      <c r="U1054">
        <f t="shared" si="64"/>
        <v>2.6268939393939394</v>
      </c>
      <c r="V1054">
        <v>349</v>
      </c>
      <c r="W1054">
        <v>392</v>
      </c>
    </row>
    <row r="1055" spans="1:23" hidden="1" x14ac:dyDescent="0.2">
      <c r="A1055">
        <v>20</v>
      </c>
      <c r="B1055" t="s">
        <v>80</v>
      </c>
      <c r="C1055" t="s">
        <v>79</v>
      </c>
      <c r="D1055" t="s">
        <v>82</v>
      </c>
      <c r="E1055">
        <v>16.260000000000002</v>
      </c>
      <c r="F1055">
        <v>145.12</v>
      </c>
      <c r="G1055">
        <v>-16.433</v>
      </c>
      <c r="H1055">
        <v>145.19999999999999</v>
      </c>
      <c r="I1055">
        <v>1250</v>
      </c>
      <c r="J1055" t="s">
        <v>6</v>
      </c>
      <c r="K1055" s="1">
        <v>13919</v>
      </c>
      <c r="L1055" t="s">
        <v>85</v>
      </c>
      <c r="M1055" t="s">
        <v>86</v>
      </c>
      <c r="N1055" t="s">
        <v>14</v>
      </c>
      <c r="O1055" t="s">
        <v>18</v>
      </c>
      <c r="P1055" t="s">
        <v>27</v>
      </c>
      <c r="Q1055">
        <v>4</v>
      </c>
      <c r="R1055">
        <v>0.91</v>
      </c>
      <c r="S1055">
        <f t="shared" si="62"/>
        <v>70737</v>
      </c>
      <c r="T1055">
        <f t="shared" si="63"/>
        <v>26928</v>
      </c>
      <c r="U1055">
        <f t="shared" si="64"/>
        <v>2.6268939393939394</v>
      </c>
      <c r="V1055">
        <v>349</v>
      </c>
      <c r="W1055">
        <v>392</v>
      </c>
    </row>
    <row r="1056" spans="1:23" hidden="1" x14ac:dyDescent="0.2">
      <c r="A1056">
        <v>20</v>
      </c>
      <c r="B1056" t="s">
        <v>80</v>
      </c>
      <c r="C1056" t="s">
        <v>79</v>
      </c>
      <c r="D1056" t="s">
        <v>82</v>
      </c>
      <c r="E1056">
        <v>16.260000000000002</v>
      </c>
      <c r="F1056">
        <v>145.12</v>
      </c>
      <c r="G1056">
        <v>-16.433</v>
      </c>
      <c r="H1056">
        <v>145.19999999999999</v>
      </c>
      <c r="I1056">
        <v>1250</v>
      </c>
      <c r="J1056" t="s">
        <v>6</v>
      </c>
      <c r="K1056" s="1">
        <v>13919</v>
      </c>
      <c r="L1056" t="s">
        <v>85</v>
      </c>
      <c r="M1056" t="s">
        <v>86</v>
      </c>
      <c r="N1056" t="s">
        <v>14</v>
      </c>
      <c r="O1056" t="s">
        <v>18</v>
      </c>
      <c r="P1056" t="s">
        <v>27</v>
      </c>
      <c r="Q1056">
        <v>5</v>
      </c>
      <c r="R1056">
        <v>3.72</v>
      </c>
      <c r="S1056">
        <f t="shared" si="62"/>
        <v>70737</v>
      </c>
      <c r="T1056">
        <f t="shared" si="63"/>
        <v>26928</v>
      </c>
      <c r="U1056">
        <f t="shared" si="64"/>
        <v>2.6268939393939394</v>
      </c>
      <c r="V1056">
        <v>349</v>
      </c>
      <c r="W1056">
        <v>392</v>
      </c>
    </row>
    <row r="1057" spans="1:23" hidden="1" x14ac:dyDescent="0.2">
      <c r="A1057">
        <v>20</v>
      </c>
      <c r="B1057" t="s">
        <v>80</v>
      </c>
      <c r="C1057" t="s">
        <v>79</v>
      </c>
      <c r="D1057" t="s">
        <v>82</v>
      </c>
      <c r="E1057">
        <v>16.260000000000002</v>
      </c>
      <c r="F1057">
        <v>145.12</v>
      </c>
      <c r="G1057">
        <v>-16.433</v>
      </c>
      <c r="H1057">
        <v>145.19999999999999</v>
      </c>
      <c r="I1057">
        <v>1250</v>
      </c>
      <c r="J1057" t="s">
        <v>6</v>
      </c>
      <c r="K1057" s="1">
        <v>13919</v>
      </c>
      <c r="L1057" t="s">
        <v>85</v>
      </c>
      <c r="M1057" t="s">
        <v>86</v>
      </c>
      <c r="N1057" t="s">
        <v>14</v>
      </c>
      <c r="O1057" t="s">
        <v>18</v>
      </c>
      <c r="P1057" t="s">
        <v>27</v>
      </c>
      <c r="Q1057">
        <v>6</v>
      </c>
      <c r="R1057">
        <v>2.59</v>
      </c>
      <c r="S1057">
        <f t="shared" si="62"/>
        <v>70737</v>
      </c>
      <c r="T1057">
        <f t="shared" si="63"/>
        <v>26928</v>
      </c>
      <c r="U1057">
        <f t="shared" si="64"/>
        <v>2.6268939393939394</v>
      </c>
      <c r="V1057">
        <v>349</v>
      </c>
      <c r="W1057">
        <v>392</v>
      </c>
    </row>
    <row r="1058" spans="1:23" hidden="1" x14ac:dyDescent="0.2">
      <c r="A1058">
        <v>20</v>
      </c>
      <c r="B1058" t="s">
        <v>80</v>
      </c>
      <c r="C1058" t="s">
        <v>79</v>
      </c>
      <c r="D1058" t="s">
        <v>82</v>
      </c>
      <c r="E1058">
        <v>16.260000000000002</v>
      </c>
      <c r="F1058">
        <v>145.12</v>
      </c>
      <c r="G1058">
        <v>-16.433</v>
      </c>
      <c r="H1058">
        <v>145.19999999999999</v>
      </c>
      <c r="I1058">
        <v>1250</v>
      </c>
      <c r="J1058" t="s">
        <v>6</v>
      </c>
      <c r="K1058" s="1">
        <v>13919</v>
      </c>
      <c r="L1058" t="s">
        <v>85</v>
      </c>
      <c r="M1058" t="s">
        <v>86</v>
      </c>
      <c r="N1058" t="s">
        <v>14</v>
      </c>
      <c r="O1058" t="s">
        <v>19</v>
      </c>
      <c r="P1058" t="s">
        <v>27</v>
      </c>
      <c r="Q1058">
        <v>1</v>
      </c>
      <c r="R1058">
        <v>6.68</v>
      </c>
      <c r="S1058">
        <f t="shared" si="62"/>
        <v>70737</v>
      </c>
      <c r="T1058">
        <f t="shared" si="63"/>
        <v>26928</v>
      </c>
      <c r="U1058">
        <f t="shared" si="64"/>
        <v>2.6268939393939394</v>
      </c>
      <c r="V1058">
        <v>349</v>
      </c>
      <c r="W1058">
        <v>392</v>
      </c>
    </row>
    <row r="1059" spans="1:23" hidden="1" x14ac:dyDescent="0.2">
      <c r="A1059">
        <v>20</v>
      </c>
      <c r="B1059" t="s">
        <v>80</v>
      </c>
      <c r="C1059" t="s">
        <v>79</v>
      </c>
      <c r="D1059" t="s">
        <v>82</v>
      </c>
      <c r="E1059">
        <v>16.260000000000002</v>
      </c>
      <c r="F1059">
        <v>145.12</v>
      </c>
      <c r="G1059">
        <v>-16.433</v>
      </c>
      <c r="H1059">
        <v>145.19999999999999</v>
      </c>
      <c r="I1059">
        <v>1250</v>
      </c>
      <c r="J1059" t="s">
        <v>6</v>
      </c>
      <c r="K1059" s="1">
        <v>13919</v>
      </c>
      <c r="L1059" t="s">
        <v>85</v>
      </c>
      <c r="M1059" t="s">
        <v>86</v>
      </c>
      <c r="N1059" t="s">
        <v>14</v>
      </c>
      <c r="O1059" t="s">
        <v>19</v>
      </c>
      <c r="P1059" t="s">
        <v>27</v>
      </c>
      <c r="Q1059">
        <v>2</v>
      </c>
      <c r="R1059">
        <v>5.15</v>
      </c>
      <c r="S1059">
        <f t="shared" si="62"/>
        <v>70737</v>
      </c>
      <c r="T1059">
        <f t="shared" si="63"/>
        <v>26928</v>
      </c>
      <c r="U1059">
        <f t="shared" si="64"/>
        <v>2.6268939393939394</v>
      </c>
      <c r="V1059">
        <v>349</v>
      </c>
      <c r="W1059">
        <v>392</v>
      </c>
    </row>
    <row r="1060" spans="1:23" hidden="1" x14ac:dyDescent="0.2">
      <c r="A1060">
        <v>20</v>
      </c>
      <c r="B1060" t="s">
        <v>80</v>
      </c>
      <c r="C1060" t="s">
        <v>79</v>
      </c>
      <c r="D1060" t="s">
        <v>82</v>
      </c>
      <c r="E1060">
        <v>16.260000000000002</v>
      </c>
      <c r="F1060">
        <v>145.12</v>
      </c>
      <c r="G1060">
        <v>-16.433</v>
      </c>
      <c r="H1060">
        <v>145.19999999999999</v>
      </c>
      <c r="I1060">
        <v>1250</v>
      </c>
      <c r="J1060" t="s">
        <v>6</v>
      </c>
      <c r="K1060" s="1">
        <v>13919</v>
      </c>
      <c r="L1060" t="s">
        <v>85</v>
      </c>
      <c r="M1060" t="s">
        <v>86</v>
      </c>
      <c r="N1060" t="s">
        <v>14</v>
      </c>
      <c r="O1060" t="s">
        <v>19</v>
      </c>
      <c r="P1060" t="s">
        <v>27</v>
      </c>
      <c r="Q1060">
        <v>3</v>
      </c>
      <c r="R1060">
        <v>2.69</v>
      </c>
      <c r="S1060">
        <f t="shared" si="62"/>
        <v>70737</v>
      </c>
      <c r="T1060">
        <f t="shared" si="63"/>
        <v>26928</v>
      </c>
      <c r="U1060">
        <f t="shared" si="64"/>
        <v>2.6268939393939394</v>
      </c>
      <c r="V1060">
        <v>349</v>
      </c>
      <c r="W1060">
        <v>392</v>
      </c>
    </row>
    <row r="1061" spans="1:23" hidden="1" x14ac:dyDescent="0.2">
      <c r="A1061">
        <v>20</v>
      </c>
      <c r="B1061" t="s">
        <v>80</v>
      </c>
      <c r="C1061" t="s">
        <v>79</v>
      </c>
      <c r="D1061" t="s">
        <v>82</v>
      </c>
      <c r="E1061">
        <v>16.260000000000002</v>
      </c>
      <c r="F1061">
        <v>145.12</v>
      </c>
      <c r="G1061">
        <v>-16.433</v>
      </c>
      <c r="H1061">
        <v>145.19999999999999</v>
      </c>
      <c r="I1061">
        <v>1250</v>
      </c>
      <c r="J1061" t="s">
        <v>6</v>
      </c>
      <c r="K1061" s="1">
        <v>13919</v>
      </c>
      <c r="L1061" t="s">
        <v>85</v>
      </c>
      <c r="M1061" t="s">
        <v>86</v>
      </c>
      <c r="N1061" t="s">
        <v>14</v>
      </c>
      <c r="O1061" t="s">
        <v>19</v>
      </c>
      <c r="P1061" t="s">
        <v>27</v>
      </c>
      <c r="Q1061">
        <v>4</v>
      </c>
      <c r="R1061">
        <v>6.62</v>
      </c>
      <c r="S1061">
        <f t="shared" si="62"/>
        <v>70737</v>
      </c>
      <c r="T1061">
        <f t="shared" si="63"/>
        <v>26928</v>
      </c>
      <c r="U1061">
        <f t="shared" si="64"/>
        <v>2.6268939393939394</v>
      </c>
      <c r="V1061">
        <v>349</v>
      </c>
      <c r="W1061">
        <v>392</v>
      </c>
    </row>
    <row r="1062" spans="1:23" hidden="1" x14ac:dyDescent="0.2">
      <c r="A1062">
        <v>20</v>
      </c>
      <c r="B1062" t="s">
        <v>80</v>
      </c>
      <c r="C1062" t="s">
        <v>79</v>
      </c>
      <c r="D1062" t="s">
        <v>82</v>
      </c>
      <c r="E1062">
        <v>16.260000000000002</v>
      </c>
      <c r="F1062">
        <v>145.12</v>
      </c>
      <c r="G1062">
        <v>-16.433</v>
      </c>
      <c r="H1062">
        <v>145.19999999999999</v>
      </c>
      <c r="I1062">
        <v>1250</v>
      </c>
      <c r="J1062" t="s">
        <v>6</v>
      </c>
      <c r="K1062" s="1">
        <v>13919</v>
      </c>
      <c r="L1062" t="s">
        <v>85</v>
      </c>
      <c r="M1062" t="s">
        <v>86</v>
      </c>
      <c r="N1062" t="s">
        <v>14</v>
      </c>
      <c r="O1062" t="s">
        <v>19</v>
      </c>
      <c r="P1062" t="s">
        <v>27</v>
      </c>
      <c r="Q1062">
        <v>5</v>
      </c>
      <c r="R1062">
        <v>2.4900000000000002</v>
      </c>
      <c r="S1062">
        <f t="shared" si="62"/>
        <v>70737</v>
      </c>
      <c r="T1062">
        <f t="shared" si="63"/>
        <v>26928</v>
      </c>
      <c r="U1062">
        <f t="shared" si="64"/>
        <v>2.6268939393939394</v>
      </c>
      <c r="V1062">
        <v>349</v>
      </c>
      <c r="W1062">
        <v>392</v>
      </c>
    </row>
    <row r="1063" spans="1:23" hidden="1" x14ac:dyDescent="0.2">
      <c r="A1063">
        <v>20</v>
      </c>
      <c r="B1063" t="s">
        <v>80</v>
      </c>
      <c r="C1063" t="s">
        <v>79</v>
      </c>
      <c r="D1063" t="s">
        <v>82</v>
      </c>
      <c r="E1063">
        <v>16.260000000000002</v>
      </c>
      <c r="F1063">
        <v>145.12</v>
      </c>
      <c r="G1063">
        <v>-16.433</v>
      </c>
      <c r="H1063">
        <v>145.19999999999999</v>
      </c>
      <c r="I1063">
        <v>1250</v>
      </c>
      <c r="J1063" t="s">
        <v>6</v>
      </c>
      <c r="K1063" s="1">
        <v>13919</v>
      </c>
      <c r="L1063" t="s">
        <v>85</v>
      </c>
      <c r="M1063" t="s">
        <v>86</v>
      </c>
      <c r="N1063" t="s">
        <v>14</v>
      </c>
      <c r="O1063" t="s">
        <v>19</v>
      </c>
      <c r="P1063" t="s">
        <v>27</v>
      </c>
      <c r="Q1063">
        <v>6</v>
      </c>
      <c r="R1063">
        <v>2.8</v>
      </c>
      <c r="S1063">
        <f t="shared" si="62"/>
        <v>70737</v>
      </c>
      <c r="T1063">
        <f t="shared" si="63"/>
        <v>26928</v>
      </c>
      <c r="U1063">
        <f t="shared" si="64"/>
        <v>2.6268939393939394</v>
      </c>
      <c r="V1063">
        <v>349</v>
      </c>
      <c r="W1063">
        <v>392</v>
      </c>
    </row>
    <row r="1064" spans="1:23" hidden="1" x14ac:dyDescent="0.2">
      <c r="A1064">
        <v>20</v>
      </c>
      <c r="B1064" t="s">
        <v>80</v>
      </c>
      <c r="C1064" t="s">
        <v>79</v>
      </c>
      <c r="D1064" t="s">
        <v>82</v>
      </c>
      <c r="E1064">
        <v>16.260000000000002</v>
      </c>
      <c r="F1064">
        <v>145.12</v>
      </c>
      <c r="G1064">
        <v>-16.433</v>
      </c>
      <c r="H1064">
        <v>145.19999999999999</v>
      </c>
      <c r="I1064">
        <v>1250</v>
      </c>
      <c r="J1064" t="s">
        <v>6</v>
      </c>
      <c r="K1064" s="1">
        <v>13919</v>
      </c>
      <c r="L1064" t="s">
        <v>85</v>
      </c>
      <c r="M1064" t="s">
        <v>86</v>
      </c>
      <c r="N1064" t="s">
        <v>24</v>
      </c>
      <c r="O1064" t="s">
        <v>15</v>
      </c>
      <c r="P1064" t="s">
        <v>26</v>
      </c>
      <c r="Q1064">
        <v>1</v>
      </c>
      <c r="R1064">
        <v>36.729999999999997</v>
      </c>
      <c r="S1064">
        <f t="shared" si="62"/>
        <v>70737</v>
      </c>
      <c r="T1064">
        <f t="shared" si="63"/>
        <v>26928</v>
      </c>
      <c r="U1064">
        <f t="shared" si="64"/>
        <v>2.6268939393939394</v>
      </c>
      <c r="V1064">
        <v>349</v>
      </c>
      <c r="W1064">
        <v>392</v>
      </c>
    </row>
    <row r="1065" spans="1:23" hidden="1" x14ac:dyDescent="0.2">
      <c r="A1065">
        <v>20</v>
      </c>
      <c r="B1065" t="s">
        <v>80</v>
      </c>
      <c r="C1065" t="s">
        <v>79</v>
      </c>
      <c r="D1065" t="s">
        <v>82</v>
      </c>
      <c r="E1065">
        <v>16.260000000000002</v>
      </c>
      <c r="F1065">
        <v>145.12</v>
      </c>
      <c r="G1065">
        <v>-16.433</v>
      </c>
      <c r="H1065">
        <v>145.19999999999999</v>
      </c>
      <c r="I1065">
        <v>1250</v>
      </c>
      <c r="J1065" t="s">
        <v>6</v>
      </c>
      <c r="K1065" s="1">
        <v>13919</v>
      </c>
      <c r="L1065" t="s">
        <v>85</v>
      </c>
      <c r="M1065" t="s">
        <v>86</v>
      </c>
      <c r="N1065" t="s">
        <v>24</v>
      </c>
      <c r="O1065" t="s">
        <v>15</v>
      </c>
      <c r="P1065" t="s">
        <v>26</v>
      </c>
      <c r="Q1065">
        <v>2</v>
      </c>
      <c r="R1065">
        <v>33.53</v>
      </c>
      <c r="S1065">
        <f t="shared" si="62"/>
        <v>70737</v>
      </c>
      <c r="T1065">
        <f t="shared" si="63"/>
        <v>26928</v>
      </c>
      <c r="U1065">
        <f t="shared" si="64"/>
        <v>2.6268939393939394</v>
      </c>
      <c r="V1065">
        <v>349</v>
      </c>
      <c r="W1065">
        <v>392</v>
      </c>
    </row>
    <row r="1066" spans="1:23" hidden="1" x14ac:dyDescent="0.2">
      <c r="A1066">
        <v>20</v>
      </c>
      <c r="B1066" t="s">
        <v>80</v>
      </c>
      <c r="C1066" t="s">
        <v>79</v>
      </c>
      <c r="D1066" t="s">
        <v>82</v>
      </c>
      <c r="E1066">
        <v>16.260000000000002</v>
      </c>
      <c r="F1066">
        <v>145.12</v>
      </c>
      <c r="G1066">
        <v>-16.433</v>
      </c>
      <c r="H1066">
        <v>145.19999999999999</v>
      </c>
      <c r="I1066">
        <v>1250</v>
      </c>
      <c r="J1066" t="s">
        <v>6</v>
      </c>
      <c r="K1066" s="1">
        <v>13919</v>
      </c>
      <c r="L1066" t="s">
        <v>85</v>
      </c>
      <c r="M1066" t="s">
        <v>86</v>
      </c>
      <c r="N1066" t="s">
        <v>24</v>
      </c>
      <c r="O1066" t="s">
        <v>15</v>
      </c>
      <c r="P1066" t="s">
        <v>26</v>
      </c>
      <c r="Q1066">
        <v>3</v>
      </c>
      <c r="R1066">
        <v>35.43</v>
      </c>
      <c r="S1066">
        <f t="shared" si="62"/>
        <v>70737</v>
      </c>
      <c r="T1066">
        <f t="shared" si="63"/>
        <v>26928</v>
      </c>
      <c r="U1066">
        <f t="shared" si="64"/>
        <v>2.6268939393939394</v>
      </c>
      <c r="V1066">
        <v>349</v>
      </c>
      <c r="W1066">
        <v>392</v>
      </c>
    </row>
    <row r="1067" spans="1:23" hidden="1" x14ac:dyDescent="0.2">
      <c r="A1067">
        <v>20</v>
      </c>
      <c r="B1067" t="s">
        <v>80</v>
      </c>
      <c r="C1067" t="s">
        <v>79</v>
      </c>
      <c r="D1067" t="s">
        <v>82</v>
      </c>
      <c r="E1067">
        <v>16.260000000000002</v>
      </c>
      <c r="F1067">
        <v>145.12</v>
      </c>
      <c r="G1067">
        <v>-16.433</v>
      </c>
      <c r="H1067">
        <v>145.19999999999999</v>
      </c>
      <c r="I1067">
        <v>1250</v>
      </c>
      <c r="J1067" t="s">
        <v>6</v>
      </c>
      <c r="K1067" s="1">
        <v>13919</v>
      </c>
      <c r="L1067" t="s">
        <v>85</v>
      </c>
      <c r="M1067" t="s">
        <v>86</v>
      </c>
      <c r="N1067" t="s">
        <v>24</v>
      </c>
      <c r="O1067" t="s">
        <v>15</v>
      </c>
      <c r="P1067" t="s">
        <v>26</v>
      </c>
      <c r="Q1067">
        <v>4</v>
      </c>
      <c r="R1067">
        <v>34.9</v>
      </c>
      <c r="S1067">
        <f t="shared" si="62"/>
        <v>70737</v>
      </c>
      <c r="T1067">
        <f t="shared" si="63"/>
        <v>26928</v>
      </c>
      <c r="U1067">
        <f t="shared" si="64"/>
        <v>2.6268939393939394</v>
      </c>
      <c r="V1067">
        <v>349</v>
      </c>
      <c r="W1067">
        <v>392</v>
      </c>
    </row>
    <row r="1068" spans="1:23" hidden="1" x14ac:dyDescent="0.2">
      <c r="A1068">
        <v>20</v>
      </c>
      <c r="B1068" t="s">
        <v>80</v>
      </c>
      <c r="C1068" t="s">
        <v>79</v>
      </c>
      <c r="D1068" t="s">
        <v>82</v>
      </c>
      <c r="E1068">
        <v>16.260000000000002</v>
      </c>
      <c r="F1068">
        <v>145.12</v>
      </c>
      <c r="G1068">
        <v>-16.433</v>
      </c>
      <c r="H1068">
        <v>145.19999999999999</v>
      </c>
      <c r="I1068">
        <v>1250</v>
      </c>
      <c r="J1068" t="s">
        <v>6</v>
      </c>
      <c r="K1068" s="1">
        <v>13919</v>
      </c>
      <c r="L1068" t="s">
        <v>85</v>
      </c>
      <c r="M1068" t="s">
        <v>86</v>
      </c>
      <c r="N1068" t="s">
        <v>24</v>
      </c>
      <c r="O1068" t="s">
        <v>15</v>
      </c>
      <c r="P1068" t="s">
        <v>26</v>
      </c>
      <c r="Q1068">
        <v>5</v>
      </c>
      <c r="R1068">
        <v>24.13</v>
      </c>
      <c r="S1068">
        <f t="shared" si="62"/>
        <v>70737</v>
      </c>
      <c r="T1068">
        <f t="shared" si="63"/>
        <v>26928</v>
      </c>
      <c r="U1068">
        <f t="shared" si="64"/>
        <v>2.6268939393939394</v>
      </c>
      <c r="V1068">
        <v>349</v>
      </c>
      <c r="W1068">
        <v>392</v>
      </c>
    </row>
    <row r="1069" spans="1:23" hidden="1" x14ac:dyDescent="0.2">
      <c r="A1069">
        <v>20</v>
      </c>
      <c r="B1069" t="s">
        <v>80</v>
      </c>
      <c r="C1069" t="s">
        <v>79</v>
      </c>
      <c r="D1069" t="s">
        <v>82</v>
      </c>
      <c r="E1069">
        <v>16.260000000000002</v>
      </c>
      <c r="F1069">
        <v>145.12</v>
      </c>
      <c r="G1069">
        <v>-16.433</v>
      </c>
      <c r="H1069">
        <v>145.19999999999999</v>
      </c>
      <c r="I1069">
        <v>1250</v>
      </c>
      <c r="J1069" t="s">
        <v>6</v>
      </c>
      <c r="K1069" s="1">
        <v>13919</v>
      </c>
      <c r="L1069" t="s">
        <v>85</v>
      </c>
      <c r="M1069" t="s">
        <v>86</v>
      </c>
      <c r="N1069" t="s">
        <v>24</v>
      </c>
      <c r="O1069" t="s">
        <v>15</v>
      </c>
      <c r="P1069" t="s">
        <v>26</v>
      </c>
      <c r="Q1069">
        <v>6</v>
      </c>
      <c r="R1069">
        <v>39.89</v>
      </c>
      <c r="S1069">
        <f t="shared" si="62"/>
        <v>70737</v>
      </c>
      <c r="T1069">
        <f t="shared" si="63"/>
        <v>26928</v>
      </c>
      <c r="U1069">
        <f t="shared" si="64"/>
        <v>2.6268939393939394</v>
      </c>
      <c r="V1069">
        <v>349</v>
      </c>
      <c r="W1069">
        <v>392</v>
      </c>
    </row>
    <row r="1070" spans="1:23" hidden="1" x14ac:dyDescent="0.2">
      <c r="A1070">
        <v>20</v>
      </c>
      <c r="B1070" t="s">
        <v>80</v>
      </c>
      <c r="C1070" t="s">
        <v>79</v>
      </c>
      <c r="D1070" t="s">
        <v>82</v>
      </c>
      <c r="E1070">
        <v>16.260000000000002</v>
      </c>
      <c r="F1070">
        <v>145.12</v>
      </c>
      <c r="G1070">
        <v>-16.433</v>
      </c>
      <c r="H1070">
        <v>145.19999999999999</v>
      </c>
      <c r="I1070">
        <v>1250</v>
      </c>
      <c r="J1070" t="s">
        <v>6</v>
      </c>
      <c r="K1070" s="1">
        <v>13919</v>
      </c>
      <c r="L1070" t="s">
        <v>85</v>
      </c>
      <c r="M1070" t="s">
        <v>86</v>
      </c>
      <c r="N1070" t="s">
        <v>24</v>
      </c>
      <c r="O1070" t="s">
        <v>15</v>
      </c>
      <c r="P1070" t="s">
        <v>26</v>
      </c>
      <c r="Q1070">
        <v>7</v>
      </c>
      <c r="R1070">
        <v>33.58</v>
      </c>
      <c r="S1070">
        <f t="shared" si="62"/>
        <v>70737</v>
      </c>
      <c r="T1070">
        <f t="shared" si="63"/>
        <v>26928</v>
      </c>
      <c r="U1070">
        <f t="shared" si="64"/>
        <v>2.6268939393939394</v>
      </c>
      <c r="V1070">
        <v>349</v>
      </c>
      <c r="W1070">
        <v>392</v>
      </c>
    </row>
    <row r="1071" spans="1:23" hidden="1" x14ac:dyDescent="0.2">
      <c r="A1071">
        <v>20</v>
      </c>
      <c r="B1071" t="s">
        <v>80</v>
      </c>
      <c r="C1071" t="s">
        <v>79</v>
      </c>
      <c r="D1071" t="s">
        <v>82</v>
      </c>
      <c r="E1071">
        <v>16.260000000000002</v>
      </c>
      <c r="F1071">
        <v>145.12</v>
      </c>
      <c r="G1071">
        <v>-16.433</v>
      </c>
      <c r="H1071">
        <v>145.19999999999999</v>
      </c>
      <c r="I1071">
        <v>1250</v>
      </c>
      <c r="J1071" t="s">
        <v>6</v>
      </c>
      <c r="K1071" s="1">
        <v>13919</v>
      </c>
      <c r="L1071" t="s">
        <v>85</v>
      </c>
      <c r="M1071" t="s">
        <v>86</v>
      </c>
      <c r="N1071" t="s">
        <v>24</v>
      </c>
      <c r="O1071" t="s">
        <v>15</v>
      </c>
      <c r="P1071" t="s">
        <v>26</v>
      </c>
      <c r="Q1071">
        <v>8</v>
      </c>
      <c r="R1071">
        <v>43.54</v>
      </c>
      <c r="S1071">
        <f t="shared" si="62"/>
        <v>70737</v>
      </c>
      <c r="T1071">
        <f t="shared" si="63"/>
        <v>26928</v>
      </c>
      <c r="U1071">
        <f t="shared" si="64"/>
        <v>2.6268939393939394</v>
      </c>
      <c r="V1071">
        <v>349</v>
      </c>
      <c r="W1071">
        <v>392</v>
      </c>
    </row>
    <row r="1072" spans="1:23" hidden="1" x14ac:dyDescent="0.2">
      <c r="A1072">
        <v>20</v>
      </c>
      <c r="B1072" t="s">
        <v>80</v>
      </c>
      <c r="C1072" t="s">
        <v>79</v>
      </c>
      <c r="D1072" t="s">
        <v>82</v>
      </c>
      <c r="E1072">
        <v>16.260000000000002</v>
      </c>
      <c r="F1072">
        <v>145.12</v>
      </c>
      <c r="G1072">
        <v>-16.433</v>
      </c>
      <c r="H1072">
        <v>145.19999999999999</v>
      </c>
      <c r="I1072">
        <v>1250</v>
      </c>
      <c r="J1072" t="s">
        <v>6</v>
      </c>
      <c r="K1072" s="1">
        <v>13919</v>
      </c>
      <c r="L1072" t="s">
        <v>85</v>
      </c>
      <c r="M1072" t="s">
        <v>86</v>
      </c>
      <c r="N1072" t="s">
        <v>24</v>
      </c>
      <c r="O1072" t="s">
        <v>15</v>
      </c>
      <c r="P1072" t="s">
        <v>26</v>
      </c>
      <c r="Q1072">
        <v>9</v>
      </c>
      <c r="R1072">
        <v>34.6</v>
      </c>
      <c r="S1072">
        <f t="shared" si="62"/>
        <v>70737</v>
      </c>
      <c r="T1072">
        <f t="shared" si="63"/>
        <v>26928</v>
      </c>
      <c r="U1072">
        <f t="shared" si="64"/>
        <v>2.6268939393939394</v>
      </c>
      <c r="V1072">
        <v>349</v>
      </c>
      <c r="W1072">
        <v>392</v>
      </c>
    </row>
    <row r="1073" spans="1:23" hidden="1" x14ac:dyDescent="0.2">
      <c r="A1073">
        <v>20</v>
      </c>
      <c r="B1073" t="s">
        <v>80</v>
      </c>
      <c r="C1073" t="s">
        <v>79</v>
      </c>
      <c r="D1073" t="s">
        <v>82</v>
      </c>
      <c r="E1073">
        <v>16.260000000000002</v>
      </c>
      <c r="F1073">
        <v>145.12</v>
      </c>
      <c r="G1073">
        <v>-16.433</v>
      </c>
      <c r="H1073">
        <v>145.19999999999999</v>
      </c>
      <c r="I1073">
        <v>1250</v>
      </c>
      <c r="J1073" t="s">
        <v>6</v>
      </c>
      <c r="K1073" s="1">
        <v>13919</v>
      </c>
      <c r="L1073" t="s">
        <v>85</v>
      </c>
      <c r="M1073" t="s">
        <v>86</v>
      </c>
      <c r="N1073" t="s">
        <v>24</v>
      </c>
      <c r="O1073" t="s">
        <v>15</v>
      </c>
      <c r="P1073" t="s">
        <v>26</v>
      </c>
      <c r="Q1073">
        <v>10</v>
      </c>
      <c r="R1073">
        <v>31.94</v>
      </c>
      <c r="S1073">
        <f t="shared" si="62"/>
        <v>70737</v>
      </c>
      <c r="T1073">
        <f t="shared" si="63"/>
        <v>26928</v>
      </c>
      <c r="U1073">
        <f t="shared" si="64"/>
        <v>2.6268939393939394</v>
      </c>
      <c r="V1073">
        <v>349</v>
      </c>
      <c r="W1073">
        <v>392</v>
      </c>
    </row>
    <row r="1074" spans="1:23" x14ac:dyDescent="0.2">
      <c r="A1074">
        <v>20</v>
      </c>
      <c r="B1074" t="s">
        <v>80</v>
      </c>
      <c r="C1074" t="s">
        <v>79</v>
      </c>
      <c r="D1074" t="s">
        <v>82</v>
      </c>
      <c r="E1074">
        <v>16.260000000000002</v>
      </c>
      <c r="F1074">
        <v>145.12</v>
      </c>
      <c r="G1074">
        <v>-16.433</v>
      </c>
      <c r="H1074">
        <v>145.19999999999999</v>
      </c>
      <c r="I1074">
        <v>1250</v>
      </c>
      <c r="J1074" t="s">
        <v>6</v>
      </c>
      <c r="K1074" s="1">
        <v>13919</v>
      </c>
      <c r="L1074" t="s">
        <v>85</v>
      </c>
      <c r="M1074" t="s">
        <v>86</v>
      </c>
      <c r="N1074" t="s">
        <v>24</v>
      </c>
      <c r="O1074" t="s">
        <v>15</v>
      </c>
      <c r="P1074" t="s">
        <v>27</v>
      </c>
      <c r="Q1074">
        <v>1</v>
      </c>
      <c r="R1074">
        <v>28.09</v>
      </c>
      <c r="S1074">
        <f t="shared" si="62"/>
        <v>70737</v>
      </c>
      <c r="T1074">
        <f t="shared" si="63"/>
        <v>26928</v>
      </c>
      <c r="U1074">
        <f t="shared" si="64"/>
        <v>2.6268939393939394</v>
      </c>
      <c r="V1074">
        <v>349</v>
      </c>
      <c r="W1074">
        <v>392</v>
      </c>
    </row>
    <row r="1075" spans="1:23" x14ac:dyDescent="0.2">
      <c r="A1075">
        <v>20</v>
      </c>
      <c r="B1075" t="s">
        <v>80</v>
      </c>
      <c r="C1075" t="s">
        <v>79</v>
      </c>
      <c r="D1075" t="s">
        <v>82</v>
      </c>
      <c r="E1075">
        <v>16.260000000000002</v>
      </c>
      <c r="F1075">
        <v>145.12</v>
      </c>
      <c r="G1075">
        <v>-16.433</v>
      </c>
      <c r="H1075">
        <v>145.19999999999999</v>
      </c>
      <c r="I1075">
        <v>1250</v>
      </c>
      <c r="J1075" t="s">
        <v>6</v>
      </c>
      <c r="K1075" s="1">
        <v>13919</v>
      </c>
      <c r="L1075" t="s">
        <v>85</v>
      </c>
      <c r="M1075" t="s">
        <v>86</v>
      </c>
      <c r="N1075" t="s">
        <v>24</v>
      </c>
      <c r="O1075" t="s">
        <v>15</v>
      </c>
      <c r="P1075" t="s">
        <v>27</v>
      </c>
      <c r="Q1075">
        <v>2</v>
      </c>
      <c r="R1075">
        <v>26.6</v>
      </c>
      <c r="S1075">
        <f t="shared" si="62"/>
        <v>70737</v>
      </c>
      <c r="T1075">
        <f t="shared" si="63"/>
        <v>26928</v>
      </c>
      <c r="U1075">
        <f t="shared" si="64"/>
        <v>2.6268939393939394</v>
      </c>
      <c r="V1075">
        <v>349</v>
      </c>
      <c r="W1075">
        <v>392</v>
      </c>
    </row>
    <row r="1076" spans="1:23" x14ac:dyDescent="0.2">
      <c r="A1076">
        <v>20</v>
      </c>
      <c r="B1076" t="s">
        <v>80</v>
      </c>
      <c r="C1076" t="s">
        <v>79</v>
      </c>
      <c r="D1076" t="s">
        <v>82</v>
      </c>
      <c r="E1076">
        <v>16.260000000000002</v>
      </c>
      <c r="F1076">
        <v>145.12</v>
      </c>
      <c r="G1076">
        <v>-16.433</v>
      </c>
      <c r="H1076">
        <v>145.19999999999999</v>
      </c>
      <c r="I1076">
        <v>1250</v>
      </c>
      <c r="J1076" t="s">
        <v>6</v>
      </c>
      <c r="K1076" s="1">
        <v>13919</v>
      </c>
      <c r="L1076" t="s">
        <v>85</v>
      </c>
      <c r="M1076" t="s">
        <v>86</v>
      </c>
      <c r="N1076" t="s">
        <v>24</v>
      </c>
      <c r="O1076" t="s">
        <v>15</v>
      </c>
      <c r="P1076" t="s">
        <v>27</v>
      </c>
      <c r="Q1076">
        <v>3</v>
      </c>
      <c r="R1076">
        <v>19.73</v>
      </c>
      <c r="S1076">
        <f t="shared" si="62"/>
        <v>70737</v>
      </c>
      <c r="T1076">
        <f t="shared" si="63"/>
        <v>26928</v>
      </c>
      <c r="U1076">
        <f t="shared" si="64"/>
        <v>2.6268939393939394</v>
      </c>
      <c r="V1076">
        <v>349</v>
      </c>
      <c r="W1076">
        <v>392</v>
      </c>
    </row>
    <row r="1077" spans="1:23" x14ac:dyDescent="0.2">
      <c r="A1077">
        <v>20</v>
      </c>
      <c r="B1077" t="s">
        <v>80</v>
      </c>
      <c r="C1077" t="s">
        <v>79</v>
      </c>
      <c r="D1077" t="s">
        <v>82</v>
      </c>
      <c r="E1077">
        <v>16.260000000000002</v>
      </c>
      <c r="F1077">
        <v>145.12</v>
      </c>
      <c r="G1077">
        <v>-16.433</v>
      </c>
      <c r="H1077">
        <v>145.19999999999999</v>
      </c>
      <c r="I1077">
        <v>1250</v>
      </c>
      <c r="J1077" t="s">
        <v>6</v>
      </c>
      <c r="K1077" s="1">
        <v>13919</v>
      </c>
      <c r="L1077" t="s">
        <v>85</v>
      </c>
      <c r="M1077" t="s">
        <v>86</v>
      </c>
      <c r="N1077" t="s">
        <v>24</v>
      </c>
      <c r="O1077" t="s">
        <v>15</v>
      </c>
      <c r="P1077" t="s">
        <v>27</v>
      </c>
      <c r="Q1077">
        <v>4</v>
      </c>
      <c r="R1077">
        <v>25.72</v>
      </c>
      <c r="S1077">
        <f t="shared" si="62"/>
        <v>70737</v>
      </c>
      <c r="T1077">
        <f t="shared" si="63"/>
        <v>26928</v>
      </c>
      <c r="U1077">
        <f t="shared" si="64"/>
        <v>2.6268939393939394</v>
      </c>
      <c r="V1077">
        <v>349</v>
      </c>
      <c r="W1077">
        <v>392</v>
      </c>
    </row>
    <row r="1078" spans="1:23" x14ac:dyDescent="0.2">
      <c r="A1078">
        <v>20</v>
      </c>
      <c r="B1078" t="s">
        <v>80</v>
      </c>
      <c r="C1078" t="s">
        <v>79</v>
      </c>
      <c r="D1078" t="s">
        <v>82</v>
      </c>
      <c r="E1078">
        <v>16.260000000000002</v>
      </c>
      <c r="F1078">
        <v>145.12</v>
      </c>
      <c r="G1078">
        <v>-16.433</v>
      </c>
      <c r="H1078">
        <v>145.19999999999999</v>
      </c>
      <c r="I1078">
        <v>1250</v>
      </c>
      <c r="J1078" t="s">
        <v>6</v>
      </c>
      <c r="K1078" s="1">
        <v>13919</v>
      </c>
      <c r="L1078" t="s">
        <v>85</v>
      </c>
      <c r="M1078" t="s">
        <v>86</v>
      </c>
      <c r="N1078" t="s">
        <v>24</v>
      </c>
      <c r="O1078" t="s">
        <v>15</v>
      </c>
      <c r="P1078" t="s">
        <v>27</v>
      </c>
      <c r="Q1078">
        <v>5</v>
      </c>
      <c r="R1078">
        <v>27.06</v>
      </c>
      <c r="S1078">
        <f t="shared" si="62"/>
        <v>70737</v>
      </c>
      <c r="T1078">
        <f t="shared" si="63"/>
        <v>26928</v>
      </c>
      <c r="U1078">
        <f t="shared" si="64"/>
        <v>2.6268939393939394</v>
      </c>
      <c r="V1078">
        <v>349</v>
      </c>
      <c r="W1078">
        <v>392</v>
      </c>
    </row>
    <row r="1079" spans="1:23" x14ac:dyDescent="0.2">
      <c r="A1079">
        <v>20</v>
      </c>
      <c r="B1079" t="s">
        <v>80</v>
      </c>
      <c r="C1079" t="s">
        <v>79</v>
      </c>
      <c r="D1079" t="s">
        <v>82</v>
      </c>
      <c r="E1079">
        <v>16.260000000000002</v>
      </c>
      <c r="F1079">
        <v>145.12</v>
      </c>
      <c r="G1079">
        <v>-16.433</v>
      </c>
      <c r="H1079">
        <v>145.19999999999999</v>
      </c>
      <c r="I1079">
        <v>1250</v>
      </c>
      <c r="J1079" t="s">
        <v>6</v>
      </c>
      <c r="K1079" s="1">
        <v>13919</v>
      </c>
      <c r="L1079" t="s">
        <v>85</v>
      </c>
      <c r="M1079" t="s">
        <v>86</v>
      </c>
      <c r="N1079" t="s">
        <v>24</v>
      </c>
      <c r="O1079" t="s">
        <v>15</v>
      </c>
      <c r="P1079" t="s">
        <v>27</v>
      </c>
      <c r="Q1079">
        <v>6</v>
      </c>
      <c r="R1079">
        <v>28.2</v>
      </c>
      <c r="S1079">
        <f t="shared" si="62"/>
        <v>70737</v>
      </c>
      <c r="T1079">
        <f t="shared" si="63"/>
        <v>26928</v>
      </c>
      <c r="U1079">
        <f t="shared" si="64"/>
        <v>2.6268939393939394</v>
      </c>
      <c r="V1079">
        <v>349</v>
      </c>
      <c r="W1079">
        <v>392</v>
      </c>
    </row>
    <row r="1080" spans="1:23" x14ac:dyDescent="0.2">
      <c r="A1080">
        <v>20</v>
      </c>
      <c r="B1080" t="s">
        <v>80</v>
      </c>
      <c r="C1080" t="s">
        <v>79</v>
      </c>
      <c r="D1080" t="s">
        <v>82</v>
      </c>
      <c r="E1080">
        <v>16.260000000000002</v>
      </c>
      <c r="F1080">
        <v>145.12</v>
      </c>
      <c r="G1080">
        <v>-16.433</v>
      </c>
      <c r="H1080">
        <v>145.19999999999999</v>
      </c>
      <c r="I1080">
        <v>1250</v>
      </c>
      <c r="J1080" t="s">
        <v>6</v>
      </c>
      <c r="K1080" s="1">
        <v>13919</v>
      </c>
      <c r="L1080" t="s">
        <v>85</v>
      </c>
      <c r="M1080" t="s">
        <v>86</v>
      </c>
      <c r="N1080" t="s">
        <v>24</v>
      </c>
      <c r="O1080" t="s">
        <v>15</v>
      </c>
      <c r="P1080" t="s">
        <v>27</v>
      </c>
      <c r="Q1080">
        <v>7</v>
      </c>
      <c r="R1080">
        <v>28.32</v>
      </c>
      <c r="S1080">
        <f t="shared" si="62"/>
        <v>70737</v>
      </c>
      <c r="T1080">
        <f t="shared" si="63"/>
        <v>26928</v>
      </c>
      <c r="U1080">
        <f t="shared" si="64"/>
        <v>2.6268939393939394</v>
      </c>
      <c r="V1080">
        <v>349</v>
      </c>
      <c r="W1080">
        <v>392</v>
      </c>
    </row>
    <row r="1081" spans="1:23" x14ac:dyDescent="0.2">
      <c r="A1081">
        <v>20</v>
      </c>
      <c r="B1081" t="s">
        <v>80</v>
      </c>
      <c r="C1081" t="s">
        <v>79</v>
      </c>
      <c r="D1081" t="s">
        <v>82</v>
      </c>
      <c r="E1081">
        <v>16.260000000000002</v>
      </c>
      <c r="F1081">
        <v>145.12</v>
      </c>
      <c r="G1081">
        <v>-16.433</v>
      </c>
      <c r="H1081">
        <v>145.19999999999999</v>
      </c>
      <c r="I1081">
        <v>1250</v>
      </c>
      <c r="J1081" t="s">
        <v>6</v>
      </c>
      <c r="K1081" s="1">
        <v>13919</v>
      </c>
      <c r="L1081" t="s">
        <v>85</v>
      </c>
      <c r="M1081" t="s">
        <v>86</v>
      </c>
      <c r="N1081" t="s">
        <v>24</v>
      </c>
      <c r="O1081" t="s">
        <v>15</v>
      </c>
      <c r="P1081" t="s">
        <v>27</v>
      </c>
      <c r="Q1081">
        <v>8</v>
      </c>
      <c r="R1081">
        <v>26.16</v>
      </c>
      <c r="S1081">
        <f t="shared" si="62"/>
        <v>70737</v>
      </c>
      <c r="T1081">
        <f t="shared" si="63"/>
        <v>26928</v>
      </c>
      <c r="U1081">
        <f t="shared" si="64"/>
        <v>2.6268939393939394</v>
      </c>
      <c r="V1081">
        <v>349</v>
      </c>
      <c r="W1081">
        <v>392</v>
      </c>
    </row>
    <row r="1082" spans="1:23" x14ac:dyDescent="0.2">
      <c r="A1082">
        <v>20</v>
      </c>
      <c r="B1082" t="s">
        <v>80</v>
      </c>
      <c r="C1082" t="s">
        <v>79</v>
      </c>
      <c r="D1082" t="s">
        <v>82</v>
      </c>
      <c r="E1082">
        <v>16.260000000000002</v>
      </c>
      <c r="F1082">
        <v>145.12</v>
      </c>
      <c r="G1082">
        <v>-16.433</v>
      </c>
      <c r="H1082">
        <v>145.19999999999999</v>
      </c>
      <c r="I1082">
        <v>1250</v>
      </c>
      <c r="J1082" t="s">
        <v>6</v>
      </c>
      <c r="K1082" s="1">
        <v>13919</v>
      </c>
      <c r="L1082" t="s">
        <v>85</v>
      </c>
      <c r="M1082" t="s">
        <v>86</v>
      </c>
      <c r="N1082" t="s">
        <v>24</v>
      </c>
      <c r="O1082" t="s">
        <v>15</v>
      </c>
      <c r="P1082" t="s">
        <v>27</v>
      </c>
      <c r="Q1082">
        <v>9</v>
      </c>
      <c r="R1082">
        <v>28.35</v>
      </c>
      <c r="S1082">
        <f t="shared" si="62"/>
        <v>70737</v>
      </c>
      <c r="T1082">
        <f t="shared" si="63"/>
        <v>26928</v>
      </c>
      <c r="U1082">
        <f t="shared" si="64"/>
        <v>2.6268939393939394</v>
      </c>
      <c r="V1082">
        <v>349</v>
      </c>
      <c r="W1082">
        <v>392</v>
      </c>
    </row>
    <row r="1083" spans="1:23" x14ac:dyDescent="0.2">
      <c r="A1083">
        <v>20</v>
      </c>
      <c r="B1083" t="s">
        <v>80</v>
      </c>
      <c r="C1083" t="s">
        <v>79</v>
      </c>
      <c r="D1083" t="s">
        <v>82</v>
      </c>
      <c r="E1083">
        <v>16.260000000000002</v>
      </c>
      <c r="F1083">
        <v>145.12</v>
      </c>
      <c r="G1083">
        <v>-16.433</v>
      </c>
      <c r="H1083">
        <v>145.19999999999999</v>
      </c>
      <c r="I1083">
        <v>1250</v>
      </c>
      <c r="J1083" t="s">
        <v>6</v>
      </c>
      <c r="K1083" s="1">
        <v>13919</v>
      </c>
      <c r="L1083" t="s">
        <v>85</v>
      </c>
      <c r="M1083" t="s">
        <v>86</v>
      </c>
      <c r="N1083" t="s">
        <v>24</v>
      </c>
      <c r="O1083" t="s">
        <v>15</v>
      </c>
      <c r="P1083" t="s">
        <v>27</v>
      </c>
      <c r="Q1083">
        <v>10</v>
      </c>
      <c r="R1083">
        <v>25.49</v>
      </c>
      <c r="S1083">
        <f t="shared" si="62"/>
        <v>70737</v>
      </c>
      <c r="T1083">
        <f t="shared" si="63"/>
        <v>26928</v>
      </c>
      <c r="U1083">
        <f t="shared" si="64"/>
        <v>2.6268939393939394</v>
      </c>
      <c r="V1083">
        <v>349</v>
      </c>
      <c r="W1083">
        <v>392</v>
      </c>
    </row>
    <row r="1084" spans="1:23" x14ac:dyDescent="0.2">
      <c r="A1084">
        <v>20</v>
      </c>
      <c r="B1084" t="s">
        <v>80</v>
      </c>
      <c r="C1084" t="s">
        <v>79</v>
      </c>
      <c r="D1084" t="s">
        <v>82</v>
      </c>
      <c r="E1084">
        <v>16.260000000000002</v>
      </c>
      <c r="F1084">
        <v>145.12</v>
      </c>
      <c r="G1084">
        <v>-16.433</v>
      </c>
      <c r="H1084">
        <v>145.19999999999999</v>
      </c>
      <c r="I1084">
        <v>1250</v>
      </c>
      <c r="J1084" t="s">
        <v>6</v>
      </c>
      <c r="K1084" s="1">
        <v>13919</v>
      </c>
      <c r="L1084" t="s">
        <v>85</v>
      </c>
      <c r="M1084" t="s">
        <v>86</v>
      </c>
      <c r="N1084" t="s">
        <v>24</v>
      </c>
      <c r="O1084" t="s">
        <v>18</v>
      </c>
      <c r="P1084" t="s">
        <v>27</v>
      </c>
      <c r="Q1084">
        <v>1</v>
      </c>
      <c r="R1084">
        <v>13.55</v>
      </c>
      <c r="S1084">
        <f t="shared" si="62"/>
        <v>70737</v>
      </c>
      <c r="T1084">
        <f t="shared" si="63"/>
        <v>26928</v>
      </c>
      <c r="U1084">
        <f t="shared" si="64"/>
        <v>2.6268939393939394</v>
      </c>
      <c r="V1084">
        <v>349</v>
      </c>
      <c r="W1084">
        <v>392</v>
      </c>
    </row>
    <row r="1085" spans="1:23" x14ac:dyDescent="0.2">
      <c r="A1085">
        <v>20</v>
      </c>
      <c r="B1085" t="s">
        <v>80</v>
      </c>
      <c r="C1085" t="s">
        <v>79</v>
      </c>
      <c r="D1085" t="s">
        <v>82</v>
      </c>
      <c r="E1085">
        <v>16.260000000000002</v>
      </c>
      <c r="F1085">
        <v>145.12</v>
      </c>
      <c r="G1085">
        <v>-16.433</v>
      </c>
      <c r="H1085">
        <v>145.19999999999999</v>
      </c>
      <c r="I1085">
        <v>1250</v>
      </c>
      <c r="J1085" t="s">
        <v>6</v>
      </c>
      <c r="K1085" s="1">
        <v>13919</v>
      </c>
      <c r="L1085" t="s">
        <v>85</v>
      </c>
      <c r="M1085" t="s">
        <v>86</v>
      </c>
      <c r="N1085" t="s">
        <v>24</v>
      </c>
      <c r="O1085" t="s">
        <v>18</v>
      </c>
      <c r="P1085" t="s">
        <v>27</v>
      </c>
      <c r="Q1085">
        <v>2</v>
      </c>
      <c r="R1085">
        <v>10.26</v>
      </c>
      <c r="S1085">
        <f t="shared" si="62"/>
        <v>70737</v>
      </c>
      <c r="T1085">
        <f t="shared" si="63"/>
        <v>26928</v>
      </c>
      <c r="U1085">
        <f t="shared" si="64"/>
        <v>2.6268939393939394</v>
      </c>
      <c r="V1085">
        <v>349</v>
      </c>
      <c r="W1085">
        <v>392</v>
      </c>
    </row>
    <row r="1086" spans="1:23" x14ac:dyDescent="0.2">
      <c r="A1086">
        <v>20</v>
      </c>
      <c r="B1086" t="s">
        <v>80</v>
      </c>
      <c r="C1086" t="s">
        <v>79</v>
      </c>
      <c r="D1086" t="s">
        <v>82</v>
      </c>
      <c r="E1086">
        <v>16.260000000000002</v>
      </c>
      <c r="F1086">
        <v>145.12</v>
      </c>
      <c r="G1086">
        <v>-16.433</v>
      </c>
      <c r="H1086">
        <v>145.19999999999999</v>
      </c>
      <c r="I1086">
        <v>1250</v>
      </c>
      <c r="J1086" t="s">
        <v>6</v>
      </c>
      <c r="K1086" s="1">
        <v>13919</v>
      </c>
      <c r="L1086" t="s">
        <v>85</v>
      </c>
      <c r="M1086" t="s">
        <v>86</v>
      </c>
      <c r="N1086" t="s">
        <v>24</v>
      </c>
      <c r="O1086" t="s">
        <v>18</v>
      </c>
      <c r="P1086" t="s">
        <v>27</v>
      </c>
      <c r="Q1086">
        <v>3</v>
      </c>
      <c r="R1086">
        <v>10.220000000000001</v>
      </c>
      <c r="S1086">
        <f t="shared" si="62"/>
        <v>70737</v>
      </c>
      <c r="T1086">
        <f t="shared" si="63"/>
        <v>26928</v>
      </c>
      <c r="U1086">
        <f t="shared" si="64"/>
        <v>2.6268939393939394</v>
      </c>
      <c r="V1086">
        <v>349</v>
      </c>
      <c r="W1086">
        <v>392</v>
      </c>
    </row>
    <row r="1087" spans="1:23" x14ac:dyDescent="0.2">
      <c r="A1087">
        <v>20</v>
      </c>
      <c r="B1087" t="s">
        <v>80</v>
      </c>
      <c r="C1087" t="s">
        <v>79</v>
      </c>
      <c r="D1087" t="s">
        <v>82</v>
      </c>
      <c r="E1087">
        <v>16.260000000000002</v>
      </c>
      <c r="F1087">
        <v>145.12</v>
      </c>
      <c r="G1087">
        <v>-16.433</v>
      </c>
      <c r="H1087">
        <v>145.19999999999999</v>
      </c>
      <c r="I1087">
        <v>1250</v>
      </c>
      <c r="J1087" t="s">
        <v>6</v>
      </c>
      <c r="K1087" s="1">
        <v>13919</v>
      </c>
      <c r="L1087" t="s">
        <v>85</v>
      </c>
      <c r="M1087" t="s">
        <v>86</v>
      </c>
      <c r="N1087" t="s">
        <v>24</v>
      </c>
      <c r="O1087" t="s">
        <v>18</v>
      </c>
      <c r="P1087" t="s">
        <v>27</v>
      </c>
      <c r="Q1087">
        <v>4</v>
      </c>
      <c r="R1087">
        <v>12.92</v>
      </c>
      <c r="S1087">
        <f t="shared" si="62"/>
        <v>70737</v>
      </c>
      <c r="T1087">
        <f t="shared" si="63"/>
        <v>26928</v>
      </c>
      <c r="U1087">
        <f t="shared" si="64"/>
        <v>2.6268939393939394</v>
      </c>
      <c r="V1087">
        <v>349</v>
      </c>
      <c r="W1087">
        <v>392</v>
      </c>
    </row>
    <row r="1088" spans="1:23" x14ac:dyDescent="0.2">
      <c r="A1088">
        <v>20</v>
      </c>
      <c r="B1088" t="s">
        <v>80</v>
      </c>
      <c r="C1088" t="s">
        <v>79</v>
      </c>
      <c r="D1088" t="s">
        <v>82</v>
      </c>
      <c r="E1088">
        <v>16.260000000000002</v>
      </c>
      <c r="F1088">
        <v>145.12</v>
      </c>
      <c r="G1088">
        <v>-16.433</v>
      </c>
      <c r="H1088">
        <v>145.19999999999999</v>
      </c>
      <c r="I1088">
        <v>1250</v>
      </c>
      <c r="J1088" t="s">
        <v>6</v>
      </c>
      <c r="K1088" s="1">
        <v>13919</v>
      </c>
      <c r="L1088" t="s">
        <v>85</v>
      </c>
      <c r="M1088" t="s">
        <v>86</v>
      </c>
      <c r="N1088" t="s">
        <v>24</v>
      </c>
      <c r="O1088" t="s">
        <v>18</v>
      </c>
      <c r="P1088" t="s">
        <v>27</v>
      </c>
      <c r="Q1088">
        <v>5</v>
      </c>
      <c r="R1088">
        <v>9.74</v>
      </c>
      <c r="S1088">
        <f t="shared" si="62"/>
        <v>70737</v>
      </c>
      <c r="T1088">
        <f t="shared" si="63"/>
        <v>26928</v>
      </c>
      <c r="U1088">
        <f t="shared" si="64"/>
        <v>2.6268939393939394</v>
      </c>
      <c r="V1088">
        <v>349</v>
      </c>
      <c r="W1088">
        <v>392</v>
      </c>
    </row>
    <row r="1089" spans="1:23" x14ac:dyDescent="0.2">
      <c r="A1089">
        <v>20</v>
      </c>
      <c r="B1089" t="s">
        <v>80</v>
      </c>
      <c r="C1089" t="s">
        <v>79</v>
      </c>
      <c r="D1089" t="s">
        <v>82</v>
      </c>
      <c r="E1089">
        <v>16.260000000000002</v>
      </c>
      <c r="F1089">
        <v>145.12</v>
      </c>
      <c r="G1089">
        <v>-16.433</v>
      </c>
      <c r="H1089">
        <v>145.19999999999999</v>
      </c>
      <c r="I1089">
        <v>1250</v>
      </c>
      <c r="J1089" t="s">
        <v>6</v>
      </c>
      <c r="K1089" s="1">
        <v>13919</v>
      </c>
      <c r="L1089" t="s">
        <v>85</v>
      </c>
      <c r="M1089" t="s">
        <v>86</v>
      </c>
      <c r="N1089" t="s">
        <v>24</v>
      </c>
      <c r="O1089" t="s">
        <v>18</v>
      </c>
      <c r="P1089" t="s">
        <v>27</v>
      </c>
      <c r="Q1089">
        <v>6</v>
      </c>
      <c r="R1089">
        <v>14.42</v>
      </c>
      <c r="S1089">
        <f t="shared" si="62"/>
        <v>70737</v>
      </c>
      <c r="T1089">
        <f t="shared" si="63"/>
        <v>26928</v>
      </c>
      <c r="U1089">
        <f t="shared" si="64"/>
        <v>2.6268939393939394</v>
      </c>
      <c r="V1089">
        <v>349</v>
      </c>
      <c r="W1089">
        <v>392</v>
      </c>
    </row>
    <row r="1090" spans="1:23" x14ac:dyDescent="0.2">
      <c r="A1090">
        <v>20</v>
      </c>
      <c r="B1090" t="s">
        <v>80</v>
      </c>
      <c r="C1090" t="s">
        <v>79</v>
      </c>
      <c r="D1090" t="s">
        <v>82</v>
      </c>
      <c r="E1090">
        <v>16.260000000000002</v>
      </c>
      <c r="F1090">
        <v>145.12</v>
      </c>
      <c r="G1090">
        <v>-16.433</v>
      </c>
      <c r="H1090">
        <v>145.19999999999999</v>
      </c>
      <c r="I1090">
        <v>1250</v>
      </c>
      <c r="J1090" t="s">
        <v>6</v>
      </c>
      <c r="K1090" s="1">
        <v>13919</v>
      </c>
      <c r="L1090" t="s">
        <v>85</v>
      </c>
      <c r="M1090" t="s">
        <v>86</v>
      </c>
      <c r="N1090" t="s">
        <v>24</v>
      </c>
      <c r="O1090" t="s">
        <v>18</v>
      </c>
      <c r="P1090" t="s">
        <v>27</v>
      </c>
      <c r="Q1090">
        <v>7</v>
      </c>
      <c r="R1090">
        <v>17.399999999999999</v>
      </c>
      <c r="S1090">
        <f t="shared" si="62"/>
        <v>70737</v>
      </c>
      <c r="T1090">
        <f t="shared" si="63"/>
        <v>26928</v>
      </c>
      <c r="U1090">
        <f t="shared" si="64"/>
        <v>2.6268939393939394</v>
      </c>
      <c r="V1090">
        <v>349</v>
      </c>
      <c r="W1090">
        <v>392</v>
      </c>
    </row>
    <row r="1091" spans="1:23" x14ac:dyDescent="0.2">
      <c r="A1091">
        <v>20</v>
      </c>
      <c r="B1091" t="s">
        <v>80</v>
      </c>
      <c r="C1091" t="s">
        <v>79</v>
      </c>
      <c r="D1091" t="s">
        <v>82</v>
      </c>
      <c r="E1091">
        <v>16.260000000000002</v>
      </c>
      <c r="F1091">
        <v>145.12</v>
      </c>
      <c r="G1091">
        <v>-16.433</v>
      </c>
      <c r="H1091">
        <v>145.19999999999999</v>
      </c>
      <c r="I1091">
        <v>1250</v>
      </c>
      <c r="J1091" t="s">
        <v>6</v>
      </c>
      <c r="K1091" s="1">
        <v>13919</v>
      </c>
      <c r="L1091" t="s">
        <v>85</v>
      </c>
      <c r="M1091" t="s">
        <v>86</v>
      </c>
      <c r="N1091" t="s">
        <v>24</v>
      </c>
      <c r="O1091" t="s">
        <v>18</v>
      </c>
      <c r="P1091" t="s">
        <v>27</v>
      </c>
      <c r="Q1091">
        <v>8</v>
      </c>
      <c r="R1091">
        <v>11.7</v>
      </c>
      <c r="S1091">
        <f t="shared" si="62"/>
        <v>70737</v>
      </c>
      <c r="T1091">
        <f t="shared" si="63"/>
        <v>26928</v>
      </c>
      <c r="U1091">
        <f t="shared" si="64"/>
        <v>2.6268939393939394</v>
      </c>
      <c r="V1091">
        <v>349</v>
      </c>
      <c r="W1091">
        <v>392</v>
      </c>
    </row>
    <row r="1092" spans="1:23" x14ac:dyDescent="0.2">
      <c r="A1092">
        <v>20</v>
      </c>
      <c r="B1092" t="s">
        <v>80</v>
      </c>
      <c r="C1092" t="s">
        <v>79</v>
      </c>
      <c r="D1092" t="s">
        <v>82</v>
      </c>
      <c r="E1092">
        <v>16.260000000000002</v>
      </c>
      <c r="F1092">
        <v>145.12</v>
      </c>
      <c r="G1092">
        <v>-16.433</v>
      </c>
      <c r="H1092">
        <v>145.19999999999999</v>
      </c>
      <c r="I1092">
        <v>1250</v>
      </c>
      <c r="J1092" t="s">
        <v>6</v>
      </c>
      <c r="K1092" s="1">
        <v>13919</v>
      </c>
      <c r="L1092" t="s">
        <v>85</v>
      </c>
      <c r="M1092" t="s">
        <v>86</v>
      </c>
      <c r="N1092" t="s">
        <v>24</v>
      </c>
      <c r="O1092" t="s">
        <v>18</v>
      </c>
      <c r="P1092" t="s">
        <v>27</v>
      </c>
      <c r="Q1092">
        <v>9</v>
      </c>
      <c r="R1092">
        <v>10.81</v>
      </c>
      <c r="S1092">
        <f t="shared" si="62"/>
        <v>70737</v>
      </c>
      <c r="T1092">
        <f t="shared" si="63"/>
        <v>26928</v>
      </c>
      <c r="U1092">
        <f t="shared" si="64"/>
        <v>2.6268939393939394</v>
      </c>
      <c r="V1092">
        <v>349</v>
      </c>
      <c r="W1092">
        <v>392</v>
      </c>
    </row>
    <row r="1093" spans="1:23" x14ac:dyDescent="0.2">
      <c r="A1093">
        <v>20</v>
      </c>
      <c r="B1093" t="s">
        <v>80</v>
      </c>
      <c r="C1093" t="s">
        <v>79</v>
      </c>
      <c r="D1093" t="s">
        <v>82</v>
      </c>
      <c r="E1093">
        <v>16.260000000000002</v>
      </c>
      <c r="F1093">
        <v>145.12</v>
      </c>
      <c r="G1093">
        <v>-16.433</v>
      </c>
      <c r="H1093">
        <v>145.19999999999999</v>
      </c>
      <c r="I1093">
        <v>1250</v>
      </c>
      <c r="J1093" t="s">
        <v>6</v>
      </c>
      <c r="K1093" s="1">
        <v>13919</v>
      </c>
      <c r="L1093" t="s">
        <v>85</v>
      </c>
      <c r="M1093" t="s">
        <v>86</v>
      </c>
      <c r="N1093" t="s">
        <v>24</v>
      </c>
      <c r="O1093" t="s">
        <v>18</v>
      </c>
      <c r="P1093" t="s">
        <v>27</v>
      </c>
      <c r="Q1093">
        <v>10</v>
      </c>
      <c r="R1093">
        <v>12.35</v>
      </c>
      <c r="S1093">
        <f t="shared" si="62"/>
        <v>70737</v>
      </c>
      <c r="T1093">
        <f t="shared" si="63"/>
        <v>26928</v>
      </c>
      <c r="U1093">
        <f t="shared" si="64"/>
        <v>2.6268939393939394</v>
      </c>
      <c r="V1093">
        <v>349</v>
      </c>
      <c r="W1093">
        <v>392</v>
      </c>
    </row>
    <row r="1094" spans="1:23" hidden="1" x14ac:dyDescent="0.2">
      <c r="A1094">
        <v>21</v>
      </c>
      <c r="B1094" t="s">
        <v>80</v>
      </c>
      <c r="C1094" t="s">
        <v>79</v>
      </c>
      <c r="D1094" t="s">
        <v>87</v>
      </c>
      <c r="E1094">
        <v>16.350000000000001</v>
      </c>
      <c r="F1094">
        <v>145.16</v>
      </c>
      <c r="G1094">
        <v>-16.583300000000001</v>
      </c>
      <c r="H1094">
        <v>145.26669999999999</v>
      </c>
      <c r="I1094">
        <v>920</v>
      </c>
      <c r="J1094" t="s">
        <v>40</v>
      </c>
      <c r="K1094" s="1">
        <v>30103</v>
      </c>
      <c r="L1094" t="s">
        <v>88</v>
      </c>
      <c r="M1094" t="s">
        <v>57</v>
      </c>
      <c r="N1094" t="s">
        <v>14</v>
      </c>
      <c r="O1094" t="s">
        <v>15</v>
      </c>
      <c r="P1094" t="s">
        <v>27</v>
      </c>
      <c r="Q1094">
        <v>1</v>
      </c>
      <c r="R1094">
        <v>7.26</v>
      </c>
      <c r="S1094">
        <f>(85+110)*310</f>
        <v>60450</v>
      </c>
      <c r="T1094">
        <f>295*85</f>
        <v>25075</v>
      </c>
      <c r="U1094">
        <f t="shared" si="64"/>
        <v>2.4107676969092724</v>
      </c>
      <c r="V1094">
        <v>345</v>
      </c>
      <c r="W1094">
        <v>365</v>
      </c>
    </row>
    <row r="1095" spans="1:23" hidden="1" x14ac:dyDescent="0.2">
      <c r="A1095">
        <v>21</v>
      </c>
      <c r="B1095" t="s">
        <v>80</v>
      </c>
      <c r="C1095" t="s">
        <v>79</v>
      </c>
      <c r="D1095" t="s">
        <v>87</v>
      </c>
      <c r="E1095">
        <v>16.350000000000001</v>
      </c>
      <c r="F1095">
        <v>145.16</v>
      </c>
      <c r="G1095">
        <v>-16.583300000000001</v>
      </c>
      <c r="H1095">
        <v>145.26669999999999</v>
      </c>
      <c r="I1095">
        <v>920</v>
      </c>
      <c r="J1095" t="s">
        <v>40</v>
      </c>
      <c r="K1095" s="1">
        <v>30103</v>
      </c>
      <c r="L1095" t="s">
        <v>88</v>
      </c>
      <c r="M1095" t="s">
        <v>57</v>
      </c>
      <c r="N1095" t="s">
        <v>14</v>
      </c>
      <c r="O1095" t="s">
        <v>15</v>
      </c>
      <c r="P1095" t="s">
        <v>27</v>
      </c>
      <c r="Q1095">
        <v>2</v>
      </c>
      <c r="R1095">
        <v>10.69</v>
      </c>
      <c r="S1095">
        <f t="shared" ref="S1095:S1147" si="65">(85+110)*310</f>
        <v>60450</v>
      </c>
      <c r="T1095">
        <f t="shared" ref="T1095:T1147" si="66">295*85</f>
        <v>25075</v>
      </c>
      <c r="U1095">
        <f t="shared" ref="U1095:U1148" si="67">S1095/T1095</f>
        <v>2.4107676969092724</v>
      </c>
      <c r="V1095">
        <v>345</v>
      </c>
      <c r="W1095">
        <v>365</v>
      </c>
    </row>
    <row r="1096" spans="1:23" hidden="1" x14ac:dyDescent="0.2">
      <c r="A1096">
        <v>21</v>
      </c>
      <c r="B1096" t="s">
        <v>80</v>
      </c>
      <c r="C1096" t="s">
        <v>79</v>
      </c>
      <c r="D1096" t="s">
        <v>87</v>
      </c>
      <c r="E1096">
        <v>16.350000000000001</v>
      </c>
      <c r="F1096">
        <v>145.16</v>
      </c>
      <c r="G1096">
        <v>-16.583300000000001</v>
      </c>
      <c r="H1096">
        <v>145.26669999999999</v>
      </c>
      <c r="I1096">
        <v>920</v>
      </c>
      <c r="J1096" t="s">
        <v>40</v>
      </c>
      <c r="K1096" s="1">
        <v>30103</v>
      </c>
      <c r="L1096" t="s">
        <v>88</v>
      </c>
      <c r="M1096" t="s">
        <v>57</v>
      </c>
      <c r="N1096" t="s">
        <v>14</v>
      </c>
      <c r="O1096" t="s">
        <v>15</v>
      </c>
      <c r="P1096" t="s">
        <v>27</v>
      </c>
      <c r="Q1096">
        <v>3</v>
      </c>
      <c r="R1096">
        <v>14.42</v>
      </c>
      <c r="S1096">
        <f t="shared" si="65"/>
        <v>60450</v>
      </c>
      <c r="T1096">
        <f t="shared" si="66"/>
        <v>25075</v>
      </c>
      <c r="U1096">
        <f t="shared" si="67"/>
        <v>2.4107676969092724</v>
      </c>
      <c r="V1096">
        <v>345</v>
      </c>
      <c r="W1096">
        <v>365</v>
      </c>
    </row>
    <row r="1097" spans="1:23" hidden="1" x14ac:dyDescent="0.2">
      <c r="A1097">
        <v>21</v>
      </c>
      <c r="B1097" t="s">
        <v>80</v>
      </c>
      <c r="C1097" t="s">
        <v>79</v>
      </c>
      <c r="D1097" t="s">
        <v>87</v>
      </c>
      <c r="E1097">
        <v>16.350000000000001</v>
      </c>
      <c r="F1097">
        <v>145.16</v>
      </c>
      <c r="G1097">
        <v>-16.583300000000001</v>
      </c>
      <c r="H1097">
        <v>145.26669999999999</v>
      </c>
      <c r="I1097">
        <v>920</v>
      </c>
      <c r="J1097" t="s">
        <v>40</v>
      </c>
      <c r="K1097" s="1">
        <v>30103</v>
      </c>
      <c r="L1097" t="s">
        <v>88</v>
      </c>
      <c r="M1097" t="s">
        <v>57</v>
      </c>
      <c r="N1097" t="s">
        <v>14</v>
      </c>
      <c r="O1097" t="s">
        <v>15</v>
      </c>
      <c r="P1097" t="s">
        <v>27</v>
      </c>
      <c r="Q1097">
        <v>4</v>
      </c>
      <c r="R1097">
        <v>18.21</v>
      </c>
      <c r="S1097">
        <f t="shared" si="65"/>
        <v>60450</v>
      </c>
      <c r="T1097">
        <f t="shared" si="66"/>
        <v>25075</v>
      </c>
      <c r="U1097">
        <f t="shared" si="67"/>
        <v>2.4107676969092724</v>
      </c>
      <c r="V1097">
        <v>345</v>
      </c>
      <c r="W1097">
        <v>365</v>
      </c>
    </row>
    <row r="1098" spans="1:23" hidden="1" x14ac:dyDescent="0.2">
      <c r="A1098">
        <v>21</v>
      </c>
      <c r="B1098" t="s">
        <v>80</v>
      </c>
      <c r="C1098" t="s">
        <v>79</v>
      </c>
      <c r="D1098" t="s">
        <v>87</v>
      </c>
      <c r="E1098">
        <v>16.350000000000001</v>
      </c>
      <c r="F1098">
        <v>145.16</v>
      </c>
      <c r="G1098">
        <v>-16.583300000000001</v>
      </c>
      <c r="H1098">
        <v>145.26669999999999</v>
      </c>
      <c r="I1098">
        <v>920</v>
      </c>
      <c r="J1098" t="s">
        <v>40</v>
      </c>
      <c r="K1098" s="1">
        <v>30103</v>
      </c>
      <c r="L1098" t="s">
        <v>88</v>
      </c>
      <c r="M1098" t="s">
        <v>57</v>
      </c>
      <c r="N1098" t="s">
        <v>14</v>
      </c>
      <c r="O1098" t="s">
        <v>15</v>
      </c>
      <c r="P1098" t="s">
        <v>27</v>
      </c>
      <c r="Q1098">
        <v>5</v>
      </c>
      <c r="R1098">
        <v>10.32</v>
      </c>
      <c r="S1098">
        <f t="shared" si="65"/>
        <v>60450</v>
      </c>
      <c r="T1098">
        <f t="shared" si="66"/>
        <v>25075</v>
      </c>
      <c r="U1098">
        <f t="shared" si="67"/>
        <v>2.4107676969092724</v>
      </c>
      <c r="V1098">
        <v>345</v>
      </c>
      <c r="W1098">
        <v>365</v>
      </c>
    </row>
    <row r="1099" spans="1:23" hidden="1" x14ac:dyDescent="0.2">
      <c r="A1099">
        <v>21</v>
      </c>
      <c r="B1099" t="s">
        <v>80</v>
      </c>
      <c r="C1099" t="s">
        <v>79</v>
      </c>
      <c r="D1099" t="s">
        <v>87</v>
      </c>
      <c r="E1099">
        <v>16.350000000000001</v>
      </c>
      <c r="F1099">
        <v>145.16</v>
      </c>
      <c r="G1099">
        <v>-16.583300000000001</v>
      </c>
      <c r="H1099">
        <v>145.26669999999999</v>
      </c>
      <c r="I1099">
        <v>920</v>
      </c>
      <c r="J1099" t="s">
        <v>40</v>
      </c>
      <c r="K1099" s="1">
        <v>30103</v>
      </c>
      <c r="L1099" t="s">
        <v>88</v>
      </c>
      <c r="M1099" t="s">
        <v>57</v>
      </c>
      <c r="N1099" t="s">
        <v>14</v>
      </c>
      <c r="O1099" t="s">
        <v>15</v>
      </c>
      <c r="P1099" t="s">
        <v>27</v>
      </c>
      <c r="Q1099">
        <v>6</v>
      </c>
      <c r="R1099">
        <v>12.38</v>
      </c>
      <c r="S1099">
        <f t="shared" si="65"/>
        <v>60450</v>
      </c>
      <c r="T1099">
        <f t="shared" si="66"/>
        <v>25075</v>
      </c>
      <c r="U1099">
        <f t="shared" si="67"/>
        <v>2.4107676969092724</v>
      </c>
      <c r="V1099">
        <v>345</v>
      </c>
      <c r="W1099">
        <v>365</v>
      </c>
    </row>
    <row r="1100" spans="1:23" hidden="1" x14ac:dyDescent="0.2">
      <c r="A1100">
        <v>21</v>
      </c>
      <c r="B1100" t="s">
        <v>80</v>
      </c>
      <c r="C1100" t="s">
        <v>79</v>
      </c>
      <c r="D1100" t="s">
        <v>87</v>
      </c>
      <c r="E1100">
        <v>16.350000000000001</v>
      </c>
      <c r="F1100">
        <v>145.16</v>
      </c>
      <c r="G1100">
        <v>-16.583300000000001</v>
      </c>
      <c r="H1100">
        <v>145.26669999999999</v>
      </c>
      <c r="I1100">
        <v>920</v>
      </c>
      <c r="J1100" t="s">
        <v>40</v>
      </c>
      <c r="K1100" s="1">
        <v>30103</v>
      </c>
      <c r="L1100" t="s">
        <v>88</v>
      </c>
      <c r="M1100" t="s">
        <v>57</v>
      </c>
      <c r="N1100" t="s">
        <v>14</v>
      </c>
      <c r="O1100" t="s">
        <v>16</v>
      </c>
      <c r="P1100" t="s">
        <v>27</v>
      </c>
      <c r="Q1100">
        <v>1</v>
      </c>
      <c r="R1100">
        <v>12.86</v>
      </c>
      <c r="S1100">
        <f t="shared" si="65"/>
        <v>60450</v>
      </c>
      <c r="T1100">
        <f t="shared" si="66"/>
        <v>25075</v>
      </c>
      <c r="U1100">
        <f t="shared" si="67"/>
        <v>2.4107676969092724</v>
      </c>
      <c r="V1100">
        <v>345</v>
      </c>
      <c r="W1100">
        <v>365</v>
      </c>
    </row>
    <row r="1101" spans="1:23" hidden="1" x14ac:dyDescent="0.2">
      <c r="A1101">
        <v>21</v>
      </c>
      <c r="B1101" t="s">
        <v>80</v>
      </c>
      <c r="C1101" t="s">
        <v>79</v>
      </c>
      <c r="D1101" t="s">
        <v>87</v>
      </c>
      <c r="E1101">
        <v>16.350000000000001</v>
      </c>
      <c r="F1101">
        <v>145.16</v>
      </c>
      <c r="G1101">
        <v>-16.583300000000001</v>
      </c>
      <c r="H1101">
        <v>145.26669999999999</v>
      </c>
      <c r="I1101">
        <v>920</v>
      </c>
      <c r="J1101" t="s">
        <v>40</v>
      </c>
      <c r="K1101" s="1">
        <v>30103</v>
      </c>
      <c r="L1101" t="s">
        <v>88</v>
      </c>
      <c r="M1101" t="s">
        <v>57</v>
      </c>
      <c r="N1101" t="s">
        <v>14</v>
      </c>
      <c r="O1101" t="s">
        <v>16</v>
      </c>
      <c r="P1101" t="s">
        <v>27</v>
      </c>
      <c r="Q1101">
        <v>2</v>
      </c>
      <c r="R1101">
        <v>14.31</v>
      </c>
      <c r="S1101">
        <f t="shared" si="65"/>
        <v>60450</v>
      </c>
      <c r="T1101">
        <f t="shared" si="66"/>
        <v>25075</v>
      </c>
      <c r="U1101">
        <f t="shared" si="67"/>
        <v>2.4107676969092724</v>
      </c>
      <c r="V1101">
        <v>345</v>
      </c>
      <c r="W1101">
        <v>365</v>
      </c>
    </row>
    <row r="1102" spans="1:23" hidden="1" x14ac:dyDescent="0.2">
      <c r="A1102">
        <v>21</v>
      </c>
      <c r="B1102" t="s">
        <v>80</v>
      </c>
      <c r="C1102" t="s">
        <v>79</v>
      </c>
      <c r="D1102" t="s">
        <v>87</v>
      </c>
      <c r="E1102">
        <v>16.350000000000001</v>
      </c>
      <c r="F1102">
        <v>145.16</v>
      </c>
      <c r="G1102">
        <v>-16.583300000000001</v>
      </c>
      <c r="H1102">
        <v>145.26669999999999</v>
      </c>
      <c r="I1102">
        <v>920</v>
      </c>
      <c r="J1102" t="s">
        <v>40</v>
      </c>
      <c r="K1102" s="1">
        <v>30103</v>
      </c>
      <c r="L1102" t="s">
        <v>88</v>
      </c>
      <c r="M1102" t="s">
        <v>57</v>
      </c>
      <c r="N1102" t="s">
        <v>14</v>
      </c>
      <c r="O1102" t="s">
        <v>16</v>
      </c>
      <c r="P1102" t="s">
        <v>27</v>
      </c>
      <c r="Q1102">
        <v>3</v>
      </c>
      <c r="R1102">
        <v>12.42</v>
      </c>
      <c r="S1102">
        <f t="shared" si="65"/>
        <v>60450</v>
      </c>
      <c r="T1102">
        <f t="shared" si="66"/>
        <v>25075</v>
      </c>
      <c r="U1102">
        <f t="shared" si="67"/>
        <v>2.4107676969092724</v>
      </c>
      <c r="V1102">
        <v>345</v>
      </c>
      <c r="W1102">
        <v>365</v>
      </c>
    </row>
    <row r="1103" spans="1:23" hidden="1" x14ac:dyDescent="0.2">
      <c r="A1103">
        <v>21</v>
      </c>
      <c r="B1103" t="s">
        <v>80</v>
      </c>
      <c r="C1103" t="s">
        <v>79</v>
      </c>
      <c r="D1103" t="s">
        <v>87</v>
      </c>
      <c r="E1103">
        <v>16.350000000000001</v>
      </c>
      <c r="F1103">
        <v>145.16</v>
      </c>
      <c r="G1103">
        <v>-16.583300000000001</v>
      </c>
      <c r="H1103">
        <v>145.26669999999999</v>
      </c>
      <c r="I1103">
        <v>920</v>
      </c>
      <c r="J1103" t="s">
        <v>40</v>
      </c>
      <c r="K1103" s="1">
        <v>30103</v>
      </c>
      <c r="L1103" t="s">
        <v>88</v>
      </c>
      <c r="M1103" t="s">
        <v>57</v>
      </c>
      <c r="N1103" t="s">
        <v>14</v>
      </c>
      <c r="O1103" t="s">
        <v>16</v>
      </c>
      <c r="P1103" t="s">
        <v>27</v>
      </c>
      <c r="Q1103">
        <v>4</v>
      </c>
      <c r="R1103">
        <v>8.77</v>
      </c>
      <c r="S1103">
        <f t="shared" si="65"/>
        <v>60450</v>
      </c>
      <c r="T1103">
        <f t="shared" si="66"/>
        <v>25075</v>
      </c>
      <c r="U1103">
        <f t="shared" si="67"/>
        <v>2.4107676969092724</v>
      </c>
      <c r="V1103">
        <v>345</v>
      </c>
      <c r="W1103">
        <v>365</v>
      </c>
    </row>
    <row r="1104" spans="1:23" hidden="1" x14ac:dyDescent="0.2">
      <c r="A1104">
        <v>21</v>
      </c>
      <c r="B1104" t="s">
        <v>80</v>
      </c>
      <c r="C1104" t="s">
        <v>79</v>
      </c>
      <c r="D1104" t="s">
        <v>87</v>
      </c>
      <c r="E1104">
        <v>16.350000000000001</v>
      </c>
      <c r="F1104">
        <v>145.16</v>
      </c>
      <c r="G1104">
        <v>-16.583300000000001</v>
      </c>
      <c r="H1104">
        <v>145.26669999999999</v>
      </c>
      <c r="I1104">
        <v>920</v>
      </c>
      <c r="J1104" t="s">
        <v>40</v>
      </c>
      <c r="K1104" s="1">
        <v>30103</v>
      </c>
      <c r="L1104" t="s">
        <v>88</v>
      </c>
      <c r="M1104" t="s">
        <v>57</v>
      </c>
      <c r="N1104" t="s">
        <v>14</v>
      </c>
      <c r="O1104" t="s">
        <v>16</v>
      </c>
      <c r="P1104" t="s">
        <v>27</v>
      </c>
      <c r="Q1104">
        <v>5</v>
      </c>
      <c r="R1104">
        <v>9.19</v>
      </c>
      <c r="S1104">
        <f t="shared" si="65"/>
        <v>60450</v>
      </c>
      <c r="T1104">
        <f t="shared" si="66"/>
        <v>25075</v>
      </c>
      <c r="U1104">
        <f t="shared" si="67"/>
        <v>2.4107676969092724</v>
      </c>
      <c r="V1104">
        <v>345</v>
      </c>
      <c r="W1104">
        <v>365</v>
      </c>
    </row>
    <row r="1105" spans="1:23" hidden="1" x14ac:dyDescent="0.2">
      <c r="A1105">
        <v>21</v>
      </c>
      <c r="B1105" t="s">
        <v>80</v>
      </c>
      <c r="C1105" t="s">
        <v>79</v>
      </c>
      <c r="D1105" t="s">
        <v>87</v>
      </c>
      <c r="E1105">
        <v>16.350000000000001</v>
      </c>
      <c r="F1105">
        <v>145.16</v>
      </c>
      <c r="G1105">
        <v>-16.583300000000001</v>
      </c>
      <c r="H1105">
        <v>145.26669999999999</v>
      </c>
      <c r="I1105">
        <v>920</v>
      </c>
      <c r="J1105" t="s">
        <v>40</v>
      </c>
      <c r="K1105" s="1">
        <v>30103</v>
      </c>
      <c r="L1105" t="s">
        <v>88</v>
      </c>
      <c r="M1105" t="s">
        <v>57</v>
      </c>
      <c r="N1105" t="s">
        <v>14</v>
      </c>
      <c r="O1105" t="s">
        <v>16</v>
      </c>
      <c r="P1105" t="s">
        <v>27</v>
      </c>
      <c r="Q1105">
        <v>6</v>
      </c>
      <c r="R1105">
        <v>7.19</v>
      </c>
      <c r="S1105">
        <f t="shared" si="65"/>
        <v>60450</v>
      </c>
      <c r="T1105">
        <f t="shared" si="66"/>
        <v>25075</v>
      </c>
      <c r="U1105">
        <f t="shared" si="67"/>
        <v>2.4107676969092724</v>
      </c>
      <c r="V1105">
        <v>345</v>
      </c>
      <c r="W1105">
        <v>365</v>
      </c>
    </row>
    <row r="1106" spans="1:23" hidden="1" x14ac:dyDescent="0.2">
      <c r="A1106">
        <v>21</v>
      </c>
      <c r="B1106" t="s">
        <v>80</v>
      </c>
      <c r="C1106" t="s">
        <v>79</v>
      </c>
      <c r="D1106" t="s">
        <v>87</v>
      </c>
      <c r="E1106">
        <v>16.350000000000001</v>
      </c>
      <c r="F1106">
        <v>145.16</v>
      </c>
      <c r="G1106">
        <v>-16.583300000000001</v>
      </c>
      <c r="H1106">
        <v>145.26669999999999</v>
      </c>
      <c r="I1106">
        <v>920</v>
      </c>
      <c r="J1106" t="s">
        <v>40</v>
      </c>
      <c r="K1106" s="1">
        <v>30103</v>
      </c>
      <c r="L1106" t="s">
        <v>88</v>
      </c>
      <c r="M1106" t="s">
        <v>57</v>
      </c>
      <c r="N1106" t="s">
        <v>14</v>
      </c>
      <c r="O1106" t="s">
        <v>18</v>
      </c>
      <c r="P1106" t="s">
        <v>27</v>
      </c>
      <c r="Q1106">
        <v>1</v>
      </c>
      <c r="R1106">
        <v>2.08</v>
      </c>
      <c r="S1106">
        <f t="shared" si="65"/>
        <v>60450</v>
      </c>
      <c r="T1106">
        <f t="shared" si="66"/>
        <v>25075</v>
      </c>
      <c r="U1106">
        <f t="shared" si="67"/>
        <v>2.4107676969092724</v>
      </c>
      <c r="V1106">
        <v>345</v>
      </c>
      <c r="W1106">
        <v>365</v>
      </c>
    </row>
    <row r="1107" spans="1:23" hidden="1" x14ac:dyDescent="0.2">
      <c r="A1107">
        <v>21</v>
      </c>
      <c r="B1107" t="s">
        <v>80</v>
      </c>
      <c r="C1107" t="s">
        <v>79</v>
      </c>
      <c r="D1107" t="s">
        <v>87</v>
      </c>
      <c r="E1107">
        <v>16.350000000000001</v>
      </c>
      <c r="F1107">
        <v>145.16</v>
      </c>
      <c r="G1107">
        <v>-16.583300000000001</v>
      </c>
      <c r="H1107">
        <v>145.26669999999999</v>
      </c>
      <c r="I1107">
        <v>920</v>
      </c>
      <c r="J1107" t="s">
        <v>40</v>
      </c>
      <c r="K1107" s="1">
        <v>30103</v>
      </c>
      <c r="L1107" t="s">
        <v>88</v>
      </c>
      <c r="M1107" t="s">
        <v>57</v>
      </c>
      <c r="N1107" t="s">
        <v>14</v>
      </c>
      <c r="O1107" t="s">
        <v>18</v>
      </c>
      <c r="P1107" t="s">
        <v>27</v>
      </c>
      <c r="Q1107">
        <v>2</v>
      </c>
      <c r="R1107">
        <v>2.2000000000000002</v>
      </c>
      <c r="S1107">
        <f t="shared" si="65"/>
        <v>60450</v>
      </c>
      <c r="T1107">
        <f t="shared" si="66"/>
        <v>25075</v>
      </c>
      <c r="U1107">
        <f t="shared" si="67"/>
        <v>2.4107676969092724</v>
      </c>
      <c r="V1107">
        <v>345</v>
      </c>
      <c r="W1107">
        <v>365</v>
      </c>
    </row>
    <row r="1108" spans="1:23" hidden="1" x14ac:dyDescent="0.2">
      <c r="A1108">
        <v>21</v>
      </c>
      <c r="B1108" t="s">
        <v>80</v>
      </c>
      <c r="C1108" t="s">
        <v>79</v>
      </c>
      <c r="D1108" t="s">
        <v>87</v>
      </c>
      <c r="E1108">
        <v>16.350000000000001</v>
      </c>
      <c r="F1108">
        <v>145.16</v>
      </c>
      <c r="G1108">
        <v>-16.583300000000001</v>
      </c>
      <c r="H1108">
        <v>145.26669999999999</v>
      </c>
      <c r="I1108">
        <v>920</v>
      </c>
      <c r="J1108" t="s">
        <v>40</v>
      </c>
      <c r="K1108" s="1">
        <v>30103</v>
      </c>
      <c r="L1108" t="s">
        <v>88</v>
      </c>
      <c r="M1108" t="s">
        <v>57</v>
      </c>
      <c r="N1108" t="s">
        <v>14</v>
      </c>
      <c r="O1108" t="s">
        <v>18</v>
      </c>
      <c r="P1108" t="s">
        <v>27</v>
      </c>
      <c r="Q1108">
        <v>3</v>
      </c>
      <c r="R1108">
        <v>2.5</v>
      </c>
      <c r="S1108">
        <f t="shared" si="65"/>
        <v>60450</v>
      </c>
      <c r="T1108">
        <f t="shared" si="66"/>
        <v>25075</v>
      </c>
      <c r="U1108">
        <f t="shared" si="67"/>
        <v>2.4107676969092724</v>
      </c>
      <c r="V1108">
        <v>345</v>
      </c>
      <c r="W1108">
        <v>365</v>
      </c>
    </row>
    <row r="1109" spans="1:23" hidden="1" x14ac:dyDescent="0.2">
      <c r="A1109">
        <v>21</v>
      </c>
      <c r="B1109" t="s">
        <v>80</v>
      </c>
      <c r="C1109" t="s">
        <v>79</v>
      </c>
      <c r="D1109" t="s">
        <v>87</v>
      </c>
      <c r="E1109">
        <v>16.350000000000001</v>
      </c>
      <c r="F1109">
        <v>145.16</v>
      </c>
      <c r="G1109">
        <v>-16.583300000000001</v>
      </c>
      <c r="H1109">
        <v>145.26669999999999</v>
      </c>
      <c r="I1109">
        <v>920</v>
      </c>
      <c r="J1109" t="s">
        <v>40</v>
      </c>
      <c r="K1109" s="1">
        <v>30103</v>
      </c>
      <c r="L1109" t="s">
        <v>88</v>
      </c>
      <c r="M1109" t="s">
        <v>57</v>
      </c>
      <c r="N1109" t="s">
        <v>14</v>
      </c>
      <c r="O1109" t="s">
        <v>18</v>
      </c>
      <c r="P1109" t="s">
        <v>27</v>
      </c>
      <c r="Q1109">
        <v>4</v>
      </c>
      <c r="R1109">
        <v>2.52</v>
      </c>
      <c r="S1109">
        <f t="shared" si="65"/>
        <v>60450</v>
      </c>
      <c r="T1109">
        <f t="shared" si="66"/>
        <v>25075</v>
      </c>
      <c r="U1109">
        <f t="shared" si="67"/>
        <v>2.4107676969092724</v>
      </c>
      <c r="V1109">
        <v>345</v>
      </c>
      <c r="W1109">
        <v>365</v>
      </c>
    </row>
    <row r="1110" spans="1:23" hidden="1" x14ac:dyDescent="0.2">
      <c r="A1110">
        <v>21</v>
      </c>
      <c r="B1110" t="s">
        <v>80</v>
      </c>
      <c r="C1110" t="s">
        <v>79</v>
      </c>
      <c r="D1110" t="s">
        <v>87</v>
      </c>
      <c r="E1110">
        <v>16.350000000000001</v>
      </c>
      <c r="F1110">
        <v>145.16</v>
      </c>
      <c r="G1110">
        <v>-16.583300000000001</v>
      </c>
      <c r="H1110">
        <v>145.26669999999999</v>
      </c>
      <c r="I1110">
        <v>920</v>
      </c>
      <c r="J1110" t="s">
        <v>40</v>
      </c>
      <c r="K1110" s="1">
        <v>30103</v>
      </c>
      <c r="L1110" t="s">
        <v>88</v>
      </c>
      <c r="M1110" t="s">
        <v>57</v>
      </c>
      <c r="N1110" t="s">
        <v>14</v>
      </c>
      <c r="O1110" t="s">
        <v>18</v>
      </c>
      <c r="P1110" t="s">
        <v>27</v>
      </c>
      <c r="Q1110">
        <v>5</v>
      </c>
      <c r="R1110">
        <v>1.93</v>
      </c>
      <c r="S1110">
        <f t="shared" si="65"/>
        <v>60450</v>
      </c>
      <c r="T1110">
        <f t="shared" si="66"/>
        <v>25075</v>
      </c>
      <c r="U1110">
        <f t="shared" si="67"/>
        <v>2.4107676969092724</v>
      </c>
      <c r="V1110">
        <v>345</v>
      </c>
      <c r="W1110">
        <v>365</v>
      </c>
    </row>
    <row r="1111" spans="1:23" hidden="1" x14ac:dyDescent="0.2">
      <c r="A1111">
        <v>21</v>
      </c>
      <c r="B1111" t="s">
        <v>80</v>
      </c>
      <c r="C1111" t="s">
        <v>79</v>
      </c>
      <c r="D1111" t="s">
        <v>87</v>
      </c>
      <c r="E1111">
        <v>16.350000000000001</v>
      </c>
      <c r="F1111">
        <v>145.16</v>
      </c>
      <c r="G1111">
        <v>-16.583300000000001</v>
      </c>
      <c r="H1111">
        <v>145.26669999999999</v>
      </c>
      <c r="I1111">
        <v>920</v>
      </c>
      <c r="J1111" t="s">
        <v>40</v>
      </c>
      <c r="K1111" s="1">
        <v>30103</v>
      </c>
      <c r="L1111" t="s">
        <v>88</v>
      </c>
      <c r="M1111" t="s">
        <v>57</v>
      </c>
      <c r="N1111" t="s">
        <v>14</v>
      </c>
      <c r="O1111" t="s">
        <v>18</v>
      </c>
      <c r="P1111" t="s">
        <v>27</v>
      </c>
      <c r="Q1111">
        <v>6</v>
      </c>
      <c r="R1111">
        <v>2.13</v>
      </c>
      <c r="S1111">
        <f t="shared" si="65"/>
        <v>60450</v>
      </c>
      <c r="T1111">
        <f t="shared" si="66"/>
        <v>25075</v>
      </c>
      <c r="U1111">
        <f t="shared" si="67"/>
        <v>2.4107676969092724</v>
      </c>
      <c r="V1111">
        <v>345</v>
      </c>
      <c r="W1111">
        <v>365</v>
      </c>
    </row>
    <row r="1112" spans="1:23" hidden="1" x14ac:dyDescent="0.2">
      <c r="A1112">
        <v>21</v>
      </c>
      <c r="B1112" t="s">
        <v>80</v>
      </c>
      <c r="C1112" t="s">
        <v>79</v>
      </c>
      <c r="D1112" t="s">
        <v>87</v>
      </c>
      <c r="E1112">
        <v>16.350000000000001</v>
      </c>
      <c r="F1112">
        <v>145.16</v>
      </c>
      <c r="G1112">
        <v>-16.583300000000001</v>
      </c>
      <c r="H1112">
        <v>145.26669999999999</v>
      </c>
      <c r="I1112">
        <v>920</v>
      </c>
      <c r="J1112" t="s">
        <v>40</v>
      </c>
      <c r="K1112" s="1">
        <v>30103</v>
      </c>
      <c r="L1112" t="s">
        <v>88</v>
      </c>
      <c r="M1112" t="s">
        <v>57</v>
      </c>
      <c r="N1112" t="s">
        <v>14</v>
      </c>
      <c r="O1112" t="s">
        <v>19</v>
      </c>
      <c r="P1112" t="s">
        <v>27</v>
      </c>
      <c r="Q1112">
        <v>1</v>
      </c>
      <c r="R1112">
        <v>8.16</v>
      </c>
      <c r="S1112">
        <f t="shared" si="65"/>
        <v>60450</v>
      </c>
      <c r="T1112">
        <f t="shared" si="66"/>
        <v>25075</v>
      </c>
      <c r="U1112">
        <f t="shared" si="67"/>
        <v>2.4107676969092724</v>
      </c>
      <c r="V1112">
        <v>345</v>
      </c>
      <c r="W1112">
        <v>365</v>
      </c>
    </row>
    <row r="1113" spans="1:23" hidden="1" x14ac:dyDescent="0.2">
      <c r="A1113">
        <v>21</v>
      </c>
      <c r="B1113" t="s">
        <v>80</v>
      </c>
      <c r="C1113" t="s">
        <v>79</v>
      </c>
      <c r="D1113" t="s">
        <v>87</v>
      </c>
      <c r="E1113">
        <v>16.350000000000001</v>
      </c>
      <c r="F1113">
        <v>145.16</v>
      </c>
      <c r="G1113">
        <v>-16.583300000000001</v>
      </c>
      <c r="H1113">
        <v>145.26669999999999</v>
      </c>
      <c r="I1113">
        <v>920</v>
      </c>
      <c r="J1113" t="s">
        <v>40</v>
      </c>
      <c r="K1113" s="1">
        <v>30103</v>
      </c>
      <c r="L1113" t="s">
        <v>88</v>
      </c>
      <c r="M1113" t="s">
        <v>57</v>
      </c>
      <c r="N1113" t="s">
        <v>14</v>
      </c>
      <c r="O1113" t="s">
        <v>19</v>
      </c>
      <c r="P1113" t="s">
        <v>27</v>
      </c>
      <c r="Q1113">
        <v>2</v>
      </c>
      <c r="R1113">
        <v>4.3499999999999996</v>
      </c>
      <c r="S1113">
        <f t="shared" si="65"/>
        <v>60450</v>
      </c>
      <c r="T1113">
        <f t="shared" si="66"/>
        <v>25075</v>
      </c>
      <c r="U1113">
        <f t="shared" si="67"/>
        <v>2.4107676969092724</v>
      </c>
      <c r="V1113">
        <v>345</v>
      </c>
      <c r="W1113">
        <v>365</v>
      </c>
    </row>
    <row r="1114" spans="1:23" hidden="1" x14ac:dyDescent="0.2">
      <c r="A1114">
        <v>21</v>
      </c>
      <c r="B1114" t="s">
        <v>80</v>
      </c>
      <c r="C1114" t="s">
        <v>79</v>
      </c>
      <c r="D1114" t="s">
        <v>87</v>
      </c>
      <c r="E1114">
        <v>16.350000000000001</v>
      </c>
      <c r="F1114">
        <v>145.16</v>
      </c>
      <c r="G1114">
        <v>-16.583300000000001</v>
      </c>
      <c r="H1114">
        <v>145.26669999999999</v>
      </c>
      <c r="I1114">
        <v>920</v>
      </c>
      <c r="J1114" t="s">
        <v>40</v>
      </c>
      <c r="K1114" s="1">
        <v>30103</v>
      </c>
      <c r="L1114" t="s">
        <v>88</v>
      </c>
      <c r="M1114" t="s">
        <v>57</v>
      </c>
      <c r="N1114" t="s">
        <v>14</v>
      </c>
      <c r="O1114" t="s">
        <v>19</v>
      </c>
      <c r="P1114" t="s">
        <v>27</v>
      </c>
      <c r="Q1114">
        <v>3</v>
      </c>
      <c r="R1114">
        <v>5.41</v>
      </c>
      <c r="S1114">
        <f t="shared" si="65"/>
        <v>60450</v>
      </c>
      <c r="T1114">
        <f t="shared" si="66"/>
        <v>25075</v>
      </c>
      <c r="U1114">
        <f t="shared" si="67"/>
        <v>2.4107676969092724</v>
      </c>
      <c r="V1114">
        <v>345</v>
      </c>
      <c r="W1114">
        <v>365</v>
      </c>
    </row>
    <row r="1115" spans="1:23" hidden="1" x14ac:dyDescent="0.2">
      <c r="A1115">
        <v>21</v>
      </c>
      <c r="B1115" t="s">
        <v>80</v>
      </c>
      <c r="C1115" t="s">
        <v>79</v>
      </c>
      <c r="D1115" t="s">
        <v>87</v>
      </c>
      <c r="E1115">
        <v>16.350000000000001</v>
      </c>
      <c r="F1115">
        <v>145.16</v>
      </c>
      <c r="G1115">
        <v>-16.583300000000001</v>
      </c>
      <c r="H1115">
        <v>145.26669999999999</v>
      </c>
      <c r="I1115">
        <v>920</v>
      </c>
      <c r="J1115" t="s">
        <v>40</v>
      </c>
      <c r="K1115" s="1">
        <v>30103</v>
      </c>
      <c r="L1115" t="s">
        <v>88</v>
      </c>
      <c r="M1115" t="s">
        <v>57</v>
      </c>
      <c r="N1115" t="s">
        <v>14</v>
      </c>
      <c r="O1115" t="s">
        <v>19</v>
      </c>
      <c r="P1115" t="s">
        <v>27</v>
      </c>
      <c r="Q1115">
        <v>4</v>
      </c>
      <c r="R1115">
        <v>4.41</v>
      </c>
      <c r="S1115">
        <f t="shared" si="65"/>
        <v>60450</v>
      </c>
      <c r="T1115">
        <f t="shared" si="66"/>
        <v>25075</v>
      </c>
      <c r="U1115">
        <f t="shared" si="67"/>
        <v>2.4107676969092724</v>
      </c>
      <c r="V1115">
        <v>345</v>
      </c>
      <c r="W1115">
        <v>365</v>
      </c>
    </row>
    <row r="1116" spans="1:23" hidden="1" x14ac:dyDescent="0.2">
      <c r="A1116">
        <v>21</v>
      </c>
      <c r="B1116" t="s">
        <v>80</v>
      </c>
      <c r="C1116" t="s">
        <v>79</v>
      </c>
      <c r="D1116" t="s">
        <v>87</v>
      </c>
      <c r="E1116">
        <v>16.350000000000001</v>
      </c>
      <c r="F1116">
        <v>145.16</v>
      </c>
      <c r="G1116">
        <v>-16.583300000000001</v>
      </c>
      <c r="H1116">
        <v>145.26669999999999</v>
      </c>
      <c r="I1116">
        <v>920</v>
      </c>
      <c r="J1116" t="s">
        <v>40</v>
      </c>
      <c r="K1116" s="1">
        <v>30103</v>
      </c>
      <c r="L1116" t="s">
        <v>88</v>
      </c>
      <c r="M1116" t="s">
        <v>57</v>
      </c>
      <c r="N1116" t="s">
        <v>14</v>
      </c>
      <c r="O1116" t="s">
        <v>19</v>
      </c>
      <c r="P1116" t="s">
        <v>27</v>
      </c>
      <c r="Q1116">
        <v>5</v>
      </c>
      <c r="R1116">
        <v>3.16</v>
      </c>
      <c r="S1116">
        <f t="shared" si="65"/>
        <v>60450</v>
      </c>
      <c r="T1116">
        <f t="shared" si="66"/>
        <v>25075</v>
      </c>
      <c r="U1116">
        <f t="shared" si="67"/>
        <v>2.4107676969092724</v>
      </c>
      <c r="V1116">
        <v>345</v>
      </c>
      <c r="W1116">
        <v>365</v>
      </c>
    </row>
    <row r="1117" spans="1:23" hidden="1" x14ac:dyDescent="0.2">
      <c r="A1117">
        <v>21</v>
      </c>
      <c r="B1117" t="s">
        <v>80</v>
      </c>
      <c r="C1117" t="s">
        <v>79</v>
      </c>
      <c r="D1117" t="s">
        <v>87</v>
      </c>
      <c r="E1117">
        <v>16.350000000000001</v>
      </c>
      <c r="F1117">
        <v>145.16</v>
      </c>
      <c r="G1117">
        <v>-16.583300000000001</v>
      </c>
      <c r="H1117">
        <v>145.26669999999999</v>
      </c>
      <c r="I1117">
        <v>920</v>
      </c>
      <c r="J1117" t="s">
        <v>40</v>
      </c>
      <c r="K1117" s="1">
        <v>30103</v>
      </c>
      <c r="L1117" t="s">
        <v>88</v>
      </c>
      <c r="M1117" t="s">
        <v>57</v>
      </c>
      <c r="N1117" t="s">
        <v>14</v>
      </c>
      <c r="O1117" t="s">
        <v>19</v>
      </c>
      <c r="P1117" t="s">
        <v>27</v>
      </c>
      <c r="Q1117">
        <v>6</v>
      </c>
      <c r="R1117">
        <v>7.54</v>
      </c>
      <c r="S1117">
        <f t="shared" si="65"/>
        <v>60450</v>
      </c>
      <c r="T1117">
        <f t="shared" si="66"/>
        <v>25075</v>
      </c>
      <c r="U1117">
        <f t="shared" si="67"/>
        <v>2.4107676969092724</v>
      </c>
      <c r="V1117">
        <v>345</v>
      </c>
      <c r="W1117">
        <v>365</v>
      </c>
    </row>
    <row r="1118" spans="1:23" hidden="1" x14ac:dyDescent="0.2">
      <c r="A1118">
        <v>21</v>
      </c>
      <c r="B1118" t="s">
        <v>80</v>
      </c>
      <c r="C1118" t="s">
        <v>79</v>
      </c>
      <c r="D1118" t="s">
        <v>87</v>
      </c>
      <c r="E1118">
        <v>16.350000000000001</v>
      </c>
      <c r="F1118">
        <v>145.16</v>
      </c>
      <c r="G1118">
        <v>-16.583300000000001</v>
      </c>
      <c r="H1118">
        <v>145.26669999999999</v>
      </c>
      <c r="I1118">
        <v>920</v>
      </c>
      <c r="J1118" t="s">
        <v>40</v>
      </c>
      <c r="K1118" s="1">
        <v>30103</v>
      </c>
      <c r="L1118" t="s">
        <v>88</v>
      </c>
      <c r="M1118" t="s">
        <v>57</v>
      </c>
      <c r="N1118" t="s">
        <v>24</v>
      </c>
      <c r="O1118" t="s">
        <v>15</v>
      </c>
      <c r="P1118" t="s">
        <v>26</v>
      </c>
      <c r="Q1118">
        <v>1</v>
      </c>
      <c r="R1118">
        <v>29.17</v>
      </c>
      <c r="S1118">
        <f t="shared" si="65"/>
        <v>60450</v>
      </c>
      <c r="T1118">
        <f t="shared" si="66"/>
        <v>25075</v>
      </c>
      <c r="U1118">
        <f t="shared" si="67"/>
        <v>2.4107676969092724</v>
      </c>
      <c r="V1118">
        <v>345</v>
      </c>
      <c r="W1118">
        <v>365</v>
      </c>
    </row>
    <row r="1119" spans="1:23" hidden="1" x14ac:dyDescent="0.2">
      <c r="A1119">
        <v>21</v>
      </c>
      <c r="B1119" t="s">
        <v>80</v>
      </c>
      <c r="C1119" t="s">
        <v>79</v>
      </c>
      <c r="D1119" t="s">
        <v>87</v>
      </c>
      <c r="E1119">
        <v>16.350000000000001</v>
      </c>
      <c r="F1119">
        <v>145.16</v>
      </c>
      <c r="G1119">
        <v>-16.583300000000001</v>
      </c>
      <c r="H1119">
        <v>145.26669999999999</v>
      </c>
      <c r="I1119">
        <v>920</v>
      </c>
      <c r="J1119" t="s">
        <v>40</v>
      </c>
      <c r="K1119" s="1">
        <v>30103</v>
      </c>
      <c r="L1119" t="s">
        <v>88</v>
      </c>
      <c r="M1119" t="s">
        <v>57</v>
      </c>
      <c r="N1119" t="s">
        <v>24</v>
      </c>
      <c r="O1119" t="s">
        <v>15</v>
      </c>
      <c r="P1119" t="s">
        <v>26</v>
      </c>
      <c r="Q1119">
        <v>2</v>
      </c>
      <c r="R1119">
        <v>34.770000000000003</v>
      </c>
      <c r="S1119">
        <f t="shared" si="65"/>
        <v>60450</v>
      </c>
      <c r="T1119">
        <f t="shared" si="66"/>
        <v>25075</v>
      </c>
      <c r="U1119">
        <f t="shared" si="67"/>
        <v>2.4107676969092724</v>
      </c>
      <c r="V1119">
        <v>345</v>
      </c>
      <c r="W1119">
        <v>365</v>
      </c>
    </row>
    <row r="1120" spans="1:23" hidden="1" x14ac:dyDescent="0.2">
      <c r="A1120">
        <v>21</v>
      </c>
      <c r="B1120" t="s">
        <v>80</v>
      </c>
      <c r="C1120" t="s">
        <v>79</v>
      </c>
      <c r="D1120" t="s">
        <v>87</v>
      </c>
      <c r="E1120">
        <v>16.350000000000001</v>
      </c>
      <c r="F1120">
        <v>145.16</v>
      </c>
      <c r="G1120">
        <v>-16.583300000000001</v>
      </c>
      <c r="H1120">
        <v>145.26669999999999</v>
      </c>
      <c r="I1120">
        <v>920</v>
      </c>
      <c r="J1120" t="s">
        <v>40</v>
      </c>
      <c r="K1120" s="1">
        <v>30103</v>
      </c>
      <c r="L1120" t="s">
        <v>88</v>
      </c>
      <c r="M1120" t="s">
        <v>57</v>
      </c>
      <c r="N1120" t="s">
        <v>24</v>
      </c>
      <c r="O1120" t="s">
        <v>15</v>
      </c>
      <c r="P1120" t="s">
        <v>26</v>
      </c>
      <c r="Q1120">
        <v>3</v>
      </c>
      <c r="R1120">
        <v>30.85</v>
      </c>
      <c r="S1120">
        <f t="shared" si="65"/>
        <v>60450</v>
      </c>
      <c r="T1120">
        <f t="shared" si="66"/>
        <v>25075</v>
      </c>
      <c r="U1120">
        <f t="shared" si="67"/>
        <v>2.4107676969092724</v>
      </c>
      <c r="V1120">
        <v>345</v>
      </c>
      <c r="W1120">
        <v>365</v>
      </c>
    </row>
    <row r="1121" spans="1:23" hidden="1" x14ac:dyDescent="0.2">
      <c r="A1121">
        <v>21</v>
      </c>
      <c r="B1121" t="s">
        <v>80</v>
      </c>
      <c r="C1121" t="s">
        <v>79</v>
      </c>
      <c r="D1121" t="s">
        <v>87</v>
      </c>
      <c r="E1121">
        <v>16.350000000000001</v>
      </c>
      <c r="F1121">
        <v>145.16</v>
      </c>
      <c r="G1121">
        <v>-16.583300000000001</v>
      </c>
      <c r="H1121">
        <v>145.26669999999999</v>
      </c>
      <c r="I1121">
        <v>920</v>
      </c>
      <c r="J1121" t="s">
        <v>40</v>
      </c>
      <c r="K1121" s="1">
        <v>30103</v>
      </c>
      <c r="L1121" t="s">
        <v>88</v>
      </c>
      <c r="M1121" t="s">
        <v>57</v>
      </c>
      <c r="N1121" t="s">
        <v>24</v>
      </c>
      <c r="O1121" t="s">
        <v>15</v>
      </c>
      <c r="P1121" t="s">
        <v>26</v>
      </c>
      <c r="Q1121">
        <v>4</v>
      </c>
      <c r="R1121">
        <v>29.3</v>
      </c>
      <c r="S1121">
        <f t="shared" si="65"/>
        <v>60450</v>
      </c>
      <c r="T1121">
        <f t="shared" si="66"/>
        <v>25075</v>
      </c>
      <c r="U1121">
        <f t="shared" si="67"/>
        <v>2.4107676969092724</v>
      </c>
      <c r="V1121">
        <v>345</v>
      </c>
      <c r="W1121">
        <v>365</v>
      </c>
    </row>
    <row r="1122" spans="1:23" hidden="1" x14ac:dyDescent="0.2">
      <c r="A1122">
        <v>21</v>
      </c>
      <c r="B1122" t="s">
        <v>80</v>
      </c>
      <c r="C1122" t="s">
        <v>79</v>
      </c>
      <c r="D1122" t="s">
        <v>87</v>
      </c>
      <c r="E1122">
        <v>16.350000000000001</v>
      </c>
      <c r="F1122">
        <v>145.16</v>
      </c>
      <c r="G1122">
        <v>-16.583300000000001</v>
      </c>
      <c r="H1122">
        <v>145.26669999999999</v>
      </c>
      <c r="I1122">
        <v>920</v>
      </c>
      <c r="J1122" t="s">
        <v>40</v>
      </c>
      <c r="K1122" s="1">
        <v>30103</v>
      </c>
      <c r="L1122" t="s">
        <v>88</v>
      </c>
      <c r="M1122" t="s">
        <v>57</v>
      </c>
      <c r="N1122" t="s">
        <v>24</v>
      </c>
      <c r="O1122" t="s">
        <v>15</v>
      </c>
      <c r="P1122" t="s">
        <v>26</v>
      </c>
      <c r="Q1122">
        <v>5</v>
      </c>
      <c r="R1122">
        <v>30.78</v>
      </c>
      <c r="S1122">
        <f t="shared" si="65"/>
        <v>60450</v>
      </c>
      <c r="T1122">
        <f t="shared" si="66"/>
        <v>25075</v>
      </c>
      <c r="U1122">
        <f t="shared" si="67"/>
        <v>2.4107676969092724</v>
      </c>
      <c r="V1122">
        <v>345</v>
      </c>
      <c r="W1122">
        <v>365</v>
      </c>
    </row>
    <row r="1123" spans="1:23" hidden="1" x14ac:dyDescent="0.2">
      <c r="A1123">
        <v>21</v>
      </c>
      <c r="B1123" t="s">
        <v>80</v>
      </c>
      <c r="C1123" t="s">
        <v>79</v>
      </c>
      <c r="D1123" t="s">
        <v>87</v>
      </c>
      <c r="E1123">
        <v>16.350000000000001</v>
      </c>
      <c r="F1123">
        <v>145.16</v>
      </c>
      <c r="G1123">
        <v>-16.583300000000001</v>
      </c>
      <c r="H1123">
        <v>145.26669999999999</v>
      </c>
      <c r="I1123">
        <v>920</v>
      </c>
      <c r="J1123" t="s">
        <v>40</v>
      </c>
      <c r="K1123" s="1">
        <v>30103</v>
      </c>
      <c r="L1123" t="s">
        <v>88</v>
      </c>
      <c r="M1123" t="s">
        <v>57</v>
      </c>
      <c r="N1123" t="s">
        <v>24</v>
      </c>
      <c r="O1123" t="s">
        <v>15</v>
      </c>
      <c r="P1123" t="s">
        <v>26</v>
      </c>
      <c r="Q1123">
        <v>6</v>
      </c>
      <c r="R1123">
        <v>31.79</v>
      </c>
      <c r="S1123">
        <f t="shared" si="65"/>
        <v>60450</v>
      </c>
      <c r="T1123">
        <f t="shared" si="66"/>
        <v>25075</v>
      </c>
      <c r="U1123">
        <f t="shared" si="67"/>
        <v>2.4107676969092724</v>
      </c>
      <c r="V1123">
        <v>345</v>
      </c>
      <c r="W1123">
        <v>365</v>
      </c>
    </row>
    <row r="1124" spans="1:23" hidden="1" x14ac:dyDescent="0.2">
      <c r="A1124">
        <v>21</v>
      </c>
      <c r="B1124" t="s">
        <v>80</v>
      </c>
      <c r="C1124" t="s">
        <v>79</v>
      </c>
      <c r="D1124" t="s">
        <v>87</v>
      </c>
      <c r="E1124">
        <v>16.350000000000001</v>
      </c>
      <c r="F1124">
        <v>145.16</v>
      </c>
      <c r="G1124">
        <v>-16.583300000000001</v>
      </c>
      <c r="H1124">
        <v>145.26669999999999</v>
      </c>
      <c r="I1124">
        <v>920</v>
      </c>
      <c r="J1124" t="s">
        <v>40</v>
      </c>
      <c r="K1124" s="1">
        <v>30103</v>
      </c>
      <c r="L1124" t="s">
        <v>88</v>
      </c>
      <c r="M1124" t="s">
        <v>57</v>
      </c>
      <c r="N1124" t="s">
        <v>24</v>
      </c>
      <c r="O1124" t="s">
        <v>15</v>
      </c>
      <c r="P1124" t="s">
        <v>26</v>
      </c>
      <c r="Q1124">
        <v>7</v>
      </c>
      <c r="R1124">
        <v>32.9</v>
      </c>
      <c r="S1124">
        <f t="shared" si="65"/>
        <v>60450</v>
      </c>
      <c r="T1124">
        <f t="shared" si="66"/>
        <v>25075</v>
      </c>
      <c r="U1124">
        <f t="shared" si="67"/>
        <v>2.4107676969092724</v>
      </c>
      <c r="V1124">
        <v>345</v>
      </c>
      <c r="W1124">
        <v>365</v>
      </c>
    </row>
    <row r="1125" spans="1:23" hidden="1" x14ac:dyDescent="0.2">
      <c r="A1125">
        <v>21</v>
      </c>
      <c r="B1125" t="s">
        <v>80</v>
      </c>
      <c r="C1125" t="s">
        <v>79</v>
      </c>
      <c r="D1125" t="s">
        <v>87</v>
      </c>
      <c r="E1125">
        <v>16.350000000000001</v>
      </c>
      <c r="F1125">
        <v>145.16</v>
      </c>
      <c r="G1125">
        <v>-16.583300000000001</v>
      </c>
      <c r="H1125">
        <v>145.26669999999999</v>
      </c>
      <c r="I1125">
        <v>920</v>
      </c>
      <c r="J1125" t="s">
        <v>40</v>
      </c>
      <c r="K1125" s="1">
        <v>30103</v>
      </c>
      <c r="L1125" t="s">
        <v>88</v>
      </c>
      <c r="M1125" t="s">
        <v>57</v>
      </c>
      <c r="N1125" t="s">
        <v>24</v>
      </c>
      <c r="O1125" t="s">
        <v>15</v>
      </c>
      <c r="P1125" t="s">
        <v>26</v>
      </c>
      <c r="Q1125">
        <v>8</v>
      </c>
      <c r="R1125">
        <v>31.72</v>
      </c>
      <c r="S1125">
        <f t="shared" si="65"/>
        <v>60450</v>
      </c>
      <c r="T1125">
        <f t="shared" si="66"/>
        <v>25075</v>
      </c>
      <c r="U1125">
        <f t="shared" si="67"/>
        <v>2.4107676969092724</v>
      </c>
      <c r="V1125">
        <v>345</v>
      </c>
      <c r="W1125">
        <v>365</v>
      </c>
    </row>
    <row r="1126" spans="1:23" hidden="1" x14ac:dyDescent="0.2">
      <c r="A1126">
        <v>21</v>
      </c>
      <c r="B1126" t="s">
        <v>80</v>
      </c>
      <c r="C1126" t="s">
        <v>79</v>
      </c>
      <c r="D1126" t="s">
        <v>87</v>
      </c>
      <c r="E1126">
        <v>16.350000000000001</v>
      </c>
      <c r="F1126">
        <v>145.16</v>
      </c>
      <c r="G1126">
        <v>-16.583300000000001</v>
      </c>
      <c r="H1126">
        <v>145.26669999999999</v>
      </c>
      <c r="I1126">
        <v>920</v>
      </c>
      <c r="J1126" t="s">
        <v>40</v>
      </c>
      <c r="K1126" s="1">
        <v>30103</v>
      </c>
      <c r="L1126" t="s">
        <v>88</v>
      </c>
      <c r="M1126" t="s">
        <v>57</v>
      </c>
      <c r="N1126" t="s">
        <v>24</v>
      </c>
      <c r="O1126" t="s">
        <v>15</v>
      </c>
      <c r="P1126" t="s">
        <v>26</v>
      </c>
      <c r="Q1126">
        <v>9</v>
      </c>
      <c r="R1126">
        <v>29.15</v>
      </c>
      <c r="S1126">
        <f t="shared" si="65"/>
        <v>60450</v>
      </c>
      <c r="T1126">
        <f t="shared" si="66"/>
        <v>25075</v>
      </c>
      <c r="U1126">
        <f t="shared" si="67"/>
        <v>2.4107676969092724</v>
      </c>
      <c r="V1126">
        <v>345</v>
      </c>
      <c r="W1126">
        <v>365</v>
      </c>
    </row>
    <row r="1127" spans="1:23" hidden="1" x14ac:dyDescent="0.2">
      <c r="A1127">
        <v>21</v>
      </c>
      <c r="B1127" t="s">
        <v>80</v>
      </c>
      <c r="C1127" t="s">
        <v>79</v>
      </c>
      <c r="D1127" t="s">
        <v>87</v>
      </c>
      <c r="E1127">
        <v>16.350000000000001</v>
      </c>
      <c r="F1127">
        <v>145.16</v>
      </c>
      <c r="G1127">
        <v>-16.583300000000001</v>
      </c>
      <c r="H1127">
        <v>145.26669999999999</v>
      </c>
      <c r="I1127">
        <v>920</v>
      </c>
      <c r="J1127" t="s">
        <v>40</v>
      </c>
      <c r="K1127" s="1">
        <v>30103</v>
      </c>
      <c r="L1127" t="s">
        <v>88</v>
      </c>
      <c r="M1127" t="s">
        <v>57</v>
      </c>
      <c r="N1127" t="s">
        <v>24</v>
      </c>
      <c r="O1127" t="s">
        <v>15</v>
      </c>
      <c r="P1127" t="s">
        <v>26</v>
      </c>
      <c r="Q1127">
        <v>10</v>
      </c>
      <c r="R1127">
        <v>28.79</v>
      </c>
      <c r="S1127">
        <f t="shared" si="65"/>
        <v>60450</v>
      </c>
      <c r="T1127">
        <f t="shared" si="66"/>
        <v>25075</v>
      </c>
      <c r="U1127">
        <f t="shared" si="67"/>
        <v>2.4107676969092724</v>
      </c>
      <c r="V1127">
        <v>345</v>
      </c>
      <c r="W1127">
        <v>365</v>
      </c>
    </row>
    <row r="1128" spans="1:23" x14ac:dyDescent="0.2">
      <c r="A1128">
        <v>21</v>
      </c>
      <c r="B1128" t="s">
        <v>80</v>
      </c>
      <c r="C1128" t="s">
        <v>79</v>
      </c>
      <c r="D1128" t="s">
        <v>87</v>
      </c>
      <c r="E1128">
        <v>16.350000000000001</v>
      </c>
      <c r="F1128">
        <v>145.16</v>
      </c>
      <c r="G1128">
        <v>-16.583300000000001</v>
      </c>
      <c r="H1128">
        <v>145.26669999999999</v>
      </c>
      <c r="I1128">
        <v>920</v>
      </c>
      <c r="J1128" t="s">
        <v>40</v>
      </c>
      <c r="K1128" s="1">
        <v>30103</v>
      </c>
      <c r="L1128" t="s">
        <v>88</v>
      </c>
      <c r="M1128" t="s">
        <v>57</v>
      </c>
      <c r="N1128" t="s">
        <v>24</v>
      </c>
      <c r="O1128" t="s">
        <v>15</v>
      </c>
      <c r="P1128" t="s">
        <v>27</v>
      </c>
      <c r="Q1128">
        <v>1</v>
      </c>
      <c r="R1128">
        <v>22.64</v>
      </c>
      <c r="S1128">
        <f t="shared" si="65"/>
        <v>60450</v>
      </c>
      <c r="T1128">
        <f t="shared" si="66"/>
        <v>25075</v>
      </c>
      <c r="U1128">
        <f t="shared" si="67"/>
        <v>2.4107676969092724</v>
      </c>
      <c r="V1128">
        <v>345</v>
      </c>
      <c r="W1128">
        <v>365</v>
      </c>
    </row>
    <row r="1129" spans="1:23" x14ac:dyDescent="0.2">
      <c r="A1129">
        <v>21</v>
      </c>
      <c r="B1129" t="s">
        <v>80</v>
      </c>
      <c r="C1129" t="s">
        <v>79</v>
      </c>
      <c r="D1129" t="s">
        <v>87</v>
      </c>
      <c r="E1129">
        <v>16.350000000000001</v>
      </c>
      <c r="F1129">
        <v>145.16</v>
      </c>
      <c r="G1129">
        <v>-16.583300000000001</v>
      </c>
      <c r="H1129">
        <v>145.26669999999999</v>
      </c>
      <c r="I1129">
        <v>920</v>
      </c>
      <c r="J1129" t="s">
        <v>40</v>
      </c>
      <c r="K1129" s="1">
        <v>30103</v>
      </c>
      <c r="L1129" t="s">
        <v>88</v>
      </c>
      <c r="M1129" t="s">
        <v>57</v>
      </c>
      <c r="N1129" t="s">
        <v>24</v>
      </c>
      <c r="O1129" t="s">
        <v>15</v>
      </c>
      <c r="P1129" t="s">
        <v>27</v>
      </c>
      <c r="Q1129">
        <v>2</v>
      </c>
      <c r="R1129">
        <v>20.63</v>
      </c>
      <c r="S1129">
        <f t="shared" si="65"/>
        <v>60450</v>
      </c>
      <c r="T1129">
        <f t="shared" si="66"/>
        <v>25075</v>
      </c>
      <c r="U1129">
        <f t="shared" si="67"/>
        <v>2.4107676969092724</v>
      </c>
      <c r="V1129">
        <v>345</v>
      </c>
      <c r="W1129">
        <v>365</v>
      </c>
    </row>
    <row r="1130" spans="1:23" x14ac:dyDescent="0.2">
      <c r="A1130">
        <v>21</v>
      </c>
      <c r="B1130" t="s">
        <v>80</v>
      </c>
      <c r="C1130" t="s">
        <v>79</v>
      </c>
      <c r="D1130" t="s">
        <v>87</v>
      </c>
      <c r="E1130">
        <v>16.350000000000001</v>
      </c>
      <c r="F1130">
        <v>145.16</v>
      </c>
      <c r="G1130">
        <v>-16.583300000000001</v>
      </c>
      <c r="H1130">
        <v>145.26669999999999</v>
      </c>
      <c r="I1130">
        <v>920</v>
      </c>
      <c r="J1130" t="s">
        <v>40</v>
      </c>
      <c r="K1130" s="1">
        <v>30103</v>
      </c>
      <c r="L1130" t="s">
        <v>88</v>
      </c>
      <c r="M1130" t="s">
        <v>57</v>
      </c>
      <c r="N1130" t="s">
        <v>24</v>
      </c>
      <c r="O1130" t="s">
        <v>15</v>
      </c>
      <c r="P1130" t="s">
        <v>27</v>
      </c>
      <c r="Q1130">
        <v>3</v>
      </c>
      <c r="R1130">
        <v>16.77</v>
      </c>
      <c r="S1130">
        <f t="shared" si="65"/>
        <v>60450</v>
      </c>
      <c r="T1130">
        <f t="shared" si="66"/>
        <v>25075</v>
      </c>
      <c r="U1130">
        <f t="shared" si="67"/>
        <v>2.4107676969092724</v>
      </c>
      <c r="V1130">
        <v>345</v>
      </c>
      <c r="W1130">
        <v>365</v>
      </c>
    </row>
    <row r="1131" spans="1:23" x14ac:dyDescent="0.2">
      <c r="A1131">
        <v>21</v>
      </c>
      <c r="B1131" t="s">
        <v>80</v>
      </c>
      <c r="C1131" t="s">
        <v>79</v>
      </c>
      <c r="D1131" t="s">
        <v>87</v>
      </c>
      <c r="E1131">
        <v>16.350000000000001</v>
      </c>
      <c r="F1131">
        <v>145.16</v>
      </c>
      <c r="G1131">
        <v>-16.583300000000001</v>
      </c>
      <c r="H1131">
        <v>145.26669999999999</v>
      </c>
      <c r="I1131">
        <v>920</v>
      </c>
      <c r="J1131" t="s">
        <v>40</v>
      </c>
      <c r="K1131" s="1">
        <v>30103</v>
      </c>
      <c r="L1131" t="s">
        <v>88</v>
      </c>
      <c r="M1131" t="s">
        <v>57</v>
      </c>
      <c r="N1131" t="s">
        <v>24</v>
      </c>
      <c r="O1131" t="s">
        <v>15</v>
      </c>
      <c r="P1131" t="s">
        <v>27</v>
      </c>
      <c r="Q1131">
        <v>4</v>
      </c>
      <c r="R1131">
        <v>24.93</v>
      </c>
      <c r="S1131">
        <f t="shared" si="65"/>
        <v>60450</v>
      </c>
      <c r="T1131">
        <f t="shared" si="66"/>
        <v>25075</v>
      </c>
      <c r="U1131">
        <f t="shared" si="67"/>
        <v>2.4107676969092724</v>
      </c>
      <c r="V1131">
        <v>345</v>
      </c>
      <c r="W1131">
        <v>365</v>
      </c>
    </row>
    <row r="1132" spans="1:23" x14ac:dyDescent="0.2">
      <c r="A1132">
        <v>21</v>
      </c>
      <c r="B1132" t="s">
        <v>80</v>
      </c>
      <c r="C1132" t="s">
        <v>79</v>
      </c>
      <c r="D1132" t="s">
        <v>87</v>
      </c>
      <c r="E1132">
        <v>16.350000000000001</v>
      </c>
      <c r="F1132">
        <v>145.16</v>
      </c>
      <c r="G1132">
        <v>-16.583300000000001</v>
      </c>
      <c r="H1132">
        <v>145.26669999999999</v>
      </c>
      <c r="I1132">
        <v>920</v>
      </c>
      <c r="J1132" t="s">
        <v>40</v>
      </c>
      <c r="K1132" s="1">
        <v>30103</v>
      </c>
      <c r="L1132" t="s">
        <v>88</v>
      </c>
      <c r="M1132" t="s">
        <v>57</v>
      </c>
      <c r="N1132" t="s">
        <v>24</v>
      </c>
      <c r="O1132" t="s">
        <v>15</v>
      </c>
      <c r="P1132" t="s">
        <v>27</v>
      </c>
      <c r="Q1132">
        <v>5</v>
      </c>
      <c r="R1132">
        <v>23.06</v>
      </c>
      <c r="S1132">
        <f t="shared" si="65"/>
        <v>60450</v>
      </c>
      <c r="T1132">
        <f t="shared" si="66"/>
        <v>25075</v>
      </c>
      <c r="U1132">
        <f t="shared" si="67"/>
        <v>2.4107676969092724</v>
      </c>
      <c r="V1132">
        <v>345</v>
      </c>
      <c r="W1132">
        <v>365</v>
      </c>
    </row>
    <row r="1133" spans="1:23" x14ac:dyDescent="0.2">
      <c r="A1133">
        <v>21</v>
      </c>
      <c r="B1133" t="s">
        <v>80</v>
      </c>
      <c r="C1133" t="s">
        <v>79</v>
      </c>
      <c r="D1133" t="s">
        <v>87</v>
      </c>
      <c r="E1133">
        <v>16.350000000000001</v>
      </c>
      <c r="F1133">
        <v>145.16</v>
      </c>
      <c r="G1133">
        <v>-16.583300000000001</v>
      </c>
      <c r="H1133">
        <v>145.26669999999999</v>
      </c>
      <c r="I1133">
        <v>920</v>
      </c>
      <c r="J1133" t="s">
        <v>40</v>
      </c>
      <c r="K1133" s="1">
        <v>30103</v>
      </c>
      <c r="L1133" t="s">
        <v>88</v>
      </c>
      <c r="M1133" t="s">
        <v>57</v>
      </c>
      <c r="N1133" t="s">
        <v>24</v>
      </c>
      <c r="O1133" t="s">
        <v>15</v>
      </c>
      <c r="P1133" t="s">
        <v>27</v>
      </c>
      <c r="Q1133">
        <v>6</v>
      </c>
      <c r="R1133">
        <v>22.34</v>
      </c>
      <c r="S1133">
        <f t="shared" si="65"/>
        <v>60450</v>
      </c>
      <c r="T1133">
        <f t="shared" si="66"/>
        <v>25075</v>
      </c>
      <c r="U1133">
        <f t="shared" si="67"/>
        <v>2.4107676969092724</v>
      </c>
      <c r="V1133">
        <v>345</v>
      </c>
      <c r="W1133">
        <v>365</v>
      </c>
    </row>
    <row r="1134" spans="1:23" x14ac:dyDescent="0.2">
      <c r="A1134">
        <v>21</v>
      </c>
      <c r="B1134" t="s">
        <v>80</v>
      </c>
      <c r="C1134" t="s">
        <v>79</v>
      </c>
      <c r="D1134" t="s">
        <v>87</v>
      </c>
      <c r="E1134">
        <v>16.350000000000001</v>
      </c>
      <c r="F1134">
        <v>145.16</v>
      </c>
      <c r="G1134">
        <v>-16.583300000000001</v>
      </c>
      <c r="H1134">
        <v>145.26669999999999</v>
      </c>
      <c r="I1134">
        <v>920</v>
      </c>
      <c r="J1134" t="s">
        <v>40</v>
      </c>
      <c r="K1134" s="1">
        <v>30103</v>
      </c>
      <c r="L1134" t="s">
        <v>88</v>
      </c>
      <c r="M1134" t="s">
        <v>57</v>
      </c>
      <c r="N1134" t="s">
        <v>24</v>
      </c>
      <c r="O1134" t="s">
        <v>15</v>
      </c>
      <c r="P1134" t="s">
        <v>27</v>
      </c>
      <c r="Q1134">
        <v>7</v>
      </c>
      <c r="R1134">
        <v>24.63</v>
      </c>
      <c r="S1134">
        <f t="shared" si="65"/>
        <v>60450</v>
      </c>
      <c r="T1134">
        <f t="shared" si="66"/>
        <v>25075</v>
      </c>
      <c r="U1134">
        <f t="shared" si="67"/>
        <v>2.4107676969092724</v>
      </c>
      <c r="V1134">
        <v>345</v>
      </c>
      <c r="W1134">
        <v>365</v>
      </c>
    </row>
    <row r="1135" spans="1:23" x14ac:dyDescent="0.2">
      <c r="A1135">
        <v>21</v>
      </c>
      <c r="B1135" t="s">
        <v>80</v>
      </c>
      <c r="C1135" t="s">
        <v>79</v>
      </c>
      <c r="D1135" t="s">
        <v>87</v>
      </c>
      <c r="E1135">
        <v>16.350000000000001</v>
      </c>
      <c r="F1135">
        <v>145.16</v>
      </c>
      <c r="G1135">
        <v>-16.583300000000001</v>
      </c>
      <c r="H1135">
        <v>145.26669999999999</v>
      </c>
      <c r="I1135">
        <v>920</v>
      </c>
      <c r="J1135" t="s">
        <v>40</v>
      </c>
      <c r="K1135" s="1">
        <v>30103</v>
      </c>
      <c r="L1135" t="s">
        <v>88</v>
      </c>
      <c r="M1135" t="s">
        <v>57</v>
      </c>
      <c r="N1135" t="s">
        <v>24</v>
      </c>
      <c r="O1135" t="s">
        <v>15</v>
      </c>
      <c r="P1135" t="s">
        <v>27</v>
      </c>
      <c r="Q1135">
        <v>8</v>
      </c>
      <c r="R1135">
        <v>18.47</v>
      </c>
      <c r="S1135">
        <f t="shared" si="65"/>
        <v>60450</v>
      </c>
      <c r="T1135">
        <f t="shared" si="66"/>
        <v>25075</v>
      </c>
      <c r="U1135">
        <f t="shared" si="67"/>
        <v>2.4107676969092724</v>
      </c>
      <c r="V1135">
        <v>345</v>
      </c>
      <c r="W1135">
        <v>365</v>
      </c>
    </row>
    <row r="1136" spans="1:23" x14ac:dyDescent="0.2">
      <c r="A1136">
        <v>21</v>
      </c>
      <c r="B1136" t="s">
        <v>80</v>
      </c>
      <c r="C1136" t="s">
        <v>79</v>
      </c>
      <c r="D1136" t="s">
        <v>87</v>
      </c>
      <c r="E1136">
        <v>16.350000000000001</v>
      </c>
      <c r="F1136">
        <v>145.16</v>
      </c>
      <c r="G1136">
        <v>-16.583300000000001</v>
      </c>
      <c r="H1136">
        <v>145.26669999999999</v>
      </c>
      <c r="I1136">
        <v>920</v>
      </c>
      <c r="J1136" t="s">
        <v>40</v>
      </c>
      <c r="K1136" s="1">
        <v>30103</v>
      </c>
      <c r="L1136" t="s">
        <v>88</v>
      </c>
      <c r="M1136" t="s">
        <v>57</v>
      </c>
      <c r="N1136" t="s">
        <v>24</v>
      </c>
      <c r="O1136" t="s">
        <v>15</v>
      </c>
      <c r="P1136" t="s">
        <v>27</v>
      </c>
      <c r="Q1136">
        <v>9</v>
      </c>
      <c r="R1136">
        <v>19.149999999999999</v>
      </c>
      <c r="S1136">
        <f t="shared" si="65"/>
        <v>60450</v>
      </c>
      <c r="T1136">
        <f t="shared" si="66"/>
        <v>25075</v>
      </c>
      <c r="U1136">
        <f t="shared" si="67"/>
        <v>2.4107676969092724</v>
      </c>
      <c r="V1136">
        <v>345</v>
      </c>
      <c r="W1136">
        <v>365</v>
      </c>
    </row>
    <row r="1137" spans="1:23" x14ac:dyDescent="0.2">
      <c r="A1137">
        <v>21</v>
      </c>
      <c r="B1137" t="s">
        <v>80</v>
      </c>
      <c r="C1137" t="s">
        <v>79</v>
      </c>
      <c r="D1137" t="s">
        <v>87</v>
      </c>
      <c r="E1137">
        <v>16.350000000000001</v>
      </c>
      <c r="F1137">
        <v>145.16</v>
      </c>
      <c r="G1137">
        <v>-16.583300000000001</v>
      </c>
      <c r="H1137">
        <v>145.26669999999999</v>
      </c>
      <c r="I1137">
        <v>920</v>
      </c>
      <c r="J1137" t="s">
        <v>40</v>
      </c>
      <c r="K1137" s="1">
        <v>30103</v>
      </c>
      <c r="L1137" t="s">
        <v>88</v>
      </c>
      <c r="M1137" t="s">
        <v>57</v>
      </c>
      <c r="N1137" t="s">
        <v>24</v>
      </c>
      <c r="O1137" t="s">
        <v>15</v>
      </c>
      <c r="P1137" t="s">
        <v>27</v>
      </c>
      <c r="Q1137">
        <v>10</v>
      </c>
      <c r="R1137">
        <v>23.01</v>
      </c>
      <c r="S1137">
        <f t="shared" si="65"/>
        <v>60450</v>
      </c>
      <c r="T1137">
        <f t="shared" si="66"/>
        <v>25075</v>
      </c>
      <c r="U1137">
        <f t="shared" si="67"/>
        <v>2.4107676969092724</v>
      </c>
      <c r="V1137">
        <v>345</v>
      </c>
      <c r="W1137">
        <v>365</v>
      </c>
    </row>
    <row r="1138" spans="1:23" x14ac:dyDescent="0.2">
      <c r="A1138">
        <v>21</v>
      </c>
      <c r="B1138" t="s">
        <v>80</v>
      </c>
      <c r="C1138" t="s">
        <v>79</v>
      </c>
      <c r="D1138" t="s">
        <v>87</v>
      </c>
      <c r="E1138">
        <v>16.350000000000001</v>
      </c>
      <c r="F1138">
        <v>145.16</v>
      </c>
      <c r="G1138">
        <v>-16.583300000000001</v>
      </c>
      <c r="H1138">
        <v>145.26669999999999</v>
      </c>
      <c r="I1138">
        <v>920</v>
      </c>
      <c r="J1138" t="s">
        <v>40</v>
      </c>
      <c r="K1138" s="1">
        <v>30103</v>
      </c>
      <c r="L1138" t="s">
        <v>88</v>
      </c>
      <c r="M1138" t="s">
        <v>57</v>
      </c>
      <c r="N1138" t="s">
        <v>24</v>
      </c>
      <c r="O1138" t="s">
        <v>18</v>
      </c>
      <c r="P1138" t="s">
        <v>27</v>
      </c>
      <c r="Q1138">
        <v>1</v>
      </c>
      <c r="R1138">
        <v>9.77</v>
      </c>
      <c r="S1138">
        <f t="shared" si="65"/>
        <v>60450</v>
      </c>
      <c r="T1138">
        <f t="shared" si="66"/>
        <v>25075</v>
      </c>
      <c r="U1138">
        <f t="shared" si="67"/>
        <v>2.4107676969092724</v>
      </c>
      <c r="V1138">
        <v>345</v>
      </c>
      <c r="W1138">
        <v>365</v>
      </c>
    </row>
    <row r="1139" spans="1:23" x14ac:dyDescent="0.2">
      <c r="A1139">
        <v>21</v>
      </c>
      <c r="B1139" t="s">
        <v>80</v>
      </c>
      <c r="C1139" t="s">
        <v>79</v>
      </c>
      <c r="D1139" t="s">
        <v>87</v>
      </c>
      <c r="E1139">
        <v>16.350000000000001</v>
      </c>
      <c r="F1139">
        <v>145.16</v>
      </c>
      <c r="G1139">
        <v>-16.583300000000001</v>
      </c>
      <c r="H1139">
        <v>145.26669999999999</v>
      </c>
      <c r="I1139">
        <v>920</v>
      </c>
      <c r="J1139" t="s">
        <v>40</v>
      </c>
      <c r="K1139" s="1">
        <v>30103</v>
      </c>
      <c r="L1139" t="s">
        <v>88</v>
      </c>
      <c r="M1139" t="s">
        <v>57</v>
      </c>
      <c r="N1139" t="s">
        <v>24</v>
      </c>
      <c r="O1139" t="s">
        <v>18</v>
      </c>
      <c r="P1139" t="s">
        <v>27</v>
      </c>
      <c r="Q1139">
        <v>2</v>
      </c>
      <c r="R1139">
        <v>10.210000000000001</v>
      </c>
      <c r="S1139">
        <f t="shared" si="65"/>
        <v>60450</v>
      </c>
      <c r="T1139">
        <f t="shared" si="66"/>
        <v>25075</v>
      </c>
      <c r="U1139">
        <f t="shared" si="67"/>
        <v>2.4107676969092724</v>
      </c>
      <c r="V1139">
        <v>345</v>
      </c>
      <c r="W1139">
        <v>365</v>
      </c>
    </row>
    <row r="1140" spans="1:23" x14ac:dyDescent="0.2">
      <c r="A1140">
        <v>21</v>
      </c>
      <c r="B1140" t="s">
        <v>80</v>
      </c>
      <c r="C1140" t="s">
        <v>79</v>
      </c>
      <c r="D1140" t="s">
        <v>87</v>
      </c>
      <c r="E1140">
        <v>16.350000000000001</v>
      </c>
      <c r="F1140">
        <v>145.16</v>
      </c>
      <c r="G1140">
        <v>-16.583300000000001</v>
      </c>
      <c r="H1140">
        <v>145.26669999999999</v>
      </c>
      <c r="I1140">
        <v>920</v>
      </c>
      <c r="J1140" t="s">
        <v>40</v>
      </c>
      <c r="K1140" s="1">
        <v>30103</v>
      </c>
      <c r="L1140" t="s">
        <v>88</v>
      </c>
      <c r="M1140" t="s">
        <v>57</v>
      </c>
      <c r="N1140" t="s">
        <v>24</v>
      </c>
      <c r="O1140" t="s">
        <v>18</v>
      </c>
      <c r="P1140" t="s">
        <v>27</v>
      </c>
      <c r="Q1140">
        <v>3</v>
      </c>
      <c r="R1140">
        <v>9.85</v>
      </c>
      <c r="S1140">
        <f t="shared" si="65"/>
        <v>60450</v>
      </c>
      <c r="T1140">
        <f t="shared" si="66"/>
        <v>25075</v>
      </c>
      <c r="U1140">
        <f t="shared" si="67"/>
        <v>2.4107676969092724</v>
      </c>
      <c r="V1140">
        <v>345</v>
      </c>
      <c r="W1140">
        <v>365</v>
      </c>
    </row>
    <row r="1141" spans="1:23" x14ac:dyDescent="0.2">
      <c r="A1141">
        <v>21</v>
      </c>
      <c r="B1141" t="s">
        <v>80</v>
      </c>
      <c r="C1141" t="s">
        <v>79</v>
      </c>
      <c r="D1141" t="s">
        <v>87</v>
      </c>
      <c r="E1141">
        <v>16.350000000000001</v>
      </c>
      <c r="F1141">
        <v>145.16</v>
      </c>
      <c r="G1141">
        <v>-16.583300000000001</v>
      </c>
      <c r="H1141">
        <v>145.26669999999999</v>
      </c>
      <c r="I1141">
        <v>920</v>
      </c>
      <c r="J1141" t="s">
        <v>40</v>
      </c>
      <c r="K1141" s="1">
        <v>30103</v>
      </c>
      <c r="L1141" t="s">
        <v>88</v>
      </c>
      <c r="M1141" t="s">
        <v>57</v>
      </c>
      <c r="N1141" t="s">
        <v>24</v>
      </c>
      <c r="O1141" t="s">
        <v>18</v>
      </c>
      <c r="P1141" t="s">
        <v>27</v>
      </c>
      <c r="Q1141">
        <v>4</v>
      </c>
      <c r="R1141">
        <v>9.09</v>
      </c>
      <c r="S1141">
        <f t="shared" si="65"/>
        <v>60450</v>
      </c>
      <c r="T1141">
        <f t="shared" si="66"/>
        <v>25075</v>
      </c>
      <c r="U1141">
        <f t="shared" si="67"/>
        <v>2.4107676969092724</v>
      </c>
      <c r="V1141">
        <v>345</v>
      </c>
      <c r="W1141">
        <v>365</v>
      </c>
    </row>
    <row r="1142" spans="1:23" x14ac:dyDescent="0.2">
      <c r="A1142">
        <v>21</v>
      </c>
      <c r="B1142" t="s">
        <v>80</v>
      </c>
      <c r="C1142" t="s">
        <v>79</v>
      </c>
      <c r="D1142" t="s">
        <v>87</v>
      </c>
      <c r="E1142">
        <v>16.350000000000001</v>
      </c>
      <c r="F1142">
        <v>145.16</v>
      </c>
      <c r="G1142">
        <v>-16.583300000000001</v>
      </c>
      <c r="H1142">
        <v>145.26669999999999</v>
      </c>
      <c r="I1142">
        <v>920</v>
      </c>
      <c r="J1142" t="s">
        <v>40</v>
      </c>
      <c r="K1142" s="1">
        <v>30103</v>
      </c>
      <c r="L1142" t="s">
        <v>88</v>
      </c>
      <c r="M1142" t="s">
        <v>57</v>
      </c>
      <c r="N1142" t="s">
        <v>24</v>
      </c>
      <c r="O1142" t="s">
        <v>18</v>
      </c>
      <c r="P1142" t="s">
        <v>27</v>
      </c>
      <c r="Q1142">
        <v>5</v>
      </c>
      <c r="R1142">
        <v>8.48</v>
      </c>
      <c r="S1142">
        <f t="shared" si="65"/>
        <v>60450</v>
      </c>
      <c r="T1142">
        <f t="shared" si="66"/>
        <v>25075</v>
      </c>
      <c r="U1142">
        <f t="shared" si="67"/>
        <v>2.4107676969092724</v>
      </c>
      <c r="V1142">
        <v>345</v>
      </c>
      <c r="W1142">
        <v>365</v>
      </c>
    </row>
    <row r="1143" spans="1:23" x14ac:dyDescent="0.2">
      <c r="A1143">
        <v>21</v>
      </c>
      <c r="B1143" t="s">
        <v>80</v>
      </c>
      <c r="C1143" t="s">
        <v>79</v>
      </c>
      <c r="D1143" t="s">
        <v>87</v>
      </c>
      <c r="E1143">
        <v>16.350000000000001</v>
      </c>
      <c r="F1143">
        <v>145.16</v>
      </c>
      <c r="G1143">
        <v>-16.583300000000001</v>
      </c>
      <c r="H1143">
        <v>145.26669999999999</v>
      </c>
      <c r="I1143">
        <v>920</v>
      </c>
      <c r="J1143" t="s">
        <v>40</v>
      </c>
      <c r="K1143" s="1">
        <v>30103</v>
      </c>
      <c r="L1143" t="s">
        <v>88</v>
      </c>
      <c r="M1143" t="s">
        <v>57</v>
      </c>
      <c r="N1143" t="s">
        <v>24</v>
      </c>
      <c r="O1143" t="s">
        <v>18</v>
      </c>
      <c r="P1143" t="s">
        <v>27</v>
      </c>
      <c r="Q1143">
        <v>6</v>
      </c>
      <c r="R1143">
        <v>11</v>
      </c>
      <c r="S1143">
        <f t="shared" si="65"/>
        <v>60450</v>
      </c>
      <c r="T1143">
        <f t="shared" si="66"/>
        <v>25075</v>
      </c>
      <c r="U1143">
        <f t="shared" si="67"/>
        <v>2.4107676969092724</v>
      </c>
      <c r="V1143">
        <v>345</v>
      </c>
      <c r="W1143">
        <v>365</v>
      </c>
    </row>
    <row r="1144" spans="1:23" x14ac:dyDescent="0.2">
      <c r="A1144">
        <v>21</v>
      </c>
      <c r="B1144" t="s">
        <v>80</v>
      </c>
      <c r="C1144" t="s">
        <v>79</v>
      </c>
      <c r="D1144" t="s">
        <v>87</v>
      </c>
      <c r="E1144">
        <v>16.350000000000001</v>
      </c>
      <c r="F1144">
        <v>145.16</v>
      </c>
      <c r="G1144">
        <v>-16.583300000000001</v>
      </c>
      <c r="H1144">
        <v>145.26669999999999</v>
      </c>
      <c r="I1144">
        <v>920</v>
      </c>
      <c r="J1144" t="s">
        <v>40</v>
      </c>
      <c r="K1144" s="1">
        <v>30103</v>
      </c>
      <c r="L1144" t="s">
        <v>88</v>
      </c>
      <c r="M1144" t="s">
        <v>57</v>
      </c>
      <c r="N1144" t="s">
        <v>24</v>
      </c>
      <c r="O1144" t="s">
        <v>18</v>
      </c>
      <c r="P1144" t="s">
        <v>27</v>
      </c>
      <c r="Q1144">
        <v>7</v>
      </c>
      <c r="R1144">
        <v>10.4</v>
      </c>
      <c r="S1144">
        <f t="shared" si="65"/>
        <v>60450</v>
      </c>
      <c r="T1144">
        <f t="shared" si="66"/>
        <v>25075</v>
      </c>
      <c r="U1144">
        <f t="shared" si="67"/>
        <v>2.4107676969092724</v>
      </c>
      <c r="V1144">
        <v>345</v>
      </c>
      <c r="W1144">
        <v>365</v>
      </c>
    </row>
    <row r="1145" spans="1:23" x14ac:dyDescent="0.2">
      <c r="A1145">
        <v>21</v>
      </c>
      <c r="B1145" t="s">
        <v>80</v>
      </c>
      <c r="C1145" t="s">
        <v>79</v>
      </c>
      <c r="D1145" t="s">
        <v>87</v>
      </c>
      <c r="E1145">
        <v>16.350000000000001</v>
      </c>
      <c r="F1145">
        <v>145.16</v>
      </c>
      <c r="G1145">
        <v>-16.583300000000001</v>
      </c>
      <c r="H1145">
        <v>145.26669999999999</v>
      </c>
      <c r="I1145">
        <v>920</v>
      </c>
      <c r="J1145" t="s">
        <v>40</v>
      </c>
      <c r="K1145" s="1">
        <v>30103</v>
      </c>
      <c r="L1145" t="s">
        <v>88</v>
      </c>
      <c r="M1145" t="s">
        <v>57</v>
      </c>
      <c r="N1145" t="s">
        <v>24</v>
      </c>
      <c r="O1145" t="s">
        <v>18</v>
      </c>
      <c r="P1145" t="s">
        <v>27</v>
      </c>
      <c r="Q1145">
        <v>8</v>
      </c>
      <c r="R1145">
        <v>9.1199999999999992</v>
      </c>
      <c r="S1145">
        <f t="shared" si="65"/>
        <v>60450</v>
      </c>
      <c r="T1145">
        <f t="shared" si="66"/>
        <v>25075</v>
      </c>
      <c r="U1145">
        <f t="shared" si="67"/>
        <v>2.4107676969092724</v>
      </c>
      <c r="V1145">
        <v>345</v>
      </c>
      <c r="W1145">
        <v>365</v>
      </c>
    </row>
    <row r="1146" spans="1:23" x14ac:dyDescent="0.2">
      <c r="A1146">
        <v>21</v>
      </c>
      <c r="B1146" t="s">
        <v>80</v>
      </c>
      <c r="C1146" t="s">
        <v>79</v>
      </c>
      <c r="D1146" t="s">
        <v>87</v>
      </c>
      <c r="E1146">
        <v>16.350000000000001</v>
      </c>
      <c r="F1146">
        <v>145.16</v>
      </c>
      <c r="G1146">
        <v>-16.583300000000001</v>
      </c>
      <c r="H1146">
        <v>145.26669999999999</v>
      </c>
      <c r="I1146">
        <v>920</v>
      </c>
      <c r="J1146" t="s">
        <v>40</v>
      </c>
      <c r="K1146" s="1">
        <v>30103</v>
      </c>
      <c r="L1146" t="s">
        <v>88</v>
      </c>
      <c r="M1146" t="s">
        <v>57</v>
      </c>
      <c r="N1146" t="s">
        <v>24</v>
      </c>
      <c r="O1146" t="s">
        <v>18</v>
      </c>
      <c r="P1146" t="s">
        <v>27</v>
      </c>
      <c r="Q1146">
        <v>9</v>
      </c>
      <c r="R1146">
        <v>10.65</v>
      </c>
      <c r="S1146">
        <f t="shared" si="65"/>
        <v>60450</v>
      </c>
      <c r="T1146">
        <f t="shared" si="66"/>
        <v>25075</v>
      </c>
      <c r="U1146">
        <f t="shared" si="67"/>
        <v>2.4107676969092724</v>
      </c>
      <c r="V1146">
        <v>345</v>
      </c>
      <c r="W1146">
        <v>365</v>
      </c>
    </row>
    <row r="1147" spans="1:23" x14ac:dyDescent="0.2">
      <c r="A1147">
        <v>21</v>
      </c>
      <c r="B1147" t="s">
        <v>80</v>
      </c>
      <c r="C1147" t="s">
        <v>79</v>
      </c>
      <c r="D1147" t="s">
        <v>87</v>
      </c>
      <c r="E1147">
        <v>16.350000000000001</v>
      </c>
      <c r="F1147">
        <v>145.16</v>
      </c>
      <c r="G1147">
        <v>-16.583300000000001</v>
      </c>
      <c r="H1147">
        <v>145.26669999999999</v>
      </c>
      <c r="I1147">
        <v>920</v>
      </c>
      <c r="J1147" t="s">
        <v>40</v>
      </c>
      <c r="K1147" s="1">
        <v>30103</v>
      </c>
      <c r="L1147" t="s">
        <v>88</v>
      </c>
      <c r="M1147" t="s">
        <v>57</v>
      </c>
      <c r="N1147" t="s">
        <v>24</v>
      </c>
      <c r="O1147" t="s">
        <v>18</v>
      </c>
      <c r="P1147" t="s">
        <v>27</v>
      </c>
      <c r="Q1147">
        <v>10</v>
      </c>
      <c r="R1147">
        <v>9.51</v>
      </c>
      <c r="S1147">
        <f t="shared" si="65"/>
        <v>60450</v>
      </c>
      <c r="T1147">
        <f t="shared" si="66"/>
        <v>25075</v>
      </c>
      <c r="U1147">
        <f t="shared" si="67"/>
        <v>2.4107676969092724</v>
      </c>
      <c r="V1147">
        <v>345</v>
      </c>
      <c r="W1147">
        <v>365</v>
      </c>
    </row>
    <row r="1148" spans="1:23" hidden="1" x14ac:dyDescent="0.2">
      <c r="A1148">
        <v>22</v>
      </c>
      <c r="B1148" t="s">
        <v>80</v>
      </c>
      <c r="C1148" t="s">
        <v>55</v>
      </c>
      <c r="D1148" t="s">
        <v>63</v>
      </c>
      <c r="E1148">
        <v>17.3</v>
      </c>
      <c r="F1148">
        <v>145.27000000000001</v>
      </c>
      <c r="G1148">
        <v>-17.05</v>
      </c>
      <c r="H1148">
        <v>145.44999999999999</v>
      </c>
      <c r="I1148">
        <v>459</v>
      </c>
      <c r="J1148" t="s">
        <v>40</v>
      </c>
      <c r="K1148" s="1">
        <v>20683</v>
      </c>
      <c r="L1148" t="s">
        <v>89</v>
      </c>
      <c r="M1148" t="s">
        <v>90</v>
      </c>
      <c r="N1148" t="s">
        <v>14</v>
      </c>
      <c r="O1148" t="s">
        <v>15</v>
      </c>
      <c r="P1148" t="s">
        <v>27</v>
      </c>
      <c r="Q1148">
        <v>1</v>
      </c>
      <c r="R1148">
        <v>11.62</v>
      </c>
      <c r="S1148">
        <f>(101+110)*306</f>
        <v>64566</v>
      </c>
      <c r="T1148">
        <f>290*101</f>
        <v>29290</v>
      </c>
      <c r="U1148">
        <f t="shared" si="67"/>
        <v>2.204370092181632</v>
      </c>
      <c r="V1148">
        <v>337</v>
      </c>
      <c r="W1148">
        <v>386</v>
      </c>
    </row>
    <row r="1149" spans="1:23" hidden="1" x14ac:dyDescent="0.2">
      <c r="A1149">
        <v>22</v>
      </c>
      <c r="B1149" t="s">
        <v>80</v>
      </c>
      <c r="C1149" t="s">
        <v>55</v>
      </c>
      <c r="D1149" t="s">
        <v>63</v>
      </c>
      <c r="E1149">
        <v>17.3</v>
      </c>
      <c r="F1149">
        <v>145.27000000000001</v>
      </c>
      <c r="G1149">
        <v>-17.05</v>
      </c>
      <c r="H1149">
        <v>145.44999999999999</v>
      </c>
      <c r="I1149">
        <v>459</v>
      </c>
      <c r="J1149" t="s">
        <v>40</v>
      </c>
      <c r="K1149" s="1">
        <v>20683</v>
      </c>
      <c r="L1149" t="s">
        <v>89</v>
      </c>
      <c r="M1149" t="s">
        <v>90</v>
      </c>
      <c r="N1149" t="s">
        <v>14</v>
      </c>
      <c r="O1149" t="s">
        <v>15</v>
      </c>
      <c r="P1149" t="s">
        <v>27</v>
      </c>
      <c r="Q1149">
        <v>2</v>
      </c>
      <c r="R1149">
        <v>13.11</v>
      </c>
      <c r="S1149">
        <f t="shared" ref="S1149:S1201" si="68">(101+110)*306</f>
        <v>64566</v>
      </c>
      <c r="T1149">
        <f t="shared" ref="T1149:T1201" si="69">290*101</f>
        <v>29290</v>
      </c>
      <c r="U1149">
        <f t="shared" ref="U1149:U1202" si="70">S1149/T1149</f>
        <v>2.204370092181632</v>
      </c>
      <c r="V1149">
        <v>337</v>
      </c>
      <c r="W1149">
        <v>386</v>
      </c>
    </row>
    <row r="1150" spans="1:23" hidden="1" x14ac:dyDescent="0.2">
      <c r="A1150">
        <v>22</v>
      </c>
      <c r="B1150" t="s">
        <v>80</v>
      </c>
      <c r="C1150" t="s">
        <v>55</v>
      </c>
      <c r="D1150" t="s">
        <v>63</v>
      </c>
      <c r="E1150">
        <v>17.3</v>
      </c>
      <c r="F1150">
        <v>145.27000000000001</v>
      </c>
      <c r="G1150">
        <v>-17.05</v>
      </c>
      <c r="H1150">
        <v>145.44999999999999</v>
      </c>
      <c r="I1150">
        <v>459</v>
      </c>
      <c r="J1150" t="s">
        <v>40</v>
      </c>
      <c r="K1150" s="1">
        <v>20683</v>
      </c>
      <c r="L1150" t="s">
        <v>89</v>
      </c>
      <c r="M1150" t="s">
        <v>90</v>
      </c>
      <c r="N1150" t="s">
        <v>14</v>
      </c>
      <c r="O1150" t="s">
        <v>15</v>
      </c>
      <c r="P1150" t="s">
        <v>27</v>
      </c>
      <c r="Q1150">
        <v>3</v>
      </c>
      <c r="R1150">
        <v>13.61</v>
      </c>
      <c r="S1150">
        <f t="shared" si="68"/>
        <v>64566</v>
      </c>
      <c r="T1150">
        <f t="shared" si="69"/>
        <v>29290</v>
      </c>
      <c r="U1150">
        <f t="shared" si="70"/>
        <v>2.204370092181632</v>
      </c>
      <c r="V1150">
        <v>337</v>
      </c>
      <c r="W1150">
        <v>386</v>
      </c>
    </row>
    <row r="1151" spans="1:23" hidden="1" x14ac:dyDescent="0.2">
      <c r="A1151">
        <v>22</v>
      </c>
      <c r="B1151" t="s">
        <v>80</v>
      </c>
      <c r="C1151" t="s">
        <v>55</v>
      </c>
      <c r="D1151" t="s">
        <v>63</v>
      </c>
      <c r="E1151">
        <v>17.3</v>
      </c>
      <c r="F1151">
        <v>145.27000000000001</v>
      </c>
      <c r="G1151">
        <v>-17.05</v>
      </c>
      <c r="H1151">
        <v>145.44999999999999</v>
      </c>
      <c r="I1151">
        <v>459</v>
      </c>
      <c r="J1151" t="s">
        <v>40</v>
      </c>
      <c r="K1151" s="1">
        <v>20683</v>
      </c>
      <c r="L1151" t="s">
        <v>89</v>
      </c>
      <c r="M1151" t="s">
        <v>90</v>
      </c>
      <c r="N1151" t="s">
        <v>14</v>
      </c>
      <c r="O1151" t="s">
        <v>15</v>
      </c>
      <c r="P1151" t="s">
        <v>27</v>
      </c>
      <c r="Q1151">
        <v>4</v>
      </c>
      <c r="R1151">
        <v>17.71</v>
      </c>
      <c r="S1151">
        <f t="shared" si="68"/>
        <v>64566</v>
      </c>
      <c r="T1151">
        <f t="shared" si="69"/>
        <v>29290</v>
      </c>
      <c r="U1151">
        <f t="shared" si="70"/>
        <v>2.204370092181632</v>
      </c>
      <c r="V1151">
        <v>337</v>
      </c>
      <c r="W1151">
        <v>386</v>
      </c>
    </row>
    <row r="1152" spans="1:23" hidden="1" x14ac:dyDescent="0.2">
      <c r="A1152">
        <v>22</v>
      </c>
      <c r="B1152" t="s">
        <v>80</v>
      </c>
      <c r="C1152" t="s">
        <v>55</v>
      </c>
      <c r="D1152" t="s">
        <v>63</v>
      </c>
      <c r="E1152">
        <v>17.3</v>
      </c>
      <c r="F1152">
        <v>145.27000000000001</v>
      </c>
      <c r="G1152">
        <v>-17.05</v>
      </c>
      <c r="H1152">
        <v>145.44999999999999</v>
      </c>
      <c r="I1152">
        <v>459</v>
      </c>
      <c r="J1152" t="s">
        <v>40</v>
      </c>
      <c r="K1152" s="1">
        <v>20683</v>
      </c>
      <c r="L1152" t="s">
        <v>89</v>
      </c>
      <c r="M1152" t="s">
        <v>90</v>
      </c>
      <c r="N1152" t="s">
        <v>14</v>
      </c>
      <c r="O1152" t="s">
        <v>15</v>
      </c>
      <c r="P1152" t="s">
        <v>27</v>
      </c>
      <c r="Q1152">
        <v>5</v>
      </c>
      <c r="R1152">
        <v>21.35</v>
      </c>
      <c r="S1152">
        <f t="shared" si="68"/>
        <v>64566</v>
      </c>
      <c r="T1152">
        <f t="shared" si="69"/>
        <v>29290</v>
      </c>
      <c r="U1152">
        <f t="shared" si="70"/>
        <v>2.204370092181632</v>
      </c>
      <c r="V1152">
        <v>337</v>
      </c>
      <c r="W1152">
        <v>386</v>
      </c>
    </row>
    <row r="1153" spans="1:23" hidden="1" x14ac:dyDescent="0.2">
      <c r="A1153">
        <v>22</v>
      </c>
      <c r="B1153" t="s">
        <v>80</v>
      </c>
      <c r="C1153" t="s">
        <v>55</v>
      </c>
      <c r="D1153" t="s">
        <v>63</v>
      </c>
      <c r="E1153">
        <v>17.3</v>
      </c>
      <c r="F1153">
        <v>145.27000000000001</v>
      </c>
      <c r="G1153">
        <v>-17.05</v>
      </c>
      <c r="H1153">
        <v>145.44999999999999</v>
      </c>
      <c r="I1153">
        <v>459</v>
      </c>
      <c r="J1153" t="s">
        <v>40</v>
      </c>
      <c r="K1153" s="1">
        <v>20683</v>
      </c>
      <c r="L1153" t="s">
        <v>89</v>
      </c>
      <c r="M1153" t="s">
        <v>90</v>
      </c>
      <c r="N1153" t="s">
        <v>14</v>
      </c>
      <c r="O1153" t="s">
        <v>15</v>
      </c>
      <c r="P1153" t="s">
        <v>27</v>
      </c>
      <c r="Q1153">
        <v>6</v>
      </c>
      <c r="R1153">
        <v>13.98</v>
      </c>
      <c r="S1153">
        <f t="shared" si="68"/>
        <v>64566</v>
      </c>
      <c r="T1153">
        <f t="shared" si="69"/>
        <v>29290</v>
      </c>
      <c r="U1153">
        <f t="shared" si="70"/>
        <v>2.204370092181632</v>
      </c>
      <c r="V1153">
        <v>337</v>
      </c>
      <c r="W1153">
        <v>386</v>
      </c>
    </row>
    <row r="1154" spans="1:23" hidden="1" x14ac:dyDescent="0.2">
      <c r="A1154">
        <v>22</v>
      </c>
      <c r="B1154" t="s">
        <v>80</v>
      </c>
      <c r="C1154" t="s">
        <v>55</v>
      </c>
      <c r="D1154" t="s">
        <v>63</v>
      </c>
      <c r="E1154">
        <v>17.3</v>
      </c>
      <c r="F1154">
        <v>145.27000000000001</v>
      </c>
      <c r="G1154">
        <v>-17.05</v>
      </c>
      <c r="H1154">
        <v>145.44999999999999</v>
      </c>
      <c r="I1154">
        <v>459</v>
      </c>
      <c r="J1154" t="s">
        <v>40</v>
      </c>
      <c r="K1154" s="1">
        <v>20683</v>
      </c>
      <c r="L1154" t="s">
        <v>89</v>
      </c>
      <c r="M1154" t="s">
        <v>90</v>
      </c>
      <c r="N1154" t="s">
        <v>14</v>
      </c>
      <c r="O1154" t="s">
        <v>16</v>
      </c>
      <c r="P1154" t="s">
        <v>27</v>
      </c>
      <c r="Q1154">
        <v>1</v>
      </c>
      <c r="R1154">
        <v>11.36</v>
      </c>
      <c r="S1154">
        <f t="shared" si="68"/>
        <v>64566</v>
      </c>
      <c r="T1154">
        <f t="shared" si="69"/>
        <v>29290</v>
      </c>
      <c r="U1154">
        <f t="shared" si="70"/>
        <v>2.204370092181632</v>
      </c>
      <c r="V1154">
        <v>337</v>
      </c>
      <c r="W1154">
        <v>386</v>
      </c>
    </row>
    <row r="1155" spans="1:23" hidden="1" x14ac:dyDescent="0.2">
      <c r="A1155">
        <v>22</v>
      </c>
      <c r="B1155" t="s">
        <v>80</v>
      </c>
      <c r="C1155" t="s">
        <v>55</v>
      </c>
      <c r="D1155" t="s">
        <v>63</v>
      </c>
      <c r="E1155">
        <v>17.3</v>
      </c>
      <c r="F1155">
        <v>145.27000000000001</v>
      </c>
      <c r="G1155">
        <v>-17.05</v>
      </c>
      <c r="H1155">
        <v>145.44999999999999</v>
      </c>
      <c r="I1155">
        <v>459</v>
      </c>
      <c r="J1155" t="s">
        <v>40</v>
      </c>
      <c r="K1155" s="1">
        <v>20683</v>
      </c>
      <c r="L1155" t="s">
        <v>89</v>
      </c>
      <c r="M1155" t="s">
        <v>90</v>
      </c>
      <c r="N1155" t="s">
        <v>14</v>
      </c>
      <c r="O1155" t="s">
        <v>16</v>
      </c>
      <c r="P1155" t="s">
        <v>27</v>
      </c>
      <c r="Q1155">
        <v>2</v>
      </c>
      <c r="R1155">
        <v>10.43</v>
      </c>
      <c r="S1155">
        <f t="shared" si="68"/>
        <v>64566</v>
      </c>
      <c r="T1155">
        <f t="shared" si="69"/>
        <v>29290</v>
      </c>
      <c r="U1155">
        <f t="shared" si="70"/>
        <v>2.204370092181632</v>
      </c>
      <c r="V1155">
        <v>337</v>
      </c>
      <c r="W1155">
        <v>386</v>
      </c>
    </row>
    <row r="1156" spans="1:23" hidden="1" x14ac:dyDescent="0.2">
      <c r="A1156">
        <v>22</v>
      </c>
      <c r="B1156" t="s">
        <v>80</v>
      </c>
      <c r="C1156" t="s">
        <v>55</v>
      </c>
      <c r="D1156" t="s">
        <v>63</v>
      </c>
      <c r="E1156">
        <v>17.3</v>
      </c>
      <c r="F1156">
        <v>145.27000000000001</v>
      </c>
      <c r="G1156">
        <v>-17.05</v>
      </c>
      <c r="H1156">
        <v>145.44999999999999</v>
      </c>
      <c r="I1156">
        <v>459</v>
      </c>
      <c r="J1156" t="s">
        <v>40</v>
      </c>
      <c r="K1156" s="1">
        <v>20683</v>
      </c>
      <c r="L1156" t="s">
        <v>89</v>
      </c>
      <c r="M1156" t="s">
        <v>90</v>
      </c>
      <c r="N1156" t="s">
        <v>14</v>
      </c>
      <c r="O1156" t="s">
        <v>16</v>
      </c>
      <c r="P1156" t="s">
        <v>27</v>
      </c>
      <c r="Q1156">
        <v>3</v>
      </c>
      <c r="R1156">
        <v>8.2100000000000009</v>
      </c>
      <c r="S1156">
        <f t="shared" si="68"/>
        <v>64566</v>
      </c>
      <c r="T1156">
        <f t="shared" si="69"/>
        <v>29290</v>
      </c>
      <c r="U1156">
        <f t="shared" si="70"/>
        <v>2.204370092181632</v>
      </c>
      <c r="V1156">
        <v>337</v>
      </c>
      <c r="W1156">
        <v>386</v>
      </c>
    </row>
    <row r="1157" spans="1:23" hidden="1" x14ac:dyDescent="0.2">
      <c r="A1157">
        <v>22</v>
      </c>
      <c r="B1157" t="s">
        <v>80</v>
      </c>
      <c r="C1157" t="s">
        <v>55</v>
      </c>
      <c r="D1157" t="s">
        <v>63</v>
      </c>
      <c r="E1157">
        <v>17.3</v>
      </c>
      <c r="F1157">
        <v>145.27000000000001</v>
      </c>
      <c r="G1157">
        <v>-17.05</v>
      </c>
      <c r="H1157">
        <v>145.44999999999999</v>
      </c>
      <c r="I1157">
        <v>459</v>
      </c>
      <c r="J1157" t="s">
        <v>40</v>
      </c>
      <c r="K1157" s="1">
        <v>20683</v>
      </c>
      <c r="L1157" t="s">
        <v>89</v>
      </c>
      <c r="M1157" t="s">
        <v>90</v>
      </c>
      <c r="N1157" t="s">
        <v>14</v>
      </c>
      <c r="O1157" t="s">
        <v>16</v>
      </c>
      <c r="P1157" t="s">
        <v>27</v>
      </c>
      <c r="Q1157">
        <v>4</v>
      </c>
      <c r="R1157">
        <v>8.2100000000000009</v>
      </c>
      <c r="S1157">
        <f t="shared" si="68"/>
        <v>64566</v>
      </c>
      <c r="T1157">
        <f t="shared" si="69"/>
        <v>29290</v>
      </c>
      <c r="U1157">
        <f t="shared" si="70"/>
        <v>2.204370092181632</v>
      </c>
      <c r="V1157">
        <v>337</v>
      </c>
      <c r="W1157">
        <v>386</v>
      </c>
    </row>
    <row r="1158" spans="1:23" hidden="1" x14ac:dyDescent="0.2">
      <c r="A1158">
        <v>22</v>
      </c>
      <c r="B1158" t="s">
        <v>80</v>
      </c>
      <c r="C1158" t="s">
        <v>55</v>
      </c>
      <c r="D1158" t="s">
        <v>63</v>
      </c>
      <c r="E1158">
        <v>17.3</v>
      </c>
      <c r="F1158">
        <v>145.27000000000001</v>
      </c>
      <c r="G1158">
        <v>-17.05</v>
      </c>
      <c r="H1158">
        <v>145.44999999999999</v>
      </c>
      <c r="I1158">
        <v>459</v>
      </c>
      <c r="J1158" t="s">
        <v>40</v>
      </c>
      <c r="K1158" s="1">
        <v>20683</v>
      </c>
      <c r="L1158" t="s">
        <v>89</v>
      </c>
      <c r="M1158" t="s">
        <v>90</v>
      </c>
      <c r="N1158" t="s">
        <v>14</v>
      </c>
      <c r="O1158" t="s">
        <v>16</v>
      </c>
      <c r="P1158" t="s">
        <v>27</v>
      </c>
      <c r="Q1158">
        <v>5</v>
      </c>
      <c r="R1158">
        <v>9.85</v>
      </c>
      <c r="S1158">
        <f t="shared" si="68"/>
        <v>64566</v>
      </c>
      <c r="T1158">
        <f t="shared" si="69"/>
        <v>29290</v>
      </c>
      <c r="U1158">
        <f t="shared" si="70"/>
        <v>2.204370092181632</v>
      </c>
      <c r="V1158">
        <v>337</v>
      </c>
      <c r="W1158">
        <v>386</v>
      </c>
    </row>
    <row r="1159" spans="1:23" hidden="1" x14ac:dyDescent="0.2">
      <c r="A1159">
        <v>22</v>
      </c>
      <c r="B1159" t="s">
        <v>80</v>
      </c>
      <c r="C1159" t="s">
        <v>55</v>
      </c>
      <c r="D1159" t="s">
        <v>63</v>
      </c>
      <c r="E1159">
        <v>17.3</v>
      </c>
      <c r="F1159">
        <v>145.27000000000001</v>
      </c>
      <c r="G1159">
        <v>-17.05</v>
      </c>
      <c r="H1159">
        <v>145.44999999999999</v>
      </c>
      <c r="I1159">
        <v>459</v>
      </c>
      <c r="J1159" t="s">
        <v>40</v>
      </c>
      <c r="K1159" s="1">
        <v>20683</v>
      </c>
      <c r="L1159" t="s">
        <v>89</v>
      </c>
      <c r="M1159" t="s">
        <v>90</v>
      </c>
      <c r="N1159" t="s">
        <v>14</v>
      </c>
      <c r="O1159" t="s">
        <v>16</v>
      </c>
      <c r="P1159" t="s">
        <v>27</v>
      </c>
      <c r="Q1159">
        <v>6</v>
      </c>
      <c r="R1159">
        <v>8.42</v>
      </c>
      <c r="S1159">
        <f t="shared" si="68"/>
        <v>64566</v>
      </c>
      <c r="T1159">
        <f t="shared" si="69"/>
        <v>29290</v>
      </c>
      <c r="U1159">
        <f t="shared" si="70"/>
        <v>2.204370092181632</v>
      </c>
      <c r="V1159">
        <v>337</v>
      </c>
      <c r="W1159">
        <v>386</v>
      </c>
    </row>
    <row r="1160" spans="1:23" hidden="1" x14ac:dyDescent="0.2">
      <c r="A1160">
        <v>22</v>
      </c>
      <c r="B1160" t="s">
        <v>80</v>
      </c>
      <c r="C1160" t="s">
        <v>55</v>
      </c>
      <c r="D1160" t="s">
        <v>63</v>
      </c>
      <c r="E1160">
        <v>17.3</v>
      </c>
      <c r="F1160">
        <v>145.27000000000001</v>
      </c>
      <c r="G1160">
        <v>-17.05</v>
      </c>
      <c r="H1160">
        <v>145.44999999999999</v>
      </c>
      <c r="I1160">
        <v>459</v>
      </c>
      <c r="J1160" t="s">
        <v>40</v>
      </c>
      <c r="K1160" s="1">
        <v>20683</v>
      </c>
      <c r="L1160" t="s">
        <v>89</v>
      </c>
      <c r="M1160" t="s">
        <v>90</v>
      </c>
      <c r="N1160" t="s">
        <v>14</v>
      </c>
      <c r="O1160" t="s">
        <v>18</v>
      </c>
      <c r="P1160" t="s">
        <v>27</v>
      </c>
      <c r="Q1160">
        <v>1</v>
      </c>
      <c r="R1160">
        <v>1.3</v>
      </c>
      <c r="S1160">
        <f t="shared" si="68"/>
        <v>64566</v>
      </c>
      <c r="T1160">
        <f t="shared" si="69"/>
        <v>29290</v>
      </c>
      <c r="U1160">
        <f t="shared" si="70"/>
        <v>2.204370092181632</v>
      </c>
      <c r="V1160">
        <v>337</v>
      </c>
      <c r="W1160">
        <v>386</v>
      </c>
    </row>
    <row r="1161" spans="1:23" hidden="1" x14ac:dyDescent="0.2">
      <c r="A1161">
        <v>22</v>
      </c>
      <c r="B1161" t="s">
        <v>80</v>
      </c>
      <c r="C1161" t="s">
        <v>55</v>
      </c>
      <c r="D1161" t="s">
        <v>63</v>
      </c>
      <c r="E1161">
        <v>17.3</v>
      </c>
      <c r="F1161">
        <v>145.27000000000001</v>
      </c>
      <c r="G1161">
        <v>-17.05</v>
      </c>
      <c r="H1161">
        <v>145.44999999999999</v>
      </c>
      <c r="I1161">
        <v>459</v>
      </c>
      <c r="J1161" t="s">
        <v>40</v>
      </c>
      <c r="K1161" s="1">
        <v>20683</v>
      </c>
      <c r="L1161" t="s">
        <v>89</v>
      </c>
      <c r="M1161" t="s">
        <v>90</v>
      </c>
      <c r="N1161" t="s">
        <v>14</v>
      </c>
      <c r="O1161" t="s">
        <v>18</v>
      </c>
      <c r="P1161" t="s">
        <v>27</v>
      </c>
      <c r="Q1161">
        <v>2</v>
      </c>
      <c r="R1161">
        <v>1.43</v>
      </c>
      <c r="S1161">
        <f t="shared" si="68"/>
        <v>64566</v>
      </c>
      <c r="T1161">
        <f t="shared" si="69"/>
        <v>29290</v>
      </c>
      <c r="U1161">
        <f t="shared" si="70"/>
        <v>2.204370092181632</v>
      </c>
      <c r="V1161">
        <v>337</v>
      </c>
      <c r="W1161">
        <v>386</v>
      </c>
    </row>
    <row r="1162" spans="1:23" hidden="1" x14ac:dyDescent="0.2">
      <c r="A1162">
        <v>22</v>
      </c>
      <c r="B1162" t="s">
        <v>80</v>
      </c>
      <c r="C1162" t="s">
        <v>55</v>
      </c>
      <c r="D1162" t="s">
        <v>63</v>
      </c>
      <c r="E1162">
        <v>17.3</v>
      </c>
      <c r="F1162">
        <v>145.27000000000001</v>
      </c>
      <c r="G1162">
        <v>-17.05</v>
      </c>
      <c r="H1162">
        <v>145.44999999999999</v>
      </c>
      <c r="I1162">
        <v>459</v>
      </c>
      <c r="J1162" t="s">
        <v>40</v>
      </c>
      <c r="K1162" s="1">
        <v>20683</v>
      </c>
      <c r="L1162" t="s">
        <v>89</v>
      </c>
      <c r="M1162" t="s">
        <v>90</v>
      </c>
      <c r="N1162" t="s">
        <v>14</v>
      </c>
      <c r="O1162" t="s">
        <v>18</v>
      </c>
      <c r="P1162" t="s">
        <v>27</v>
      </c>
      <c r="Q1162">
        <v>3</v>
      </c>
      <c r="R1162">
        <v>2.25</v>
      </c>
      <c r="S1162">
        <f t="shared" si="68"/>
        <v>64566</v>
      </c>
      <c r="T1162">
        <f t="shared" si="69"/>
        <v>29290</v>
      </c>
      <c r="U1162">
        <f t="shared" si="70"/>
        <v>2.204370092181632</v>
      </c>
      <c r="V1162">
        <v>337</v>
      </c>
      <c r="W1162">
        <v>386</v>
      </c>
    </row>
    <row r="1163" spans="1:23" hidden="1" x14ac:dyDescent="0.2">
      <c r="A1163">
        <v>22</v>
      </c>
      <c r="B1163" t="s">
        <v>80</v>
      </c>
      <c r="C1163" t="s">
        <v>55</v>
      </c>
      <c r="D1163" t="s">
        <v>63</v>
      </c>
      <c r="E1163">
        <v>17.3</v>
      </c>
      <c r="F1163">
        <v>145.27000000000001</v>
      </c>
      <c r="G1163">
        <v>-17.05</v>
      </c>
      <c r="H1163">
        <v>145.44999999999999</v>
      </c>
      <c r="I1163">
        <v>459</v>
      </c>
      <c r="J1163" t="s">
        <v>40</v>
      </c>
      <c r="K1163" s="1">
        <v>20683</v>
      </c>
      <c r="L1163" t="s">
        <v>89</v>
      </c>
      <c r="M1163" t="s">
        <v>90</v>
      </c>
      <c r="N1163" t="s">
        <v>14</v>
      </c>
      <c r="O1163" t="s">
        <v>18</v>
      </c>
      <c r="P1163" t="s">
        <v>27</v>
      </c>
      <c r="Q1163">
        <v>4</v>
      </c>
      <c r="R1163">
        <v>2.0699999999999998</v>
      </c>
      <c r="S1163">
        <f t="shared" si="68"/>
        <v>64566</v>
      </c>
      <c r="T1163">
        <f t="shared" si="69"/>
        <v>29290</v>
      </c>
      <c r="U1163">
        <f t="shared" si="70"/>
        <v>2.204370092181632</v>
      </c>
      <c r="V1163">
        <v>337</v>
      </c>
      <c r="W1163">
        <v>386</v>
      </c>
    </row>
    <row r="1164" spans="1:23" hidden="1" x14ac:dyDescent="0.2">
      <c r="A1164">
        <v>22</v>
      </c>
      <c r="B1164" t="s">
        <v>80</v>
      </c>
      <c r="C1164" t="s">
        <v>55</v>
      </c>
      <c r="D1164" t="s">
        <v>63</v>
      </c>
      <c r="E1164">
        <v>17.3</v>
      </c>
      <c r="F1164">
        <v>145.27000000000001</v>
      </c>
      <c r="G1164">
        <v>-17.05</v>
      </c>
      <c r="H1164">
        <v>145.44999999999999</v>
      </c>
      <c r="I1164">
        <v>459</v>
      </c>
      <c r="J1164" t="s">
        <v>40</v>
      </c>
      <c r="K1164" s="1">
        <v>20683</v>
      </c>
      <c r="L1164" t="s">
        <v>89</v>
      </c>
      <c r="M1164" t="s">
        <v>90</v>
      </c>
      <c r="N1164" t="s">
        <v>14</v>
      </c>
      <c r="O1164" t="s">
        <v>18</v>
      </c>
      <c r="P1164" t="s">
        <v>27</v>
      </c>
      <c r="Q1164">
        <v>5</v>
      </c>
      <c r="R1164">
        <v>2.41</v>
      </c>
      <c r="S1164">
        <f t="shared" si="68"/>
        <v>64566</v>
      </c>
      <c r="T1164">
        <f t="shared" si="69"/>
        <v>29290</v>
      </c>
      <c r="U1164">
        <f t="shared" si="70"/>
        <v>2.204370092181632</v>
      </c>
      <c r="V1164">
        <v>337</v>
      </c>
      <c r="W1164">
        <v>386</v>
      </c>
    </row>
    <row r="1165" spans="1:23" hidden="1" x14ac:dyDescent="0.2">
      <c r="A1165">
        <v>22</v>
      </c>
      <c r="B1165" t="s">
        <v>80</v>
      </c>
      <c r="C1165" t="s">
        <v>55</v>
      </c>
      <c r="D1165" t="s">
        <v>63</v>
      </c>
      <c r="E1165">
        <v>17.3</v>
      </c>
      <c r="F1165">
        <v>145.27000000000001</v>
      </c>
      <c r="G1165">
        <v>-17.05</v>
      </c>
      <c r="H1165">
        <v>145.44999999999999</v>
      </c>
      <c r="I1165">
        <v>459</v>
      </c>
      <c r="J1165" t="s">
        <v>40</v>
      </c>
      <c r="K1165" s="1">
        <v>20683</v>
      </c>
      <c r="L1165" t="s">
        <v>89</v>
      </c>
      <c r="M1165" t="s">
        <v>90</v>
      </c>
      <c r="N1165" t="s">
        <v>14</v>
      </c>
      <c r="O1165" t="s">
        <v>18</v>
      </c>
      <c r="P1165" t="s">
        <v>27</v>
      </c>
      <c r="Q1165">
        <v>6</v>
      </c>
      <c r="R1165">
        <v>1.81</v>
      </c>
      <c r="S1165">
        <f t="shared" si="68"/>
        <v>64566</v>
      </c>
      <c r="T1165">
        <f t="shared" si="69"/>
        <v>29290</v>
      </c>
      <c r="U1165">
        <f t="shared" si="70"/>
        <v>2.204370092181632</v>
      </c>
      <c r="V1165">
        <v>337</v>
      </c>
      <c r="W1165">
        <v>386</v>
      </c>
    </row>
    <row r="1166" spans="1:23" hidden="1" x14ac:dyDescent="0.2">
      <c r="A1166">
        <v>22</v>
      </c>
      <c r="B1166" t="s">
        <v>80</v>
      </c>
      <c r="C1166" t="s">
        <v>55</v>
      </c>
      <c r="D1166" t="s">
        <v>63</v>
      </c>
      <c r="E1166">
        <v>17.3</v>
      </c>
      <c r="F1166">
        <v>145.27000000000001</v>
      </c>
      <c r="G1166">
        <v>-17.05</v>
      </c>
      <c r="H1166">
        <v>145.44999999999999</v>
      </c>
      <c r="I1166">
        <v>459</v>
      </c>
      <c r="J1166" t="s">
        <v>40</v>
      </c>
      <c r="K1166" s="1">
        <v>20683</v>
      </c>
      <c r="L1166" t="s">
        <v>89</v>
      </c>
      <c r="M1166" t="s">
        <v>90</v>
      </c>
      <c r="N1166" t="s">
        <v>14</v>
      </c>
      <c r="O1166" t="s">
        <v>19</v>
      </c>
      <c r="P1166" t="s">
        <v>27</v>
      </c>
      <c r="Q1166">
        <v>1</v>
      </c>
      <c r="R1166">
        <v>12.57</v>
      </c>
      <c r="S1166">
        <f t="shared" si="68"/>
        <v>64566</v>
      </c>
      <c r="T1166">
        <f t="shared" si="69"/>
        <v>29290</v>
      </c>
      <c r="U1166">
        <f t="shared" si="70"/>
        <v>2.204370092181632</v>
      </c>
      <c r="V1166">
        <v>337</v>
      </c>
      <c r="W1166">
        <v>386</v>
      </c>
    </row>
    <row r="1167" spans="1:23" hidden="1" x14ac:dyDescent="0.2">
      <c r="A1167">
        <v>22</v>
      </c>
      <c r="B1167" t="s">
        <v>80</v>
      </c>
      <c r="C1167" t="s">
        <v>55</v>
      </c>
      <c r="D1167" t="s">
        <v>63</v>
      </c>
      <c r="E1167">
        <v>17.3</v>
      </c>
      <c r="F1167">
        <v>145.27000000000001</v>
      </c>
      <c r="G1167">
        <v>-17.05</v>
      </c>
      <c r="H1167">
        <v>145.44999999999999</v>
      </c>
      <c r="I1167">
        <v>459</v>
      </c>
      <c r="J1167" t="s">
        <v>40</v>
      </c>
      <c r="K1167" s="1">
        <v>20683</v>
      </c>
      <c r="L1167" t="s">
        <v>89</v>
      </c>
      <c r="M1167" t="s">
        <v>90</v>
      </c>
      <c r="N1167" t="s">
        <v>14</v>
      </c>
      <c r="O1167" t="s">
        <v>19</v>
      </c>
      <c r="P1167" t="s">
        <v>27</v>
      </c>
      <c r="Q1167">
        <v>2</v>
      </c>
      <c r="R1167">
        <v>10.5</v>
      </c>
      <c r="S1167">
        <f t="shared" si="68"/>
        <v>64566</v>
      </c>
      <c r="T1167">
        <f t="shared" si="69"/>
        <v>29290</v>
      </c>
      <c r="U1167">
        <f t="shared" si="70"/>
        <v>2.204370092181632</v>
      </c>
      <c r="V1167">
        <v>337</v>
      </c>
      <c r="W1167">
        <v>386</v>
      </c>
    </row>
    <row r="1168" spans="1:23" hidden="1" x14ac:dyDescent="0.2">
      <c r="A1168">
        <v>22</v>
      </c>
      <c r="B1168" t="s">
        <v>80</v>
      </c>
      <c r="C1168" t="s">
        <v>55</v>
      </c>
      <c r="D1168" t="s">
        <v>63</v>
      </c>
      <c r="E1168">
        <v>17.3</v>
      </c>
      <c r="F1168">
        <v>145.27000000000001</v>
      </c>
      <c r="G1168">
        <v>-17.05</v>
      </c>
      <c r="H1168">
        <v>145.44999999999999</v>
      </c>
      <c r="I1168">
        <v>459</v>
      </c>
      <c r="J1168" t="s">
        <v>40</v>
      </c>
      <c r="K1168" s="1">
        <v>20683</v>
      </c>
      <c r="L1168" t="s">
        <v>89</v>
      </c>
      <c r="M1168" t="s">
        <v>90</v>
      </c>
      <c r="N1168" t="s">
        <v>14</v>
      </c>
      <c r="O1168" t="s">
        <v>19</v>
      </c>
      <c r="P1168" t="s">
        <v>27</v>
      </c>
      <c r="Q1168">
        <v>3</v>
      </c>
      <c r="R1168">
        <v>11.2</v>
      </c>
      <c r="S1168">
        <f t="shared" si="68"/>
        <v>64566</v>
      </c>
      <c r="T1168">
        <f t="shared" si="69"/>
        <v>29290</v>
      </c>
      <c r="U1168">
        <f t="shared" si="70"/>
        <v>2.204370092181632</v>
      </c>
      <c r="V1168">
        <v>337</v>
      </c>
      <c r="W1168">
        <v>386</v>
      </c>
    </row>
    <row r="1169" spans="1:23" hidden="1" x14ac:dyDescent="0.2">
      <c r="A1169">
        <v>22</v>
      </c>
      <c r="B1169" t="s">
        <v>80</v>
      </c>
      <c r="C1169" t="s">
        <v>55</v>
      </c>
      <c r="D1169" t="s">
        <v>63</v>
      </c>
      <c r="E1169">
        <v>17.3</v>
      </c>
      <c r="F1169">
        <v>145.27000000000001</v>
      </c>
      <c r="G1169">
        <v>-17.05</v>
      </c>
      <c r="H1169">
        <v>145.44999999999999</v>
      </c>
      <c r="I1169">
        <v>459</v>
      </c>
      <c r="J1169" t="s">
        <v>40</v>
      </c>
      <c r="K1169" s="1">
        <v>20683</v>
      </c>
      <c r="L1169" t="s">
        <v>89</v>
      </c>
      <c r="M1169" t="s">
        <v>90</v>
      </c>
      <c r="N1169" t="s">
        <v>14</v>
      </c>
      <c r="O1169" t="s">
        <v>19</v>
      </c>
      <c r="P1169" t="s">
        <v>27</v>
      </c>
      <c r="Q1169">
        <v>4</v>
      </c>
      <c r="R1169">
        <v>9.3000000000000007</v>
      </c>
      <c r="S1169">
        <f t="shared" si="68"/>
        <v>64566</v>
      </c>
      <c r="T1169">
        <f t="shared" si="69"/>
        <v>29290</v>
      </c>
      <c r="U1169">
        <f t="shared" si="70"/>
        <v>2.204370092181632</v>
      </c>
      <c r="V1169">
        <v>337</v>
      </c>
      <c r="W1169">
        <v>386</v>
      </c>
    </row>
    <row r="1170" spans="1:23" hidden="1" x14ac:dyDescent="0.2">
      <c r="A1170">
        <v>22</v>
      </c>
      <c r="B1170" t="s">
        <v>80</v>
      </c>
      <c r="C1170" t="s">
        <v>55</v>
      </c>
      <c r="D1170" t="s">
        <v>63</v>
      </c>
      <c r="E1170">
        <v>17.3</v>
      </c>
      <c r="F1170">
        <v>145.27000000000001</v>
      </c>
      <c r="G1170">
        <v>-17.05</v>
      </c>
      <c r="H1170">
        <v>145.44999999999999</v>
      </c>
      <c r="I1170">
        <v>459</v>
      </c>
      <c r="J1170" t="s">
        <v>40</v>
      </c>
      <c r="K1170" s="1">
        <v>20683</v>
      </c>
      <c r="L1170" t="s">
        <v>89</v>
      </c>
      <c r="M1170" t="s">
        <v>90</v>
      </c>
      <c r="N1170" t="s">
        <v>14</v>
      </c>
      <c r="O1170" t="s">
        <v>19</v>
      </c>
      <c r="P1170" t="s">
        <v>27</v>
      </c>
      <c r="Q1170">
        <v>5</v>
      </c>
      <c r="R1170">
        <v>14.31</v>
      </c>
      <c r="S1170">
        <f t="shared" si="68"/>
        <v>64566</v>
      </c>
      <c r="T1170">
        <f t="shared" si="69"/>
        <v>29290</v>
      </c>
      <c r="U1170">
        <f t="shared" si="70"/>
        <v>2.204370092181632</v>
      </c>
      <c r="V1170">
        <v>337</v>
      </c>
      <c r="W1170">
        <v>386</v>
      </c>
    </row>
    <row r="1171" spans="1:23" hidden="1" x14ac:dyDescent="0.2">
      <c r="A1171">
        <v>22</v>
      </c>
      <c r="B1171" t="s">
        <v>80</v>
      </c>
      <c r="C1171" t="s">
        <v>55</v>
      </c>
      <c r="D1171" t="s">
        <v>63</v>
      </c>
      <c r="E1171">
        <v>17.3</v>
      </c>
      <c r="F1171">
        <v>145.27000000000001</v>
      </c>
      <c r="G1171">
        <v>-17.05</v>
      </c>
      <c r="H1171">
        <v>145.44999999999999</v>
      </c>
      <c r="I1171">
        <v>459</v>
      </c>
      <c r="J1171" t="s">
        <v>40</v>
      </c>
      <c r="K1171" s="1">
        <v>20683</v>
      </c>
      <c r="L1171" t="s">
        <v>89</v>
      </c>
      <c r="M1171" t="s">
        <v>90</v>
      </c>
      <c r="N1171" t="s">
        <v>14</v>
      </c>
      <c r="O1171" t="s">
        <v>19</v>
      </c>
      <c r="P1171" t="s">
        <v>27</v>
      </c>
      <c r="Q1171">
        <v>6</v>
      </c>
      <c r="R1171">
        <v>7.51</v>
      </c>
      <c r="S1171">
        <f t="shared" si="68"/>
        <v>64566</v>
      </c>
      <c r="T1171">
        <f t="shared" si="69"/>
        <v>29290</v>
      </c>
      <c r="U1171">
        <f t="shared" si="70"/>
        <v>2.204370092181632</v>
      </c>
      <c r="V1171">
        <v>337</v>
      </c>
      <c r="W1171">
        <v>386</v>
      </c>
    </row>
    <row r="1172" spans="1:23" hidden="1" x14ac:dyDescent="0.2">
      <c r="A1172">
        <v>22</v>
      </c>
      <c r="B1172" t="s">
        <v>80</v>
      </c>
      <c r="C1172" t="s">
        <v>55</v>
      </c>
      <c r="D1172" t="s">
        <v>63</v>
      </c>
      <c r="E1172">
        <v>17.3</v>
      </c>
      <c r="F1172">
        <v>145.27000000000001</v>
      </c>
      <c r="G1172">
        <v>-17.05</v>
      </c>
      <c r="H1172">
        <v>145.44999999999999</v>
      </c>
      <c r="I1172">
        <v>459</v>
      </c>
      <c r="J1172" t="s">
        <v>40</v>
      </c>
      <c r="K1172" s="1">
        <v>20683</v>
      </c>
      <c r="L1172" t="s">
        <v>89</v>
      </c>
      <c r="M1172" t="s">
        <v>90</v>
      </c>
      <c r="N1172" t="s">
        <v>24</v>
      </c>
      <c r="O1172" t="s">
        <v>15</v>
      </c>
      <c r="P1172" t="s">
        <v>26</v>
      </c>
      <c r="Q1172">
        <v>1</v>
      </c>
      <c r="R1172">
        <v>37.950000000000003</v>
      </c>
      <c r="S1172">
        <f t="shared" si="68"/>
        <v>64566</v>
      </c>
      <c r="T1172">
        <f t="shared" si="69"/>
        <v>29290</v>
      </c>
      <c r="U1172">
        <f t="shared" si="70"/>
        <v>2.204370092181632</v>
      </c>
      <c r="V1172">
        <v>337</v>
      </c>
      <c r="W1172">
        <v>386</v>
      </c>
    </row>
    <row r="1173" spans="1:23" hidden="1" x14ac:dyDescent="0.2">
      <c r="A1173">
        <v>22</v>
      </c>
      <c r="B1173" t="s">
        <v>80</v>
      </c>
      <c r="C1173" t="s">
        <v>55</v>
      </c>
      <c r="D1173" t="s">
        <v>63</v>
      </c>
      <c r="E1173">
        <v>17.3</v>
      </c>
      <c r="F1173">
        <v>145.27000000000001</v>
      </c>
      <c r="G1173">
        <v>-17.05</v>
      </c>
      <c r="H1173">
        <v>145.44999999999999</v>
      </c>
      <c r="I1173">
        <v>459</v>
      </c>
      <c r="J1173" t="s">
        <v>40</v>
      </c>
      <c r="K1173" s="1">
        <v>20683</v>
      </c>
      <c r="L1173" t="s">
        <v>89</v>
      </c>
      <c r="M1173" t="s">
        <v>90</v>
      </c>
      <c r="N1173" t="s">
        <v>24</v>
      </c>
      <c r="O1173" t="s">
        <v>15</v>
      </c>
      <c r="P1173" t="s">
        <v>26</v>
      </c>
      <c r="Q1173">
        <v>2</v>
      </c>
      <c r="R1173">
        <v>43.65</v>
      </c>
      <c r="S1173">
        <f t="shared" si="68"/>
        <v>64566</v>
      </c>
      <c r="T1173">
        <f t="shared" si="69"/>
        <v>29290</v>
      </c>
      <c r="U1173">
        <f t="shared" si="70"/>
        <v>2.204370092181632</v>
      </c>
      <c r="V1173">
        <v>337</v>
      </c>
      <c r="W1173">
        <v>386</v>
      </c>
    </row>
    <row r="1174" spans="1:23" hidden="1" x14ac:dyDescent="0.2">
      <c r="A1174">
        <v>22</v>
      </c>
      <c r="B1174" t="s">
        <v>80</v>
      </c>
      <c r="C1174" t="s">
        <v>55</v>
      </c>
      <c r="D1174" t="s">
        <v>63</v>
      </c>
      <c r="E1174">
        <v>17.3</v>
      </c>
      <c r="F1174">
        <v>145.27000000000001</v>
      </c>
      <c r="G1174">
        <v>-17.05</v>
      </c>
      <c r="H1174">
        <v>145.44999999999999</v>
      </c>
      <c r="I1174">
        <v>459</v>
      </c>
      <c r="J1174" t="s">
        <v>40</v>
      </c>
      <c r="K1174" s="1">
        <v>20683</v>
      </c>
      <c r="L1174" t="s">
        <v>89</v>
      </c>
      <c r="M1174" t="s">
        <v>90</v>
      </c>
      <c r="N1174" t="s">
        <v>24</v>
      </c>
      <c r="O1174" t="s">
        <v>15</v>
      </c>
      <c r="P1174" t="s">
        <v>26</v>
      </c>
      <c r="Q1174">
        <v>3</v>
      </c>
      <c r="R1174">
        <v>33.47</v>
      </c>
      <c r="S1174">
        <f t="shared" si="68"/>
        <v>64566</v>
      </c>
      <c r="T1174">
        <f t="shared" si="69"/>
        <v>29290</v>
      </c>
      <c r="U1174">
        <f t="shared" si="70"/>
        <v>2.204370092181632</v>
      </c>
      <c r="V1174">
        <v>337</v>
      </c>
      <c r="W1174">
        <v>386</v>
      </c>
    </row>
    <row r="1175" spans="1:23" hidden="1" x14ac:dyDescent="0.2">
      <c r="A1175">
        <v>22</v>
      </c>
      <c r="B1175" t="s">
        <v>80</v>
      </c>
      <c r="C1175" t="s">
        <v>55</v>
      </c>
      <c r="D1175" t="s">
        <v>63</v>
      </c>
      <c r="E1175">
        <v>17.3</v>
      </c>
      <c r="F1175">
        <v>145.27000000000001</v>
      </c>
      <c r="G1175">
        <v>-17.05</v>
      </c>
      <c r="H1175">
        <v>145.44999999999999</v>
      </c>
      <c r="I1175">
        <v>459</v>
      </c>
      <c r="J1175" t="s">
        <v>40</v>
      </c>
      <c r="K1175" s="1">
        <v>20683</v>
      </c>
      <c r="L1175" t="s">
        <v>89</v>
      </c>
      <c r="M1175" t="s">
        <v>90</v>
      </c>
      <c r="N1175" t="s">
        <v>24</v>
      </c>
      <c r="O1175" t="s">
        <v>15</v>
      </c>
      <c r="P1175" t="s">
        <v>26</v>
      </c>
      <c r="Q1175">
        <v>4</v>
      </c>
      <c r="R1175">
        <v>39.96</v>
      </c>
      <c r="S1175">
        <f t="shared" si="68"/>
        <v>64566</v>
      </c>
      <c r="T1175">
        <f t="shared" si="69"/>
        <v>29290</v>
      </c>
      <c r="U1175">
        <f t="shared" si="70"/>
        <v>2.204370092181632</v>
      </c>
      <c r="V1175">
        <v>337</v>
      </c>
      <c r="W1175">
        <v>386</v>
      </c>
    </row>
    <row r="1176" spans="1:23" hidden="1" x14ac:dyDescent="0.2">
      <c r="A1176">
        <v>22</v>
      </c>
      <c r="B1176" t="s">
        <v>80</v>
      </c>
      <c r="C1176" t="s">
        <v>55</v>
      </c>
      <c r="D1176" t="s">
        <v>63</v>
      </c>
      <c r="E1176">
        <v>17.3</v>
      </c>
      <c r="F1176">
        <v>145.27000000000001</v>
      </c>
      <c r="G1176">
        <v>-17.05</v>
      </c>
      <c r="H1176">
        <v>145.44999999999999</v>
      </c>
      <c r="I1176">
        <v>459</v>
      </c>
      <c r="J1176" t="s">
        <v>40</v>
      </c>
      <c r="K1176" s="1">
        <v>20683</v>
      </c>
      <c r="L1176" t="s">
        <v>89</v>
      </c>
      <c r="M1176" t="s">
        <v>90</v>
      </c>
      <c r="N1176" t="s">
        <v>24</v>
      </c>
      <c r="O1176" t="s">
        <v>15</v>
      </c>
      <c r="P1176" t="s">
        <v>26</v>
      </c>
      <c r="Q1176">
        <v>5</v>
      </c>
      <c r="R1176">
        <v>47.49</v>
      </c>
      <c r="S1176">
        <f t="shared" si="68"/>
        <v>64566</v>
      </c>
      <c r="T1176">
        <f t="shared" si="69"/>
        <v>29290</v>
      </c>
      <c r="U1176">
        <f t="shared" si="70"/>
        <v>2.204370092181632</v>
      </c>
      <c r="V1176">
        <v>337</v>
      </c>
      <c r="W1176">
        <v>386</v>
      </c>
    </row>
    <row r="1177" spans="1:23" hidden="1" x14ac:dyDescent="0.2">
      <c r="A1177">
        <v>22</v>
      </c>
      <c r="B1177" t="s">
        <v>80</v>
      </c>
      <c r="C1177" t="s">
        <v>55</v>
      </c>
      <c r="D1177" t="s">
        <v>63</v>
      </c>
      <c r="E1177">
        <v>17.3</v>
      </c>
      <c r="F1177">
        <v>145.27000000000001</v>
      </c>
      <c r="G1177">
        <v>-17.05</v>
      </c>
      <c r="H1177">
        <v>145.44999999999999</v>
      </c>
      <c r="I1177">
        <v>459</v>
      </c>
      <c r="J1177" t="s">
        <v>40</v>
      </c>
      <c r="K1177" s="1">
        <v>20683</v>
      </c>
      <c r="L1177" t="s">
        <v>89</v>
      </c>
      <c r="M1177" t="s">
        <v>90</v>
      </c>
      <c r="N1177" t="s">
        <v>24</v>
      </c>
      <c r="O1177" t="s">
        <v>15</v>
      </c>
      <c r="P1177" t="s">
        <v>26</v>
      </c>
      <c r="Q1177">
        <v>6</v>
      </c>
      <c r="R1177">
        <v>38.07</v>
      </c>
      <c r="S1177">
        <f t="shared" si="68"/>
        <v>64566</v>
      </c>
      <c r="T1177">
        <f t="shared" si="69"/>
        <v>29290</v>
      </c>
      <c r="U1177">
        <f t="shared" si="70"/>
        <v>2.204370092181632</v>
      </c>
      <c r="V1177">
        <v>337</v>
      </c>
      <c r="W1177">
        <v>386</v>
      </c>
    </row>
    <row r="1178" spans="1:23" hidden="1" x14ac:dyDescent="0.2">
      <c r="A1178">
        <v>22</v>
      </c>
      <c r="B1178" t="s">
        <v>80</v>
      </c>
      <c r="C1178" t="s">
        <v>55</v>
      </c>
      <c r="D1178" t="s">
        <v>63</v>
      </c>
      <c r="E1178">
        <v>17.3</v>
      </c>
      <c r="F1178">
        <v>145.27000000000001</v>
      </c>
      <c r="G1178">
        <v>-17.05</v>
      </c>
      <c r="H1178">
        <v>145.44999999999999</v>
      </c>
      <c r="I1178">
        <v>459</v>
      </c>
      <c r="J1178" t="s">
        <v>40</v>
      </c>
      <c r="K1178" s="1">
        <v>20683</v>
      </c>
      <c r="L1178" t="s">
        <v>89</v>
      </c>
      <c r="M1178" t="s">
        <v>90</v>
      </c>
      <c r="N1178" t="s">
        <v>24</v>
      </c>
      <c r="O1178" t="s">
        <v>15</v>
      </c>
      <c r="P1178" t="s">
        <v>26</v>
      </c>
      <c r="Q1178">
        <v>7</v>
      </c>
      <c r="R1178">
        <v>38.68</v>
      </c>
      <c r="S1178">
        <f t="shared" si="68"/>
        <v>64566</v>
      </c>
      <c r="T1178">
        <f t="shared" si="69"/>
        <v>29290</v>
      </c>
      <c r="U1178">
        <f t="shared" si="70"/>
        <v>2.204370092181632</v>
      </c>
      <c r="V1178">
        <v>337</v>
      </c>
      <c r="W1178">
        <v>386</v>
      </c>
    </row>
    <row r="1179" spans="1:23" hidden="1" x14ac:dyDescent="0.2">
      <c r="A1179">
        <v>22</v>
      </c>
      <c r="B1179" t="s">
        <v>80</v>
      </c>
      <c r="C1179" t="s">
        <v>55</v>
      </c>
      <c r="D1179" t="s">
        <v>63</v>
      </c>
      <c r="E1179">
        <v>17.3</v>
      </c>
      <c r="F1179">
        <v>145.27000000000001</v>
      </c>
      <c r="G1179">
        <v>-17.05</v>
      </c>
      <c r="H1179">
        <v>145.44999999999999</v>
      </c>
      <c r="I1179">
        <v>459</v>
      </c>
      <c r="J1179" t="s">
        <v>40</v>
      </c>
      <c r="K1179" s="1">
        <v>20683</v>
      </c>
      <c r="L1179" t="s">
        <v>89</v>
      </c>
      <c r="M1179" t="s">
        <v>90</v>
      </c>
      <c r="N1179" t="s">
        <v>24</v>
      </c>
      <c r="O1179" t="s">
        <v>15</v>
      </c>
      <c r="P1179" t="s">
        <v>26</v>
      </c>
      <c r="Q1179">
        <v>8</v>
      </c>
      <c r="R1179">
        <v>39</v>
      </c>
      <c r="S1179">
        <f t="shared" si="68"/>
        <v>64566</v>
      </c>
      <c r="T1179">
        <f t="shared" si="69"/>
        <v>29290</v>
      </c>
      <c r="U1179">
        <f t="shared" si="70"/>
        <v>2.204370092181632</v>
      </c>
      <c r="V1179">
        <v>337</v>
      </c>
      <c r="W1179">
        <v>386</v>
      </c>
    </row>
    <row r="1180" spans="1:23" hidden="1" x14ac:dyDescent="0.2">
      <c r="A1180">
        <v>22</v>
      </c>
      <c r="B1180" t="s">
        <v>80</v>
      </c>
      <c r="C1180" t="s">
        <v>55</v>
      </c>
      <c r="D1180" t="s">
        <v>63</v>
      </c>
      <c r="E1180">
        <v>17.3</v>
      </c>
      <c r="F1180">
        <v>145.27000000000001</v>
      </c>
      <c r="G1180">
        <v>-17.05</v>
      </c>
      <c r="H1180">
        <v>145.44999999999999</v>
      </c>
      <c r="I1180">
        <v>459</v>
      </c>
      <c r="J1180" t="s">
        <v>40</v>
      </c>
      <c r="K1180" s="1">
        <v>20683</v>
      </c>
      <c r="L1180" t="s">
        <v>89</v>
      </c>
      <c r="M1180" t="s">
        <v>90</v>
      </c>
      <c r="N1180" t="s">
        <v>24</v>
      </c>
      <c r="O1180" t="s">
        <v>15</v>
      </c>
      <c r="P1180" t="s">
        <v>26</v>
      </c>
      <c r="Q1180">
        <v>9</v>
      </c>
      <c r="R1180">
        <v>36.090000000000003</v>
      </c>
      <c r="S1180">
        <f t="shared" si="68"/>
        <v>64566</v>
      </c>
      <c r="T1180">
        <f t="shared" si="69"/>
        <v>29290</v>
      </c>
      <c r="U1180">
        <f t="shared" si="70"/>
        <v>2.204370092181632</v>
      </c>
      <c r="V1180">
        <v>337</v>
      </c>
      <c r="W1180">
        <v>386</v>
      </c>
    </row>
    <row r="1181" spans="1:23" hidden="1" x14ac:dyDescent="0.2">
      <c r="A1181">
        <v>22</v>
      </c>
      <c r="B1181" t="s">
        <v>80</v>
      </c>
      <c r="C1181" t="s">
        <v>55</v>
      </c>
      <c r="D1181" t="s">
        <v>63</v>
      </c>
      <c r="E1181">
        <v>17.3</v>
      </c>
      <c r="F1181">
        <v>145.27000000000001</v>
      </c>
      <c r="G1181">
        <v>-17.05</v>
      </c>
      <c r="H1181">
        <v>145.44999999999999</v>
      </c>
      <c r="I1181">
        <v>459</v>
      </c>
      <c r="J1181" t="s">
        <v>40</v>
      </c>
      <c r="K1181" s="1">
        <v>20683</v>
      </c>
      <c r="L1181" t="s">
        <v>89</v>
      </c>
      <c r="M1181" t="s">
        <v>90</v>
      </c>
      <c r="N1181" t="s">
        <v>24</v>
      </c>
      <c r="O1181" t="s">
        <v>15</v>
      </c>
      <c r="P1181" t="s">
        <v>26</v>
      </c>
      <c r="Q1181">
        <v>10</v>
      </c>
      <c r="R1181">
        <v>36.33</v>
      </c>
      <c r="S1181">
        <f t="shared" si="68"/>
        <v>64566</v>
      </c>
      <c r="T1181">
        <f t="shared" si="69"/>
        <v>29290</v>
      </c>
      <c r="U1181">
        <f t="shared" si="70"/>
        <v>2.204370092181632</v>
      </c>
      <c r="V1181">
        <v>337</v>
      </c>
      <c r="W1181">
        <v>386</v>
      </c>
    </row>
    <row r="1182" spans="1:23" x14ac:dyDescent="0.2">
      <c r="A1182">
        <v>22</v>
      </c>
      <c r="B1182" t="s">
        <v>80</v>
      </c>
      <c r="C1182" t="s">
        <v>55</v>
      </c>
      <c r="D1182" t="s">
        <v>63</v>
      </c>
      <c r="E1182">
        <v>17.3</v>
      </c>
      <c r="F1182">
        <v>145.27000000000001</v>
      </c>
      <c r="G1182">
        <v>-17.05</v>
      </c>
      <c r="H1182">
        <v>145.44999999999999</v>
      </c>
      <c r="I1182">
        <v>459</v>
      </c>
      <c r="J1182" t="s">
        <v>40</v>
      </c>
      <c r="K1182" s="1">
        <v>20683</v>
      </c>
      <c r="L1182" t="s">
        <v>89</v>
      </c>
      <c r="M1182" t="s">
        <v>90</v>
      </c>
      <c r="N1182" t="s">
        <v>24</v>
      </c>
      <c r="O1182" t="s">
        <v>15</v>
      </c>
      <c r="P1182" t="s">
        <v>27</v>
      </c>
      <c r="Q1182">
        <v>1</v>
      </c>
      <c r="R1182">
        <v>29.66</v>
      </c>
      <c r="S1182">
        <f t="shared" si="68"/>
        <v>64566</v>
      </c>
      <c r="T1182">
        <f t="shared" si="69"/>
        <v>29290</v>
      </c>
      <c r="U1182">
        <f t="shared" si="70"/>
        <v>2.204370092181632</v>
      </c>
      <c r="V1182">
        <v>337</v>
      </c>
      <c r="W1182">
        <v>386</v>
      </c>
    </row>
    <row r="1183" spans="1:23" x14ac:dyDescent="0.2">
      <c r="A1183">
        <v>22</v>
      </c>
      <c r="B1183" t="s">
        <v>80</v>
      </c>
      <c r="C1183" t="s">
        <v>55</v>
      </c>
      <c r="D1183" t="s">
        <v>63</v>
      </c>
      <c r="E1183">
        <v>17.3</v>
      </c>
      <c r="F1183">
        <v>145.27000000000001</v>
      </c>
      <c r="G1183">
        <v>-17.05</v>
      </c>
      <c r="H1183">
        <v>145.44999999999999</v>
      </c>
      <c r="I1183">
        <v>459</v>
      </c>
      <c r="J1183" t="s">
        <v>40</v>
      </c>
      <c r="K1183" s="1">
        <v>20683</v>
      </c>
      <c r="L1183" t="s">
        <v>89</v>
      </c>
      <c r="M1183" t="s">
        <v>90</v>
      </c>
      <c r="N1183" t="s">
        <v>24</v>
      </c>
      <c r="O1183" t="s">
        <v>15</v>
      </c>
      <c r="P1183" t="s">
        <v>27</v>
      </c>
      <c r="Q1183">
        <v>2</v>
      </c>
      <c r="R1183">
        <v>27.06</v>
      </c>
      <c r="S1183">
        <f t="shared" si="68"/>
        <v>64566</v>
      </c>
      <c r="T1183">
        <f t="shared" si="69"/>
        <v>29290</v>
      </c>
      <c r="U1183">
        <f t="shared" si="70"/>
        <v>2.204370092181632</v>
      </c>
      <c r="V1183">
        <v>337</v>
      </c>
      <c r="W1183">
        <v>386</v>
      </c>
    </row>
    <row r="1184" spans="1:23" x14ac:dyDescent="0.2">
      <c r="A1184">
        <v>22</v>
      </c>
      <c r="B1184" t="s">
        <v>80</v>
      </c>
      <c r="C1184" t="s">
        <v>55</v>
      </c>
      <c r="D1184" t="s">
        <v>63</v>
      </c>
      <c r="E1184">
        <v>17.3</v>
      </c>
      <c r="F1184">
        <v>145.27000000000001</v>
      </c>
      <c r="G1184">
        <v>-17.05</v>
      </c>
      <c r="H1184">
        <v>145.44999999999999</v>
      </c>
      <c r="I1184">
        <v>459</v>
      </c>
      <c r="J1184" t="s">
        <v>40</v>
      </c>
      <c r="K1184" s="1">
        <v>20683</v>
      </c>
      <c r="L1184" t="s">
        <v>89</v>
      </c>
      <c r="M1184" t="s">
        <v>90</v>
      </c>
      <c r="N1184" t="s">
        <v>24</v>
      </c>
      <c r="O1184" t="s">
        <v>15</v>
      </c>
      <c r="P1184" t="s">
        <v>27</v>
      </c>
      <c r="Q1184">
        <v>3</v>
      </c>
      <c r="R1184">
        <v>20.85</v>
      </c>
      <c r="S1184">
        <f t="shared" si="68"/>
        <v>64566</v>
      </c>
      <c r="T1184">
        <f t="shared" si="69"/>
        <v>29290</v>
      </c>
      <c r="U1184">
        <f t="shared" si="70"/>
        <v>2.204370092181632</v>
      </c>
      <c r="V1184">
        <v>337</v>
      </c>
      <c r="W1184">
        <v>386</v>
      </c>
    </row>
    <row r="1185" spans="1:23" x14ac:dyDescent="0.2">
      <c r="A1185">
        <v>22</v>
      </c>
      <c r="B1185" t="s">
        <v>80</v>
      </c>
      <c r="C1185" t="s">
        <v>55</v>
      </c>
      <c r="D1185" t="s">
        <v>63</v>
      </c>
      <c r="E1185">
        <v>17.3</v>
      </c>
      <c r="F1185">
        <v>145.27000000000001</v>
      </c>
      <c r="G1185">
        <v>-17.05</v>
      </c>
      <c r="H1185">
        <v>145.44999999999999</v>
      </c>
      <c r="I1185">
        <v>459</v>
      </c>
      <c r="J1185" t="s">
        <v>40</v>
      </c>
      <c r="K1185" s="1">
        <v>20683</v>
      </c>
      <c r="L1185" t="s">
        <v>89</v>
      </c>
      <c r="M1185" t="s">
        <v>90</v>
      </c>
      <c r="N1185" t="s">
        <v>24</v>
      </c>
      <c r="O1185" t="s">
        <v>15</v>
      </c>
      <c r="P1185" t="s">
        <v>27</v>
      </c>
      <c r="Q1185">
        <v>4</v>
      </c>
      <c r="R1185">
        <v>27.84</v>
      </c>
      <c r="S1185">
        <f t="shared" si="68"/>
        <v>64566</v>
      </c>
      <c r="T1185">
        <f t="shared" si="69"/>
        <v>29290</v>
      </c>
      <c r="U1185">
        <f t="shared" si="70"/>
        <v>2.204370092181632</v>
      </c>
      <c r="V1185">
        <v>337</v>
      </c>
      <c r="W1185">
        <v>386</v>
      </c>
    </row>
    <row r="1186" spans="1:23" x14ac:dyDescent="0.2">
      <c r="A1186">
        <v>22</v>
      </c>
      <c r="B1186" t="s">
        <v>80</v>
      </c>
      <c r="C1186" t="s">
        <v>55</v>
      </c>
      <c r="D1186" t="s">
        <v>63</v>
      </c>
      <c r="E1186">
        <v>17.3</v>
      </c>
      <c r="F1186">
        <v>145.27000000000001</v>
      </c>
      <c r="G1186">
        <v>-17.05</v>
      </c>
      <c r="H1186">
        <v>145.44999999999999</v>
      </c>
      <c r="I1186">
        <v>459</v>
      </c>
      <c r="J1186" t="s">
        <v>40</v>
      </c>
      <c r="K1186" s="1">
        <v>20683</v>
      </c>
      <c r="L1186" t="s">
        <v>89</v>
      </c>
      <c r="M1186" t="s">
        <v>90</v>
      </c>
      <c r="N1186" t="s">
        <v>24</v>
      </c>
      <c r="O1186" t="s">
        <v>15</v>
      </c>
      <c r="P1186" t="s">
        <v>27</v>
      </c>
      <c r="Q1186">
        <v>5</v>
      </c>
      <c r="R1186">
        <v>26.72</v>
      </c>
      <c r="S1186">
        <f t="shared" si="68"/>
        <v>64566</v>
      </c>
      <c r="T1186">
        <f t="shared" si="69"/>
        <v>29290</v>
      </c>
      <c r="U1186">
        <f t="shared" si="70"/>
        <v>2.204370092181632</v>
      </c>
      <c r="V1186">
        <v>337</v>
      </c>
      <c r="W1186">
        <v>386</v>
      </c>
    </row>
    <row r="1187" spans="1:23" x14ac:dyDescent="0.2">
      <c r="A1187">
        <v>22</v>
      </c>
      <c r="B1187" t="s">
        <v>80</v>
      </c>
      <c r="C1187" t="s">
        <v>55</v>
      </c>
      <c r="D1187" t="s">
        <v>63</v>
      </c>
      <c r="E1187">
        <v>17.3</v>
      </c>
      <c r="F1187">
        <v>145.27000000000001</v>
      </c>
      <c r="G1187">
        <v>-17.05</v>
      </c>
      <c r="H1187">
        <v>145.44999999999999</v>
      </c>
      <c r="I1187">
        <v>459</v>
      </c>
      <c r="J1187" t="s">
        <v>40</v>
      </c>
      <c r="K1187" s="1">
        <v>20683</v>
      </c>
      <c r="L1187" t="s">
        <v>89</v>
      </c>
      <c r="M1187" t="s">
        <v>90</v>
      </c>
      <c r="N1187" t="s">
        <v>24</v>
      </c>
      <c r="O1187" t="s">
        <v>15</v>
      </c>
      <c r="P1187" t="s">
        <v>27</v>
      </c>
      <c r="Q1187">
        <v>6</v>
      </c>
      <c r="R1187">
        <v>30.04</v>
      </c>
      <c r="S1187">
        <f t="shared" si="68"/>
        <v>64566</v>
      </c>
      <c r="T1187">
        <f t="shared" si="69"/>
        <v>29290</v>
      </c>
      <c r="U1187">
        <f t="shared" si="70"/>
        <v>2.204370092181632</v>
      </c>
      <c r="V1187">
        <v>337</v>
      </c>
      <c r="W1187">
        <v>386</v>
      </c>
    </row>
    <row r="1188" spans="1:23" x14ac:dyDescent="0.2">
      <c r="A1188">
        <v>22</v>
      </c>
      <c r="B1188" t="s">
        <v>80</v>
      </c>
      <c r="C1188" t="s">
        <v>55</v>
      </c>
      <c r="D1188" t="s">
        <v>63</v>
      </c>
      <c r="E1188">
        <v>17.3</v>
      </c>
      <c r="F1188">
        <v>145.27000000000001</v>
      </c>
      <c r="G1188">
        <v>-17.05</v>
      </c>
      <c r="H1188">
        <v>145.44999999999999</v>
      </c>
      <c r="I1188">
        <v>459</v>
      </c>
      <c r="J1188" t="s">
        <v>40</v>
      </c>
      <c r="K1188" s="1">
        <v>20683</v>
      </c>
      <c r="L1188" t="s">
        <v>89</v>
      </c>
      <c r="M1188" t="s">
        <v>90</v>
      </c>
      <c r="N1188" t="s">
        <v>24</v>
      </c>
      <c r="O1188" t="s">
        <v>15</v>
      </c>
      <c r="P1188" t="s">
        <v>27</v>
      </c>
      <c r="Q1188">
        <v>7</v>
      </c>
      <c r="R1188">
        <v>24.1</v>
      </c>
      <c r="S1188">
        <f t="shared" si="68"/>
        <v>64566</v>
      </c>
      <c r="T1188">
        <f t="shared" si="69"/>
        <v>29290</v>
      </c>
      <c r="U1188">
        <f t="shared" si="70"/>
        <v>2.204370092181632</v>
      </c>
      <c r="V1188">
        <v>337</v>
      </c>
      <c r="W1188">
        <v>386</v>
      </c>
    </row>
    <row r="1189" spans="1:23" x14ac:dyDescent="0.2">
      <c r="A1189">
        <v>22</v>
      </c>
      <c r="B1189" t="s">
        <v>80</v>
      </c>
      <c r="C1189" t="s">
        <v>55</v>
      </c>
      <c r="D1189" t="s">
        <v>63</v>
      </c>
      <c r="E1189">
        <v>17.3</v>
      </c>
      <c r="F1189">
        <v>145.27000000000001</v>
      </c>
      <c r="G1189">
        <v>-17.05</v>
      </c>
      <c r="H1189">
        <v>145.44999999999999</v>
      </c>
      <c r="I1189">
        <v>459</v>
      </c>
      <c r="J1189" t="s">
        <v>40</v>
      </c>
      <c r="K1189" s="1">
        <v>20683</v>
      </c>
      <c r="L1189" t="s">
        <v>89</v>
      </c>
      <c r="M1189" t="s">
        <v>90</v>
      </c>
      <c r="N1189" t="s">
        <v>24</v>
      </c>
      <c r="O1189" t="s">
        <v>15</v>
      </c>
      <c r="P1189" t="s">
        <v>27</v>
      </c>
      <c r="Q1189">
        <v>8</v>
      </c>
      <c r="R1189">
        <v>26.71</v>
      </c>
      <c r="S1189">
        <f t="shared" si="68"/>
        <v>64566</v>
      </c>
      <c r="T1189">
        <f t="shared" si="69"/>
        <v>29290</v>
      </c>
      <c r="U1189">
        <f t="shared" si="70"/>
        <v>2.204370092181632</v>
      </c>
      <c r="V1189">
        <v>337</v>
      </c>
      <c r="W1189">
        <v>386</v>
      </c>
    </row>
    <row r="1190" spans="1:23" x14ac:dyDescent="0.2">
      <c r="A1190">
        <v>22</v>
      </c>
      <c r="B1190" t="s">
        <v>80</v>
      </c>
      <c r="C1190" t="s">
        <v>55</v>
      </c>
      <c r="D1190" t="s">
        <v>63</v>
      </c>
      <c r="E1190">
        <v>17.3</v>
      </c>
      <c r="F1190">
        <v>145.27000000000001</v>
      </c>
      <c r="G1190">
        <v>-17.05</v>
      </c>
      <c r="H1190">
        <v>145.44999999999999</v>
      </c>
      <c r="I1190">
        <v>459</v>
      </c>
      <c r="J1190" t="s">
        <v>40</v>
      </c>
      <c r="K1190" s="1">
        <v>20683</v>
      </c>
      <c r="L1190" t="s">
        <v>89</v>
      </c>
      <c r="M1190" t="s">
        <v>90</v>
      </c>
      <c r="N1190" t="s">
        <v>24</v>
      </c>
      <c r="O1190" t="s">
        <v>15</v>
      </c>
      <c r="P1190" t="s">
        <v>27</v>
      </c>
      <c r="Q1190">
        <v>9</v>
      </c>
      <c r="R1190">
        <v>23.34</v>
      </c>
      <c r="S1190">
        <f t="shared" si="68"/>
        <v>64566</v>
      </c>
      <c r="T1190">
        <f t="shared" si="69"/>
        <v>29290</v>
      </c>
      <c r="U1190">
        <f t="shared" si="70"/>
        <v>2.204370092181632</v>
      </c>
      <c r="V1190">
        <v>337</v>
      </c>
      <c r="W1190">
        <v>386</v>
      </c>
    </row>
    <row r="1191" spans="1:23" x14ac:dyDescent="0.2">
      <c r="A1191">
        <v>22</v>
      </c>
      <c r="B1191" t="s">
        <v>80</v>
      </c>
      <c r="C1191" t="s">
        <v>55</v>
      </c>
      <c r="D1191" t="s">
        <v>63</v>
      </c>
      <c r="E1191">
        <v>17.3</v>
      </c>
      <c r="F1191">
        <v>145.27000000000001</v>
      </c>
      <c r="G1191">
        <v>-17.05</v>
      </c>
      <c r="H1191">
        <v>145.44999999999999</v>
      </c>
      <c r="I1191">
        <v>459</v>
      </c>
      <c r="J1191" t="s">
        <v>40</v>
      </c>
      <c r="K1191" s="1">
        <v>20683</v>
      </c>
      <c r="L1191" t="s">
        <v>89</v>
      </c>
      <c r="M1191" t="s">
        <v>90</v>
      </c>
      <c r="N1191" t="s">
        <v>24</v>
      </c>
      <c r="O1191" t="s">
        <v>15</v>
      </c>
      <c r="P1191" t="s">
        <v>27</v>
      </c>
      <c r="Q1191">
        <v>10</v>
      </c>
      <c r="R1191">
        <v>29.99</v>
      </c>
      <c r="S1191">
        <f t="shared" si="68"/>
        <v>64566</v>
      </c>
      <c r="T1191">
        <f t="shared" si="69"/>
        <v>29290</v>
      </c>
      <c r="U1191">
        <f t="shared" si="70"/>
        <v>2.204370092181632</v>
      </c>
      <c r="V1191">
        <v>337</v>
      </c>
      <c r="W1191">
        <v>386</v>
      </c>
    </row>
    <row r="1192" spans="1:23" x14ac:dyDescent="0.2">
      <c r="A1192">
        <v>22</v>
      </c>
      <c r="B1192" t="s">
        <v>80</v>
      </c>
      <c r="C1192" t="s">
        <v>55</v>
      </c>
      <c r="D1192" t="s">
        <v>63</v>
      </c>
      <c r="E1192">
        <v>17.3</v>
      </c>
      <c r="F1192">
        <v>145.27000000000001</v>
      </c>
      <c r="G1192">
        <v>-17.05</v>
      </c>
      <c r="H1192">
        <v>145.44999999999999</v>
      </c>
      <c r="I1192">
        <v>459</v>
      </c>
      <c r="J1192" t="s">
        <v>40</v>
      </c>
      <c r="K1192" s="1">
        <v>20683</v>
      </c>
      <c r="L1192" t="s">
        <v>89</v>
      </c>
      <c r="M1192" t="s">
        <v>90</v>
      </c>
      <c r="N1192" t="s">
        <v>24</v>
      </c>
      <c r="O1192" t="s">
        <v>18</v>
      </c>
      <c r="P1192" t="s">
        <v>27</v>
      </c>
      <c r="Q1192">
        <v>1</v>
      </c>
      <c r="R1192">
        <v>11.98</v>
      </c>
      <c r="S1192">
        <f t="shared" si="68"/>
        <v>64566</v>
      </c>
      <c r="T1192">
        <f t="shared" si="69"/>
        <v>29290</v>
      </c>
      <c r="U1192">
        <f t="shared" si="70"/>
        <v>2.204370092181632</v>
      </c>
      <c r="V1192">
        <v>337</v>
      </c>
      <c r="W1192">
        <v>386</v>
      </c>
    </row>
    <row r="1193" spans="1:23" x14ac:dyDescent="0.2">
      <c r="A1193">
        <v>22</v>
      </c>
      <c r="B1193" t="s">
        <v>80</v>
      </c>
      <c r="C1193" t="s">
        <v>55</v>
      </c>
      <c r="D1193" t="s">
        <v>63</v>
      </c>
      <c r="E1193">
        <v>17.3</v>
      </c>
      <c r="F1193">
        <v>145.27000000000001</v>
      </c>
      <c r="G1193">
        <v>-17.05</v>
      </c>
      <c r="H1193">
        <v>145.44999999999999</v>
      </c>
      <c r="I1193">
        <v>459</v>
      </c>
      <c r="J1193" t="s">
        <v>40</v>
      </c>
      <c r="K1193" s="1">
        <v>20683</v>
      </c>
      <c r="L1193" t="s">
        <v>89</v>
      </c>
      <c r="M1193" t="s">
        <v>90</v>
      </c>
      <c r="N1193" t="s">
        <v>24</v>
      </c>
      <c r="O1193" t="s">
        <v>18</v>
      </c>
      <c r="P1193" t="s">
        <v>27</v>
      </c>
      <c r="Q1193">
        <v>2</v>
      </c>
      <c r="R1193">
        <v>11.69</v>
      </c>
      <c r="S1193">
        <f t="shared" si="68"/>
        <v>64566</v>
      </c>
      <c r="T1193">
        <f t="shared" si="69"/>
        <v>29290</v>
      </c>
      <c r="U1193">
        <f t="shared" si="70"/>
        <v>2.204370092181632</v>
      </c>
      <c r="V1193">
        <v>337</v>
      </c>
      <c r="W1193">
        <v>386</v>
      </c>
    </row>
    <row r="1194" spans="1:23" x14ac:dyDescent="0.2">
      <c r="A1194">
        <v>22</v>
      </c>
      <c r="B1194" t="s">
        <v>80</v>
      </c>
      <c r="C1194" t="s">
        <v>55</v>
      </c>
      <c r="D1194" t="s">
        <v>63</v>
      </c>
      <c r="E1194">
        <v>17.3</v>
      </c>
      <c r="F1194">
        <v>145.27000000000001</v>
      </c>
      <c r="G1194">
        <v>-17.05</v>
      </c>
      <c r="H1194">
        <v>145.44999999999999</v>
      </c>
      <c r="I1194">
        <v>459</v>
      </c>
      <c r="J1194" t="s">
        <v>40</v>
      </c>
      <c r="K1194" s="1">
        <v>20683</v>
      </c>
      <c r="L1194" t="s">
        <v>89</v>
      </c>
      <c r="M1194" t="s">
        <v>90</v>
      </c>
      <c r="N1194" t="s">
        <v>24</v>
      </c>
      <c r="O1194" t="s">
        <v>18</v>
      </c>
      <c r="P1194" t="s">
        <v>27</v>
      </c>
      <c r="Q1194">
        <v>3</v>
      </c>
      <c r="R1194">
        <v>12.29</v>
      </c>
      <c r="S1194">
        <f t="shared" si="68"/>
        <v>64566</v>
      </c>
      <c r="T1194">
        <f t="shared" si="69"/>
        <v>29290</v>
      </c>
      <c r="U1194">
        <f t="shared" si="70"/>
        <v>2.204370092181632</v>
      </c>
      <c r="V1194">
        <v>337</v>
      </c>
      <c r="W1194">
        <v>386</v>
      </c>
    </row>
    <row r="1195" spans="1:23" x14ac:dyDescent="0.2">
      <c r="A1195">
        <v>22</v>
      </c>
      <c r="B1195" t="s">
        <v>80</v>
      </c>
      <c r="C1195" t="s">
        <v>55</v>
      </c>
      <c r="D1195" t="s">
        <v>63</v>
      </c>
      <c r="E1195">
        <v>17.3</v>
      </c>
      <c r="F1195">
        <v>145.27000000000001</v>
      </c>
      <c r="G1195">
        <v>-17.05</v>
      </c>
      <c r="H1195">
        <v>145.44999999999999</v>
      </c>
      <c r="I1195">
        <v>459</v>
      </c>
      <c r="J1195" t="s">
        <v>40</v>
      </c>
      <c r="K1195" s="1">
        <v>20683</v>
      </c>
      <c r="L1195" t="s">
        <v>89</v>
      </c>
      <c r="M1195" t="s">
        <v>90</v>
      </c>
      <c r="N1195" t="s">
        <v>24</v>
      </c>
      <c r="O1195" t="s">
        <v>18</v>
      </c>
      <c r="P1195" t="s">
        <v>27</v>
      </c>
      <c r="Q1195">
        <v>4</v>
      </c>
      <c r="R1195">
        <v>15.3</v>
      </c>
      <c r="S1195">
        <f t="shared" si="68"/>
        <v>64566</v>
      </c>
      <c r="T1195">
        <f t="shared" si="69"/>
        <v>29290</v>
      </c>
      <c r="U1195">
        <f t="shared" si="70"/>
        <v>2.204370092181632</v>
      </c>
      <c r="V1195">
        <v>337</v>
      </c>
      <c r="W1195">
        <v>386</v>
      </c>
    </row>
    <row r="1196" spans="1:23" x14ac:dyDescent="0.2">
      <c r="A1196">
        <v>22</v>
      </c>
      <c r="B1196" t="s">
        <v>80</v>
      </c>
      <c r="C1196" t="s">
        <v>55</v>
      </c>
      <c r="D1196" t="s">
        <v>63</v>
      </c>
      <c r="E1196">
        <v>17.3</v>
      </c>
      <c r="F1196">
        <v>145.27000000000001</v>
      </c>
      <c r="G1196">
        <v>-17.05</v>
      </c>
      <c r="H1196">
        <v>145.44999999999999</v>
      </c>
      <c r="I1196">
        <v>459</v>
      </c>
      <c r="J1196" t="s">
        <v>40</v>
      </c>
      <c r="K1196" s="1">
        <v>20683</v>
      </c>
      <c r="L1196" t="s">
        <v>89</v>
      </c>
      <c r="M1196" t="s">
        <v>90</v>
      </c>
      <c r="N1196" t="s">
        <v>24</v>
      </c>
      <c r="O1196" t="s">
        <v>18</v>
      </c>
      <c r="P1196" t="s">
        <v>27</v>
      </c>
      <c r="Q1196">
        <v>5</v>
      </c>
      <c r="R1196">
        <v>12.1</v>
      </c>
      <c r="S1196">
        <f t="shared" si="68"/>
        <v>64566</v>
      </c>
      <c r="T1196">
        <f t="shared" si="69"/>
        <v>29290</v>
      </c>
      <c r="U1196">
        <f t="shared" si="70"/>
        <v>2.204370092181632</v>
      </c>
      <c r="V1196">
        <v>337</v>
      </c>
      <c r="W1196">
        <v>386</v>
      </c>
    </row>
    <row r="1197" spans="1:23" x14ac:dyDescent="0.2">
      <c r="A1197">
        <v>22</v>
      </c>
      <c r="B1197" t="s">
        <v>80</v>
      </c>
      <c r="C1197" t="s">
        <v>55</v>
      </c>
      <c r="D1197" t="s">
        <v>63</v>
      </c>
      <c r="E1197">
        <v>17.3</v>
      </c>
      <c r="F1197">
        <v>145.27000000000001</v>
      </c>
      <c r="G1197">
        <v>-17.05</v>
      </c>
      <c r="H1197">
        <v>145.44999999999999</v>
      </c>
      <c r="I1197">
        <v>459</v>
      </c>
      <c r="J1197" t="s">
        <v>40</v>
      </c>
      <c r="K1197" s="1">
        <v>20683</v>
      </c>
      <c r="L1197" t="s">
        <v>89</v>
      </c>
      <c r="M1197" t="s">
        <v>90</v>
      </c>
      <c r="N1197" t="s">
        <v>24</v>
      </c>
      <c r="O1197" t="s">
        <v>18</v>
      </c>
      <c r="P1197" t="s">
        <v>27</v>
      </c>
      <c r="Q1197">
        <v>6</v>
      </c>
      <c r="R1197">
        <v>13.48</v>
      </c>
      <c r="S1197">
        <f t="shared" si="68"/>
        <v>64566</v>
      </c>
      <c r="T1197">
        <f t="shared" si="69"/>
        <v>29290</v>
      </c>
      <c r="U1197">
        <f t="shared" si="70"/>
        <v>2.204370092181632</v>
      </c>
      <c r="V1197">
        <v>337</v>
      </c>
      <c r="W1197">
        <v>386</v>
      </c>
    </row>
    <row r="1198" spans="1:23" x14ac:dyDescent="0.2">
      <c r="A1198">
        <v>22</v>
      </c>
      <c r="B1198" t="s">
        <v>80</v>
      </c>
      <c r="C1198" t="s">
        <v>55</v>
      </c>
      <c r="D1198" t="s">
        <v>63</v>
      </c>
      <c r="E1198">
        <v>17.3</v>
      </c>
      <c r="F1198">
        <v>145.27000000000001</v>
      </c>
      <c r="G1198">
        <v>-17.05</v>
      </c>
      <c r="H1198">
        <v>145.44999999999999</v>
      </c>
      <c r="I1198">
        <v>459</v>
      </c>
      <c r="J1198" t="s">
        <v>40</v>
      </c>
      <c r="K1198" s="1">
        <v>20683</v>
      </c>
      <c r="L1198" t="s">
        <v>89</v>
      </c>
      <c r="M1198" t="s">
        <v>90</v>
      </c>
      <c r="N1198" t="s">
        <v>24</v>
      </c>
      <c r="O1198" t="s">
        <v>18</v>
      </c>
      <c r="P1198" t="s">
        <v>27</v>
      </c>
      <c r="Q1198">
        <v>7</v>
      </c>
      <c r="R1198">
        <v>13.08</v>
      </c>
      <c r="S1198">
        <f t="shared" si="68"/>
        <v>64566</v>
      </c>
      <c r="T1198">
        <f t="shared" si="69"/>
        <v>29290</v>
      </c>
      <c r="U1198">
        <f t="shared" si="70"/>
        <v>2.204370092181632</v>
      </c>
      <c r="V1198">
        <v>337</v>
      </c>
      <c r="W1198">
        <v>386</v>
      </c>
    </row>
    <row r="1199" spans="1:23" x14ac:dyDescent="0.2">
      <c r="A1199">
        <v>22</v>
      </c>
      <c r="B1199" t="s">
        <v>80</v>
      </c>
      <c r="C1199" t="s">
        <v>55</v>
      </c>
      <c r="D1199" t="s">
        <v>63</v>
      </c>
      <c r="E1199">
        <v>17.3</v>
      </c>
      <c r="F1199">
        <v>145.27000000000001</v>
      </c>
      <c r="G1199">
        <v>-17.05</v>
      </c>
      <c r="H1199">
        <v>145.44999999999999</v>
      </c>
      <c r="I1199">
        <v>459</v>
      </c>
      <c r="J1199" t="s">
        <v>40</v>
      </c>
      <c r="K1199" s="1">
        <v>20683</v>
      </c>
      <c r="L1199" t="s">
        <v>89</v>
      </c>
      <c r="M1199" t="s">
        <v>90</v>
      </c>
      <c r="N1199" t="s">
        <v>24</v>
      </c>
      <c r="O1199" t="s">
        <v>18</v>
      </c>
      <c r="P1199" t="s">
        <v>27</v>
      </c>
      <c r="Q1199">
        <v>8</v>
      </c>
      <c r="R1199">
        <v>10.17</v>
      </c>
      <c r="S1199">
        <f t="shared" si="68"/>
        <v>64566</v>
      </c>
      <c r="T1199">
        <f t="shared" si="69"/>
        <v>29290</v>
      </c>
      <c r="U1199">
        <f t="shared" si="70"/>
        <v>2.204370092181632</v>
      </c>
      <c r="V1199">
        <v>337</v>
      </c>
      <c r="W1199">
        <v>386</v>
      </c>
    </row>
    <row r="1200" spans="1:23" x14ac:dyDescent="0.2">
      <c r="A1200">
        <v>22</v>
      </c>
      <c r="B1200" t="s">
        <v>80</v>
      </c>
      <c r="C1200" t="s">
        <v>55</v>
      </c>
      <c r="D1200" t="s">
        <v>63</v>
      </c>
      <c r="E1200">
        <v>17.3</v>
      </c>
      <c r="F1200">
        <v>145.27000000000001</v>
      </c>
      <c r="G1200">
        <v>-17.05</v>
      </c>
      <c r="H1200">
        <v>145.44999999999999</v>
      </c>
      <c r="I1200">
        <v>459</v>
      </c>
      <c r="J1200" t="s">
        <v>40</v>
      </c>
      <c r="K1200" s="1">
        <v>20683</v>
      </c>
      <c r="L1200" t="s">
        <v>89</v>
      </c>
      <c r="M1200" t="s">
        <v>90</v>
      </c>
      <c r="N1200" t="s">
        <v>24</v>
      </c>
      <c r="O1200" t="s">
        <v>18</v>
      </c>
      <c r="P1200" t="s">
        <v>27</v>
      </c>
      <c r="Q1200">
        <v>9</v>
      </c>
      <c r="R1200">
        <v>17.05</v>
      </c>
      <c r="S1200">
        <f t="shared" si="68"/>
        <v>64566</v>
      </c>
      <c r="T1200">
        <f t="shared" si="69"/>
        <v>29290</v>
      </c>
      <c r="U1200">
        <f t="shared" si="70"/>
        <v>2.204370092181632</v>
      </c>
      <c r="V1200">
        <v>337</v>
      </c>
      <c r="W1200">
        <v>386</v>
      </c>
    </row>
    <row r="1201" spans="1:24" x14ac:dyDescent="0.2">
      <c r="A1201">
        <v>22</v>
      </c>
      <c r="B1201" t="s">
        <v>80</v>
      </c>
      <c r="C1201" t="s">
        <v>55</v>
      </c>
      <c r="D1201" t="s">
        <v>63</v>
      </c>
      <c r="E1201">
        <v>17.3</v>
      </c>
      <c r="F1201">
        <v>145.27000000000001</v>
      </c>
      <c r="G1201">
        <v>-17.05</v>
      </c>
      <c r="H1201">
        <v>145.44999999999999</v>
      </c>
      <c r="I1201">
        <v>459</v>
      </c>
      <c r="J1201" t="s">
        <v>40</v>
      </c>
      <c r="K1201" s="1">
        <v>20683</v>
      </c>
      <c r="L1201" t="s">
        <v>89</v>
      </c>
      <c r="M1201" t="s">
        <v>90</v>
      </c>
      <c r="N1201" t="s">
        <v>24</v>
      </c>
      <c r="O1201" t="s">
        <v>18</v>
      </c>
      <c r="P1201" t="s">
        <v>27</v>
      </c>
      <c r="Q1201">
        <v>10</v>
      </c>
      <c r="R1201">
        <v>11.51</v>
      </c>
      <c r="S1201">
        <f t="shared" si="68"/>
        <v>64566</v>
      </c>
      <c r="T1201">
        <f t="shared" si="69"/>
        <v>29290</v>
      </c>
      <c r="U1201">
        <f t="shared" si="70"/>
        <v>2.204370092181632</v>
      </c>
      <c r="V1201">
        <v>337</v>
      </c>
      <c r="W1201">
        <v>386</v>
      </c>
    </row>
    <row r="1202" spans="1:24" hidden="1" x14ac:dyDescent="0.2">
      <c r="A1202">
        <v>23</v>
      </c>
      <c r="B1202" t="s">
        <v>80</v>
      </c>
      <c r="C1202" t="s">
        <v>55</v>
      </c>
      <c r="D1202" t="s">
        <v>91</v>
      </c>
      <c r="E1202">
        <v>18.190000000000001</v>
      </c>
      <c r="F1202">
        <v>145.57</v>
      </c>
      <c r="G1202">
        <v>-18.316669999999998</v>
      </c>
      <c r="H1202">
        <v>145.94999999999999</v>
      </c>
      <c r="I1202">
        <v>726</v>
      </c>
      <c r="J1202" t="s">
        <v>40</v>
      </c>
      <c r="K1202" s="1">
        <v>32330</v>
      </c>
      <c r="L1202" t="s">
        <v>93</v>
      </c>
      <c r="M1202" t="s">
        <v>57</v>
      </c>
      <c r="N1202" t="s">
        <v>14</v>
      </c>
      <c r="O1202" t="s">
        <v>15</v>
      </c>
      <c r="P1202" t="s">
        <v>27</v>
      </c>
      <c r="Q1202">
        <v>1</v>
      </c>
      <c r="R1202">
        <v>7.72</v>
      </c>
      <c r="S1202">
        <f>(118+90)*330</f>
        <v>68640</v>
      </c>
      <c r="T1202">
        <f>292*118</f>
        <v>34456</v>
      </c>
      <c r="U1202">
        <f t="shared" si="70"/>
        <v>1.9921058741583468</v>
      </c>
      <c r="V1202">
        <v>390</v>
      </c>
      <c r="W1202">
        <v>397</v>
      </c>
      <c r="X1202" t="s">
        <v>92</v>
      </c>
    </row>
    <row r="1203" spans="1:24" hidden="1" x14ac:dyDescent="0.2">
      <c r="A1203">
        <v>23</v>
      </c>
      <c r="B1203" t="s">
        <v>80</v>
      </c>
      <c r="C1203" t="s">
        <v>55</v>
      </c>
      <c r="D1203" t="s">
        <v>91</v>
      </c>
      <c r="E1203">
        <v>18.190000000000001</v>
      </c>
      <c r="F1203">
        <v>145.57</v>
      </c>
      <c r="G1203">
        <v>-18.316669999999998</v>
      </c>
      <c r="H1203">
        <v>145.94999999999999</v>
      </c>
      <c r="I1203">
        <v>726</v>
      </c>
      <c r="J1203" t="s">
        <v>40</v>
      </c>
      <c r="K1203" s="1">
        <v>32330</v>
      </c>
      <c r="L1203" t="s">
        <v>93</v>
      </c>
      <c r="M1203" t="s">
        <v>57</v>
      </c>
      <c r="N1203" t="s">
        <v>14</v>
      </c>
      <c r="O1203" t="s">
        <v>15</v>
      </c>
      <c r="P1203" t="s">
        <v>27</v>
      </c>
      <c r="Q1203">
        <v>2</v>
      </c>
      <c r="R1203">
        <v>7.73</v>
      </c>
      <c r="S1203">
        <f t="shared" ref="S1203:S1255" si="71">(118+90)*330</f>
        <v>68640</v>
      </c>
      <c r="T1203">
        <f t="shared" ref="T1203:T1255" si="72">292*118</f>
        <v>34456</v>
      </c>
      <c r="U1203">
        <f t="shared" ref="U1203:U1256" si="73">S1203/T1203</f>
        <v>1.9921058741583468</v>
      </c>
      <c r="V1203">
        <v>390</v>
      </c>
      <c r="W1203">
        <v>397</v>
      </c>
      <c r="X1203" t="s">
        <v>92</v>
      </c>
    </row>
    <row r="1204" spans="1:24" hidden="1" x14ac:dyDescent="0.2">
      <c r="A1204">
        <v>23</v>
      </c>
      <c r="B1204" t="s">
        <v>80</v>
      </c>
      <c r="C1204" t="s">
        <v>55</v>
      </c>
      <c r="D1204" t="s">
        <v>91</v>
      </c>
      <c r="E1204">
        <v>18.190000000000001</v>
      </c>
      <c r="F1204">
        <v>145.57</v>
      </c>
      <c r="G1204">
        <v>-18.316669999999998</v>
      </c>
      <c r="H1204">
        <v>145.94999999999999</v>
      </c>
      <c r="I1204">
        <v>726</v>
      </c>
      <c r="J1204" t="s">
        <v>40</v>
      </c>
      <c r="K1204" s="1">
        <v>32330</v>
      </c>
      <c r="L1204" t="s">
        <v>93</v>
      </c>
      <c r="M1204" t="s">
        <v>57</v>
      </c>
      <c r="N1204" t="s">
        <v>14</v>
      </c>
      <c r="O1204" t="s">
        <v>15</v>
      </c>
      <c r="P1204" t="s">
        <v>27</v>
      </c>
      <c r="Q1204">
        <v>3</v>
      </c>
      <c r="R1204">
        <v>12.76</v>
      </c>
      <c r="S1204">
        <f t="shared" si="71"/>
        <v>68640</v>
      </c>
      <c r="T1204">
        <f t="shared" si="72"/>
        <v>34456</v>
      </c>
      <c r="U1204">
        <f t="shared" si="73"/>
        <v>1.9921058741583468</v>
      </c>
      <c r="V1204">
        <v>390</v>
      </c>
      <c r="W1204">
        <v>397</v>
      </c>
      <c r="X1204" t="s">
        <v>92</v>
      </c>
    </row>
    <row r="1205" spans="1:24" hidden="1" x14ac:dyDescent="0.2">
      <c r="A1205">
        <v>23</v>
      </c>
      <c r="B1205" t="s">
        <v>80</v>
      </c>
      <c r="C1205" t="s">
        <v>55</v>
      </c>
      <c r="D1205" t="s">
        <v>91</v>
      </c>
      <c r="E1205">
        <v>18.190000000000001</v>
      </c>
      <c r="F1205">
        <v>145.57</v>
      </c>
      <c r="G1205">
        <v>-18.316669999999998</v>
      </c>
      <c r="H1205">
        <v>145.94999999999999</v>
      </c>
      <c r="I1205">
        <v>726</v>
      </c>
      <c r="J1205" t="s">
        <v>40</v>
      </c>
      <c r="K1205" s="1">
        <v>32330</v>
      </c>
      <c r="L1205" t="s">
        <v>93</v>
      </c>
      <c r="M1205" t="s">
        <v>57</v>
      </c>
      <c r="N1205" t="s">
        <v>14</v>
      </c>
      <c r="O1205" t="s">
        <v>15</v>
      </c>
      <c r="P1205" t="s">
        <v>27</v>
      </c>
      <c r="Q1205">
        <v>4</v>
      </c>
      <c r="R1205">
        <v>13.88</v>
      </c>
      <c r="S1205">
        <f t="shared" si="71"/>
        <v>68640</v>
      </c>
      <c r="T1205">
        <f t="shared" si="72"/>
        <v>34456</v>
      </c>
      <c r="U1205">
        <f t="shared" si="73"/>
        <v>1.9921058741583468</v>
      </c>
      <c r="V1205">
        <v>390</v>
      </c>
      <c r="W1205">
        <v>397</v>
      </c>
      <c r="X1205" t="s">
        <v>92</v>
      </c>
    </row>
    <row r="1206" spans="1:24" hidden="1" x14ac:dyDescent="0.2">
      <c r="A1206">
        <v>23</v>
      </c>
      <c r="B1206" t="s">
        <v>80</v>
      </c>
      <c r="C1206" t="s">
        <v>55</v>
      </c>
      <c r="D1206" t="s">
        <v>91</v>
      </c>
      <c r="E1206">
        <v>18.190000000000001</v>
      </c>
      <c r="F1206">
        <v>145.57</v>
      </c>
      <c r="G1206">
        <v>-18.316669999999998</v>
      </c>
      <c r="H1206">
        <v>145.94999999999999</v>
      </c>
      <c r="I1206">
        <v>726</v>
      </c>
      <c r="J1206" t="s">
        <v>40</v>
      </c>
      <c r="K1206" s="1">
        <v>32330</v>
      </c>
      <c r="L1206" t="s">
        <v>93</v>
      </c>
      <c r="M1206" t="s">
        <v>57</v>
      </c>
      <c r="N1206" t="s">
        <v>14</v>
      </c>
      <c r="O1206" t="s">
        <v>15</v>
      </c>
      <c r="P1206" t="s">
        <v>27</v>
      </c>
      <c r="Q1206">
        <v>5</v>
      </c>
      <c r="R1206">
        <v>15.89</v>
      </c>
      <c r="S1206">
        <f t="shared" si="71"/>
        <v>68640</v>
      </c>
      <c r="T1206">
        <f t="shared" si="72"/>
        <v>34456</v>
      </c>
      <c r="U1206">
        <f t="shared" si="73"/>
        <v>1.9921058741583468</v>
      </c>
      <c r="V1206">
        <v>390</v>
      </c>
      <c r="W1206">
        <v>397</v>
      </c>
      <c r="X1206" t="s">
        <v>92</v>
      </c>
    </row>
    <row r="1207" spans="1:24" hidden="1" x14ac:dyDescent="0.2">
      <c r="A1207">
        <v>23</v>
      </c>
      <c r="B1207" t="s">
        <v>80</v>
      </c>
      <c r="C1207" t="s">
        <v>55</v>
      </c>
      <c r="D1207" t="s">
        <v>91</v>
      </c>
      <c r="E1207">
        <v>18.190000000000001</v>
      </c>
      <c r="F1207">
        <v>145.57</v>
      </c>
      <c r="G1207">
        <v>-18.316669999999998</v>
      </c>
      <c r="H1207">
        <v>145.94999999999999</v>
      </c>
      <c r="I1207">
        <v>726</v>
      </c>
      <c r="J1207" t="s">
        <v>40</v>
      </c>
      <c r="K1207" s="1">
        <v>32330</v>
      </c>
      <c r="L1207" t="s">
        <v>93</v>
      </c>
      <c r="M1207" t="s">
        <v>57</v>
      </c>
      <c r="N1207" t="s">
        <v>14</v>
      </c>
      <c r="O1207" t="s">
        <v>15</v>
      </c>
      <c r="P1207" t="s">
        <v>27</v>
      </c>
      <c r="Q1207">
        <v>6</v>
      </c>
      <c r="R1207">
        <v>11.63</v>
      </c>
      <c r="S1207">
        <f t="shared" si="71"/>
        <v>68640</v>
      </c>
      <c r="T1207">
        <f t="shared" si="72"/>
        <v>34456</v>
      </c>
      <c r="U1207">
        <f t="shared" si="73"/>
        <v>1.9921058741583468</v>
      </c>
      <c r="V1207">
        <v>390</v>
      </c>
      <c r="W1207">
        <v>397</v>
      </c>
      <c r="X1207" t="s">
        <v>92</v>
      </c>
    </row>
    <row r="1208" spans="1:24" hidden="1" x14ac:dyDescent="0.2">
      <c r="A1208">
        <v>23</v>
      </c>
      <c r="B1208" t="s">
        <v>80</v>
      </c>
      <c r="C1208" t="s">
        <v>55</v>
      </c>
      <c r="D1208" t="s">
        <v>91</v>
      </c>
      <c r="E1208">
        <v>18.190000000000001</v>
      </c>
      <c r="F1208">
        <v>145.57</v>
      </c>
      <c r="G1208">
        <v>-18.316669999999998</v>
      </c>
      <c r="H1208">
        <v>145.94999999999999</v>
      </c>
      <c r="I1208">
        <v>726</v>
      </c>
      <c r="J1208" t="s">
        <v>40</v>
      </c>
      <c r="K1208" s="1">
        <v>32330</v>
      </c>
      <c r="L1208" t="s">
        <v>93</v>
      </c>
      <c r="M1208" t="s">
        <v>57</v>
      </c>
      <c r="N1208" t="s">
        <v>14</v>
      </c>
      <c r="O1208" t="s">
        <v>16</v>
      </c>
      <c r="P1208" t="s">
        <v>27</v>
      </c>
      <c r="Q1208">
        <v>1</v>
      </c>
      <c r="R1208">
        <v>11.67</v>
      </c>
      <c r="S1208">
        <f t="shared" si="71"/>
        <v>68640</v>
      </c>
      <c r="T1208">
        <f t="shared" si="72"/>
        <v>34456</v>
      </c>
      <c r="U1208">
        <f t="shared" si="73"/>
        <v>1.9921058741583468</v>
      </c>
      <c r="V1208">
        <v>390</v>
      </c>
      <c r="W1208">
        <v>397</v>
      </c>
      <c r="X1208" t="s">
        <v>92</v>
      </c>
    </row>
    <row r="1209" spans="1:24" hidden="1" x14ac:dyDescent="0.2">
      <c r="A1209">
        <v>23</v>
      </c>
      <c r="B1209" t="s">
        <v>80</v>
      </c>
      <c r="C1209" t="s">
        <v>55</v>
      </c>
      <c r="D1209" t="s">
        <v>91</v>
      </c>
      <c r="E1209">
        <v>18.190000000000001</v>
      </c>
      <c r="F1209">
        <v>145.57</v>
      </c>
      <c r="G1209">
        <v>-18.316669999999998</v>
      </c>
      <c r="H1209">
        <v>145.94999999999999</v>
      </c>
      <c r="I1209">
        <v>726</v>
      </c>
      <c r="J1209" t="s">
        <v>40</v>
      </c>
      <c r="K1209" s="1">
        <v>32330</v>
      </c>
      <c r="L1209" t="s">
        <v>93</v>
      </c>
      <c r="M1209" t="s">
        <v>57</v>
      </c>
      <c r="N1209" t="s">
        <v>14</v>
      </c>
      <c r="O1209" t="s">
        <v>16</v>
      </c>
      <c r="P1209" t="s">
        <v>27</v>
      </c>
      <c r="Q1209">
        <v>2</v>
      </c>
      <c r="R1209">
        <v>13.32</v>
      </c>
      <c r="S1209">
        <f t="shared" si="71"/>
        <v>68640</v>
      </c>
      <c r="T1209">
        <f t="shared" si="72"/>
        <v>34456</v>
      </c>
      <c r="U1209">
        <f t="shared" si="73"/>
        <v>1.9921058741583468</v>
      </c>
      <c r="V1209">
        <v>390</v>
      </c>
      <c r="W1209">
        <v>397</v>
      </c>
      <c r="X1209" t="s">
        <v>92</v>
      </c>
    </row>
    <row r="1210" spans="1:24" hidden="1" x14ac:dyDescent="0.2">
      <c r="A1210">
        <v>23</v>
      </c>
      <c r="B1210" t="s">
        <v>80</v>
      </c>
      <c r="C1210" t="s">
        <v>55</v>
      </c>
      <c r="D1210" t="s">
        <v>91</v>
      </c>
      <c r="E1210">
        <v>18.190000000000001</v>
      </c>
      <c r="F1210">
        <v>145.57</v>
      </c>
      <c r="G1210">
        <v>-18.316669999999998</v>
      </c>
      <c r="H1210">
        <v>145.94999999999999</v>
      </c>
      <c r="I1210">
        <v>726</v>
      </c>
      <c r="J1210" t="s">
        <v>40</v>
      </c>
      <c r="K1210" s="1">
        <v>32330</v>
      </c>
      <c r="L1210" t="s">
        <v>93</v>
      </c>
      <c r="M1210" t="s">
        <v>57</v>
      </c>
      <c r="N1210" t="s">
        <v>14</v>
      </c>
      <c r="O1210" t="s">
        <v>16</v>
      </c>
      <c r="P1210" t="s">
        <v>27</v>
      </c>
      <c r="Q1210">
        <v>3</v>
      </c>
      <c r="R1210">
        <v>9.58</v>
      </c>
      <c r="S1210">
        <f t="shared" si="71"/>
        <v>68640</v>
      </c>
      <c r="T1210">
        <f t="shared" si="72"/>
        <v>34456</v>
      </c>
      <c r="U1210">
        <f t="shared" si="73"/>
        <v>1.9921058741583468</v>
      </c>
      <c r="V1210">
        <v>390</v>
      </c>
      <c r="W1210">
        <v>397</v>
      </c>
      <c r="X1210" t="s">
        <v>92</v>
      </c>
    </row>
    <row r="1211" spans="1:24" hidden="1" x14ac:dyDescent="0.2">
      <c r="A1211">
        <v>23</v>
      </c>
      <c r="B1211" t="s">
        <v>80</v>
      </c>
      <c r="C1211" t="s">
        <v>55</v>
      </c>
      <c r="D1211" t="s">
        <v>91</v>
      </c>
      <c r="E1211">
        <v>18.190000000000001</v>
      </c>
      <c r="F1211">
        <v>145.57</v>
      </c>
      <c r="G1211">
        <v>-18.316669999999998</v>
      </c>
      <c r="H1211">
        <v>145.94999999999999</v>
      </c>
      <c r="I1211">
        <v>726</v>
      </c>
      <c r="J1211" t="s">
        <v>40</v>
      </c>
      <c r="K1211" s="1">
        <v>32330</v>
      </c>
      <c r="L1211" t="s">
        <v>93</v>
      </c>
      <c r="M1211" t="s">
        <v>57</v>
      </c>
      <c r="N1211" t="s">
        <v>14</v>
      </c>
      <c r="O1211" t="s">
        <v>16</v>
      </c>
      <c r="P1211" t="s">
        <v>27</v>
      </c>
      <c r="Q1211">
        <v>4</v>
      </c>
      <c r="R1211">
        <v>10.25</v>
      </c>
      <c r="S1211">
        <f t="shared" si="71"/>
        <v>68640</v>
      </c>
      <c r="T1211">
        <f t="shared" si="72"/>
        <v>34456</v>
      </c>
      <c r="U1211">
        <f t="shared" si="73"/>
        <v>1.9921058741583468</v>
      </c>
      <c r="V1211">
        <v>390</v>
      </c>
      <c r="W1211">
        <v>397</v>
      </c>
      <c r="X1211" t="s">
        <v>92</v>
      </c>
    </row>
    <row r="1212" spans="1:24" hidden="1" x14ac:dyDescent="0.2">
      <c r="A1212">
        <v>23</v>
      </c>
      <c r="B1212" t="s">
        <v>80</v>
      </c>
      <c r="C1212" t="s">
        <v>55</v>
      </c>
      <c r="D1212" t="s">
        <v>91</v>
      </c>
      <c r="E1212">
        <v>18.190000000000001</v>
      </c>
      <c r="F1212">
        <v>145.57</v>
      </c>
      <c r="G1212">
        <v>-18.316669999999998</v>
      </c>
      <c r="H1212">
        <v>145.94999999999999</v>
      </c>
      <c r="I1212">
        <v>726</v>
      </c>
      <c r="J1212" t="s">
        <v>40</v>
      </c>
      <c r="K1212" s="1">
        <v>32330</v>
      </c>
      <c r="L1212" t="s">
        <v>93</v>
      </c>
      <c r="M1212" t="s">
        <v>57</v>
      </c>
      <c r="N1212" t="s">
        <v>14</v>
      </c>
      <c r="O1212" t="s">
        <v>16</v>
      </c>
      <c r="P1212" t="s">
        <v>27</v>
      </c>
      <c r="Q1212">
        <v>5</v>
      </c>
      <c r="R1212">
        <v>11.01</v>
      </c>
      <c r="S1212">
        <f t="shared" si="71"/>
        <v>68640</v>
      </c>
      <c r="T1212">
        <f t="shared" si="72"/>
        <v>34456</v>
      </c>
      <c r="U1212">
        <f t="shared" si="73"/>
        <v>1.9921058741583468</v>
      </c>
      <c r="V1212">
        <v>390</v>
      </c>
      <c r="W1212">
        <v>397</v>
      </c>
      <c r="X1212" t="s">
        <v>92</v>
      </c>
    </row>
    <row r="1213" spans="1:24" hidden="1" x14ac:dyDescent="0.2">
      <c r="A1213">
        <v>23</v>
      </c>
      <c r="B1213" t="s">
        <v>80</v>
      </c>
      <c r="C1213" t="s">
        <v>55</v>
      </c>
      <c r="D1213" t="s">
        <v>91</v>
      </c>
      <c r="E1213">
        <v>18.190000000000001</v>
      </c>
      <c r="F1213">
        <v>145.57</v>
      </c>
      <c r="G1213">
        <v>-18.316669999999998</v>
      </c>
      <c r="H1213">
        <v>145.94999999999999</v>
      </c>
      <c r="I1213">
        <v>726</v>
      </c>
      <c r="J1213" t="s">
        <v>40</v>
      </c>
      <c r="K1213" s="1">
        <v>32330</v>
      </c>
      <c r="L1213" t="s">
        <v>93</v>
      </c>
      <c r="M1213" t="s">
        <v>57</v>
      </c>
      <c r="N1213" t="s">
        <v>14</v>
      </c>
      <c r="O1213" t="s">
        <v>16</v>
      </c>
      <c r="P1213" t="s">
        <v>27</v>
      </c>
      <c r="Q1213">
        <v>6</v>
      </c>
      <c r="R1213">
        <v>8.0399999999999991</v>
      </c>
      <c r="S1213">
        <f t="shared" si="71"/>
        <v>68640</v>
      </c>
      <c r="T1213">
        <f t="shared" si="72"/>
        <v>34456</v>
      </c>
      <c r="U1213">
        <f t="shared" si="73"/>
        <v>1.9921058741583468</v>
      </c>
      <c r="V1213">
        <v>390</v>
      </c>
      <c r="W1213">
        <v>397</v>
      </c>
      <c r="X1213" t="s">
        <v>92</v>
      </c>
    </row>
    <row r="1214" spans="1:24" hidden="1" x14ac:dyDescent="0.2">
      <c r="A1214">
        <v>23</v>
      </c>
      <c r="B1214" t="s">
        <v>80</v>
      </c>
      <c r="C1214" t="s">
        <v>55</v>
      </c>
      <c r="D1214" t="s">
        <v>91</v>
      </c>
      <c r="E1214">
        <v>18.190000000000001</v>
      </c>
      <c r="F1214">
        <v>145.57</v>
      </c>
      <c r="G1214">
        <v>-18.316669999999998</v>
      </c>
      <c r="H1214">
        <v>145.94999999999999</v>
      </c>
      <c r="I1214">
        <v>726</v>
      </c>
      <c r="J1214" t="s">
        <v>40</v>
      </c>
      <c r="K1214" s="1">
        <v>32330</v>
      </c>
      <c r="L1214" t="s">
        <v>93</v>
      </c>
      <c r="M1214" t="s">
        <v>57</v>
      </c>
      <c r="N1214" t="s">
        <v>14</v>
      </c>
      <c r="O1214" t="s">
        <v>18</v>
      </c>
      <c r="P1214" t="s">
        <v>27</v>
      </c>
      <c r="Q1214">
        <v>1</v>
      </c>
      <c r="R1214">
        <v>3</v>
      </c>
      <c r="S1214">
        <f t="shared" si="71"/>
        <v>68640</v>
      </c>
      <c r="T1214">
        <f t="shared" si="72"/>
        <v>34456</v>
      </c>
      <c r="U1214">
        <f t="shared" si="73"/>
        <v>1.9921058741583468</v>
      </c>
      <c r="V1214">
        <v>390</v>
      </c>
      <c r="W1214">
        <v>397</v>
      </c>
      <c r="X1214" t="s">
        <v>92</v>
      </c>
    </row>
    <row r="1215" spans="1:24" hidden="1" x14ac:dyDescent="0.2">
      <c r="A1215">
        <v>23</v>
      </c>
      <c r="B1215" t="s">
        <v>80</v>
      </c>
      <c r="C1215" t="s">
        <v>55</v>
      </c>
      <c r="D1215" t="s">
        <v>91</v>
      </c>
      <c r="E1215">
        <v>18.190000000000001</v>
      </c>
      <c r="F1215">
        <v>145.57</v>
      </c>
      <c r="G1215">
        <v>-18.316669999999998</v>
      </c>
      <c r="H1215">
        <v>145.94999999999999</v>
      </c>
      <c r="I1215">
        <v>726</v>
      </c>
      <c r="J1215" t="s">
        <v>40</v>
      </c>
      <c r="K1215" s="1">
        <v>32330</v>
      </c>
      <c r="L1215" t="s">
        <v>93</v>
      </c>
      <c r="M1215" t="s">
        <v>57</v>
      </c>
      <c r="N1215" t="s">
        <v>14</v>
      </c>
      <c r="O1215" t="s">
        <v>18</v>
      </c>
      <c r="P1215" t="s">
        <v>27</v>
      </c>
      <c r="Q1215">
        <v>2</v>
      </c>
      <c r="R1215">
        <v>1.78</v>
      </c>
      <c r="S1215">
        <f t="shared" si="71"/>
        <v>68640</v>
      </c>
      <c r="T1215">
        <f t="shared" si="72"/>
        <v>34456</v>
      </c>
      <c r="U1215">
        <f t="shared" si="73"/>
        <v>1.9921058741583468</v>
      </c>
      <c r="V1215">
        <v>390</v>
      </c>
      <c r="W1215">
        <v>397</v>
      </c>
      <c r="X1215" t="s">
        <v>92</v>
      </c>
    </row>
    <row r="1216" spans="1:24" hidden="1" x14ac:dyDescent="0.2">
      <c r="A1216">
        <v>23</v>
      </c>
      <c r="B1216" t="s">
        <v>80</v>
      </c>
      <c r="C1216" t="s">
        <v>55</v>
      </c>
      <c r="D1216" t="s">
        <v>91</v>
      </c>
      <c r="E1216">
        <v>18.190000000000001</v>
      </c>
      <c r="F1216">
        <v>145.57</v>
      </c>
      <c r="G1216">
        <v>-18.316669999999998</v>
      </c>
      <c r="H1216">
        <v>145.94999999999999</v>
      </c>
      <c r="I1216">
        <v>726</v>
      </c>
      <c r="J1216" t="s">
        <v>40</v>
      </c>
      <c r="K1216" s="1">
        <v>32330</v>
      </c>
      <c r="L1216" t="s">
        <v>93</v>
      </c>
      <c r="M1216" t="s">
        <v>57</v>
      </c>
      <c r="N1216" t="s">
        <v>14</v>
      </c>
      <c r="O1216" t="s">
        <v>18</v>
      </c>
      <c r="P1216" t="s">
        <v>27</v>
      </c>
      <c r="Q1216">
        <v>3</v>
      </c>
      <c r="R1216">
        <v>2.38</v>
      </c>
      <c r="S1216">
        <f t="shared" si="71"/>
        <v>68640</v>
      </c>
      <c r="T1216">
        <f t="shared" si="72"/>
        <v>34456</v>
      </c>
      <c r="U1216">
        <f t="shared" si="73"/>
        <v>1.9921058741583468</v>
      </c>
      <c r="V1216">
        <v>390</v>
      </c>
      <c r="W1216">
        <v>397</v>
      </c>
      <c r="X1216" t="s">
        <v>92</v>
      </c>
    </row>
    <row r="1217" spans="1:24" hidden="1" x14ac:dyDescent="0.2">
      <c r="A1217">
        <v>23</v>
      </c>
      <c r="B1217" t="s">
        <v>80</v>
      </c>
      <c r="C1217" t="s">
        <v>55</v>
      </c>
      <c r="D1217" t="s">
        <v>91</v>
      </c>
      <c r="E1217">
        <v>18.190000000000001</v>
      </c>
      <c r="F1217">
        <v>145.57</v>
      </c>
      <c r="G1217">
        <v>-18.316669999999998</v>
      </c>
      <c r="H1217">
        <v>145.94999999999999</v>
      </c>
      <c r="I1217">
        <v>726</v>
      </c>
      <c r="J1217" t="s">
        <v>40</v>
      </c>
      <c r="K1217" s="1">
        <v>32330</v>
      </c>
      <c r="L1217" t="s">
        <v>93</v>
      </c>
      <c r="M1217" t="s">
        <v>57</v>
      </c>
      <c r="N1217" t="s">
        <v>14</v>
      </c>
      <c r="O1217" t="s">
        <v>18</v>
      </c>
      <c r="P1217" t="s">
        <v>27</v>
      </c>
      <c r="Q1217">
        <v>4</v>
      </c>
      <c r="R1217">
        <v>6.31</v>
      </c>
      <c r="S1217">
        <f t="shared" si="71"/>
        <v>68640</v>
      </c>
      <c r="T1217">
        <f t="shared" si="72"/>
        <v>34456</v>
      </c>
      <c r="U1217">
        <f t="shared" si="73"/>
        <v>1.9921058741583468</v>
      </c>
      <c r="V1217">
        <v>390</v>
      </c>
      <c r="W1217">
        <v>397</v>
      </c>
      <c r="X1217" t="s">
        <v>92</v>
      </c>
    </row>
    <row r="1218" spans="1:24" hidden="1" x14ac:dyDescent="0.2">
      <c r="A1218">
        <v>23</v>
      </c>
      <c r="B1218" t="s">
        <v>80</v>
      </c>
      <c r="C1218" t="s">
        <v>55</v>
      </c>
      <c r="D1218" t="s">
        <v>91</v>
      </c>
      <c r="E1218">
        <v>18.190000000000001</v>
      </c>
      <c r="F1218">
        <v>145.57</v>
      </c>
      <c r="G1218">
        <v>-18.316669999999998</v>
      </c>
      <c r="H1218">
        <v>145.94999999999999</v>
      </c>
      <c r="I1218">
        <v>726</v>
      </c>
      <c r="J1218" t="s">
        <v>40</v>
      </c>
      <c r="K1218" s="1">
        <v>32330</v>
      </c>
      <c r="L1218" t="s">
        <v>93</v>
      </c>
      <c r="M1218" t="s">
        <v>57</v>
      </c>
      <c r="N1218" t="s">
        <v>14</v>
      </c>
      <c r="O1218" t="s">
        <v>18</v>
      </c>
      <c r="P1218" t="s">
        <v>27</v>
      </c>
      <c r="Q1218">
        <v>5</v>
      </c>
      <c r="R1218">
        <v>2.0299999999999998</v>
      </c>
      <c r="S1218">
        <f t="shared" si="71"/>
        <v>68640</v>
      </c>
      <c r="T1218">
        <f t="shared" si="72"/>
        <v>34456</v>
      </c>
      <c r="U1218">
        <f t="shared" si="73"/>
        <v>1.9921058741583468</v>
      </c>
      <c r="V1218">
        <v>390</v>
      </c>
      <c r="W1218">
        <v>397</v>
      </c>
      <c r="X1218" t="s">
        <v>92</v>
      </c>
    </row>
    <row r="1219" spans="1:24" hidden="1" x14ac:dyDescent="0.2">
      <c r="A1219">
        <v>23</v>
      </c>
      <c r="B1219" t="s">
        <v>80</v>
      </c>
      <c r="C1219" t="s">
        <v>55</v>
      </c>
      <c r="D1219" t="s">
        <v>91</v>
      </c>
      <c r="E1219">
        <v>18.190000000000001</v>
      </c>
      <c r="F1219">
        <v>145.57</v>
      </c>
      <c r="G1219">
        <v>-18.316669999999998</v>
      </c>
      <c r="H1219">
        <v>145.94999999999999</v>
      </c>
      <c r="I1219">
        <v>726</v>
      </c>
      <c r="J1219" t="s">
        <v>40</v>
      </c>
      <c r="K1219" s="1">
        <v>32330</v>
      </c>
      <c r="L1219" t="s">
        <v>93</v>
      </c>
      <c r="M1219" t="s">
        <v>57</v>
      </c>
      <c r="N1219" t="s">
        <v>14</v>
      </c>
      <c r="O1219" t="s">
        <v>18</v>
      </c>
      <c r="P1219" t="s">
        <v>27</v>
      </c>
      <c r="Q1219">
        <v>6</v>
      </c>
      <c r="R1219">
        <v>2.76</v>
      </c>
      <c r="S1219">
        <f t="shared" si="71"/>
        <v>68640</v>
      </c>
      <c r="T1219">
        <f t="shared" si="72"/>
        <v>34456</v>
      </c>
      <c r="U1219">
        <f t="shared" si="73"/>
        <v>1.9921058741583468</v>
      </c>
      <c r="V1219">
        <v>390</v>
      </c>
      <c r="W1219">
        <v>397</v>
      </c>
      <c r="X1219" t="s">
        <v>92</v>
      </c>
    </row>
    <row r="1220" spans="1:24" hidden="1" x14ac:dyDescent="0.2">
      <c r="A1220">
        <v>23</v>
      </c>
      <c r="B1220" t="s">
        <v>80</v>
      </c>
      <c r="C1220" t="s">
        <v>55</v>
      </c>
      <c r="D1220" t="s">
        <v>91</v>
      </c>
      <c r="E1220">
        <v>18.190000000000001</v>
      </c>
      <c r="F1220">
        <v>145.57</v>
      </c>
      <c r="G1220">
        <v>-18.316669999999998</v>
      </c>
      <c r="H1220">
        <v>145.94999999999999</v>
      </c>
      <c r="I1220">
        <v>726</v>
      </c>
      <c r="J1220" t="s">
        <v>40</v>
      </c>
      <c r="K1220" s="1">
        <v>32330</v>
      </c>
      <c r="L1220" t="s">
        <v>93</v>
      </c>
      <c r="M1220" t="s">
        <v>57</v>
      </c>
      <c r="N1220" t="s">
        <v>14</v>
      </c>
      <c r="O1220" t="s">
        <v>19</v>
      </c>
      <c r="P1220" t="s">
        <v>27</v>
      </c>
      <c r="Q1220">
        <v>1</v>
      </c>
      <c r="R1220">
        <v>4.84</v>
      </c>
      <c r="S1220">
        <f t="shared" si="71"/>
        <v>68640</v>
      </c>
      <c r="T1220">
        <f t="shared" si="72"/>
        <v>34456</v>
      </c>
      <c r="U1220">
        <f t="shared" si="73"/>
        <v>1.9921058741583468</v>
      </c>
      <c r="V1220">
        <v>390</v>
      </c>
      <c r="W1220">
        <v>397</v>
      </c>
      <c r="X1220" t="s">
        <v>92</v>
      </c>
    </row>
    <row r="1221" spans="1:24" hidden="1" x14ac:dyDescent="0.2">
      <c r="A1221">
        <v>23</v>
      </c>
      <c r="B1221" t="s">
        <v>80</v>
      </c>
      <c r="C1221" t="s">
        <v>55</v>
      </c>
      <c r="D1221" t="s">
        <v>91</v>
      </c>
      <c r="E1221">
        <v>18.190000000000001</v>
      </c>
      <c r="F1221">
        <v>145.57</v>
      </c>
      <c r="G1221">
        <v>-18.316669999999998</v>
      </c>
      <c r="H1221">
        <v>145.94999999999999</v>
      </c>
      <c r="I1221">
        <v>726</v>
      </c>
      <c r="J1221" t="s">
        <v>40</v>
      </c>
      <c r="K1221" s="1">
        <v>32330</v>
      </c>
      <c r="L1221" t="s">
        <v>93</v>
      </c>
      <c r="M1221" t="s">
        <v>57</v>
      </c>
      <c r="N1221" t="s">
        <v>14</v>
      </c>
      <c r="O1221" t="s">
        <v>19</v>
      </c>
      <c r="P1221" t="s">
        <v>27</v>
      </c>
      <c r="Q1221">
        <v>2</v>
      </c>
      <c r="R1221">
        <v>4.22</v>
      </c>
      <c r="S1221">
        <f t="shared" si="71"/>
        <v>68640</v>
      </c>
      <c r="T1221">
        <f t="shared" si="72"/>
        <v>34456</v>
      </c>
      <c r="U1221">
        <f t="shared" si="73"/>
        <v>1.9921058741583468</v>
      </c>
      <c r="V1221">
        <v>390</v>
      </c>
      <c r="W1221">
        <v>397</v>
      </c>
      <c r="X1221" t="s">
        <v>92</v>
      </c>
    </row>
    <row r="1222" spans="1:24" hidden="1" x14ac:dyDescent="0.2">
      <c r="A1222">
        <v>23</v>
      </c>
      <c r="B1222" t="s">
        <v>80</v>
      </c>
      <c r="C1222" t="s">
        <v>55</v>
      </c>
      <c r="D1222" t="s">
        <v>91</v>
      </c>
      <c r="E1222">
        <v>18.190000000000001</v>
      </c>
      <c r="F1222">
        <v>145.57</v>
      </c>
      <c r="G1222">
        <v>-18.316669999999998</v>
      </c>
      <c r="H1222">
        <v>145.94999999999999</v>
      </c>
      <c r="I1222">
        <v>726</v>
      </c>
      <c r="J1222" t="s">
        <v>40</v>
      </c>
      <c r="K1222" s="1">
        <v>32330</v>
      </c>
      <c r="L1222" t="s">
        <v>93</v>
      </c>
      <c r="M1222" t="s">
        <v>57</v>
      </c>
      <c r="N1222" t="s">
        <v>14</v>
      </c>
      <c r="O1222" t="s">
        <v>19</v>
      </c>
      <c r="P1222" t="s">
        <v>27</v>
      </c>
      <c r="Q1222">
        <v>3</v>
      </c>
      <c r="R1222">
        <v>4.5199999999999996</v>
      </c>
      <c r="S1222">
        <f t="shared" si="71"/>
        <v>68640</v>
      </c>
      <c r="T1222">
        <f t="shared" si="72"/>
        <v>34456</v>
      </c>
      <c r="U1222">
        <f t="shared" si="73"/>
        <v>1.9921058741583468</v>
      </c>
      <c r="V1222">
        <v>390</v>
      </c>
      <c r="W1222">
        <v>397</v>
      </c>
      <c r="X1222" t="s">
        <v>92</v>
      </c>
    </row>
    <row r="1223" spans="1:24" hidden="1" x14ac:dyDescent="0.2">
      <c r="A1223">
        <v>23</v>
      </c>
      <c r="B1223" t="s">
        <v>80</v>
      </c>
      <c r="C1223" t="s">
        <v>55</v>
      </c>
      <c r="D1223" t="s">
        <v>91</v>
      </c>
      <c r="E1223">
        <v>18.190000000000001</v>
      </c>
      <c r="F1223">
        <v>145.57</v>
      </c>
      <c r="G1223">
        <v>-18.316669999999998</v>
      </c>
      <c r="H1223">
        <v>145.94999999999999</v>
      </c>
      <c r="I1223">
        <v>726</v>
      </c>
      <c r="J1223" t="s">
        <v>40</v>
      </c>
      <c r="K1223" s="1">
        <v>32330</v>
      </c>
      <c r="L1223" t="s">
        <v>93</v>
      </c>
      <c r="M1223" t="s">
        <v>57</v>
      </c>
      <c r="N1223" t="s">
        <v>14</v>
      </c>
      <c r="O1223" t="s">
        <v>19</v>
      </c>
      <c r="P1223" t="s">
        <v>27</v>
      </c>
      <c r="Q1223">
        <v>4</v>
      </c>
      <c r="R1223">
        <v>2.89</v>
      </c>
      <c r="S1223">
        <f t="shared" si="71"/>
        <v>68640</v>
      </c>
      <c r="T1223">
        <f t="shared" si="72"/>
        <v>34456</v>
      </c>
      <c r="U1223">
        <f t="shared" si="73"/>
        <v>1.9921058741583468</v>
      </c>
      <c r="V1223">
        <v>390</v>
      </c>
      <c r="W1223">
        <v>397</v>
      </c>
      <c r="X1223" t="s">
        <v>92</v>
      </c>
    </row>
    <row r="1224" spans="1:24" hidden="1" x14ac:dyDescent="0.2">
      <c r="A1224">
        <v>23</v>
      </c>
      <c r="B1224" t="s">
        <v>80</v>
      </c>
      <c r="C1224" t="s">
        <v>55</v>
      </c>
      <c r="D1224" t="s">
        <v>91</v>
      </c>
      <c r="E1224">
        <v>18.190000000000001</v>
      </c>
      <c r="F1224">
        <v>145.57</v>
      </c>
      <c r="G1224">
        <v>-18.316669999999998</v>
      </c>
      <c r="H1224">
        <v>145.94999999999999</v>
      </c>
      <c r="I1224">
        <v>726</v>
      </c>
      <c r="J1224" t="s">
        <v>40</v>
      </c>
      <c r="K1224" s="1">
        <v>32330</v>
      </c>
      <c r="L1224" t="s">
        <v>93</v>
      </c>
      <c r="M1224" t="s">
        <v>57</v>
      </c>
      <c r="N1224" t="s">
        <v>14</v>
      </c>
      <c r="O1224" t="s">
        <v>19</v>
      </c>
      <c r="P1224" t="s">
        <v>27</v>
      </c>
      <c r="Q1224">
        <v>5</v>
      </c>
      <c r="R1224">
        <v>5.85</v>
      </c>
      <c r="S1224">
        <f t="shared" si="71"/>
        <v>68640</v>
      </c>
      <c r="T1224">
        <f t="shared" si="72"/>
        <v>34456</v>
      </c>
      <c r="U1224">
        <f t="shared" si="73"/>
        <v>1.9921058741583468</v>
      </c>
      <c r="V1224">
        <v>390</v>
      </c>
      <c r="W1224">
        <v>397</v>
      </c>
      <c r="X1224" t="s">
        <v>92</v>
      </c>
    </row>
    <row r="1225" spans="1:24" hidden="1" x14ac:dyDescent="0.2">
      <c r="A1225">
        <v>23</v>
      </c>
      <c r="B1225" t="s">
        <v>80</v>
      </c>
      <c r="C1225" t="s">
        <v>55</v>
      </c>
      <c r="D1225" t="s">
        <v>91</v>
      </c>
      <c r="E1225">
        <v>18.190000000000001</v>
      </c>
      <c r="F1225">
        <v>145.57</v>
      </c>
      <c r="G1225">
        <v>-18.316669999999998</v>
      </c>
      <c r="H1225">
        <v>145.94999999999999</v>
      </c>
      <c r="I1225">
        <v>726</v>
      </c>
      <c r="J1225" t="s">
        <v>40</v>
      </c>
      <c r="K1225" s="1">
        <v>32330</v>
      </c>
      <c r="L1225" t="s">
        <v>93</v>
      </c>
      <c r="M1225" t="s">
        <v>57</v>
      </c>
      <c r="N1225" t="s">
        <v>14</v>
      </c>
      <c r="O1225" t="s">
        <v>19</v>
      </c>
      <c r="P1225" t="s">
        <v>27</v>
      </c>
      <c r="Q1225">
        <v>6</v>
      </c>
      <c r="R1225">
        <v>5.77</v>
      </c>
      <c r="S1225">
        <f t="shared" si="71"/>
        <v>68640</v>
      </c>
      <c r="T1225">
        <f t="shared" si="72"/>
        <v>34456</v>
      </c>
      <c r="U1225">
        <f t="shared" si="73"/>
        <v>1.9921058741583468</v>
      </c>
      <c r="V1225">
        <v>390</v>
      </c>
      <c r="W1225">
        <v>397</v>
      </c>
      <c r="X1225" t="s">
        <v>92</v>
      </c>
    </row>
    <row r="1226" spans="1:24" hidden="1" x14ac:dyDescent="0.2">
      <c r="A1226">
        <v>23</v>
      </c>
      <c r="B1226" t="s">
        <v>80</v>
      </c>
      <c r="C1226" t="s">
        <v>55</v>
      </c>
      <c r="D1226" t="s">
        <v>91</v>
      </c>
      <c r="E1226">
        <v>18.190000000000001</v>
      </c>
      <c r="F1226">
        <v>145.57</v>
      </c>
      <c r="G1226">
        <v>-18.316669999999998</v>
      </c>
      <c r="H1226">
        <v>145.94999999999999</v>
      </c>
      <c r="I1226">
        <v>726</v>
      </c>
      <c r="J1226" t="s">
        <v>40</v>
      </c>
      <c r="K1226" s="1">
        <v>32330</v>
      </c>
      <c r="L1226" t="s">
        <v>93</v>
      </c>
      <c r="M1226" t="s">
        <v>57</v>
      </c>
      <c r="N1226" t="s">
        <v>24</v>
      </c>
      <c r="O1226" t="s">
        <v>15</v>
      </c>
      <c r="P1226" t="s">
        <v>26</v>
      </c>
      <c r="Q1226">
        <v>1</v>
      </c>
      <c r="R1226">
        <v>39.29</v>
      </c>
      <c r="S1226">
        <f t="shared" si="71"/>
        <v>68640</v>
      </c>
      <c r="T1226">
        <f t="shared" si="72"/>
        <v>34456</v>
      </c>
      <c r="U1226">
        <f t="shared" si="73"/>
        <v>1.9921058741583468</v>
      </c>
      <c r="V1226">
        <v>390</v>
      </c>
      <c r="W1226">
        <v>397</v>
      </c>
      <c r="X1226" t="s">
        <v>92</v>
      </c>
    </row>
    <row r="1227" spans="1:24" hidden="1" x14ac:dyDescent="0.2">
      <c r="A1227">
        <v>23</v>
      </c>
      <c r="B1227" t="s">
        <v>80</v>
      </c>
      <c r="C1227" t="s">
        <v>55</v>
      </c>
      <c r="D1227" t="s">
        <v>91</v>
      </c>
      <c r="E1227">
        <v>18.190000000000001</v>
      </c>
      <c r="F1227">
        <v>145.57</v>
      </c>
      <c r="G1227">
        <v>-18.316669999999998</v>
      </c>
      <c r="H1227">
        <v>145.94999999999999</v>
      </c>
      <c r="I1227">
        <v>726</v>
      </c>
      <c r="J1227" t="s">
        <v>40</v>
      </c>
      <c r="K1227" s="1">
        <v>32330</v>
      </c>
      <c r="L1227" t="s">
        <v>93</v>
      </c>
      <c r="M1227" t="s">
        <v>57</v>
      </c>
      <c r="N1227" t="s">
        <v>24</v>
      </c>
      <c r="O1227" t="s">
        <v>15</v>
      </c>
      <c r="P1227" t="s">
        <v>26</v>
      </c>
      <c r="Q1227">
        <v>2</v>
      </c>
      <c r="R1227">
        <v>31.5</v>
      </c>
      <c r="S1227">
        <f t="shared" si="71"/>
        <v>68640</v>
      </c>
      <c r="T1227">
        <f t="shared" si="72"/>
        <v>34456</v>
      </c>
      <c r="U1227">
        <f t="shared" si="73"/>
        <v>1.9921058741583468</v>
      </c>
      <c r="V1227">
        <v>390</v>
      </c>
      <c r="W1227">
        <v>397</v>
      </c>
      <c r="X1227" t="s">
        <v>92</v>
      </c>
    </row>
    <row r="1228" spans="1:24" hidden="1" x14ac:dyDescent="0.2">
      <c r="A1228">
        <v>23</v>
      </c>
      <c r="B1228" t="s">
        <v>80</v>
      </c>
      <c r="C1228" t="s">
        <v>55</v>
      </c>
      <c r="D1228" t="s">
        <v>91</v>
      </c>
      <c r="E1228">
        <v>18.190000000000001</v>
      </c>
      <c r="F1228">
        <v>145.57</v>
      </c>
      <c r="G1228">
        <v>-18.316669999999998</v>
      </c>
      <c r="H1228">
        <v>145.94999999999999</v>
      </c>
      <c r="I1228">
        <v>726</v>
      </c>
      <c r="J1228" t="s">
        <v>40</v>
      </c>
      <c r="K1228" s="1">
        <v>32330</v>
      </c>
      <c r="L1228" t="s">
        <v>93</v>
      </c>
      <c r="M1228" t="s">
        <v>57</v>
      </c>
      <c r="N1228" t="s">
        <v>24</v>
      </c>
      <c r="O1228" t="s">
        <v>15</v>
      </c>
      <c r="P1228" t="s">
        <v>26</v>
      </c>
      <c r="Q1228">
        <v>3</v>
      </c>
      <c r="R1228">
        <v>30.51</v>
      </c>
      <c r="S1228">
        <f t="shared" si="71"/>
        <v>68640</v>
      </c>
      <c r="T1228">
        <f t="shared" si="72"/>
        <v>34456</v>
      </c>
      <c r="U1228">
        <f t="shared" si="73"/>
        <v>1.9921058741583468</v>
      </c>
      <c r="V1228">
        <v>390</v>
      </c>
      <c r="W1228">
        <v>397</v>
      </c>
      <c r="X1228" t="s">
        <v>92</v>
      </c>
    </row>
    <row r="1229" spans="1:24" hidden="1" x14ac:dyDescent="0.2">
      <c r="A1229">
        <v>23</v>
      </c>
      <c r="B1229" t="s">
        <v>80</v>
      </c>
      <c r="C1229" t="s">
        <v>55</v>
      </c>
      <c r="D1229" t="s">
        <v>91</v>
      </c>
      <c r="E1229">
        <v>18.190000000000001</v>
      </c>
      <c r="F1229">
        <v>145.57</v>
      </c>
      <c r="G1229">
        <v>-18.316669999999998</v>
      </c>
      <c r="H1229">
        <v>145.94999999999999</v>
      </c>
      <c r="I1229">
        <v>726</v>
      </c>
      <c r="J1229" t="s">
        <v>40</v>
      </c>
      <c r="K1229" s="1">
        <v>32330</v>
      </c>
      <c r="L1229" t="s">
        <v>93</v>
      </c>
      <c r="M1229" t="s">
        <v>57</v>
      </c>
      <c r="N1229" t="s">
        <v>24</v>
      </c>
      <c r="O1229" t="s">
        <v>15</v>
      </c>
      <c r="P1229" t="s">
        <v>26</v>
      </c>
      <c r="Q1229">
        <v>4</v>
      </c>
      <c r="R1229">
        <v>30.2</v>
      </c>
      <c r="S1229">
        <f t="shared" si="71"/>
        <v>68640</v>
      </c>
      <c r="T1229">
        <f t="shared" si="72"/>
        <v>34456</v>
      </c>
      <c r="U1229">
        <f t="shared" si="73"/>
        <v>1.9921058741583468</v>
      </c>
      <c r="V1229">
        <v>390</v>
      </c>
      <c r="W1229">
        <v>397</v>
      </c>
      <c r="X1229" t="s">
        <v>92</v>
      </c>
    </row>
    <row r="1230" spans="1:24" hidden="1" x14ac:dyDescent="0.2">
      <c r="A1230">
        <v>23</v>
      </c>
      <c r="B1230" t="s">
        <v>80</v>
      </c>
      <c r="C1230" t="s">
        <v>55</v>
      </c>
      <c r="D1230" t="s">
        <v>91</v>
      </c>
      <c r="E1230">
        <v>18.190000000000001</v>
      </c>
      <c r="F1230">
        <v>145.57</v>
      </c>
      <c r="G1230">
        <v>-18.316669999999998</v>
      </c>
      <c r="H1230">
        <v>145.94999999999999</v>
      </c>
      <c r="I1230">
        <v>726</v>
      </c>
      <c r="J1230" t="s">
        <v>40</v>
      </c>
      <c r="K1230" s="1">
        <v>32330</v>
      </c>
      <c r="L1230" t="s">
        <v>93</v>
      </c>
      <c r="M1230" t="s">
        <v>57</v>
      </c>
      <c r="N1230" t="s">
        <v>24</v>
      </c>
      <c r="O1230" t="s">
        <v>15</v>
      </c>
      <c r="P1230" t="s">
        <v>26</v>
      </c>
      <c r="Q1230">
        <v>5</v>
      </c>
      <c r="R1230">
        <v>29.32</v>
      </c>
      <c r="S1230">
        <f t="shared" si="71"/>
        <v>68640</v>
      </c>
      <c r="T1230">
        <f t="shared" si="72"/>
        <v>34456</v>
      </c>
      <c r="U1230">
        <f t="shared" si="73"/>
        <v>1.9921058741583468</v>
      </c>
      <c r="V1230">
        <v>390</v>
      </c>
      <c r="W1230">
        <v>397</v>
      </c>
      <c r="X1230" t="s">
        <v>92</v>
      </c>
    </row>
    <row r="1231" spans="1:24" hidden="1" x14ac:dyDescent="0.2">
      <c r="A1231">
        <v>23</v>
      </c>
      <c r="B1231" t="s">
        <v>80</v>
      </c>
      <c r="C1231" t="s">
        <v>55</v>
      </c>
      <c r="D1231" t="s">
        <v>91</v>
      </c>
      <c r="E1231">
        <v>18.190000000000001</v>
      </c>
      <c r="F1231">
        <v>145.57</v>
      </c>
      <c r="G1231">
        <v>-18.316669999999998</v>
      </c>
      <c r="H1231">
        <v>145.94999999999999</v>
      </c>
      <c r="I1231">
        <v>726</v>
      </c>
      <c r="J1231" t="s">
        <v>40</v>
      </c>
      <c r="K1231" s="1">
        <v>32330</v>
      </c>
      <c r="L1231" t="s">
        <v>93</v>
      </c>
      <c r="M1231" t="s">
        <v>57</v>
      </c>
      <c r="N1231" t="s">
        <v>24</v>
      </c>
      <c r="O1231" t="s">
        <v>15</v>
      </c>
      <c r="P1231" t="s">
        <v>26</v>
      </c>
      <c r="Q1231">
        <v>6</v>
      </c>
      <c r="R1231">
        <v>36.369999999999997</v>
      </c>
      <c r="S1231">
        <f t="shared" si="71"/>
        <v>68640</v>
      </c>
      <c r="T1231">
        <f t="shared" si="72"/>
        <v>34456</v>
      </c>
      <c r="U1231">
        <f t="shared" si="73"/>
        <v>1.9921058741583468</v>
      </c>
      <c r="V1231">
        <v>390</v>
      </c>
      <c r="W1231">
        <v>397</v>
      </c>
      <c r="X1231" t="s">
        <v>92</v>
      </c>
    </row>
    <row r="1232" spans="1:24" hidden="1" x14ac:dyDescent="0.2">
      <c r="A1232">
        <v>23</v>
      </c>
      <c r="B1232" t="s">
        <v>80</v>
      </c>
      <c r="C1232" t="s">
        <v>55</v>
      </c>
      <c r="D1232" t="s">
        <v>91</v>
      </c>
      <c r="E1232">
        <v>18.190000000000001</v>
      </c>
      <c r="F1232">
        <v>145.57</v>
      </c>
      <c r="G1232">
        <v>-18.316669999999998</v>
      </c>
      <c r="H1232">
        <v>145.94999999999999</v>
      </c>
      <c r="I1232">
        <v>726</v>
      </c>
      <c r="J1232" t="s">
        <v>40</v>
      </c>
      <c r="K1232" s="1">
        <v>32330</v>
      </c>
      <c r="L1232" t="s">
        <v>93</v>
      </c>
      <c r="M1232" t="s">
        <v>57</v>
      </c>
      <c r="N1232" t="s">
        <v>24</v>
      </c>
      <c r="O1232" t="s">
        <v>15</v>
      </c>
      <c r="P1232" t="s">
        <v>26</v>
      </c>
      <c r="Q1232">
        <v>7</v>
      </c>
      <c r="R1232">
        <v>38.549999999999997</v>
      </c>
      <c r="S1232">
        <f t="shared" si="71"/>
        <v>68640</v>
      </c>
      <c r="T1232">
        <f t="shared" si="72"/>
        <v>34456</v>
      </c>
      <c r="U1232">
        <f t="shared" si="73"/>
        <v>1.9921058741583468</v>
      </c>
      <c r="V1232">
        <v>390</v>
      </c>
      <c r="W1232">
        <v>397</v>
      </c>
      <c r="X1232" t="s">
        <v>92</v>
      </c>
    </row>
    <row r="1233" spans="1:24" hidden="1" x14ac:dyDescent="0.2">
      <c r="A1233">
        <v>23</v>
      </c>
      <c r="B1233" t="s">
        <v>80</v>
      </c>
      <c r="C1233" t="s">
        <v>55</v>
      </c>
      <c r="D1233" t="s">
        <v>91</v>
      </c>
      <c r="E1233">
        <v>18.190000000000001</v>
      </c>
      <c r="F1233">
        <v>145.57</v>
      </c>
      <c r="G1233">
        <v>-18.316669999999998</v>
      </c>
      <c r="H1233">
        <v>145.94999999999999</v>
      </c>
      <c r="I1233">
        <v>726</v>
      </c>
      <c r="J1233" t="s">
        <v>40</v>
      </c>
      <c r="K1233" s="1">
        <v>32330</v>
      </c>
      <c r="L1233" t="s">
        <v>93</v>
      </c>
      <c r="M1233" t="s">
        <v>57</v>
      </c>
      <c r="N1233" t="s">
        <v>24</v>
      </c>
      <c r="O1233" t="s">
        <v>15</v>
      </c>
      <c r="P1233" t="s">
        <v>26</v>
      </c>
      <c r="Q1233">
        <v>8</v>
      </c>
      <c r="R1233">
        <v>28.13</v>
      </c>
      <c r="S1233">
        <f t="shared" si="71"/>
        <v>68640</v>
      </c>
      <c r="T1233">
        <f t="shared" si="72"/>
        <v>34456</v>
      </c>
      <c r="U1233">
        <f t="shared" si="73"/>
        <v>1.9921058741583468</v>
      </c>
      <c r="V1233">
        <v>390</v>
      </c>
      <c r="W1233">
        <v>397</v>
      </c>
      <c r="X1233" t="s">
        <v>92</v>
      </c>
    </row>
    <row r="1234" spans="1:24" hidden="1" x14ac:dyDescent="0.2">
      <c r="A1234">
        <v>23</v>
      </c>
      <c r="B1234" t="s">
        <v>80</v>
      </c>
      <c r="C1234" t="s">
        <v>55</v>
      </c>
      <c r="D1234" t="s">
        <v>91</v>
      </c>
      <c r="E1234">
        <v>18.190000000000001</v>
      </c>
      <c r="F1234">
        <v>145.57</v>
      </c>
      <c r="G1234">
        <v>-18.316669999999998</v>
      </c>
      <c r="H1234">
        <v>145.94999999999999</v>
      </c>
      <c r="I1234">
        <v>726</v>
      </c>
      <c r="J1234" t="s">
        <v>40</v>
      </c>
      <c r="K1234" s="1">
        <v>32330</v>
      </c>
      <c r="L1234" t="s">
        <v>93</v>
      </c>
      <c r="M1234" t="s">
        <v>57</v>
      </c>
      <c r="N1234" t="s">
        <v>24</v>
      </c>
      <c r="O1234" t="s">
        <v>15</v>
      </c>
      <c r="P1234" t="s">
        <v>26</v>
      </c>
      <c r="Q1234">
        <v>9</v>
      </c>
      <c r="R1234">
        <v>23.72</v>
      </c>
      <c r="S1234">
        <f t="shared" si="71"/>
        <v>68640</v>
      </c>
      <c r="T1234">
        <f t="shared" si="72"/>
        <v>34456</v>
      </c>
      <c r="U1234">
        <f t="shared" si="73"/>
        <v>1.9921058741583468</v>
      </c>
      <c r="V1234">
        <v>390</v>
      </c>
      <c r="W1234">
        <v>397</v>
      </c>
      <c r="X1234" t="s">
        <v>92</v>
      </c>
    </row>
    <row r="1235" spans="1:24" hidden="1" x14ac:dyDescent="0.2">
      <c r="A1235">
        <v>23</v>
      </c>
      <c r="B1235" t="s">
        <v>80</v>
      </c>
      <c r="C1235" t="s">
        <v>55</v>
      </c>
      <c r="D1235" t="s">
        <v>91</v>
      </c>
      <c r="E1235">
        <v>18.190000000000001</v>
      </c>
      <c r="F1235">
        <v>145.57</v>
      </c>
      <c r="G1235">
        <v>-18.316669999999998</v>
      </c>
      <c r="H1235">
        <v>145.94999999999999</v>
      </c>
      <c r="I1235">
        <v>726</v>
      </c>
      <c r="J1235" t="s">
        <v>40</v>
      </c>
      <c r="K1235" s="1">
        <v>32330</v>
      </c>
      <c r="L1235" t="s">
        <v>93</v>
      </c>
      <c r="M1235" t="s">
        <v>57</v>
      </c>
      <c r="N1235" t="s">
        <v>24</v>
      </c>
      <c r="O1235" t="s">
        <v>15</v>
      </c>
      <c r="P1235" t="s">
        <v>26</v>
      </c>
      <c r="Q1235">
        <v>10</v>
      </c>
      <c r="R1235">
        <v>29.2</v>
      </c>
      <c r="S1235">
        <f t="shared" si="71"/>
        <v>68640</v>
      </c>
      <c r="T1235">
        <f t="shared" si="72"/>
        <v>34456</v>
      </c>
      <c r="U1235">
        <f t="shared" si="73"/>
        <v>1.9921058741583468</v>
      </c>
      <c r="V1235">
        <v>390</v>
      </c>
      <c r="W1235">
        <v>397</v>
      </c>
      <c r="X1235" t="s">
        <v>92</v>
      </c>
    </row>
    <row r="1236" spans="1:24" x14ac:dyDescent="0.2">
      <c r="A1236">
        <v>23</v>
      </c>
      <c r="B1236" t="s">
        <v>80</v>
      </c>
      <c r="C1236" t="s">
        <v>55</v>
      </c>
      <c r="D1236" t="s">
        <v>91</v>
      </c>
      <c r="E1236">
        <v>18.190000000000001</v>
      </c>
      <c r="F1236">
        <v>145.57</v>
      </c>
      <c r="G1236">
        <v>-18.316669999999998</v>
      </c>
      <c r="H1236">
        <v>145.94999999999999</v>
      </c>
      <c r="I1236">
        <v>726</v>
      </c>
      <c r="J1236" t="s">
        <v>40</v>
      </c>
      <c r="K1236" s="1">
        <v>32330</v>
      </c>
      <c r="L1236" t="s">
        <v>93</v>
      </c>
      <c r="M1236" t="s">
        <v>57</v>
      </c>
      <c r="N1236" t="s">
        <v>24</v>
      </c>
      <c r="O1236" t="s">
        <v>15</v>
      </c>
      <c r="P1236" t="s">
        <v>27</v>
      </c>
      <c r="Q1236">
        <v>1</v>
      </c>
      <c r="R1236">
        <v>21.4</v>
      </c>
      <c r="S1236">
        <f t="shared" si="71"/>
        <v>68640</v>
      </c>
      <c r="T1236">
        <f t="shared" si="72"/>
        <v>34456</v>
      </c>
      <c r="U1236">
        <f t="shared" si="73"/>
        <v>1.9921058741583468</v>
      </c>
      <c r="V1236">
        <v>390</v>
      </c>
      <c r="W1236">
        <v>397</v>
      </c>
      <c r="X1236" t="s">
        <v>92</v>
      </c>
    </row>
    <row r="1237" spans="1:24" x14ac:dyDescent="0.2">
      <c r="A1237">
        <v>23</v>
      </c>
      <c r="B1237" t="s">
        <v>80</v>
      </c>
      <c r="C1237" t="s">
        <v>55</v>
      </c>
      <c r="D1237" t="s">
        <v>91</v>
      </c>
      <c r="E1237">
        <v>18.190000000000001</v>
      </c>
      <c r="F1237">
        <v>145.57</v>
      </c>
      <c r="G1237">
        <v>-18.316669999999998</v>
      </c>
      <c r="H1237">
        <v>145.94999999999999</v>
      </c>
      <c r="I1237">
        <v>726</v>
      </c>
      <c r="J1237" t="s">
        <v>40</v>
      </c>
      <c r="K1237" s="1">
        <v>32330</v>
      </c>
      <c r="L1237" t="s">
        <v>93</v>
      </c>
      <c r="M1237" t="s">
        <v>57</v>
      </c>
      <c r="N1237" t="s">
        <v>24</v>
      </c>
      <c r="O1237" t="s">
        <v>15</v>
      </c>
      <c r="P1237" t="s">
        <v>27</v>
      </c>
      <c r="Q1237">
        <v>2</v>
      </c>
      <c r="R1237">
        <v>13.58</v>
      </c>
      <c r="S1237">
        <f t="shared" si="71"/>
        <v>68640</v>
      </c>
      <c r="T1237">
        <f t="shared" si="72"/>
        <v>34456</v>
      </c>
      <c r="U1237">
        <f t="shared" si="73"/>
        <v>1.9921058741583468</v>
      </c>
      <c r="V1237">
        <v>390</v>
      </c>
      <c r="W1237">
        <v>397</v>
      </c>
      <c r="X1237" t="s">
        <v>92</v>
      </c>
    </row>
    <row r="1238" spans="1:24" x14ac:dyDescent="0.2">
      <c r="A1238">
        <v>23</v>
      </c>
      <c r="B1238" t="s">
        <v>80</v>
      </c>
      <c r="C1238" t="s">
        <v>55</v>
      </c>
      <c r="D1238" t="s">
        <v>91</v>
      </c>
      <c r="E1238">
        <v>18.190000000000001</v>
      </c>
      <c r="F1238">
        <v>145.57</v>
      </c>
      <c r="G1238">
        <v>-18.316669999999998</v>
      </c>
      <c r="H1238">
        <v>145.94999999999999</v>
      </c>
      <c r="I1238">
        <v>726</v>
      </c>
      <c r="J1238" t="s">
        <v>40</v>
      </c>
      <c r="K1238" s="1">
        <v>32330</v>
      </c>
      <c r="L1238" t="s">
        <v>93</v>
      </c>
      <c r="M1238" t="s">
        <v>57</v>
      </c>
      <c r="N1238" t="s">
        <v>24</v>
      </c>
      <c r="O1238" t="s">
        <v>15</v>
      </c>
      <c r="P1238" t="s">
        <v>27</v>
      </c>
      <c r="Q1238">
        <v>3</v>
      </c>
      <c r="R1238">
        <v>24.15</v>
      </c>
      <c r="S1238">
        <f t="shared" si="71"/>
        <v>68640</v>
      </c>
      <c r="T1238">
        <f t="shared" si="72"/>
        <v>34456</v>
      </c>
      <c r="U1238">
        <f t="shared" si="73"/>
        <v>1.9921058741583468</v>
      </c>
      <c r="V1238">
        <v>390</v>
      </c>
      <c r="W1238">
        <v>397</v>
      </c>
      <c r="X1238" t="s">
        <v>92</v>
      </c>
    </row>
    <row r="1239" spans="1:24" x14ac:dyDescent="0.2">
      <c r="A1239">
        <v>23</v>
      </c>
      <c r="B1239" t="s">
        <v>80</v>
      </c>
      <c r="C1239" t="s">
        <v>55</v>
      </c>
      <c r="D1239" t="s">
        <v>91</v>
      </c>
      <c r="E1239">
        <v>18.190000000000001</v>
      </c>
      <c r="F1239">
        <v>145.57</v>
      </c>
      <c r="G1239">
        <v>-18.316669999999998</v>
      </c>
      <c r="H1239">
        <v>145.94999999999999</v>
      </c>
      <c r="I1239">
        <v>726</v>
      </c>
      <c r="J1239" t="s">
        <v>40</v>
      </c>
      <c r="K1239" s="1">
        <v>32330</v>
      </c>
      <c r="L1239" t="s">
        <v>93</v>
      </c>
      <c r="M1239" t="s">
        <v>57</v>
      </c>
      <c r="N1239" t="s">
        <v>24</v>
      </c>
      <c r="O1239" t="s">
        <v>15</v>
      </c>
      <c r="P1239" t="s">
        <v>27</v>
      </c>
      <c r="Q1239">
        <v>4</v>
      </c>
      <c r="R1239">
        <v>18.45</v>
      </c>
      <c r="S1239">
        <f t="shared" si="71"/>
        <v>68640</v>
      </c>
      <c r="T1239">
        <f t="shared" si="72"/>
        <v>34456</v>
      </c>
      <c r="U1239">
        <f t="shared" si="73"/>
        <v>1.9921058741583468</v>
      </c>
      <c r="V1239">
        <v>390</v>
      </c>
      <c r="W1239">
        <v>397</v>
      </c>
      <c r="X1239" t="s">
        <v>92</v>
      </c>
    </row>
    <row r="1240" spans="1:24" x14ac:dyDescent="0.2">
      <c r="A1240">
        <v>23</v>
      </c>
      <c r="B1240" t="s">
        <v>80</v>
      </c>
      <c r="C1240" t="s">
        <v>55</v>
      </c>
      <c r="D1240" t="s">
        <v>91</v>
      </c>
      <c r="E1240">
        <v>18.190000000000001</v>
      </c>
      <c r="F1240">
        <v>145.57</v>
      </c>
      <c r="G1240">
        <v>-18.316669999999998</v>
      </c>
      <c r="H1240">
        <v>145.94999999999999</v>
      </c>
      <c r="I1240">
        <v>726</v>
      </c>
      <c r="J1240" t="s">
        <v>40</v>
      </c>
      <c r="K1240" s="1">
        <v>32330</v>
      </c>
      <c r="L1240" t="s">
        <v>93</v>
      </c>
      <c r="M1240" t="s">
        <v>57</v>
      </c>
      <c r="N1240" t="s">
        <v>24</v>
      </c>
      <c r="O1240" t="s">
        <v>15</v>
      </c>
      <c r="P1240" t="s">
        <v>27</v>
      </c>
      <c r="Q1240">
        <v>5</v>
      </c>
      <c r="R1240">
        <v>21.08</v>
      </c>
      <c r="S1240">
        <f t="shared" si="71"/>
        <v>68640</v>
      </c>
      <c r="T1240">
        <f t="shared" si="72"/>
        <v>34456</v>
      </c>
      <c r="U1240">
        <f t="shared" si="73"/>
        <v>1.9921058741583468</v>
      </c>
      <c r="V1240">
        <v>390</v>
      </c>
      <c r="W1240">
        <v>397</v>
      </c>
      <c r="X1240" t="s">
        <v>92</v>
      </c>
    </row>
    <row r="1241" spans="1:24" x14ac:dyDescent="0.2">
      <c r="A1241">
        <v>23</v>
      </c>
      <c r="B1241" t="s">
        <v>80</v>
      </c>
      <c r="C1241" t="s">
        <v>55</v>
      </c>
      <c r="D1241" t="s">
        <v>91</v>
      </c>
      <c r="E1241">
        <v>18.190000000000001</v>
      </c>
      <c r="F1241">
        <v>145.57</v>
      </c>
      <c r="G1241">
        <v>-18.316669999999998</v>
      </c>
      <c r="H1241">
        <v>145.94999999999999</v>
      </c>
      <c r="I1241">
        <v>726</v>
      </c>
      <c r="J1241" t="s">
        <v>40</v>
      </c>
      <c r="K1241" s="1">
        <v>32330</v>
      </c>
      <c r="L1241" t="s">
        <v>93</v>
      </c>
      <c r="M1241" t="s">
        <v>57</v>
      </c>
      <c r="N1241" t="s">
        <v>24</v>
      </c>
      <c r="O1241" t="s">
        <v>15</v>
      </c>
      <c r="P1241" t="s">
        <v>27</v>
      </c>
      <c r="Q1241">
        <v>6</v>
      </c>
      <c r="R1241">
        <v>22.45</v>
      </c>
      <c r="S1241">
        <f t="shared" si="71"/>
        <v>68640</v>
      </c>
      <c r="T1241">
        <f t="shared" si="72"/>
        <v>34456</v>
      </c>
      <c r="U1241">
        <f t="shared" si="73"/>
        <v>1.9921058741583468</v>
      </c>
      <c r="V1241">
        <v>390</v>
      </c>
      <c r="W1241">
        <v>397</v>
      </c>
      <c r="X1241" t="s">
        <v>92</v>
      </c>
    </row>
    <row r="1242" spans="1:24" x14ac:dyDescent="0.2">
      <c r="A1242">
        <v>23</v>
      </c>
      <c r="B1242" t="s">
        <v>80</v>
      </c>
      <c r="C1242" t="s">
        <v>55</v>
      </c>
      <c r="D1242" t="s">
        <v>91</v>
      </c>
      <c r="E1242">
        <v>18.190000000000001</v>
      </c>
      <c r="F1242">
        <v>145.57</v>
      </c>
      <c r="G1242">
        <v>-18.316669999999998</v>
      </c>
      <c r="H1242">
        <v>145.94999999999999</v>
      </c>
      <c r="I1242">
        <v>726</v>
      </c>
      <c r="J1242" t="s">
        <v>40</v>
      </c>
      <c r="K1242" s="1">
        <v>32330</v>
      </c>
      <c r="L1242" t="s">
        <v>93</v>
      </c>
      <c r="M1242" t="s">
        <v>57</v>
      </c>
      <c r="N1242" t="s">
        <v>24</v>
      </c>
      <c r="O1242" t="s">
        <v>15</v>
      </c>
      <c r="P1242" t="s">
        <v>27</v>
      </c>
      <c r="Q1242">
        <v>7</v>
      </c>
      <c r="R1242">
        <v>26.12</v>
      </c>
      <c r="S1242">
        <f t="shared" si="71"/>
        <v>68640</v>
      </c>
      <c r="T1242">
        <f t="shared" si="72"/>
        <v>34456</v>
      </c>
      <c r="U1242">
        <f t="shared" si="73"/>
        <v>1.9921058741583468</v>
      </c>
      <c r="V1242">
        <v>390</v>
      </c>
      <c r="W1242">
        <v>397</v>
      </c>
      <c r="X1242" t="s">
        <v>92</v>
      </c>
    </row>
    <row r="1243" spans="1:24" x14ac:dyDescent="0.2">
      <c r="A1243">
        <v>23</v>
      </c>
      <c r="B1243" t="s">
        <v>80</v>
      </c>
      <c r="C1243" t="s">
        <v>55</v>
      </c>
      <c r="D1243" t="s">
        <v>91</v>
      </c>
      <c r="E1243">
        <v>18.190000000000001</v>
      </c>
      <c r="F1243">
        <v>145.57</v>
      </c>
      <c r="G1243">
        <v>-18.316669999999998</v>
      </c>
      <c r="H1243">
        <v>145.94999999999999</v>
      </c>
      <c r="I1243">
        <v>726</v>
      </c>
      <c r="J1243" t="s">
        <v>40</v>
      </c>
      <c r="K1243" s="1">
        <v>32330</v>
      </c>
      <c r="L1243" t="s">
        <v>93</v>
      </c>
      <c r="M1243" t="s">
        <v>57</v>
      </c>
      <c r="N1243" t="s">
        <v>24</v>
      </c>
      <c r="O1243" t="s">
        <v>15</v>
      </c>
      <c r="P1243" t="s">
        <v>27</v>
      </c>
      <c r="Q1243">
        <v>8</v>
      </c>
      <c r="R1243">
        <v>21.84</v>
      </c>
      <c r="S1243">
        <f t="shared" si="71"/>
        <v>68640</v>
      </c>
      <c r="T1243">
        <f t="shared" si="72"/>
        <v>34456</v>
      </c>
      <c r="U1243">
        <f t="shared" si="73"/>
        <v>1.9921058741583468</v>
      </c>
      <c r="V1243">
        <v>390</v>
      </c>
      <c r="W1243">
        <v>397</v>
      </c>
      <c r="X1243" t="s">
        <v>92</v>
      </c>
    </row>
    <row r="1244" spans="1:24" x14ac:dyDescent="0.2">
      <c r="A1244">
        <v>23</v>
      </c>
      <c r="B1244" t="s">
        <v>80</v>
      </c>
      <c r="C1244" t="s">
        <v>55</v>
      </c>
      <c r="D1244" t="s">
        <v>91</v>
      </c>
      <c r="E1244">
        <v>18.190000000000001</v>
      </c>
      <c r="F1244">
        <v>145.57</v>
      </c>
      <c r="G1244">
        <v>-18.316669999999998</v>
      </c>
      <c r="H1244">
        <v>145.94999999999999</v>
      </c>
      <c r="I1244">
        <v>726</v>
      </c>
      <c r="J1244" t="s">
        <v>40</v>
      </c>
      <c r="K1244" s="1">
        <v>32330</v>
      </c>
      <c r="L1244" t="s">
        <v>93</v>
      </c>
      <c r="M1244" t="s">
        <v>57</v>
      </c>
      <c r="N1244" t="s">
        <v>24</v>
      </c>
      <c r="O1244" t="s">
        <v>15</v>
      </c>
      <c r="P1244" t="s">
        <v>27</v>
      </c>
      <c r="Q1244">
        <v>9</v>
      </c>
      <c r="R1244">
        <v>20.89</v>
      </c>
      <c r="S1244">
        <f t="shared" si="71"/>
        <v>68640</v>
      </c>
      <c r="T1244">
        <f t="shared" si="72"/>
        <v>34456</v>
      </c>
      <c r="U1244">
        <f t="shared" si="73"/>
        <v>1.9921058741583468</v>
      </c>
      <c r="V1244">
        <v>390</v>
      </c>
      <c r="W1244">
        <v>397</v>
      </c>
      <c r="X1244" t="s">
        <v>92</v>
      </c>
    </row>
    <row r="1245" spans="1:24" x14ac:dyDescent="0.2">
      <c r="A1245">
        <v>23</v>
      </c>
      <c r="B1245" t="s">
        <v>80</v>
      </c>
      <c r="C1245" t="s">
        <v>55</v>
      </c>
      <c r="D1245" t="s">
        <v>91</v>
      </c>
      <c r="E1245">
        <v>18.190000000000001</v>
      </c>
      <c r="F1245">
        <v>145.57</v>
      </c>
      <c r="G1245">
        <v>-18.316669999999998</v>
      </c>
      <c r="H1245">
        <v>145.94999999999999</v>
      </c>
      <c r="I1245">
        <v>726</v>
      </c>
      <c r="J1245" t="s">
        <v>40</v>
      </c>
      <c r="K1245" s="1">
        <v>32330</v>
      </c>
      <c r="L1245" t="s">
        <v>93</v>
      </c>
      <c r="M1245" t="s">
        <v>57</v>
      </c>
      <c r="N1245" t="s">
        <v>24</v>
      </c>
      <c r="O1245" t="s">
        <v>15</v>
      </c>
      <c r="P1245" t="s">
        <v>27</v>
      </c>
      <c r="Q1245">
        <v>10</v>
      </c>
      <c r="R1245">
        <v>23.29</v>
      </c>
      <c r="S1245">
        <f t="shared" si="71"/>
        <v>68640</v>
      </c>
      <c r="T1245">
        <f t="shared" si="72"/>
        <v>34456</v>
      </c>
      <c r="U1245">
        <f t="shared" si="73"/>
        <v>1.9921058741583468</v>
      </c>
      <c r="V1245">
        <v>390</v>
      </c>
      <c r="W1245">
        <v>397</v>
      </c>
      <c r="X1245" t="s">
        <v>92</v>
      </c>
    </row>
    <row r="1246" spans="1:24" x14ac:dyDescent="0.2">
      <c r="A1246">
        <v>23</v>
      </c>
      <c r="B1246" t="s">
        <v>80</v>
      </c>
      <c r="C1246" t="s">
        <v>55</v>
      </c>
      <c r="D1246" t="s">
        <v>91</v>
      </c>
      <c r="E1246">
        <v>18.190000000000001</v>
      </c>
      <c r="F1246">
        <v>145.57</v>
      </c>
      <c r="G1246">
        <v>-18.316669999999998</v>
      </c>
      <c r="H1246">
        <v>145.94999999999999</v>
      </c>
      <c r="I1246">
        <v>726</v>
      </c>
      <c r="J1246" t="s">
        <v>40</v>
      </c>
      <c r="K1246" s="1">
        <v>32330</v>
      </c>
      <c r="L1246" t="s">
        <v>93</v>
      </c>
      <c r="M1246" t="s">
        <v>57</v>
      </c>
      <c r="N1246" t="s">
        <v>24</v>
      </c>
      <c r="O1246" t="s">
        <v>18</v>
      </c>
      <c r="P1246" t="s">
        <v>27</v>
      </c>
      <c r="Q1246">
        <v>1</v>
      </c>
      <c r="R1246">
        <v>10.63</v>
      </c>
      <c r="S1246">
        <f t="shared" si="71"/>
        <v>68640</v>
      </c>
      <c r="T1246">
        <f t="shared" si="72"/>
        <v>34456</v>
      </c>
      <c r="U1246">
        <f t="shared" si="73"/>
        <v>1.9921058741583468</v>
      </c>
      <c r="V1246">
        <v>390</v>
      </c>
      <c r="W1246">
        <v>397</v>
      </c>
      <c r="X1246" t="s">
        <v>92</v>
      </c>
    </row>
    <row r="1247" spans="1:24" x14ac:dyDescent="0.2">
      <c r="A1247">
        <v>23</v>
      </c>
      <c r="B1247" t="s">
        <v>80</v>
      </c>
      <c r="C1247" t="s">
        <v>55</v>
      </c>
      <c r="D1247" t="s">
        <v>91</v>
      </c>
      <c r="E1247">
        <v>18.190000000000001</v>
      </c>
      <c r="F1247">
        <v>145.57</v>
      </c>
      <c r="G1247">
        <v>-18.316669999999998</v>
      </c>
      <c r="H1247">
        <v>145.94999999999999</v>
      </c>
      <c r="I1247">
        <v>726</v>
      </c>
      <c r="J1247" t="s">
        <v>40</v>
      </c>
      <c r="K1247" s="1">
        <v>32330</v>
      </c>
      <c r="L1247" t="s">
        <v>93</v>
      </c>
      <c r="M1247" t="s">
        <v>57</v>
      </c>
      <c r="N1247" t="s">
        <v>24</v>
      </c>
      <c r="O1247" t="s">
        <v>18</v>
      </c>
      <c r="P1247" t="s">
        <v>27</v>
      </c>
      <c r="Q1247">
        <v>2</v>
      </c>
      <c r="R1247">
        <v>13.11</v>
      </c>
      <c r="S1247">
        <f t="shared" si="71"/>
        <v>68640</v>
      </c>
      <c r="T1247">
        <f t="shared" si="72"/>
        <v>34456</v>
      </c>
      <c r="U1247">
        <f t="shared" si="73"/>
        <v>1.9921058741583468</v>
      </c>
      <c r="V1247">
        <v>390</v>
      </c>
      <c r="W1247">
        <v>397</v>
      </c>
      <c r="X1247" t="s">
        <v>92</v>
      </c>
    </row>
    <row r="1248" spans="1:24" x14ac:dyDescent="0.2">
      <c r="A1248">
        <v>23</v>
      </c>
      <c r="B1248" t="s">
        <v>80</v>
      </c>
      <c r="C1248" t="s">
        <v>55</v>
      </c>
      <c r="D1248" t="s">
        <v>91</v>
      </c>
      <c r="E1248">
        <v>18.190000000000001</v>
      </c>
      <c r="F1248">
        <v>145.57</v>
      </c>
      <c r="G1248">
        <v>-18.316669999999998</v>
      </c>
      <c r="H1248">
        <v>145.94999999999999</v>
      </c>
      <c r="I1248">
        <v>726</v>
      </c>
      <c r="J1248" t="s">
        <v>40</v>
      </c>
      <c r="K1248" s="1">
        <v>32330</v>
      </c>
      <c r="L1248" t="s">
        <v>93</v>
      </c>
      <c r="M1248" t="s">
        <v>57</v>
      </c>
      <c r="N1248" t="s">
        <v>24</v>
      </c>
      <c r="O1248" t="s">
        <v>18</v>
      </c>
      <c r="P1248" t="s">
        <v>27</v>
      </c>
      <c r="Q1248">
        <v>3</v>
      </c>
      <c r="R1248">
        <v>10.62</v>
      </c>
      <c r="S1248">
        <f t="shared" si="71"/>
        <v>68640</v>
      </c>
      <c r="T1248">
        <f t="shared" si="72"/>
        <v>34456</v>
      </c>
      <c r="U1248">
        <f t="shared" si="73"/>
        <v>1.9921058741583468</v>
      </c>
      <c r="V1248">
        <v>390</v>
      </c>
      <c r="W1248">
        <v>397</v>
      </c>
      <c r="X1248" t="s">
        <v>92</v>
      </c>
    </row>
    <row r="1249" spans="1:24" x14ac:dyDescent="0.2">
      <c r="A1249">
        <v>23</v>
      </c>
      <c r="B1249" t="s">
        <v>80</v>
      </c>
      <c r="C1249" t="s">
        <v>55</v>
      </c>
      <c r="D1249" t="s">
        <v>91</v>
      </c>
      <c r="E1249">
        <v>18.190000000000001</v>
      </c>
      <c r="F1249">
        <v>145.57</v>
      </c>
      <c r="G1249">
        <v>-18.316669999999998</v>
      </c>
      <c r="H1249">
        <v>145.94999999999999</v>
      </c>
      <c r="I1249">
        <v>726</v>
      </c>
      <c r="J1249" t="s">
        <v>40</v>
      </c>
      <c r="K1249" s="1">
        <v>32330</v>
      </c>
      <c r="L1249" t="s">
        <v>93</v>
      </c>
      <c r="M1249" t="s">
        <v>57</v>
      </c>
      <c r="N1249" t="s">
        <v>24</v>
      </c>
      <c r="O1249" t="s">
        <v>18</v>
      </c>
      <c r="P1249" t="s">
        <v>27</v>
      </c>
      <c r="Q1249">
        <v>4</v>
      </c>
      <c r="R1249">
        <v>9.84</v>
      </c>
      <c r="S1249">
        <f t="shared" si="71"/>
        <v>68640</v>
      </c>
      <c r="T1249">
        <f t="shared" si="72"/>
        <v>34456</v>
      </c>
      <c r="U1249">
        <f t="shared" si="73"/>
        <v>1.9921058741583468</v>
      </c>
      <c r="V1249">
        <v>390</v>
      </c>
      <c r="W1249">
        <v>397</v>
      </c>
      <c r="X1249" t="s">
        <v>92</v>
      </c>
    </row>
    <row r="1250" spans="1:24" x14ac:dyDescent="0.2">
      <c r="A1250">
        <v>23</v>
      </c>
      <c r="B1250" t="s">
        <v>80</v>
      </c>
      <c r="C1250" t="s">
        <v>55</v>
      </c>
      <c r="D1250" t="s">
        <v>91</v>
      </c>
      <c r="E1250">
        <v>18.190000000000001</v>
      </c>
      <c r="F1250">
        <v>145.57</v>
      </c>
      <c r="G1250">
        <v>-18.316669999999998</v>
      </c>
      <c r="H1250">
        <v>145.94999999999999</v>
      </c>
      <c r="I1250">
        <v>726</v>
      </c>
      <c r="J1250" t="s">
        <v>40</v>
      </c>
      <c r="K1250" s="1">
        <v>32330</v>
      </c>
      <c r="L1250" t="s">
        <v>93</v>
      </c>
      <c r="M1250" t="s">
        <v>57</v>
      </c>
      <c r="N1250" t="s">
        <v>24</v>
      </c>
      <c r="O1250" t="s">
        <v>18</v>
      </c>
      <c r="P1250" t="s">
        <v>27</v>
      </c>
      <c r="Q1250">
        <v>5</v>
      </c>
      <c r="R1250">
        <v>10.28</v>
      </c>
      <c r="S1250">
        <f t="shared" si="71"/>
        <v>68640</v>
      </c>
      <c r="T1250">
        <f t="shared" si="72"/>
        <v>34456</v>
      </c>
      <c r="U1250">
        <f t="shared" si="73"/>
        <v>1.9921058741583468</v>
      </c>
      <c r="V1250">
        <v>390</v>
      </c>
      <c r="W1250">
        <v>397</v>
      </c>
      <c r="X1250" t="s">
        <v>92</v>
      </c>
    </row>
    <row r="1251" spans="1:24" x14ac:dyDescent="0.2">
      <c r="A1251">
        <v>23</v>
      </c>
      <c r="B1251" t="s">
        <v>80</v>
      </c>
      <c r="C1251" t="s">
        <v>55</v>
      </c>
      <c r="D1251" t="s">
        <v>91</v>
      </c>
      <c r="E1251">
        <v>18.190000000000001</v>
      </c>
      <c r="F1251">
        <v>145.57</v>
      </c>
      <c r="G1251">
        <v>-18.316669999999998</v>
      </c>
      <c r="H1251">
        <v>145.94999999999999</v>
      </c>
      <c r="I1251">
        <v>726</v>
      </c>
      <c r="J1251" t="s">
        <v>40</v>
      </c>
      <c r="K1251" s="1">
        <v>32330</v>
      </c>
      <c r="L1251" t="s">
        <v>93</v>
      </c>
      <c r="M1251" t="s">
        <v>57</v>
      </c>
      <c r="N1251" t="s">
        <v>24</v>
      </c>
      <c r="O1251" t="s">
        <v>18</v>
      </c>
      <c r="P1251" t="s">
        <v>27</v>
      </c>
      <c r="Q1251">
        <v>6</v>
      </c>
      <c r="R1251">
        <v>10.41</v>
      </c>
      <c r="S1251">
        <f t="shared" si="71"/>
        <v>68640</v>
      </c>
      <c r="T1251">
        <f t="shared" si="72"/>
        <v>34456</v>
      </c>
      <c r="U1251">
        <f t="shared" si="73"/>
        <v>1.9921058741583468</v>
      </c>
      <c r="V1251">
        <v>390</v>
      </c>
      <c r="W1251">
        <v>397</v>
      </c>
      <c r="X1251" t="s">
        <v>92</v>
      </c>
    </row>
    <row r="1252" spans="1:24" x14ac:dyDescent="0.2">
      <c r="A1252">
        <v>23</v>
      </c>
      <c r="B1252" t="s">
        <v>80</v>
      </c>
      <c r="C1252" t="s">
        <v>55</v>
      </c>
      <c r="D1252" t="s">
        <v>91</v>
      </c>
      <c r="E1252">
        <v>18.190000000000001</v>
      </c>
      <c r="F1252">
        <v>145.57</v>
      </c>
      <c r="G1252">
        <v>-18.316669999999998</v>
      </c>
      <c r="H1252">
        <v>145.94999999999999</v>
      </c>
      <c r="I1252">
        <v>726</v>
      </c>
      <c r="J1252" t="s">
        <v>40</v>
      </c>
      <c r="K1252" s="1">
        <v>32330</v>
      </c>
      <c r="L1252" t="s">
        <v>93</v>
      </c>
      <c r="M1252" t="s">
        <v>57</v>
      </c>
      <c r="N1252" t="s">
        <v>24</v>
      </c>
      <c r="O1252" t="s">
        <v>18</v>
      </c>
      <c r="P1252" t="s">
        <v>27</v>
      </c>
      <c r="Q1252">
        <v>7</v>
      </c>
      <c r="R1252">
        <v>10.24</v>
      </c>
      <c r="S1252">
        <f t="shared" si="71"/>
        <v>68640</v>
      </c>
      <c r="T1252">
        <f t="shared" si="72"/>
        <v>34456</v>
      </c>
      <c r="U1252">
        <f t="shared" si="73"/>
        <v>1.9921058741583468</v>
      </c>
      <c r="V1252">
        <v>390</v>
      </c>
      <c r="W1252">
        <v>397</v>
      </c>
      <c r="X1252" t="s">
        <v>92</v>
      </c>
    </row>
    <row r="1253" spans="1:24" x14ac:dyDescent="0.2">
      <c r="A1253">
        <v>23</v>
      </c>
      <c r="B1253" t="s">
        <v>80</v>
      </c>
      <c r="C1253" t="s">
        <v>55</v>
      </c>
      <c r="D1253" t="s">
        <v>91</v>
      </c>
      <c r="E1253">
        <v>18.190000000000001</v>
      </c>
      <c r="F1253">
        <v>145.57</v>
      </c>
      <c r="G1253">
        <v>-18.316669999999998</v>
      </c>
      <c r="H1253">
        <v>145.94999999999999</v>
      </c>
      <c r="I1253">
        <v>726</v>
      </c>
      <c r="J1253" t="s">
        <v>40</v>
      </c>
      <c r="K1253" s="1">
        <v>32330</v>
      </c>
      <c r="L1253" t="s">
        <v>93</v>
      </c>
      <c r="M1253" t="s">
        <v>57</v>
      </c>
      <c r="N1253" t="s">
        <v>24</v>
      </c>
      <c r="O1253" t="s">
        <v>18</v>
      </c>
      <c r="P1253" t="s">
        <v>27</v>
      </c>
      <c r="Q1253">
        <v>8</v>
      </c>
      <c r="R1253">
        <v>11.53</v>
      </c>
      <c r="S1253">
        <f t="shared" si="71"/>
        <v>68640</v>
      </c>
      <c r="T1253">
        <f t="shared" si="72"/>
        <v>34456</v>
      </c>
      <c r="U1253">
        <f t="shared" si="73"/>
        <v>1.9921058741583468</v>
      </c>
      <c r="V1253">
        <v>390</v>
      </c>
      <c r="W1253">
        <v>397</v>
      </c>
      <c r="X1253" t="s">
        <v>92</v>
      </c>
    </row>
    <row r="1254" spans="1:24" x14ac:dyDescent="0.2">
      <c r="A1254">
        <v>23</v>
      </c>
      <c r="B1254" t="s">
        <v>80</v>
      </c>
      <c r="C1254" t="s">
        <v>55</v>
      </c>
      <c r="D1254" t="s">
        <v>91</v>
      </c>
      <c r="E1254">
        <v>18.190000000000001</v>
      </c>
      <c r="F1254">
        <v>145.57</v>
      </c>
      <c r="G1254">
        <v>-18.316669999999998</v>
      </c>
      <c r="H1254">
        <v>145.94999999999999</v>
      </c>
      <c r="I1254">
        <v>726</v>
      </c>
      <c r="J1254" t="s">
        <v>40</v>
      </c>
      <c r="K1254" s="1">
        <v>32330</v>
      </c>
      <c r="L1254" t="s">
        <v>93</v>
      </c>
      <c r="M1254" t="s">
        <v>57</v>
      </c>
      <c r="N1254" t="s">
        <v>24</v>
      </c>
      <c r="O1254" t="s">
        <v>18</v>
      </c>
      <c r="P1254" t="s">
        <v>27</v>
      </c>
      <c r="Q1254">
        <v>9</v>
      </c>
      <c r="R1254">
        <v>10.09</v>
      </c>
      <c r="S1254">
        <f t="shared" si="71"/>
        <v>68640</v>
      </c>
      <c r="T1254">
        <f t="shared" si="72"/>
        <v>34456</v>
      </c>
      <c r="U1254">
        <f t="shared" si="73"/>
        <v>1.9921058741583468</v>
      </c>
      <c r="V1254">
        <v>390</v>
      </c>
      <c r="W1254">
        <v>397</v>
      </c>
      <c r="X1254" t="s">
        <v>92</v>
      </c>
    </row>
    <row r="1255" spans="1:24" x14ac:dyDescent="0.2">
      <c r="A1255">
        <v>23</v>
      </c>
      <c r="B1255" t="s">
        <v>80</v>
      </c>
      <c r="C1255" t="s">
        <v>55</v>
      </c>
      <c r="D1255" t="s">
        <v>91</v>
      </c>
      <c r="E1255">
        <v>18.190000000000001</v>
      </c>
      <c r="F1255">
        <v>145.57</v>
      </c>
      <c r="G1255">
        <v>-18.316669999999998</v>
      </c>
      <c r="H1255">
        <v>145.94999999999999</v>
      </c>
      <c r="I1255">
        <v>726</v>
      </c>
      <c r="J1255" t="s">
        <v>40</v>
      </c>
      <c r="K1255" s="1">
        <v>32330</v>
      </c>
      <c r="L1255" t="s">
        <v>93</v>
      </c>
      <c r="M1255" t="s">
        <v>57</v>
      </c>
      <c r="N1255" t="s">
        <v>24</v>
      </c>
      <c r="O1255" t="s">
        <v>18</v>
      </c>
      <c r="P1255" t="s">
        <v>27</v>
      </c>
      <c r="Q1255">
        <v>10</v>
      </c>
      <c r="R1255">
        <v>11.31</v>
      </c>
      <c r="S1255">
        <f t="shared" si="71"/>
        <v>68640</v>
      </c>
      <c r="T1255">
        <f t="shared" si="72"/>
        <v>34456</v>
      </c>
      <c r="U1255">
        <f t="shared" si="73"/>
        <v>1.9921058741583468</v>
      </c>
      <c r="V1255">
        <v>390</v>
      </c>
      <c r="W1255">
        <v>397</v>
      </c>
      <c r="X1255" t="s">
        <v>92</v>
      </c>
    </row>
    <row r="1256" spans="1:24" hidden="1" x14ac:dyDescent="0.2">
      <c r="A1256">
        <v>24</v>
      </c>
      <c r="B1256" t="s">
        <v>80</v>
      </c>
      <c r="C1256" t="s">
        <v>55</v>
      </c>
      <c r="D1256" s="2" t="s">
        <v>94</v>
      </c>
      <c r="E1256" s="2"/>
      <c r="F1256" s="2"/>
      <c r="G1256" s="2">
        <v>-17.34</v>
      </c>
      <c r="H1256" s="2">
        <v>145.44999999999999</v>
      </c>
      <c r="I1256" s="2">
        <v>1100</v>
      </c>
      <c r="J1256" t="s">
        <v>6</v>
      </c>
      <c r="K1256" s="1">
        <v>20682</v>
      </c>
      <c r="L1256" t="s">
        <v>95</v>
      </c>
      <c r="M1256" t="s">
        <v>90</v>
      </c>
      <c r="N1256" t="s">
        <v>14</v>
      </c>
      <c r="O1256" t="s">
        <v>15</v>
      </c>
      <c r="P1256" t="s">
        <v>27</v>
      </c>
      <c r="Q1256">
        <v>1</v>
      </c>
      <c r="R1256">
        <v>14.73</v>
      </c>
      <c r="S1256">
        <f>(104+100)*275</f>
        <v>56100</v>
      </c>
      <c r="T1256">
        <f>251*104</f>
        <v>26104</v>
      </c>
      <c r="U1256">
        <f t="shared" si="73"/>
        <v>2.1490959239963225</v>
      </c>
      <c r="V1256">
        <v>320</v>
      </c>
      <c r="W1256">
        <v>323</v>
      </c>
    </row>
    <row r="1257" spans="1:24" hidden="1" x14ac:dyDescent="0.2">
      <c r="A1257">
        <v>24</v>
      </c>
      <c r="B1257" t="s">
        <v>80</v>
      </c>
      <c r="C1257" t="s">
        <v>55</v>
      </c>
      <c r="D1257" s="2" t="s">
        <v>94</v>
      </c>
      <c r="E1257" s="2"/>
      <c r="F1257" s="2"/>
      <c r="G1257" s="2">
        <v>-17.34</v>
      </c>
      <c r="H1257" s="2">
        <v>145.44999999999999</v>
      </c>
      <c r="I1257" s="2">
        <v>1100</v>
      </c>
      <c r="J1257" t="s">
        <v>6</v>
      </c>
      <c r="K1257" s="1">
        <v>20682</v>
      </c>
      <c r="L1257" t="s">
        <v>95</v>
      </c>
      <c r="M1257" t="s">
        <v>90</v>
      </c>
      <c r="N1257" t="s">
        <v>14</v>
      </c>
      <c r="O1257" t="s">
        <v>15</v>
      </c>
      <c r="P1257" t="s">
        <v>27</v>
      </c>
      <c r="Q1257">
        <v>2</v>
      </c>
      <c r="R1257">
        <v>17.89</v>
      </c>
      <c r="S1257">
        <f t="shared" ref="S1257:S1309" si="74">(104+100)*275</f>
        <v>56100</v>
      </c>
      <c r="T1257">
        <f t="shared" ref="T1257:T1309" si="75">251*104</f>
        <v>26104</v>
      </c>
      <c r="U1257">
        <f t="shared" ref="U1257:U1310" si="76">S1257/T1257</f>
        <v>2.1490959239963225</v>
      </c>
      <c r="V1257">
        <v>320</v>
      </c>
      <c r="W1257">
        <v>323</v>
      </c>
    </row>
    <row r="1258" spans="1:24" hidden="1" x14ac:dyDescent="0.2">
      <c r="A1258">
        <v>24</v>
      </c>
      <c r="B1258" t="s">
        <v>80</v>
      </c>
      <c r="C1258" t="s">
        <v>55</v>
      </c>
      <c r="D1258" s="2" t="s">
        <v>94</v>
      </c>
      <c r="E1258" s="2"/>
      <c r="F1258" s="2"/>
      <c r="G1258" s="2">
        <v>-17.34</v>
      </c>
      <c r="H1258" s="2">
        <v>145.44999999999999</v>
      </c>
      <c r="I1258" s="2">
        <v>1100</v>
      </c>
      <c r="J1258" t="s">
        <v>6</v>
      </c>
      <c r="K1258" s="1">
        <v>20682</v>
      </c>
      <c r="L1258" t="s">
        <v>95</v>
      </c>
      <c r="M1258" t="s">
        <v>90</v>
      </c>
      <c r="N1258" t="s">
        <v>14</v>
      </c>
      <c r="O1258" t="s">
        <v>15</v>
      </c>
      <c r="P1258" t="s">
        <v>27</v>
      </c>
      <c r="Q1258">
        <v>3</v>
      </c>
      <c r="R1258">
        <v>22.44</v>
      </c>
      <c r="S1258">
        <f t="shared" si="74"/>
        <v>56100</v>
      </c>
      <c r="T1258">
        <f t="shared" si="75"/>
        <v>26104</v>
      </c>
      <c r="U1258">
        <f t="shared" si="76"/>
        <v>2.1490959239963225</v>
      </c>
      <c r="V1258">
        <v>320</v>
      </c>
      <c r="W1258">
        <v>323</v>
      </c>
    </row>
    <row r="1259" spans="1:24" hidden="1" x14ac:dyDescent="0.2">
      <c r="A1259">
        <v>24</v>
      </c>
      <c r="B1259" t="s">
        <v>80</v>
      </c>
      <c r="C1259" t="s">
        <v>55</v>
      </c>
      <c r="D1259" s="2" t="s">
        <v>94</v>
      </c>
      <c r="E1259" s="2"/>
      <c r="F1259" s="2"/>
      <c r="G1259" s="2">
        <v>-17.34</v>
      </c>
      <c r="H1259" s="2">
        <v>145.44999999999999</v>
      </c>
      <c r="I1259" s="2">
        <v>1100</v>
      </c>
      <c r="J1259" t="s">
        <v>6</v>
      </c>
      <c r="K1259" s="1">
        <v>20682</v>
      </c>
      <c r="L1259" t="s">
        <v>95</v>
      </c>
      <c r="M1259" t="s">
        <v>90</v>
      </c>
      <c r="N1259" t="s">
        <v>14</v>
      </c>
      <c r="O1259" t="s">
        <v>15</v>
      </c>
      <c r="P1259" t="s">
        <v>27</v>
      </c>
      <c r="Q1259">
        <v>4</v>
      </c>
      <c r="R1259">
        <v>18.47</v>
      </c>
      <c r="S1259">
        <f t="shared" si="74"/>
        <v>56100</v>
      </c>
      <c r="T1259">
        <f t="shared" si="75"/>
        <v>26104</v>
      </c>
      <c r="U1259">
        <f t="shared" si="76"/>
        <v>2.1490959239963225</v>
      </c>
      <c r="V1259">
        <v>320</v>
      </c>
      <c r="W1259">
        <v>323</v>
      </c>
    </row>
    <row r="1260" spans="1:24" hidden="1" x14ac:dyDescent="0.2">
      <c r="A1260">
        <v>24</v>
      </c>
      <c r="B1260" t="s">
        <v>80</v>
      </c>
      <c r="C1260" t="s">
        <v>55</v>
      </c>
      <c r="D1260" s="2" t="s">
        <v>94</v>
      </c>
      <c r="E1260" s="2"/>
      <c r="F1260" s="2"/>
      <c r="G1260" s="2">
        <v>-17.34</v>
      </c>
      <c r="H1260" s="2">
        <v>145.44999999999999</v>
      </c>
      <c r="I1260" s="2">
        <v>1100</v>
      </c>
      <c r="J1260" t="s">
        <v>6</v>
      </c>
      <c r="K1260" s="1">
        <v>20682</v>
      </c>
      <c r="L1260" t="s">
        <v>95</v>
      </c>
      <c r="M1260" t="s">
        <v>90</v>
      </c>
      <c r="N1260" t="s">
        <v>14</v>
      </c>
      <c r="O1260" t="s">
        <v>15</v>
      </c>
      <c r="P1260" t="s">
        <v>27</v>
      </c>
      <c r="Q1260">
        <v>5</v>
      </c>
      <c r="R1260">
        <v>27.32</v>
      </c>
      <c r="S1260">
        <f t="shared" si="74"/>
        <v>56100</v>
      </c>
      <c r="T1260">
        <f t="shared" si="75"/>
        <v>26104</v>
      </c>
      <c r="U1260">
        <f t="shared" si="76"/>
        <v>2.1490959239963225</v>
      </c>
      <c r="V1260">
        <v>320</v>
      </c>
      <c r="W1260">
        <v>323</v>
      </c>
    </row>
    <row r="1261" spans="1:24" hidden="1" x14ac:dyDescent="0.2">
      <c r="A1261">
        <v>24</v>
      </c>
      <c r="B1261" t="s">
        <v>80</v>
      </c>
      <c r="C1261" t="s">
        <v>55</v>
      </c>
      <c r="D1261" s="2" t="s">
        <v>94</v>
      </c>
      <c r="E1261" s="2"/>
      <c r="F1261" s="2"/>
      <c r="G1261" s="2">
        <v>-17.34</v>
      </c>
      <c r="H1261" s="2">
        <v>145.44999999999999</v>
      </c>
      <c r="I1261" s="2">
        <v>1100</v>
      </c>
      <c r="J1261" t="s">
        <v>6</v>
      </c>
      <c r="K1261" s="1">
        <v>20682</v>
      </c>
      <c r="L1261" t="s">
        <v>95</v>
      </c>
      <c r="M1261" t="s">
        <v>90</v>
      </c>
      <c r="N1261" t="s">
        <v>14</v>
      </c>
      <c r="O1261" t="s">
        <v>15</v>
      </c>
      <c r="P1261" t="s">
        <v>27</v>
      </c>
      <c r="Q1261">
        <v>6</v>
      </c>
      <c r="R1261">
        <v>26.85</v>
      </c>
      <c r="S1261">
        <f t="shared" si="74"/>
        <v>56100</v>
      </c>
      <c r="T1261">
        <f t="shared" si="75"/>
        <v>26104</v>
      </c>
      <c r="U1261">
        <f t="shared" si="76"/>
        <v>2.1490959239963225</v>
      </c>
      <c r="V1261">
        <v>320</v>
      </c>
      <c r="W1261">
        <v>323</v>
      </c>
    </row>
    <row r="1262" spans="1:24" hidden="1" x14ac:dyDescent="0.2">
      <c r="A1262">
        <v>24</v>
      </c>
      <c r="B1262" t="s">
        <v>80</v>
      </c>
      <c r="C1262" t="s">
        <v>55</v>
      </c>
      <c r="D1262" s="2" t="s">
        <v>94</v>
      </c>
      <c r="E1262" s="2"/>
      <c r="F1262" s="2"/>
      <c r="G1262" s="2">
        <v>-17.34</v>
      </c>
      <c r="H1262" s="2">
        <v>145.44999999999999</v>
      </c>
      <c r="I1262" s="2">
        <v>1100</v>
      </c>
      <c r="J1262" t="s">
        <v>6</v>
      </c>
      <c r="K1262" s="1">
        <v>20682</v>
      </c>
      <c r="L1262" t="s">
        <v>95</v>
      </c>
      <c r="M1262" t="s">
        <v>90</v>
      </c>
      <c r="N1262" t="s">
        <v>14</v>
      </c>
      <c r="O1262" t="s">
        <v>16</v>
      </c>
      <c r="P1262" t="s">
        <v>27</v>
      </c>
      <c r="Q1262">
        <v>1</v>
      </c>
      <c r="R1262">
        <v>14.24</v>
      </c>
      <c r="S1262">
        <f t="shared" si="74"/>
        <v>56100</v>
      </c>
      <c r="T1262">
        <f t="shared" si="75"/>
        <v>26104</v>
      </c>
      <c r="U1262">
        <f t="shared" si="76"/>
        <v>2.1490959239963225</v>
      </c>
      <c r="V1262">
        <v>320</v>
      </c>
      <c r="W1262">
        <v>323</v>
      </c>
    </row>
    <row r="1263" spans="1:24" hidden="1" x14ac:dyDescent="0.2">
      <c r="A1263">
        <v>24</v>
      </c>
      <c r="B1263" t="s">
        <v>80</v>
      </c>
      <c r="C1263" t="s">
        <v>55</v>
      </c>
      <c r="D1263" s="2" t="s">
        <v>94</v>
      </c>
      <c r="E1263" s="2"/>
      <c r="F1263" s="2"/>
      <c r="G1263" s="2">
        <v>-17.34</v>
      </c>
      <c r="H1263" s="2">
        <v>145.44999999999999</v>
      </c>
      <c r="I1263" s="2">
        <v>1100</v>
      </c>
      <c r="J1263" t="s">
        <v>6</v>
      </c>
      <c r="K1263" s="1">
        <v>20682</v>
      </c>
      <c r="L1263" t="s">
        <v>95</v>
      </c>
      <c r="M1263" t="s">
        <v>90</v>
      </c>
      <c r="N1263" t="s">
        <v>14</v>
      </c>
      <c r="O1263" t="s">
        <v>16</v>
      </c>
      <c r="P1263" t="s">
        <v>27</v>
      </c>
      <c r="Q1263">
        <v>2</v>
      </c>
      <c r="R1263">
        <v>15.68</v>
      </c>
      <c r="S1263">
        <f t="shared" si="74"/>
        <v>56100</v>
      </c>
      <c r="T1263">
        <f t="shared" si="75"/>
        <v>26104</v>
      </c>
      <c r="U1263">
        <f t="shared" si="76"/>
        <v>2.1490959239963225</v>
      </c>
      <c r="V1263">
        <v>320</v>
      </c>
      <c r="W1263">
        <v>323</v>
      </c>
    </row>
    <row r="1264" spans="1:24" hidden="1" x14ac:dyDescent="0.2">
      <c r="A1264">
        <v>24</v>
      </c>
      <c r="B1264" t="s">
        <v>80</v>
      </c>
      <c r="C1264" t="s">
        <v>55</v>
      </c>
      <c r="D1264" s="2" t="s">
        <v>94</v>
      </c>
      <c r="E1264" s="2"/>
      <c r="F1264" s="2"/>
      <c r="G1264" s="2">
        <v>-17.34</v>
      </c>
      <c r="H1264" s="2">
        <v>145.44999999999999</v>
      </c>
      <c r="I1264" s="2">
        <v>1100</v>
      </c>
      <c r="J1264" t="s">
        <v>6</v>
      </c>
      <c r="K1264" s="1">
        <v>20682</v>
      </c>
      <c r="L1264" t="s">
        <v>95</v>
      </c>
      <c r="M1264" t="s">
        <v>90</v>
      </c>
      <c r="N1264" t="s">
        <v>14</v>
      </c>
      <c r="O1264" t="s">
        <v>16</v>
      </c>
      <c r="P1264" t="s">
        <v>27</v>
      </c>
      <c r="Q1264">
        <v>3</v>
      </c>
      <c r="R1264">
        <v>16.12</v>
      </c>
      <c r="S1264">
        <f t="shared" si="74"/>
        <v>56100</v>
      </c>
      <c r="T1264">
        <f t="shared" si="75"/>
        <v>26104</v>
      </c>
      <c r="U1264">
        <f t="shared" si="76"/>
        <v>2.1490959239963225</v>
      </c>
      <c r="V1264">
        <v>320</v>
      </c>
      <c r="W1264">
        <v>323</v>
      </c>
    </row>
    <row r="1265" spans="1:23" hidden="1" x14ac:dyDescent="0.2">
      <c r="A1265">
        <v>24</v>
      </c>
      <c r="B1265" t="s">
        <v>80</v>
      </c>
      <c r="C1265" t="s">
        <v>55</v>
      </c>
      <c r="D1265" s="2" t="s">
        <v>94</v>
      </c>
      <c r="E1265" s="2"/>
      <c r="F1265" s="2"/>
      <c r="G1265" s="2">
        <v>-17.34</v>
      </c>
      <c r="H1265" s="2">
        <v>145.44999999999999</v>
      </c>
      <c r="I1265" s="2">
        <v>1100</v>
      </c>
      <c r="J1265" t="s">
        <v>6</v>
      </c>
      <c r="K1265" s="1">
        <v>20682</v>
      </c>
      <c r="L1265" t="s">
        <v>95</v>
      </c>
      <c r="M1265" t="s">
        <v>90</v>
      </c>
      <c r="N1265" t="s">
        <v>14</v>
      </c>
      <c r="O1265" t="s">
        <v>16</v>
      </c>
      <c r="P1265" t="s">
        <v>27</v>
      </c>
      <c r="Q1265">
        <v>4</v>
      </c>
      <c r="R1265">
        <v>14.4</v>
      </c>
      <c r="S1265">
        <f t="shared" si="74"/>
        <v>56100</v>
      </c>
      <c r="T1265">
        <f t="shared" si="75"/>
        <v>26104</v>
      </c>
      <c r="U1265">
        <f t="shared" si="76"/>
        <v>2.1490959239963225</v>
      </c>
      <c r="V1265">
        <v>320</v>
      </c>
      <c r="W1265">
        <v>323</v>
      </c>
    </row>
    <row r="1266" spans="1:23" hidden="1" x14ac:dyDescent="0.2">
      <c r="A1266">
        <v>24</v>
      </c>
      <c r="B1266" t="s">
        <v>80</v>
      </c>
      <c r="C1266" t="s">
        <v>55</v>
      </c>
      <c r="D1266" s="2" t="s">
        <v>94</v>
      </c>
      <c r="E1266" s="2"/>
      <c r="F1266" s="2"/>
      <c r="G1266" s="2">
        <v>-17.34</v>
      </c>
      <c r="H1266" s="2">
        <v>145.44999999999999</v>
      </c>
      <c r="I1266" s="2">
        <v>1100</v>
      </c>
      <c r="J1266" t="s">
        <v>6</v>
      </c>
      <c r="K1266" s="1">
        <v>20682</v>
      </c>
      <c r="L1266" t="s">
        <v>95</v>
      </c>
      <c r="M1266" t="s">
        <v>90</v>
      </c>
      <c r="N1266" t="s">
        <v>14</v>
      </c>
      <c r="O1266" t="s">
        <v>16</v>
      </c>
      <c r="P1266" t="s">
        <v>27</v>
      </c>
      <c r="Q1266">
        <v>5</v>
      </c>
      <c r="R1266">
        <v>16.27</v>
      </c>
      <c r="S1266">
        <f t="shared" si="74"/>
        <v>56100</v>
      </c>
      <c r="T1266">
        <f t="shared" si="75"/>
        <v>26104</v>
      </c>
      <c r="U1266">
        <f t="shared" si="76"/>
        <v>2.1490959239963225</v>
      </c>
      <c r="V1266">
        <v>320</v>
      </c>
      <c r="W1266">
        <v>323</v>
      </c>
    </row>
    <row r="1267" spans="1:23" hidden="1" x14ac:dyDescent="0.2">
      <c r="A1267">
        <v>24</v>
      </c>
      <c r="B1267" t="s">
        <v>80</v>
      </c>
      <c r="C1267" t="s">
        <v>55</v>
      </c>
      <c r="D1267" s="2" t="s">
        <v>94</v>
      </c>
      <c r="E1267" s="2"/>
      <c r="F1267" s="2"/>
      <c r="G1267" s="2">
        <v>-17.34</v>
      </c>
      <c r="H1267" s="2">
        <v>145.44999999999999</v>
      </c>
      <c r="I1267" s="2">
        <v>1100</v>
      </c>
      <c r="J1267" t="s">
        <v>6</v>
      </c>
      <c r="K1267" s="1">
        <v>20682</v>
      </c>
      <c r="L1267" t="s">
        <v>95</v>
      </c>
      <c r="M1267" t="s">
        <v>90</v>
      </c>
      <c r="N1267" t="s">
        <v>14</v>
      </c>
      <c r="O1267" t="s">
        <v>16</v>
      </c>
      <c r="P1267" t="s">
        <v>27</v>
      </c>
      <c r="Q1267">
        <v>6</v>
      </c>
      <c r="R1267">
        <v>11.72</v>
      </c>
      <c r="S1267">
        <f t="shared" si="74"/>
        <v>56100</v>
      </c>
      <c r="T1267">
        <f t="shared" si="75"/>
        <v>26104</v>
      </c>
      <c r="U1267">
        <f t="shared" si="76"/>
        <v>2.1490959239963225</v>
      </c>
      <c r="V1267">
        <v>320</v>
      </c>
      <c r="W1267">
        <v>323</v>
      </c>
    </row>
    <row r="1268" spans="1:23" hidden="1" x14ac:dyDescent="0.2">
      <c r="A1268">
        <v>24</v>
      </c>
      <c r="B1268" t="s">
        <v>80</v>
      </c>
      <c r="C1268" t="s">
        <v>55</v>
      </c>
      <c r="D1268" s="2" t="s">
        <v>94</v>
      </c>
      <c r="E1268" s="2"/>
      <c r="F1268" s="2"/>
      <c r="G1268" s="2">
        <v>-17.34</v>
      </c>
      <c r="H1268" s="2">
        <v>145.44999999999999</v>
      </c>
      <c r="I1268" s="2">
        <v>1100</v>
      </c>
      <c r="J1268" t="s">
        <v>6</v>
      </c>
      <c r="K1268" s="1">
        <v>20682</v>
      </c>
      <c r="L1268" t="s">
        <v>95</v>
      </c>
      <c r="M1268" t="s">
        <v>90</v>
      </c>
      <c r="N1268" t="s">
        <v>14</v>
      </c>
      <c r="O1268" t="s">
        <v>18</v>
      </c>
      <c r="P1268" t="s">
        <v>27</v>
      </c>
      <c r="Q1268">
        <v>1</v>
      </c>
      <c r="R1268">
        <v>1.91</v>
      </c>
      <c r="S1268">
        <f t="shared" si="74"/>
        <v>56100</v>
      </c>
      <c r="T1268">
        <f t="shared" si="75"/>
        <v>26104</v>
      </c>
      <c r="U1268">
        <f t="shared" si="76"/>
        <v>2.1490959239963225</v>
      </c>
      <c r="V1268">
        <v>320</v>
      </c>
      <c r="W1268">
        <v>323</v>
      </c>
    </row>
    <row r="1269" spans="1:23" hidden="1" x14ac:dyDescent="0.2">
      <c r="A1269">
        <v>24</v>
      </c>
      <c r="B1269" t="s">
        <v>80</v>
      </c>
      <c r="C1269" t="s">
        <v>55</v>
      </c>
      <c r="D1269" s="2" t="s">
        <v>94</v>
      </c>
      <c r="E1269" s="2"/>
      <c r="F1269" s="2"/>
      <c r="G1269" s="2">
        <v>-17.34</v>
      </c>
      <c r="H1269" s="2">
        <v>145.44999999999999</v>
      </c>
      <c r="I1269" s="2">
        <v>1100</v>
      </c>
      <c r="J1269" t="s">
        <v>6</v>
      </c>
      <c r="K1269" s="1">
        <v>20682</v>
      </c>
      <c r="L1269" t="s">
        <v>95</v>
      </c>
      <c r="M1269" t="s">
        <v>90</v>
      </c>
      <c r="N1269" t="s">
        <v>14</v>
      </c>
      <c r="O1269" t="s">
        <v>18</v>
      </c>
      <c r="P1269" t="s">
        <v>27</v>
      </c>
      <c r="Q1269">
        <v>2</v>
      </c>
      <c r="R1269">
        <v>2.61</v>
      </c>
      <c r="S1269">
        <f t="shared" si="74"/>
        <v>56100</v>
      </c>
      <c r="T1269">
        <f t="shared" si="75"/>
        <v>26104</v>
      </c>
      <c r="U1269">
        <f t="shared" si="76"/>
        <v>2.1490959239963225</v>
      </c>
      <c r="V1269">
        <v>320</v>
      </c>
      <c r="W1269">
        <v>323</v>
      </c>
    </row>
    <row r="1270" spans="1:23" hidden="1" x14ac:dyDescent="0.2">
      <c r="A1270">
        <v>24</v>
      </c>
      <c r="B1270" t="s">
        <v>80</v>
      </c>
      <c r="C1270" t="s">
        <v>55</v>
      </c>
      <c r="D1270" s="2" t="s">
        <v>94</v>
      </c>
      <c r="E1270" s="2"/>
      <c r="F1270" s="2"/>
      <c r="G1270" s="2">
        <v>-17.34</v>
      </c>
      <c r="H1270" s="2">
        <v>145.44999999999999</v>
      </c>
      <c r="I1270" s="2">
        <v>1100</v>
      </c>
      <c r="J1270" t="s">
        <v>6</v>
      </c>
      <c r="K1270" s="1">
        <v>20682</v>
      </c>
      <c r="L1270" t="s">
        <v>95</v>
      </c>
      <c r="M1270" t="s">
        <v>90</v>
      </c>
      <c r="N1270" t="s">
        <v>14</v>
      </c>
      <c r="O1270" t="s">
        <v>18</v>
      </c>
      <c r="P1270" t="s">
        <v>27</v>
      </c>
      <c r="Q1270">
        <v>3</v>
      </c>
      <c r="R1270">
        <v>2.12</v>
      </c>
      <c r="S1270">
        <f t="shared" si="74"/>
        <v>56100</v>
      </c>
      <c r="T1270">
        <f t="shared" si="75"/>
        <v>26104</v>
      </c>
      <c r="U1270">
        <f t="shared" si="76"/>
        <v>2.1490959239963225</v>
      </c>
      <c r="V1270">
        <v>320</v>
      </c>
      <c r="W1270">
        <v>323</v>
      </c>
    </row>
    <row r="1271" spans="1:23" hidden="1" x14ac:dyDescent="0.2">
      <c r="A1271">
        <v>24</v>
      </c>
      <c r="B1271" t="s">
        <v>80</v>
      </c>
      <c r="C1271" t="s">
        <v>55</v>
      </c>
      <c r="D1271" s="2" t="s">
        <v>94</v>
      </c>
      <c r="E1271" s="2"/>
      <c r="F1271" s="2"/>
      <c r="G1271" s="2">
        <v>-17.34</v>
      </c>
      <c r="H1271" s="2">
        <v>145.44999999999999</v>
      </c>
      <c r="I1271" s="2">
        <v>1100</v>
      </c>
      <c r="J1271" t="s">
        <v>6</v>
      </c>
      <c r="K1271" s="1">
        <v>20682</v>
      </c>
      <c r="L1271" t="s">
        <v>95</v>
      </c>
      <c r="M1271" t="s">
        <v>90</v>
      </c>
      <c r="N1271" t="s">
        <v>14</v>
      </c>
      <c r="O1271" t="s">
        <v>18</v>
      </c>
      <c r="P1271" t="s">
        <v>27</v>
      </c>
      <c r="Q1271">
        <v>4</v>
      </c>
      <c r="R1271">
        <v>1.95</v>
      </c>
      <c r="S1271">
        <f t="shared" si="74"/>
        <v>56100</v>
      </c>
      <c r="T1271">
        <f t="shared" si="75"/>
        <v>26104</v>
      </c>
      <c r="U1271">
        <f t="shared" si="76"/>
        <v>2.1490959239963225</v>
      </c>
      <c r="V1271">
        <v>320</v>
      </c>
      <c r="W1271">
        <v>323</v>
      </c>
    </row>
    <row r="1272" spans="1:23" hidden="1" x14ac:dyDescent="0.2">
      <c r="A1272">
        <v>24</v>
      </c>
      <c r="B1272" t="s">
        <v>80</v>
      </c>
      <c r="C1272" t="s">
        <v>55</v>
      </c>
      <c r="D1272" s="2" t="s">
        <v>94</v>
      </c>
      <c r="E1272" s="2"/>
      <c r="F1272" s="2"/>
      <c r="G1272" s="2">
        <v>-17.34</v>
      </c>
      <c r="H1272" s="2">
        <v>145.44999999999999</v>
      </c>
      <c r="I1272" s="2">
        <v>1100</v>
      </c>
      <c r="J1272" t="s">
        <v>6</v>
      </c>
      <c r="K1272" s="1">
        <v>20682</v>
      </c>
      <c r="L1272" t="s">
        <v>95</v>
      </c>
      <c r="M1272" t="s">
        <v>90</v>
      </c>
      <c r="N1272" t="s">
        <v>14</v>
      </c>
      <c r="O1272" t="s">
        <v>18</v>
      </c>
      <c r="P1272" t="s">
        <v>27</v>
      </c>
      <c r="Q1272">
        <v>5</v>
      </c>
      <c r="R1272">
        <v>1.86</v>
      </c>
      <c r="S1272">
        <f t="shared" si="74"/>
        <v>56100</v>
      </c>
      <c r="T1272">
        <f t="shared" si="75"/>
        <v>26104</v>
      </c>
      <c r="U1272">
        <f t="shared" si="76"/>
        <v>2.1490959239963225</v>
      </c>
      <c r="V1272">
        <v>320</v>
      </c>
      <c r="W1272">
        <v>323</v>
      </c>
    </row>
    <row r="1273" spans="1:23" hidden="1" x14ac:dyDescent="0.2">
      <c r="A1273">
        <v>24</v>
      </c>
      <c r="B1273" t="s">
        <v>80</v>
      </c>
      <c r="C1273" t="s">
        <v>55</v>
      </c>
      <c r="D1273" s="2" t="s">
        <v>94</v>
      </c>
      <c r="E1273" s="2"/>
      <c r="F1273" s="2"/>
      <c r="G1273" s="2">
        <v>-17.34</v>
      </c>
      <c r="H1273" s="2">
        <v>145.44999999999999</v>
      </c>
      <c r="I1273" s="2">
        <v>1100</v>
      </c>
      <c r="J1273" t="s">
        <v>6</v>
      </c>
      <c r="K1273" s="1">
        <v>20682</v>
      </c>
      <c r="L1273" t="s">
        <v>95</v>
      </c>
      <c r="M1273" t="s">
        <v>90</v>
      </c>
      <c r="N1273" t="s">
        <v>14</v>
      </c>
      <c r="O1273" t="s">
        <v>18</v>
      </c>
      <c r="P1273" t="s">
        <v>27</v>
      </c>
      <c r="Q1273">
        <v>6</v>
      </c>
      <c r="R1273">
        <v>3.59</v>
      </c>
      <c r="S1273">
        <f t="shared" si="74"/>
        <v>56100</v>
      </c>
      <c r="T1273">
        <f t="shared" si="75"/>
        <v>26104</v>
      </c>
      <c r="U1273">
        <f t="shared" si="76"/>
        <v>2.1490959239963225</v>
      </c>
      <c r="V1273">
        <v>320</v>
      </c>
      <c r="W1273">
        <v>323</v>
      </c>
    </row>
    <row r="1274" spans="1:23" hidden="1" x14ac:dyDescent="0.2">
      <c r="A1274">
        <v>24</v>
      </c>
      <c r="B1274" t="s">
        <v>80</v>
      </c>
      <c r="C1274" t="s">
        <v>55</v>
      </c>
      <c r="D1274" s="2" t="s">
        <v>94</v>
      </c>
      <c r="E1274" s="2"/>
      <c r="F1274" s="2"/>
      <c r="G1274" s="2">
        <v>-17.34</v>
      </c>
      <c r="H1274" s="2">
        <v>145.44999999999999</v>
      </c>
      <c r="I1274" s="2">
        <v>1100</v>
      </c>
      <c r="J1274" t="s">
        <v>6</v>
      </c>
      <c r="K1274" s="1">
        <v>20682</v>
      </c>
      <c r="L1274" t="s">
        <v>95</v>
      </c>
      <c r="M1274" t="s">
        <v>90</v>
      </c>
      <c r="N1274" t="s">
        <v>14</v>
      </c>
      <c r="O1274" t="s">
        <v>19</v>
      </c>
      <c r="P1274" t="s">
        <v>27</v>
      </c>
      <c r="Q1274">
        <v>1</v>
      </c>
      <c r="R1274">
        <v>10.18</v>
      </c>
      <c r="S1274">
        <f t="shared" si="74"/>
        <v>56100</v>
      </c>
      <c r="T1274">
        <f t="shared" si="75"/>
        <v>26104</v>
      </c>
      <c r="U1274">
        <f t="shared" si="76"/>
        <v>2.1490959239963225</v>
      </c>
      <c r="V1274">
        <v>320</v>
      </c>
      <c r="W1274">
        <v>323</v>
      </c>
    </row>
    <row r="1275" spans="1:23" hidden="1" x14ac:dyDescent="0.2">
      <c r="A1275">
        <v>24</v>
      </c>
      <c r="B1275" t="s">
        <v>80</v>
      </c>
      <c r="C1275" t="s">
        <v>55</v>
      </c>
      <c r="D1275" s="2" t="s">
        <v>94</v>
      </c>
      <c r="E1275" s="2"/>
      <c r="F1275" s="2"/>
      <c r="G1275" s="2">
        <v>-17.34</v>
      </c>
      <c r="H1275" s="2">
        <v>145.44999999999999</v>
      </c>
      <c r="I1275" s="2">
        <v>1100</v>
      </c>
      <c r="J1275" t="s">
        <v>6</v>
      </c>
      <c r="K1275" s="1">
        <v>20682</v>
      </c>
      <c r="L1275" t="s">
        <v>95</v>
      </c>
      <c r="M1275" t="s">
        <v>90</v>
      </c>
      <c r="N1275" t="s">
        <v>14</v>
      </c>
      <c r="O1275" t="s">
        <v>19</v>
      </c>
      <c r="P1275" t="s">
        <v>27</v>
      </c>
      <c r="Q1275">
        <v>2</v>
      </c>
      <c r="R1275">
        <v>9.6300000000000008</v>
      </c>
      <c r="S1275">
        <f t="shared" si="74"/>
        <v>56100</v>
      </c>
      <c r="T1275">
        <f t="shared" si="75"/>
        <v>26104</v>
      </c>
      <c r="U1275">
        <f t="shared" si="76"/>
        <v>2.1490959239963225</v>
      </c>
      <c r="V1275">
        <v>320</v>
      </c>
      <c r="W1275">
        <v>323</v>
      </c>
    </row>
    <row r="1276" spans="1:23" hidden="1" x14ac:dyDescent="0.2">
      <c r="A1276">
        <v>24</v>
      </c>
      <c r="B1276" t="s">
        <v>80</v>
      </c>
      <c r="C1276" t="s">
        <v>55</v>
      </c>
      <c r="D1276" s="2" t="s">
        <v>94</v>
      </c>
      <c r="E1276" s="2"/>
      <c r="F1276" s="2"/>
      <c r="G1276" s="2">
        <v>-17.34</v>
      </c>
      <c r="H1276" s="2">
        <v>145.44999999999999</v>
      </c>
      <c r="I1276" s="2">
        <v>1100</v>
      </c>
      <c r="J1276" t="s">
        <v>6</v>
      </c>
      <c r="K1276" s="1">
        <v>20682</v>
      </c>
      <c r="L1276" t="s">
        <v>95</v>
      </c>
      <c r="M1276" t="s">
        <v>90</v>
      </c>
      <c r="N1276" t="s">
        <v>14</v>
      </c>
      <c r="O1276" t="s">
        <v>19</v>
      </c>
      <c r="P1276" t="s">
        <v>27</v>
      </c>
      <c r="Q1276">
        <v>3</v>
      </c>
      <c r="R1276">
        <v>7.81</v>
      </c>
      <c r="S1276">
        <f t="shared" si="74"/>
        <v>56100</v>
      </c>
      <c r="T1276">
        <f t="shared" si="75"/>
        <v>26104</v>
      </c>
      <c r="U1276">
        <f t="shared" si="76"/>
        <v>2.1490959239963225</v>
      </c>
      <c r="V1276">
        <v>320</v>
      </c>
      <c r="W1276">
        <v>323</v>
      </c>
    </row>
    <row r="1277" spans="1:23" hidden="1" x14ac:dyDescent="0.2">
      <c r="A1277">
        <v>24</v>
      </c>
      <c r="B1277" t="s">
        <v>80</v>
      </c>
      <c r="C1277" t="s">
        <v>55</v>
      </c>
      <c r="D1277" s="2" t="s">
        <v>94</v>
      </c>
      <c r="E1277" s="2"/>
      <c r="F1277" s="2"/>
      <c r="G1277" s="2">
        <v>-17.34</v>
      </c>
      <c r="H1277" s="2">
        <v>145.44999999999999</v>
      </c>
      <c r="I1277" s="2">
        <v>1100</v>
      </c>
      <c r="J1277" t="s">
        <v>6</v>
      </c>
      <c r="K1277" s="1">
        <v>20682</v>
      </c>
      <c r="L1277" t="s">
        <v>95</v>
      </c>
      <c r="M1277" t="s">
        <v>90</v>
      </c>
      <c r="N1277" t="s">
        <v>14</v>
      </c>
      <c r="O1277" t="s">
        <v>19</v>
      </c>
      <c r="P1277" t="s">
        <v>27</v>
      </c>
      <c r="Q1277">
        <v>4</v>
      </c>
      <c r="R1277">
        <v>11.55</v>
      </c>
      <c r="S1277">
        <f t="shared" si="74"/>
        <v>56100</v>
      </c>
      <c r="T1277">
        <f t="shared" si="75"/>
        <v>26104</v>
      </c>
      <c r="U1277">
        <f t="shared" si="76"/>
        <v>2.1490959239963225</v>
      </c>
      <c r="V1277">
        <v>320</v>
      </c>
      <c r="W1277">
        <v>323</v>
      </c>
    </row>
    <row r="1278" spans="1:23" hidden="1" x14ac:dyDescent="0.2">
      <c r="A1278">
        <v>24</v>
      </c>
      <c r="B1278" t="s">
        <v>80</v>
      </c>
      <c r="C1278" t="s">
        <v>55</v>
      </c>
      <c r="D1278" s="2" t="s">
        <v>94</v>
      </c>
      <c r="E1278" s="2"/>
      <c r="F1278" s="2"/>
      <c r="G1278" s="2">
        <v>-17.34</v>
      </c>
      <c r="H1278" s="2">
        <v>145.44999999999999</v>
      </c>
      <c r="I1278" s="2">
        <v>1100</v>
      </c>
      <c r="J1278" t="s">
        <v>6</v>
      </c>
      <c r="K1278" s="1">
        <v>20682</v>
      </c>
      <c r="L1278" t="s">
        <v>95</v>
      </c>
      <c r="M1278" t="s">
        <v>90</v>
      </c>
      <c r="N1278" t="s">
        <v>14</v>
      </c>
      <c r="O1278" t="s">
        <v>19</v>
      </c>
      <c r="P1278" t="s">
        <v>27</v>
      </c>
      <c r="Q1278">
        <v>5</v>
      </c>
      <c r="R1278">
        <v>9.8000000000000007</v>
      </c>
      <c r="S1278">
        <f t="shared" si="74"/>
        <v>56100</v>
      </c>
      <c r="T1278">
        <f t="shared" si="75"/>
        <v>26104</v>
      </c>
      <c r="U1278">
        <f t="shared" si="76"/>
        <v>2.1490959239963225</v>
      </c>
      <c r="V1278">
        <v>320</v>
      </c>
      <c r="W1278">
        <v>323</v>
      </c>
    </row>
    <row r="1279" spans="1:23" hidden="1" x14ac:dyDescent="0.2">
      <c r="A1279">
        <v>24</v>
      </c>
      <c r="B1279" t="s">
        <v>80</v>
      </c>
      <c r="C1279" t="s">
        <v>55</v>
      </c>
      <c r="D1279" s="2" t="s">
        <v>94</v>
      </c>
      <c r="E1279" s="2"/>
      <c r="F1279" s="2"/>
      <c r="G1279" s="2">
        <v>-17.34</v>
      </c>
      <c r="H1279" s="2">
        <v>145.44999999999999</v>
      </c>
      <c r="I1279" s="2">
        <v>1100</v>
      </c>
      <c r="J1279" t="s">
        <v>6</v>
      </c>
      <c r="K1279" s="1">
        <v>20682</v>
      </c>
      <c r="L1279" t="s">
        <v>95</v>
      </c>
      <c r="M1279" t="s">
        <v>90</v>
      </c>
      <c r="N1279" t="s">
        <v>14</v>
      </c>
      <c r="O1279" t="s">
        <v>19</v>
      </c>
      <c r="P1279" t="s">
        <v>27</v>
      </c>
      <c r="Q1279">
        <v>6</v>
      </c>
      <c r="R1279">
        <v>8.3000000000000007</v>
      </c>
      <c r="S1279">
        <f t="shared" si="74"/>
        <v>56100</v>
      </c>
      <c r="T1279">
        <f t="shared" si="75"/>
        <v>26104</v>
      </c>
      <c r="U1279">
        <f t="shared" si="76"/>
        <v>2.1490959239963225</v>
      </c>
      <c r="V1279">
        <v>320</v>
      </c>
      <c r="W1279">
        <v>323</v>
      </c>
    </row>
    <row r="1280" spans="1:23" hidden="1" x14ac:dyDescent="0.2">
      <c r="A1280">
        <v>24</v>
      </c>
      <c r="B1280" t="s">
        <v>80</v>
      </c>
      <c r="C1280" t="s">
        <v>55</v>
      </c>
      <c r="D1280" s="2" t="s">
        <v>94</v>
      </c>
      <c r="E1280" s="2"/>
      <c r="F1280" s="2"/>
      <c r="G1280" s="2">
        <v>-17.34</v>
      </c>
      <c r="H1280" s="2">
        <v>145.44999999999999</v>
      </c>
      <c r="I1280" s="2">
        <v>1100</v>
      </c>
      <c r="J1280" t="s">
        <v>6</v>
      </c>
      <c r="K1280" s="1">
        <v>20682</v>
      </c>
      <c r="L1280" t="s">
        <v>95</v>
      </c>
      <c r="M1280" t="s">
        <v>90</v>
      </c>
      <c r="N1280" t="s">
        <v>24</v>
      </c>
      <c r="O1280" t="s">
        <v>15</v>
      </c>
      <c r="P1280" t="s">
        <v>26</v>
      </c>
      <c r="Q1280">
        <v>1</v>
      </c>
      <c r="R1280">
        <v>50.53</v>
      </c>
      <c r="S1280">
        <f t="shared" si="74"/>
        <v>56100</v>
      </c>
      <c r="T1280">
        <f t="shared" si="75"/>
        <v>26104</v>
      </c>
      <c r="U1280">
        <f t="shared" si="76"/>
        <v>2.1490959239963225</v>
      </c>
      <c r="V1280">
        <v>320</v>
      </c>
      <c r="W1280">
        <v>323</v>
      </c>
    </row>
    <row r="1281" spans="1:23" hidden="1" x14ac:dyDescent="0.2">
      <c r="A1281">
        <v>24</v>
      </c>
      <c r="B1281" t="s">
        <v>80</v>
      </c>
      <c r="C1281" t="s">
        <v>55</v>
      </c>
      <c r="D1281" s="2" t="s">
        <v>94</v>
      </c>
      <c r="E1281" s="2"/>
      <c r="F1281" s="2"/>
      <c r="G1281" s="2">
        <v>-17.34</v>
      </c>
      <c r="H1281" s="2">
        <v>145.44999999999999</v>
      </c>
      <c r="I1281" s="2">
        <v>1100</v>
      </c>
      <c r="J1281" t="s">
        <v>6</v>
      </c>
      <c r="K1281" s="1">
        <v>20682</v>
      </c>
      <c r="L1281" t="s">
        <v>95</v>
      </c>
      <c r="M1281" t="s">
        <v>90</v>
      </c>
      <c r="N1281" t="s">
        <v>24</v>
      </c>
      <c r="O1281" t="s">
        <v>15</v>
      </c>
      <c r="P1281" t="s">
        <v>26</v>
      </c>
      <c r="Q1281">
        <v>2</v>
      </c>
      <c r="R1281">
        <v>48.84</v>
      </c>
      <c r="S1281">
        <f t="shared" si="74"/>
        <v>56100</v>
      </c>
      <c r="T1281">
        <f t="shared" si="75"/>
        <v>26104</v>
      </c>
      <c r="U1281">
        <f t="shared" si="76"/>
        <v>2.1490959239963225</v>
      </c>
      <c r="V1281">
        <v>320</v>
      </c>
      <c r="W1281">
        <v>323</v>
      </c>
    </row>
    <row r="1282" spans="1:23" hidden="1" x14ac:dyDescent="0.2">
      <c r="A1282">
        <v>24</v>
      </c>
      <c r="B1282" t="s">
        <v>80</v>
      </c>
      <c r="C1282" t="s">
        <v>55</v>
      </c>
      <c r="D1282" s="2" t="s">
        <v>94</v>
      </c>
      <c r="E1282" s="2"/>
      <c r="F1282" s="2"/>
      <c r="G1282" s="2">
        <v>-17.34</v>
      </c>
      <c r="H1282" s="2">
        <v>145.44999999999999</v>
      </c>
      <c r="I1282" s="2">
        <v>1100</v>
      </c>
      <c r="J1282" t="s">
        <v>6</v>
      </c>
      <c r="K1282" s="1">
        <v>20682</v>
      </c>
      <c r="L1282" t="s">
        <v>95</v>
      </c>
      <c r="M1282" t="s">
        <v>90</v>
      </c>
      <c r="N1282" t="s">
        <v>24</v>
      </c>
      <c r="O1282" t="s">
        <v>15</v>
      </c>
      <c r="P1282" t="s">
        <v>26</v>
      </c>
      <c r="Q1282">
        <v>3</v>
      </c>
      <c r="R1282">
        <v>40.75</v>
      </c>
      <c r="S1282">
        <f t="shared" si="74"/>
        <v>56100</v>
      </c>
      <c r="T1282">
        <f t="shared" si="75"/>
        <v>26104</v>
      </c>
      <c r="U1282">
        <f t="shared" si="76"/>
        <v>2.1490959239963225</v>
      </c>
      <c r="V1282">
        <v>320</v>
      </c>
      <c r="W1282">
        <v>323</v>
      </c>
    </row>
    <row r="1283" spans="1:23" hidden="1" x14ac:dyDescent="0.2">
      <c r="A1283">
        <v>24</v>
      </c>
      <c r="B1283" t="s">
        <v>80</v>
      </c>
      <c r="C1283" t="s">
        <v>55</v>
      </c>
      <c r="D1283" s="2" t="s">
        <v>94</v>
      </c>
      <c r="E1283" s="2"/>
      <c r="F1283" s="2"/>
      <c r="G1283" s="2">
        <v>-17.34</v>
      </c>
      <c r="H1283" s="2">
        <v>145.44999999999999</v>
      </c>
      <c r="I1283" s="2">
        <v>1100</v>
      </c>
      <c r="J1283" t="s">
        <v>6</v>
      </c>
      <c r="K1283" s="1">
        <v>20682</v>
      </c>
      <c r="L1283" t="s">
        <v>95</v>
      </c>
      <c r="M1283" t="s">
        <v>90</v>
      </c>
      <c r="N1283" t="s">
        <v>24</v>
      </c>
      <c r="O1283" t="s">
        <v>15</v>
      </c>
      <c r="P1283" t="s">
        <v>26</v>
      </c>
      <c r="Q1283">
        <v>4</v>
      </c>
      <c r="R1283">
        <v>44.44</v>
      </c>
      <c r="S1283">
        <f t="shared" si="74"/>
        <v>56100</v>
      </c>
      <c r="T1283">
        <f t="shared" si="75"/>
        <v>26104</v>
      </c>
      <c r="U1283">
        <f t="shared" si="76"/>
        <v>2.1490959239963225</v>
      </c>
      <c r="V1283">
        <v>320</v>
      </c>
      <c r="W1283">
        <v>323</v>
      </c>
    </row>
    <row r="1284" spans="1:23" hidden="1" x14ac:dyDescent="0.2">
      <c r="A1284">
        <v>24</v>
      </c>
      <c r="B1284" t="s">
        <v>80</v>
      </c>
      <c r="C1284" t="s">
        <v>55</v>
      </c>
      <c r="D1284" s="2" t="s">
        <v>94</v>
      </c>
      <c r="E1284" s="2"/>
      <c r="F1284" s="2"/>
      <c r="G1284" s="2">
        <v>-17.34</v>
      </c>
      <c r="H1284" s="2">
        <v>145.44999999999999</v>
      </c>
      <c r="I1284" s="2">
        <v>1100</v>
      </c>
      <c r="J1284" t="s">
        <v>6</v>
      </c>
      <c r="K1284" s="1">
        <v>20682</v>
      </c>
      <c r="L1284" t="s">
        <v>95</v>
      </c>
      <c r="M1284" t="s">
        <v>90</v>
      </c>
      <c r="N1284" t="s">
        <v>24</v>
      </c>
      <c r="O1284" t="s">
        <v>15</v>
      </c>
      <c r="P1284" t="s">
        <v>26</v>
      </c>
      <c r="Q1284">
        <v>5</v>
      </c>
      <c r="R1284">
        <v>43.53</v>
      </c>
      <c r="S1284">
        <f t="shared" si="74"/>
        <v>56100</v>
      </c>
      <c r="T1284">
        <f t="shared" si="75"/>
        <v>26104</v>
      </c>
      <c r="U1284">
        <f t="shared" si="76"/>
        <v>2.1490959239963225</v>
      </c>
      <c r="V1284">
        <v>320</v>
      </c>
      <c r="W1284">
        <v>323</v>
      </c>
    </row>
    <row r="1285" spans="1:23" hidden="1" x14ac:dyDescent="0.2">
      <c r="A1285">
        <v>24</v>
      </c>
      <c r="B1285" t="s">
        <v>80</v>
      </c>
      <c r="C1285" t="s">
        <v>55</v>
      </c>
      <c r="D1285" s="2" t="s">
        <v>94</v>
      </c>
      <c r="E1285" s="2"/>
      <c r="F1285" s="2"/>
      <c r="G1285" s="2">
        <v>-17.34</v>
      </c>
      <c r="H1285" s="2">
        <v>145.44999999999999</v>
      </c>
      <c r="I1285" s="2">
        <v>1100</v>
      </c>
      <c r="J1285" t="s">
        <v>6</v>
      </c>
      <c r="K1285" s="1">
        <v>20682</v>
      </c>
      <c r="L1285" t="s">
        <v>95</v>
      </c>
      <c r="M1285" t="s">
        <v>90</v>
      </c>
      <c r="N1285" t="s">
        <v>24</v>
      </c>
      <c r="O1285" t="s">
        <v>15</v>
      </c>
      <c r="P1285" t="s">
        <v>26</v>
      </c>
      <c r="Q1285">
        <v>6</v>
      </c>
      <c r="R1285">
        <v>44.52</v>
      </c>
      <c r="S1285">
        <f t="shared" si="74"/>
        <v>56100</v>
      </c>
      <c r="T1285">
        <f t="shared" si="75"/>
        <v>26104</v>
      </c>
      <c r="U1285">
        <f t="shared" si="76"/>
        <v>2.1490959239963225</v>
      </c>
      <c r="V1285">
        <v>320</v>
      </c>
      <c r="W1285">
        <v>323</v>
      </c>
    </row>
    <row r="1286" spans="1:23" hidden="1" x14ac:dyDescent="0.2">
      <c r="A1286">
        <v>24</v>
      </c>
      <c r="B1286" t="s">
        <v>80</v>
      </c>
      <c r="C1286" t="s">
        <v>55</v>
      </c>
      <c r="D1286" s="2" t="s">
        <v>94</v>
      </c>
      <c r="E1286" s="2"/>
      <c r="F1286" s="2"/>
      <c r="G1286" s="2">
        <v>-17.34</v>
      </c>
      <c r="H1286" s="2">
        <v>145.44999999999999</v>
      </c>
      <c r="I1286" s="2">
        <v>1100</v>
      </c>
      <c r="J1286" t="s">
        <v>6</v>
      </c>
      <c r="K1286" s="1">
        <v>20682</v>
      </c>
      <c r="L1286" t="s">
        <v>95</v>
      </c>
      <c r="M1286" t="s">
        <v>90</v>
      </c>
      <c r="N1286" t="s">
        <v>24</v>
      </c>
      <c r="O1286" t="s">
        <v>15</v>
      </c>
      <c r="P1286" t="s">
        <v>26</v>
      </c>
      <c r="Q1286">
        <v>7</v>
      </c>
      <c r="R1286">
        <v>48.83</v>
      </c>
      <c r="S1286">
        <f t="shared" si="74"/>
        <v>56100</v>
      </c>
      <c r="T1286">
        <f t="shared" si="75"/>
        <v>26104</v>
      </c>
      <c r="U1286">
        <f t="shared" si="76"/>
        <v>2.1490959239963225</v>
      </c>
      <c r="V1286">
        <v>320</v>
      </c>
      <c r="W1286">
        <v>323</v>
      </c>
    </row>
    <row r="1287" spans="1:23" hidden="1" x14ac:dyDescent="0.2">
      <c r="A1287">
        <v>24</v>
      </c>
      <c r="B1287" t="s">
        <v>80</v>
      </c>
      <c r="C1287" t="s">
        <v>55</v>
      </c>
      <c r="D1287" s="2" t="s">
        <v>94</v>
      </c>
      <c r="E1287" s="2"/>
      <c r="F1287" s="2"/>
      <c r="G1287" s="2">
        <v>-17.34</v>
      </c>
      <c r="H1287" s="2">
        <v>145.44999999999999</v>
      </c>
      <c r="I1287" s="2">
        <v>1100</v>
      </c>
      <c r="J1287" t="s">
        <v>6</v>
      </c>
      <c r="K1287" s="1">
        <v>20682</v>
      </c>
      <c r="L1287" t="s">
        <v>95</v>
      </c>
      <c r="M1287" t="s">
        <v>90</v>
      </c>
      <c r="N1287" t="s">
        <v>24</v>
      </c>
      <c r="O1287" t="s">
        <v>15</v>
      </c>
      <c r="P1287" t="s">
        <v>26</v>
      </c>
      <c r="Q1287">
        <v>8</v>
      </c>
      <c r="R1287">
        <v>40.15</v>
      </c>
      <c r="S1287">
        <f t="shared" si="74"/>
        <v>56100</v>
      </c>
      <c r="T1287">
        <f t="shared" si="75"/>
        <v>26104</v>
      </c>
      <c r="U1287">
        <f t="shared" si="76"/>
        <v>2.1490959239963225</v>
      </c>
      <c r="V1287">
        <v>320</v>
      </c>
      <c r="W1287">
        <v>323</v>
      </c>
    </row>
    <row r="1288" spans="1:23" hidden="1" x14ac:dyDescent="0.2">
      <c r="A1288">
        <v>24</v>
      </c>
      <c r="B1288" t="s">
        <v>80</v>
      </c>
      <c r="C1288" t="s">
        <v>55</v>
      </c>
      <c r="D1288" s="2" t="s">
        <v>94</v>
      </c>
      <c r="E1288" s="2"/>
      <c r="F1288" s="2"/>
      <c r="G1288" s="2">
        <v>-17.34</v>
      </c>
      <c r="H1288" s="2">
        <v>145.44999999999999</v>
      </c>
      <c r="I1288" s="2">
        <v>1100</v>
      </c>
      <c r="J1288" t="s">
        <v>6</v>
      </c>
      <c r="K1288" s="1">
        <v>20682</v>
      </c>
      <c r="L1288" t="s">
        <v>95</v>
      </c>
      <c r="M1288" t="s">
        <v>90</v>
      </c>
      <c r="N1288" t="s">
        <v>24</v>
      </c>
      <c r="O1288" t="s">
        <v>15</v>
      </c>
      <c r="P1288" t="s">
        <v>26</v>
      </c>
      <c r="Q1288">
        <v>9</v>
      </c>
      <c r="R1288">
        <v>47.88</v>
      </c>
      <c r="S1288">
        <f t="shared" si="74"/>
        <v>56100</v>
      </c>
      <c r="T1288">
        <f t="shared" si="75"/>
        <v>26104</v>
      </c>
      <c r="U1288">
        <f t="shared" si="76"/>
        <v>2.1490959239963225</v>
      </c>
      <c r="V1288">
        <v>320</v>
      </c>
      <c r="W1288">
        <v>323</v>
      </c>
    </row>
    <row r="1289" spans="1:23" hidden="1" x14ac:dyDescent="0.2">
      <c r="A1289">
        <v>24</v>
      </c>
      <c r="B1289" t="s">
        <v>80</v>
      </c>
      <c r="C1289" t="s">
        <v>55</v>
      </c>
      <c r="D1289" s="2" t="s">
        <v>94</v>
      </c>
      <c r="E1289" s="2"/>
      <c r="F1289" s="2"/>
      <c r="G1289" s="2">
        <v>-17.34</v>
      </c>
      <c r="H1289" s="2">
        <v>145.44999999999999</v>
      </c>
      <c r="I1289" s="2">
        <v>1100</v>
      </c>
      <c r="J1289" t="s">
        <v>6</v>
      </c>
      <c r="K1289" s="1">
        <v>20682</v>
      </c>
      <c r="L1289" t="s">
        <v>95</v>
      </c>
      <c r="M1289" t="s">
        <v>90</v>
      </c>
      <c r="N1289" t="s">
        <v>24</v>
      </c>
      <c r="O1289" t="s">
        <v>15</v>
      </c>
      <c r="P1289" t="s">
        <v>26</v>
      </c>
      <c r="Q1289">
        <v>10</v>
      </c>
      <c r="R1289">
        <v>38.799999999999997</v>
      </c>
      <c r="S1289">
        <f t="shared" si="74"/>
        <v>56100</v>
      </c>
      <c r="T1289">
        <f t="shared" si="75"/>
        <v>26104</v>
      </c>
      <c r="U1289">
        <f t="shared" si="76"/>
        <v>2.1490959239963225</v>
      </c>
      <c r="V1289">
        <v>320</v>
      </c>
      <c r="W1289">
        <v>323</v>
      </c>
    </row>
    <row r="1290" spans="1:23" x14ac:dyDescent="0.2">
      <c r="A1290">
        <v>24</v>
      </c>
      <c r="B1290" t="s">
        <v>80</v>
      </c>
      <c r="C1290" t="s">
        <v>55</v>
      </c>
      <c r="D1290" s="2" t="s">
        <v>94</v>
      </c>
      <c r="E1290" s="2"/>
      <c r="F1290" s="2"/>
      <c r="G1290" s="2">
        <v>-17.34</v>
      </c>
      <c r="H1290" s="2">
        <v>145.44999999999999</v>
      </c>
      <c r="I1290" s="2">
        <v>1100</v>
      </c>
      <c r="J1290" t="s">
        <v>6</v>
      </c>
      <c r="K1290" s="1">
        <v>20682</v>
      </c>
      <c r="L1290" t="s">
        <v>95</v>
      </c>
      <c r="M1290" t="s">
        <v>90</v>
      </c>
      <c r="N1290" t="s">
        <v>24</v>
      </c>
      <c r="O1290" t="s">
        <v>15</v>
      </c>
      <c r="P1290" t="s">
        <v>27</v>
      </c>
      <c r="Q1290">
        <v>1</v>
      </c>
      <c r="R1290">
        <v>36.9</v>
      </c>
      <c r="S1290">
        <f t="shared" si="74"/>
        <v>56100</v>
      </c>
      <c r="T1290">
        <f t="shared" si="75"/>
        <v>26104</v>
      </c>
      <c r="U1290">
        <f t="shared" si="76"/>
        <v>2.1490959239963225</v>
      </c>
      <c r="V1290">
        <v>320</v>
      </c>
      <c r="W1290">
        <v>323</v>
      </c>
    </row>
    <row r="1291" spans="1:23" x14ac:dyDescent="0.2">
      <c r="A1291">
        <v>24</v>
      </c>
      <c r="B1291" t="s">
        <v>80</v>
      </c>
      <c r="C1291" t="s">
        <v>55</v>
      </c>
      <c r="D1291" s="2" t="s">
        <v>94</v>
      </c>
      <c r="E1291" s="2"/>
      <c r="F1291" s="2"/>
      <c r="G1291" s="2">
        <v>-17.34</v>
      </c>
      <c r="H1291" s="2">
        <v>145.44999999999999</v>
      </c>
      <c r="I1291" s="2">
        <v>1100</v>
      </c>
      <c r="J1291" t="s">
        <v>6</v>
      </c>
      <c r="K1291" s="1">
        <v>20682</v>
      </c>
      <c r="L1291" t="s">
        <v>95</v>
      </c>
      <c r="M1291" t="s">
        <v>90</v>
      </c>
      <c r="N1291" t="s">
        <v>24</v>
      </c>
      <c r="O1291" t="s">
        <v>15</v>
      </c>
      <c r="P1291" t="s">
        <v>27</v>
      </c>
      <c r="Q1291">
        <v>2</v>
      </c>
      <c r="R1291">
        <v>49.55</v>
      </c>
      <c r="S1291">
        <f t="shared" si="74"/>
        <v>56100</v>
      </c>
      <c r="T1291">
        <f t="shared" si="75"/>
        <v>26104</v>
      </c>
      <c r="U1291">
        <f t="shared" si="76"/>
        <v>2.1490959239963225</v>
      </c>
      <c r="V1291">
        <v>320</v>
      </c>
      <c r="W1291">
        <v>323</v>
      </c>
    </row>
    <row r="1292" spans="1:23" x14ac:dyDescent="0.2">
      <c r="A1292">
        <v>24</v>
      </c>
      <c r="B1292" t="s">
        <v>80</v>
      </c>
      <c r="C1292" t="s">
        <v>55</v>
      </c>
      <c r="D1292" s="2" t="s">
        <v>94</v>
      </c>
      <c r="E1292" s="2"/>
      <c r="F1292" s="2"/>
      <c r="G1292" s="2">
        <v>-17.34</v>
      </c>
      <c r="H1292" s="2">
        <v>145.44999999999999</v>
      </c>
      <c r="I1292" s="2">
        <v>1100</v>
      </c>
      <c r="J1292" t="s">
        <v>6</v>
      </c>
      <c r="K1292" s="1">
        <v>20682</v>
      </c>
      <c r="L1292" t="s">
        <v>95</v>
      </c>
      <c r="M1292" t="s">
        <v>90</v>
      </c>
      <c r="N1292" t="s">
        <v>24</v>
      </c>
      <c r="O1292" t="s">
        <v>15</v>
      </c>
      <c r="P1292" t="s">
        <v>27</v>
      </c>
      <c r="Q1292">
        <v>3</v>
      </c>
      <c r="R1292">
        <v>42.67</v>
      </c>
      <c r="S1292">
        <f t="shared" si="74"/>
        <v>56100</v>
      </c>
      <c r="T1292">
        <f t="shared" si="75"/>
        <v>26104</v>
      </c>
      <c r="U1292">
        <f t="shared" si="76"/>
        <v>2.1490959239963225</v>
      </c>
      <c r="V1292">
        <v>320</v>
      </c>
      <c r="W1292">
        <v>323</v>
      </c>
    </row>
    <row r="1293" spans="1:23" x14ac:dyDescent="0.2">
      <c r="A1293">
        <v>24</v>
      </c>
      <c r="B1293" t="s">
        <v>80</v>
      </c>
      <c r="C1293" t="s">
        <v>55</v>
      </c>
      <c r="D1293" s="2" t="s">
        <v>94</v>
      </c>
      <c r="E1293" s="2"/>
      <c r="F1293" s="2"/>
      <c r="G1293" s="2">
        <v>-17.34</v>
      </c>
      <c r="H1293" s="2">
        <v>145.44999999999999</v>
      </c>
      <c r="I1293" s="2">
        <v>1100</v>
      </c>
      <c r="J1293" t="s">
        <v>6</v>
      </c>
      <c r="K1293" s="1">
        <v>20682</v>
      </c>
      <c r="L1293" t="s">
        <v>95</v>
      </c>
      <c r="M1293" t="s">
        <v>90</v>
      </c>
      <c r="N1293" t="s">
        <v>24</v>
      </c>
      <c r="O1293" t="s">
        <v>15</v>
      </c>
      <c r="P1293" t="s">
        <v>27</v>
      </c>
      <c r="Q1293">
        <v>4</v>
      </c>
      <c r="R1293">
        <v>34.1</v>
      </c>
      <c r="S1293">
        <f t="shared" si="74"/>
        <v>56100</v>
      </c>
      <c r="T1293">
        <f t="shared" si="75"/>
        <v>26104</v>
      </c>
      <c r="U1293">
        <f t="shared" si="76"/>
        <v>2.1490959239963225</v>
      </c>
      <c r="V1293">
        <v>320</v>
      </c>
      <c r="W1293">
        <v>323</v>
      </c>
    </row>
    <row r="1294" spans="1:23" x14ac:dyDescent="0.2">
      <c r="A1294">
        <v>24</v>
      </c>
      <c r="B1294" t="s">
        <v>80</v>
      </c>
      <c r="C1294" t="s">
        <v>55</v>
      </c>
      <c r="D1294" s="2" t="s">
        <v>94</v>
      </c>
      <c r="E1294" s="2"/>
      <c r="F1294" s="2"/>
      <c r="G1294" s="2">
        <v>-17.34</v>
      </c>
      <c r="H1294" s="2">
        <v>145.44999999999999</v>
      </c>
      <c r="I1294" s="2">
        <v>1100</v>
      </c>
      <c r="J1294" t="s">
        <v>6</v>
      </c>
      <c r="K1294" s="1">
        <v>20682</v>
      </c>
      <c r="L1294" t="s">
        <v>95</v>
      </c>
      <c r="M1294" t="s">
        <v>90</v>
      </c>
      <c r="N1294" t="s">
        <v>24</v>
      </c>
      <c r="O1294" t="s">
        <v>15</v>
      </c>
      <c r="P1294" t="s">
        <v>27</v>
      </c>
      <c r="Q1294">
        <v>5</v>
      </c>
      <c r="R1294">
        <v>26.51</v>
      </c>
      <c r="S1294">
        <f t="shared" si="74"/>
        <v>56100</v>
      </c>
      <c r="T1294">
        <f t="shared" si="75"/>
        <v>26104</v>
      </c>
      <c r="U1294">
        <f t="shared" si="76"/>
        <v>2.1490959239963225</v>
      </c>
      <c r="V1294">
        <v>320</v>
      </c>
      <c r="W1294">
        <v>323</v>
      </c>
    </row>
    <row r="1295" spans="1:23" x14ac:dyDescent="0.2">
      <c r="A1295">
        <v>24</v>
      </c>
      <c r="B1295" t="s">
        <v>80</v>
      </c>
      <c r="C1295" t="s">
        <v>55</v>
      </c>
      <c r="D1295" s="2" t="s">
        <v>94</v>
      </c>
      <c r="E1295" s="2"/>
      <c r="F1295" s="2"/>
      <c r="G1295" s="2">
        <v>-17.34</v>
      </c>
      <c r="H1295" s="2">
        <v>145.44999999999999</v>
      </c>
      <c r="I1295" s="2">
        <v>1100</v>
      </c>
      <c r="J1295" t="s">
        <v>6</v>
      </c>
      <c r="K1295" s="1">
        <v>20682</v>
      </c>
      <c r="L1295" t="s">
        <v>95</v>
      </c>
      <c r="M1295" t="s">
        <v>90</v>
      </c>
      <c r="N1295" t="s">
        <v>24</v>
      </c>
      <c r="O1295" t="s">
        <v>15</v>
      </c>
      <c r="P1295" t="s">
        <v>27</v>
      </c>
      <c r="Q1295">
        <v>6</v>
      </c>
      <c r="R1295">
        <v>39.01</v>
      </c>
      <c r="S1295">
        <f t="shared" si="74"/>
        <v>56100</v>
      </c>
      <c r="T1295">
        <f t="shared" si="75"/>
        <v>26104</v>
      </c>
      <c r="U1295">
        <f t="shared" si="76"/>
        <v>2.1490959239963225</v>
      </c>
      <c r="V1295">
        <v>320</v>
      </c>
      <c r="W1295">
        <v>323</v>
      </c>
    </row>
    <row r="1296" spans="1:23" x14ac:dyDescent="0.2">
      <c r="A1296">
        <v>24</v>
      </c>
      <c r="B1296" t="s">
        <v>80</v>
      </c>
      <c r="C1296" t="s">
        <v>55</v>
      </c>
      <c r="D1296" s="2" t="s">
        <v>94</v>
      </c>
      <c r="E1296" s="2"/>
      <c r="F1296" s="2"/>
      <c r="G1296" s="2">
        <v>-17.34</v>
      </c>
      <c r="H1296" s="2">
        <v>145.44999999999999</v>
      </c>
      <c r="I1296" s="2">
        <v>1100</v>
      </c>
      <c r="J1296" t="s">
        <v>6</v>
      </c>
      <c r="K1296" s="1">
        <v>20682</v>
      </c>
      <c r="L1296" t="s">
        <v>95</v>
      </c>
      <c r="M1296" t="s">
        <v>90</v>
      </c>
      <c r="N1296" t="s">
        <v>24</v>
      </c>
      <c r="O1296" t="s">
        <v>15</v>
      </c>
      <c r="P1296" t="s">
        <v>27</v>
      </c>
      <c r="Q1296">
        <v>7</v>
      </c>
      <c r="R1296">
        <v>38.840000000000003</v>
      </c>
      <c r="S1296">
        <f t="shared" si="74"/>
        <v>56100</v>
      </c>
      <c r="T1296">
        <f t="shared" si="75"/>
        <v>26104</v>
      </c>
      <c r="U1296">
        <f t="shared" si="76"/>
        <v>2.1490959239963225</v>
      </c>
      <c r="V1296">
        <v>320</v>
      </c>
      <c r="W1296">
        <v>323</v>
      </c>
    </row>
    <row r="1297" spans="1:23" x14ac:dyDescent="0.2">
      <c r="A1297">
        <v>24</v>
      </c>
      <c r="B1297" t="s">
        <v>80</v>
      </c>
      <c r="C1297" t="s">
        <v>55</v>
      </c>
      <c r="D1297" s="2" t="s">
        <v>94</v>
      </c>
      <c r="E1297" s="2"/>
      <c r="F1297" s="2"/>
      <c r="G1297" s="2">
        <v>-17.34</v>
      </c>
      <c r="H1297" s="2">
        <v>145.44999999999999</v>
      </c>
      <c r="I1297" s="2">
        <v>1100</v>
      </c>
      <c r="J1297" t="s">
        <v>6</v>
      </c>
      <c r="K1297" s="1">
        <v>20682</v>
      </c>
      <c r="L1297" t="s">
        <v>95</v>
      </c>
      <c r="M1297" t="s">
        <v>90</v>
      </c>
      <c r="N1297" t="s">
        <v>24</v>
      </c>
      <c r="O1297" t="s">
        <v>15</v>
      </c>
      <c r="P1297" t="s">
        <v>27</v>
      </c>
      <c r="Q1297">
        <v>8</v>
      </c>
      <c r="R1297">
        <v>33.74</v>
      </c>
      <c r="S1297">
        <f t="shared" si="74"/>
        <v>56100</v>
      </c>
      <c r="T1297">
        <f t="shared" si="75"/>
        <v>26104</v>
      </c>
      <c r="U1297">
        <f t="shared" si="76"/>
        <v>2.1490959239963225</v>
      </c>
      <c r="V1297">
        <v>320</v>
      </c>
      <c r="W1297">
        <v>323</v>
      </c>
    </row>
    <row r="1298" spans="1:23" x14ac:dyDescent="0.2">
      <c r="A1298">
        <v>24</v>
      </c>
      <c r="B1298" t="s">
        <v>80</v>
      </c>
      <c r="C1298" t="s">
        <v>55</v>
      </c>
      <c r="D1298" s="2" t="s">
        <v>94</v>
      </c>
      <c r="E1298" s="2"/>
      <c r="F1298" s="2"/>
      <c r="G1298" s="2">
        <v>-17.34</v>
      </c>
      <c r="H1298" s="2">
        <v>145.44999999999999</v>
      </c>
      <c r="I1298" s="2">
        <v>1100</v>
      </c>
      <c r="J1298" t="s">
        <v>6</v>
      </c>
      <c r="K1298" s="1">
        <v>20682</v>
      </c>
      <c r="L1298" t="s">
        <v>95</v>
      </c>
      <c r="M1298" t="s">
        <v>90</v>
      </c>
      <c r="N1298" t="s">
        <v>24</v>
      </c>
      <c r="O1298" t="s">
        <v>15</v>
      </c>
      <c r="P1298" t="s">
        <v>27</v>
      </c>
      <c r="Q1298">
        <v>9</v>
      </c>
      <c r="R1298">
        <v>32</v>
      </c>
      <c r="S1298">
        <f t="shared" si="74"/>
        <v>56100</v>
      </c>
      <c r="T1298">
        <f t="shared" si="75"/>
        <v>26104</v>
      </c>
      <c r="U1298">
        <f t="shared" si="76"/>
        <v>2.1490959239963225</v>
      </c>
      <c r="V1298">
        <v>320</v>
      </c>
      <c r="W1298">
        <v>323</v>
      </c>
    </row>
    <row r="1299" spans="1:23" x14ac:dyDescent="0.2">
      <c r="A1299">
        <v>24</v>
      </c>
      <c r="B1299" t="s">
        <v>80</v>
      </c>
      <c r="C1299" t="s">
        <v>55</v>
      </c>
      <c r="D1299" s="2" t="s">
        <v>94</v>
      </c>
      <c r="E1299" s="2"/>
      <c r="F1299" s="2"/>
      <c r="G1299" s="2">
        <v>-17.34</v>
      </c>
      <c r="H1299" s="2">
        <v>145.44999999999999</v>
      </c>
      <c r="I1299" s="2">
        <v>1100</v>
      </c>
      <c r="J1299" t="s">
        <v>6</v>
      </c>
      <c r="K1299" s="1">
        <v>20682</v>
      </c>
      <c r="L1299" t="s">
        <v>95</v>
      </c>
      <c r="M1299" t="s">
        <v>90</v>
      </c>
      <c r="N1299" t="s">
        <v>24</v>
      </c>
      <c r="O1299" t="s">
        <v>15</v>
      </c>
      <c r="P1299" t="s">
        <v>27</v>
      </c>
      <c r="Q1299">
        <v>10</v>
      </c>
      <c r="R1299">
        <v>38.6</v>
      </c>
      <c r="S1299">
        <f t="shared" si="74"/>
        <v>56100</v>
      </c>
      <c r="T1299">
        <f t="shared" si="75"/>
        <v>26104</v>
      </c>
      <c r="U1299">
        <f t="shared" si="76"/>
        <v>2.1490959239963225</v>
      </c>
      <c r="V1299">
        <v>320</v>
      </c>
      <c r="W1299">
        <v>323</v>
      </c>
    </row>
    <row r="1300" spans="1:23" x14ac:dyDescent="0.2">
      <c r="A1300">
        <v>24</v>
      </c>
      <c r="B1300" t="s">
        <v>80</v>
      </c>
      <c r="C1300" t="s">
        <v>55</v>
      </c>
      <c r="D1300" s="2" t="s">
        <v>94</v>
      </c>
      <c r="E1300" s="2"/>
      <c r="F1300" s="2"/>
      <c r="G1300" s="2">
        <v>-17.34</v>
      </c>
      <c r="H1300" s="2">
        <v>145.44999999999999</v>
      </c>
      <c r="I1300" s="2">
        <v>1100</v>
      </c>
      <c r="J1300" t="s">
        <v>6</v>
      </c>
      <c r="K1300" s="1">
        <v>20682</v>
      </c>
      <c r="L1300" t="s">
        <v>95</v>
      </c>
      <c r="M1300" t="s">
        <v>90</v>
      </c>
      <c r="N1300" t="s">
        <v>24</v>
      </c>
      <c r="O1300" t="s">
        <v>18</v>
      </c>
      <c r="P1300" t="s">
        <v>27</v>
      </c>
      <c r="Q1300">
        <v>1</v>
      </c>
      <c r="R1300">
        <v>10.029999999999999</v>
      </c>
      <c r="S1300">
        <f t="shared" si="74"/>
        <v>56100</v>
      </c>
      <c r="T1300">
        <f t="shared" si="75"/>
        <v>26104</v>
      </c>
      <c r="U1300">
        <f t="shared" si="76"/>
        <v>2.1490959239963225</v>
      </c>
      <c r="V1300">
        <v>320</v>
      </c>
      <c r="W1300">
        <v>323</v>
      </c>
    </row>
    <row r="1301" spans="1:23" x14ac:dyDescent="0.2">
      <c r="A1301">
        <v>24</v>
      </c>
      <c r="B1301" t="s">
        <v>80</v>
      </c>
      <c r="C1301" t="s">
        <v>55</v>
      </c>
      <c r="D1301" s="2" t="s">
        <v>94</v>
      </c>
      <c r="E1301" s="2"/>
      <c r="F1301" s="2"/>
      <c r="G1301" s="2">
        <v>-17.34</v>
      </c>
      <c r="H1301" s="2">
        <v>145.44999999999999</v>
      </c>
      <c r="I1301" s="2">
        <v>1100</v>
      </c>
      <c r="J1301" t="s">
        <v>6</v>
      </c>
      <c r="K1301" s="1">
        <v>20682</v>
      </c>
      <c r="L1301" t="s">
        <v>95</v>
      </c>
      <c r="M1301" t="s">
        <v>90</v>
      </c>
      <c r="N1301" t="s">
        <v>24</v>
      </c>
      <c r="O1301" t="s">
        <v>18</v>
      </c>
      <c r="P1301" t="s">
        <v>27</v>
      </c>
      <c r="Q1301">
        <v>2</v>
      </c>
      <c r="R1301">
        <v>14.19</v>
      </c>
      <c r="S1301">
        <f t="shared" si="74"/>
        <v>56100</v>
      </c>
      <c r="T1301">
        <f t="shared" si="75"/>
        <v>26104</v>
      </c>
      <c r="U1301">
        <f t="shared" si="76"/>
        <v>2.1490959239963225</v>
      </c>
      <c r="V1301">
        <v>320</v>
      </c>
      <c r="W1301">
        <v>323</v>
      </c>
    </row>
    <row r="1302" spans="1:23" x14ac:dyDescent="0.2">
      <c r="A1302">
        <v>24</v>
      </c>
      <c r="B1302" t="s">
        <v>80</v>
      </c>
      <c r="C1302" t="s">
        <v>55</v>
      </c>
      <c r="D1302" s="2" t="s">
        <v>94</v>
      </c>
      <c r="E1302" s="2"/>
      <c r="F1302" s="2"/>
      <c r="G1302" s="2">
        <v>-17.34</v>
      </c>
      <c r="H1302" s="2">
        <v>145.44999999999999</v>
      </c>
      <c r="I1302" s="2">
        <v>1100</v>
      </c>
      <c r="J1302" t="s">
        <v>6</v>
      </c>
      <c r="K1302" s="1">
        <v>20682</v>
      </c>
      <c r="L1302" t="s">
        <v>95</v>
      </c>
      <c r="M1302" t="s">
        <v>90</v>
      </c>
      <c r="N1302" t="s">
        <v>24</v>
      </c>
      <c r="O1302" t="s">
        <v>18</v>
      </c>
      <c r="P1302" t="s">
        <v>27</v>
      </c>
      <c r="Q1302">
        <v>3</v>
      </c>
      <c r="R1302">
        <v>13.5</v>
      </c>
      <c r="S1302">
        <f t="shared" si="74"/>
        <v>56100</v>
      </c>
      <c r="T1302">
        <f t="shared" si="75"/>
        <v>26104</v>
      </c>
      <c r="U1302">
        <f t="shared" si="76"/>
        <v>2.1490959239963225</v>
      </c>
      <c r="V1302">
        <v>320</v>
      </c>
      <c r="W1302">
        <v>323</v>
      </c>
    </row>
    <row r="1303" spans="1:23" x14ac:dyDescent="0.2">
      <c r="A1303">
        <v>24</v>
      </c>
      <c r="B1303" t="s">
        <v>80</v>
      </c>
      <c r="C1303" t="s">
        <v>55</v>
      </c>
      <c r="D1303" s="2" t="s">
        <v>94</v>
      </c>
      <c r="E1303" s="2"/>
      <c r="F1303" s="2"/>
      <c r="G1303" s="2">
        <v>-17.34</v>
      </c>
      <c r="H1303" s="2">
        <v>145.44999999999999</v>
      </c>
      <c r="I1303" s="2">
        <v>1100</v>
      </c>
      <c r="J1303" t="s">
        <v>6</v>
      </c>
      <c r="K1303" s="1">
        <v>20682</v>
      </c>
      <c r="L1303" t="s">
        <v>95</v>
      </c>
      <c r="M1303" t="s">
        <v>90</v>
      </c>
      <c r="N1303" t="s">
        <v>24</v>
      </c>
      <c r="O1303" t="s">
        <v>18</v>
      </c>
      <c r="P1303" t="s">
        <v>27</v>
      </c>
      <c r="Q1303">
        <v>4</v>
      </c>
      <c r="R1303">
        <v>14.15</v>
      </c>
      <c r="S1303">
        <f t="shared" si="74"/>
        <v>56100</v>
      </c>
      <c r="T1303">
        <f t="shared" si="75"/>
        <v>26104</v>
      </c>
      <c r="U1303">
        <f t="shared" si="76"/>
        <v>2.1490959239963225</v>
      </c>
      <c r="V1303">
        <v>320</v>
      </c>
      <c r="W1303">
        <v>323</v>
      </c>
    </row>
    <row r="1304" spans="1:23" x14ac:dyDescent="0.2">
      <c r="A1304">
        <v>24</v>
      </c>
      <c r="B1304" t="s">
        <v>80</v>
      </c>
      <c r="C1304" t="s">
        <v>55</v>
      </c>
      <c r="D1304" s="2" t="s">
        <v>94</v>
      </c>
      <c r="E1304" s="2"/>
      <c r="F1304" s="2"/>
      <c r="G1304" s="2">
        <v>-17.34</v>
      </c>
      <c r="H1304" s="2">
        <v>145.44999999999999</v>
      </c>
      <c r="I1304" s="2">
        <v>1100</v>
      </c>
      <c r="J1304" t="s">
        <v>6</v>
      </c>
      <c r="K1304" s="1">
        <v>20682</v>
      </c>
      <c r="L1304" t="s">
        <v>95</v>
      </c>
      <c r="M1304" t="s">
        <v>90</v>
      </c>
      <c r="N1304" t="s">
        <v>24</v>
      </c>
      <c r="O1304" t="s">
        <v>18</v>
      </c>
      <c r="P1304" t="s">
        <v>27</v>
      </c>
      <c r="Q1304">
        <v>5</v>
      </c>
      <c r="R1304">
        <v>11.17</v>
      </c>
      <c r="S1304">
        <f t="shared" si="74"/>
        <v>56100</v>
      </c>
      <c r="T1304">
        <f t="shared" si="75"/>
        <v>26104</v>
      </c>
      <c r="U1304">
        <f t="shared" si="76"/>
        <v>2.1490959239963225</v>
      </c>
      <c r="V1304">
        <v>320</v>
      </c>
      <c r="W1304">
        <v>323</v>
      </c>
    </row>
    <row r="1305" spans="1:23" x14ac:dyDescent="0.2">
      <c r="A1305">
        <v>24</v>
      </c>
      <c r="B1305" t="s">
        <v>80</v>
      </c>
      <c r="C1305" t="s">
        <v>55</v>
      </c>
      <c r="D1305" s="2" t="s">
        <v>94</v>
      </c>
      <c r="E1305" s="2"/>
      <c r="F1305" s="2"/>
      <c r="G1305" s="2">
        <v>-17.34</v>
      </c>
      <c r="H1305" s="2">
        <v>145.44999999999999</v>
      </c>
      <c r="I1305" s="2">
        <v>1100</v>
      </c>
      <c r="J1305" t="s">
        <v>6</v>
      </c>
      <c r="K1305" s="1">
        <v>20682</v>
      </c>
      <c r="L1305" t="s">
        <v>95</v>
      </c>
      <c r="M1305" t="s">
        <v>90</v>
      </c>
      <c r="N1305" t="s">
        <v>24</v>
      </c>
      <c r="O1305" t="s">
        <v>18</v>
      </c>
      <c r="P1305" t="s">
        <v>27</v>
      </c>
      <c r="Q1305">
        <v>6</v>
      </c>
      <c r="R1305">
        <v>15.32</v>
      </c>
      <c r="S1305">
        <f t="shared" si="74"/>
        <v>56100</v>
      </c>
      <c r="T1305">
        <f t="shared" si="75"/>
        <v>26104</v>
      </c>
      <c r="U1305">
        <f t="shared" si="76"/>
        <v>2.1490959239963225</v>
      </c>
      <c r="V1305">
        <v>320</v>
      </c>
      <c r="W1305">
        <v>323</v>
      </c>
    </row>
    <row r="1306" spans="1:23" x14ac:dyDescent="0.2">
      <c r="A1306">
        <v>24</v>
      </c>
      <c r="B1306" t="s">
        <v>80</v>
      </c>
      <c r="C1306" t="s">
        <v>55</v>
      </c>
      <c r="D1306" s="2" t="s">
        <v>94</v>
      </c>
      <c r="E1306" s="2"/>
      <c r="F1306" s="2"/>
      <c r="G1306" s="2">
        <v>-17.34</v>
      </c>
      <c r="H1306" s="2">
        <v>145.44999999999999</v>
      </c>
      <c r="I1306" s="2">
        <v>1100</v>
      </c>
      <c r="J1306" t="s">
        <v>6</v>
      </c>
      <c r="K1306" s="1">
        <v>20682</v>
      </c>
      <c r="L1306" t="s">
        <v>95</v>
      </c>
      <c r="M1306" t="s">
        <v>90</v>
      </c>
      <c r="N1306" t="s">
        <v>24</v>
      </c>
      <c r="O1306" t="s">
        <v>18</v>
      </c>
      <c r="P1306" t="s">
        <v>27</v>
      </c>
      <c r="Q1306">
        <v>7</v>
      </c>
      <c r="R1306">
        <v>10.88</v>
      </c>
      <c r="S1306">
        <f t="shared" si="74"/>
        <v>56100</v>
      </c>
      <c r="T1306">
        <f t="shared" si="75"/>
        <v>26104</v>
      </c>
      <c r="U1306">
        <f t="shared" si="76"/>
        <v>2.1490959239963225</v>
      </c>
      <c r="V1306">
        <v>320</v>
      </c>
      <c r="W1306">
        <v>323</v>
      </c>
    </row>
    <row r="1307" spans="1:23" x14ac:dyDescent="0.2">
      <c r="A1307">
        <v>24</v>
      </c>
      <c r="B1307" t="s">
        <v>80</v>
      </c>
      <c r="C1307" t="s">
        <v>55</v>
      </c>
      <c r="D1307" s="2" t="s">
        <v>94</v>
      </c>
      <c r="E1307" s="2"/>
      <c r="F1307" s="2"/>
      <c r="G1307" s="2">
        <v>-17.34</v>
      </c>
      <c r="H1307" s="2">
        <v>145.44999999999999</v>
      </c>
      <c r="I1307" s="2">
        <v>1100</v>
      </c>
      <c r="J1307" t="s">
        <v>6</v>
      </c>
      <c r="K1307" s="1">
        <v>20682</v>
      </c>
      <c r="L1307" t="s">
        <v>95</v>
      </c>
      <c r="M1307" t="s">
        <v>90</v>
      </c>
      <c r="N1307" t="s">
        <v>24</v>
      </c>
      <c r="O1307" t="s">
        <v>18</v>
      </c>
      <c r="P1307" t="s">
        <v>27</v>
      </c>
      <c r="Q1307">
        <v>8</v>
      </c>
      <c r="R1307">
        <v>13.49</v>
      </c>
      <c r="S1307">
        <f t="shared" si="74"/>
        <v>56100</v>
      </c>
      <c r="T1307">
        <f t="shared" si="75"/>
        <v>26104</v>
      </c>
      <c r="U1307">
        <f t="shared" si="76"/>
        <v>2.1490959239963225</v>
      </c>
      <c r="V1307">
        <v>320</v>
      </c>
      <c r="W1307">
        <v>323</v>
      </c>
    </row>
    <row r="1308" spans="1:23" x14ac:dyDescent="0.2">
      <c r="A1308">
        <v>24</v>
      </c>
      <c r="B1308" t="s">
        <v>80</v>
      </c>
      <c r="C1308" t="s">
        <v>55</v>
      </c>
      <c r="D1308" s="2" t="s">
        <v>94</v>
      </c>
      <c r="E1308" s="2"/>
      <c r="F1308" s="2"/>
      <c r="G1308" s="2">
        <v>-17.34</v>
      </c>
      <c r="H1308" s="2">
        <v>145.44999999999999</v>
      </c>
      <c r="I1308" s="2">
        <v>1100</v>
      </c>
      <c r="J1308" t="s">
        <v>6</v>
      </c>
      <c r="K1308" s="1">
        <v>20682</v>
      </c>
      <c r="L1308" t="s">
        <v>95</v>
      </c>
      <c r="M1308" t="s">
        <v>90</v>
      </c>
      <c r="N1308" t="s">
        <v>24</v>
      </c>
      <c r="O1308" t="s">
        <v>18</v>
      </c>
      <c r="P1308" t="s">
        <v>27</v>
      </c>
      <c r="Q1308">
        <v>9</v>
      </c>
      <c r="R1308">
        <v>12.71</v>
      </c>
      <c r="S1308">
        <f t="shared" si="74"/>
        <v>56100</v>
      </c>
      <c r="T1308">
        <f t="shared" si="75"/>
        <v>26104</v>
      </c>
      <c r="U1308">
        <f t="shared" si="76"/>
        <v>2.1490959239963225</v>
      </c>
      <c r="V1308">
        <v>320</v>
      </c>
      <c r="W1308">
        <v>323</v>
      </c>
    </row>
    <row r="1309" spans="1:23" x14ac:dyDescent="0.2">
      <c r="A1309">
        <v>24</v>
      </c>
      <c r="B1309" t="s">
        <v>80</v>
      </c>
      <c r="C1309" t="s">
        <v>55</v>
      </c>
      <c r="D1309" s="2" t="s">
        <v>94</v>
      </c>
      <c r="E1309" s="2"/>
      <c r="F1309" s="2"/>
      <c r="G1309" s="2">
        <v>-17.34</v>
      </c>
      <c r="H1309" s="2">
        <v>145.44999999999999</v>
      </c>
      <c r="I1309" s="2">
        <v>1100</v>
      </c>
      <c r="J1309" t="s">
        <v>6</v>
      </c>
      <c r="K1309" s="1">
        <v>20682</v>
      </c>
      <c r="L1309" t="s">
        <v>95</v>
      </c>
      <c r="M1309" t="s">
        <v>90</v>
      </c>
      <c r="N1309" t="s">
        <v>24</v>
      </c>
      <c r="O1309" t="s">
        <v>18</v>
      </c>
      <c r="P1309" t="s">
        <v>27</v>
      </c>
      <c r="Q1309">
        <v>10</v>
      </c>
      <c r="R1309">
        <v>11.9</v>
      </c>
      <c r="S1309">
        <f t="shared" si="74"/>
        <v>56100</v>
      </c>
      <c r="T1309">
        <f t="shared" si="75"/>
        <v>26104</v>
      </c>
      <c r="U1309">
        <f t="shared" si="76"/>
        <v>2.1490959239963225</v>
      </c>
      <c r="V1309">
        <v>320</v>
      </c>
      <c r="W1309">
        <v>323</v>
      </c>
    </row>
    <row r="1310" spans="1:23" hidden="1" x14ac:dyDescent="0.2">
      <c r="A1310">
        <v>25</v>
      </c>
      <c r="B1310" t="s">
        <v>80</v>
      </c>
      <c r="C1310" t="s">
        <v>55</v>
      </c>
      <c r="D1310" s="2" t="s">
        <v>74</v>
      </c>
      <c r="E1310" s="2">
        <v>17.3</v>
      </c>
      <c r="F1310" s="2">
        <v>145.27000000000001</v>
      </c>
      <c r="G1310">
        <v>-17.05</v>
      </c>
      <c r="H1310">
        <v>145.44999999999999</v>
      </c>
      <c r="I1310">
        <v>459</v>
      </c>
      <c r="J1310" t="s">
        <v>40</v>
      </c>
      <c r="K1310" s="1">
        <v>18641</v>
      </c>
      <c r="L1310" t="s">
        <v>96</v>
      </c>
      <c r="M1310" t="s">
        <v>75</v>
      </c>
      <c r="N1310" t="s">
        <v>14</v>
      </c>
      <c r="O1310" t="s">
        <v>15</v>
      </c>
      <c r="P1310" t="s">
        <v>27</v>
      </c>
      <c r="Q1310">
        <v>1</v>
      </c>
      <c r="R1310">
        <v>10.26</v>
      </c>
      <c r="S1310">
        <f>190*345</f>
        <v>65550</v>
      </c>
      <c r="T1310">
        <f>295*90</f>
        <v>26550</v>
      </c>
      <c r="U1310">
        <f t="shared" si="76"/>
        <v>2.4689265536723162</v>
      </c>
      <c r="V1310">
        <v>368</v>
      </c>
      <c r="W1310">
        <v>366</v>
      </c>
    </row>
    <row r="1311" spans="1:23" hidden="1" x14ac:dyDescent="0.2">
      <c r="A1311">
        <v>25</v>
      </c>
      <c r="B1311" t="s">
        <v>80</v>
      </c>
      <c r="C1311" t="s">
        <v>55</v>
      </c>
      <c r="D1311" s="2" t="s">
        <v>74</v>
      </c>
      <c r="E1311" s="2">
        <v>17.3</v>
      </c>
      <c r="F1311" s="2">
        <v>145.27000000000001</v>
      </c>
      <c r="G1311">
        <v>-17.05</v>
      </c>
      <c r="H1311">
        <v>145.44999999999999</v>
      </c>
      <c r="I1311">
        <v>459</v>
      </c>
      <c r="J1311" t="s">
        <v>40</v>
      </c>
      <c r="K1311" s="1">
        <v>18641</v>
      </c>
      <c r="L1311" t="s">
        <v>96</v>
      </c>
      <c r="M1311" t="s">
        <v>75</v>
      </c>
      <c r="N1311" t="s">
        <v>14</v>
      </c>
      <c r="O1311" t="s">
        <v>15</v>
      </c>
      <c r="P1311" t="s">
        <v>27</v>
      </c>
      <c r="Q1311">
        <v>2</v>
      </c>
      <c r="R1311">
        <v>11.54</v>
      </c>
      <c r="S1311">
        <f t="shared" ref="S1311:S1363" si="77">190*345</f>
        <v>65550</v>
      </c>
      <c r="T1311">
        <f t="shared" ref="T1311:T1363" si="78">295*90</f>
        <v>26550</v>
      </c>
      <c r="U1311">
        <f t="shared" ref="U1311:U1364" si="79">S1311/T1311</f>
        <v>2.4689265536723162</v>
      </c>
      <c r="V1311">
        <v>368</v>
      </c>
      <c r="W1311">
        <v>366</v>
      </c>
    </row>
    <row r="1312" spans="1:23" hidden="1" x14ac:dyDescent="0.2">
      <c r="A1312">
        <v>25</v>
      </c>
      <c r="B1312" t="s">
        <v>80</v>
      </c>
      <c r="C1312" t="s">
        <v>55</v>
      </c>
      <c r="D1312" s="2" t="s">
        <v>74</v>
      </c>
      <c r="E1312" s="2">
        <v>17.3</v>
      </c>
      <c r="F1312" s="2">
        <v>145.27000000000001</v>
      </c>
      <c r="G1312">
        <v>-17.05</v>
      </c>
      <c r="H1312">
        <v>145.44999999999999</v>
      </c>
      <c r="I1312">
        <v>459</v>
      </c>
      <c r="J1312" t="s">
        <v>40</v>
      </c>
      <c r="K1312" s="1">
        <v>18641</v>
      </c>
      <c r="L1312" t="s">
        <v>96</v>
      </c>
      <c r="M1312" t="s">
        <v>75</v>
      </c>
      <c r="N1312" t="s">
        <v>14</v>
      </c>
      <c r="O1312" t="s">
        <v>15</v>
      </c>
      <c r="P1312" t="s">
        <v>27</v>
      </c>
      <c r="Q1312">
        <v>3</v>
      </c>
      <c r="R1312">
        <v>17.37</v>
      </c>
      <c r="S1312">
        <f t="shared" si="77"/>
        <v>65550</v>
      </c>
      <c r="T1312">
        <f t="shared" si="78"/>
        <v>26550</v>
      </c>
      <c r="U1312">
        <f t="shared" si="79"/>
        <v>2.4689265536723162</v>
      </c>
      <c r="V1312">
        <v>368</v>
      </c>
      <c r="W1312">
        <v>366</v>
      </c>
    </row>
    <row r="1313" spans="1:23" hidden="1" x14ac:dyDescent="0.2">
      <c r="A1313">
        <v>25</v>
      </c>
      <c r="B1313" t="s">
        <v>80</v>
      </c>
      <c r="C1313" t="s">
        <v>55</v>
      </c>
      <c r="D1313" s="2" t="s">
        <v>74</v>
      </c>
      <c r="E1313" s="2">
        <v>17.3</v>
      </c>
      <c r="F1313" s="2">
        <v>145.27000000000001</v>
      </c>
      <c r="G1313">
        <v>-17.05</v>
      </c>
      <c r="H1313">
        <v>145.44999999999999</v>
      </c>
      <c r="I1313">
        <v>459</v>
      </c>
      <c r="J1313" t="s">
        <v>40</v>
      </c>
      <c r="K1313" s="1">
        <v>18641</v>
      </c>
      <c r="L1313" t="s">
        <v>96</v>
      </c>
      <c r="M1313" t="s">
        <v>75</v>
      </c>
      <c r="N1313" t="s">
        <v>14</v>
      </c>
      <c r="O1313" t="s">
        <v>15</v>
      </c>
      <c r="P1313" t="s">
        <v>27</v>
      </c>
      <c r="Q1313">
        <v>4</v>
      </c>
      <c r="R1313">
        <v>10.06</v>
      </c>
      <c r="S1313">
        <f t="shared" si="77"/>
        <v>65550</v>
      </c>
      <c r="T1313">
        <f t="shared" si="78"/>
        <v>26550</v>
      </c>
      <c r="U1313">
        <f t="shared" si="79"/>
        <v>2.4689265536723162</v>
      </c>
      <c r="V1313">
        <v>368</v>
      </c>
      <c r="W1313">
        <v>366</v>
      </c>
    </row>
    <row r="1314" spans="1:23" hidden="1" x14ac:dyDescent="0.2">
      <c r="A1314">
        <v>25</v>
      </c>
      <c r="B1314" t="s">
        <v>80</v>
      </c>
      <c r="C1314" t="s">
        <v>55</v>
      </c>
      <c r="D1314" s="2" t="s">
        <v>74</v>
      </c>
      <c r="E1314" s="2">
        <v>17.3</v>
      </c>
      <c r="F1314" s="2">
        <v>145.27000000000001</v>
      </c>
      <c r="G1314">
        <v>-17.05</v>
      </c>
      <c r="H1314">
        <v>145.44999999999999</v>
      </c>
      <c r="I1314">
        <v>459</v>
      </c>
      <c r="J1314" t="s">
        <v>40</v>
      </c>
      <c r="K1314" s="1">
        <v>18641</v>
      </c>
      <c r="L1314" t="s">
        <v>96</v>
      </c>
      <c r="M1314" t="s">
        <v>75</v>
      </c>
      <c r="N1314" t="s">
        <v>14</v>
      </c>
      <c r="O1314" t="s">
        <v>15</v>
      </c>
      <c r="P1314" t="s">
        <v>27</v>
      </c>
      <c r="Q1314">
        <v>5</v>
      </c>
      <c r="R1314">
        <v>13.4</v>
      </c>
      <c r="S1314">
        <f t="shared" si="77"/>
        <v>65550</v>
      </c>
      <c r="T1314">
        <f t="shared" si="78"/>
        <v>26550</v>
      </c>
      <c r="U1314">
        <f t="shared" si="79"/>
        <v>2.4689265536723162</v>
      </c>
      <c r="V1314">
        <v>368</v>
      </c>
      <c r="W1314">
        <v>366</v>
      </c>
    </row>
    <row r="1315" spans="1:23" hidden="1" x14ac:dyDescent="0.2">
      <c r="A1315">
        <v>25</v>
      </c>
      <c r="B1315" t="s">
        <v>80</v>
      </c>
      <c r="C1315" t="s">
        <v>55</v>
      </c>
      <c r="D1315" s="2" t="s">
        <v>74</v>
      </c>
      <c r="E1315" s="2">
        <v>17.3</v>
      </c>
      <c r="F1315" s="2">
        <v>145.27000000000001</v>
      </c>
      <c r="G1315">
        <v>-17.05</v>
      </c>
      <c r="H1315">
        <v>145.44999999999999</v>
      </c>
      <c r="I1315">
        <v>459</v>
      </c>
      <c r="J1315" t="s">
        <v>40</v>
      </c>
      <c r="K1315" s="1">
        <v>18641</v>
      </c>
      <c r="L1315" t="s">
        <v>96</v>
      </c>
      <c r="M1315" t="s">
        <v>75</v>
      </c>
      <c r="N1315" t="s">
        <v>14</v>
      </c>
      <c r="O1315" t="s">
        <v>15</v>
      </c>
      <c r="P1315" t="s">
        <v>27</v>
      </c>
      <c r="Q1315">
        <v>6</v>
      </c>
      <c r="R1315">
        <v>14.28</v>
      </c>
      <c r="S1315">
        <f t="shared" si="77"/>
        <v>65550</v>
      </c>
      <c r="T1315">
        <f t="shared" si="78"/>
        <v>26550</v>
      </c>
      <c r="U1315">
        <f t="shared" si="79"/>
        <v>2.4689265536723162</v>
      </c>
      <c r="V1315">
        <v>368</v>
      </c>
      <c r="W1315">
        <v>366</v>
      </c>
    </row>
    <row r="1316" spans="1:23" hidden="1" x14ac:dyDescent="0.2">
      <c r="A1316">
        <v>25</v>
      </c>
      <c r="B1316" t="s">
        <v>80</v>
      </c>
      <c r="C1316" t="s">
        <v>55</v>
      </c>
      <c r="D1316" s="2" t="s">
        <v>74</v>
      </c>
      <c r="E1316" s="2">
        <v>17.3</v>
      </c>
      <c r="F1316" s="2">
        <v>145.27000000000001</v>
      </c>
      <c r="G1316">
        <v>-17.05</v>
      </c>
      <c r="H1316">
        <v>145.44999999999999</v>
      </c>
      <c r="I1316">
        <v>459</v>
      </c>
      <c r="J1316" t="s">
        <v>40</v>
      </c>
      <c r="K1316" s="1">
        <v>18641</v>
      </c>
      <c r="L1316" t="s">
        <v>96</v>
      </c>
      <c r="M1316" t="s">
        <v>75</v>
      </c>
      <c r="N1316" t="s">
        <v>14</v>
      </c>
      <c r="O1316" t="s">
        <v>16</v>
      </c>
      <c r="P1316" t="s">
        <v>27</v>
      </c>
      <c r="Q1316">
        <v>1</v>
      </c>
      <c r="R1316">
        <v>12.21</v>
      </c>
      <c r="S1316">
        <f t="shared" si="77"/>
        <v>65550</v>
      </c>
      <c r="T1316">
        <f t="shared" si="78"/>
        <v>26550</v>
      </c>
      <c r="U1316">
        <f t="shared" si="79"/>
        <v>2.4689265536723162</v>
      </c>
      <c r="V1316">
        <v>368</v>
      </c>
      <c r="W1316">
        <v>366</v>
      </c>
    </row>
    <row r="1317" spans="1:23" hidden="1" x14ac:dyDescent="0.2">
      <c r="A1317">
        <v>25</v>
      </c>
      <c r="B1317" t="s">
        <v>80</v>
      </c>
      <c r="C1317" t="s">
        <v>55</v>
      </c>
      <c r="D1317" s="2" t="s">
        <v>74</v>
      </c>
      <c r="E1317" s="2">
        <v>17.3</v>
      </c>
      <c r="F1317" s="2">
        <v>145.27000000000001</v>
      </c>
      <c r="G1317">
        <v>-17.05</v>
      </c>
      <c r="H1317">
        <v>145.44999999999999</v>
      </c>
      <c r="I1317">
        <v>459</v>
      </c>
      <c r="J1317" t="s">
        <v>40</v>
      </c>
      <c r="K1317" s="1">
        <v>18641</v>
      </c>
      <c r="L1317" t="s">
        <v>96</v>
      </c>
      <c r="M1317" t="s">
        <v>75</v>
      </c>
      <c r="N1317" t="s">
        <v>14</v>
      </c>
      <c r="O1317" t="s">
        <v>16</v>
      </c>
      <c r="P1317" t="s">
        <v>27</v>
      </c>
      <c r="Q1317">
        <v>2</v>
      </c>
      <c r="R1317">
        <v>10.26</v>
      </c>
      <c r="S1317">
        <f t="shared" si="77"/>
        <v>65550</v>
      </c>
      <c r="T1317">
        <f t="shared" si="78"/>
        <v>26550</v>
      </c>
      <c r="U1317">
        <f t="shared" si="79"/>
        <v>2.4689265536723162</v>
      </c>
      <c r="V1317">
        <v>368</v>
      </c>
      <c r="W1317">
        <v>366</v>
      </c>
    </row>
    <row r="1318" spans="1:23" hidden="1" x14ac:dyDescent="0.2">
      <c r="A1318">
        <v>25</v>
      </c>
      <c r="B1318" t="s">
        <v>80</v>
      </c>
      <c r="C1318" t="s">
        <v>55</v>
      </c>
      <c r="D1318" s="2" t="s">
        <v>74</v>
      </c>
      <c r="E1318" s="2">
        <v>17.3</v>
      </c>
      <c r="F1318" s="2">
        <v>145.27000000000001</v>
      </c>
      <c r="G1318">
        <v>-17.05</v>
      </c>
      <c r="H1318">
        <v>145.44999999999999</v>
      </c>
      <c r="I1318">
        <v>459</v>
      </c>
      <c r="J1318" t="s">
        <v>40</v>
      </c>
      <c r="K1318" s="1">
        <v>18641</v>
      </c>
      <c r="L1318" t="s">
        <v>96</v>
      </c>
      <c r="M1318" t="s">
        <v>75</v>
      </c>
      <c r="N1318" t="s">
        <v>14</v>
      </c>
      <c r="O1318" t="s">
        <v>16</v>
      </c>
      <c r="P1318" t="s">
        <v>27</v>
      </c>
      <c r="Q1318">
        <v>3</v>
      </c>
      <c r="R1318">
        <v>13.56</v>
      </c>
      <c r="S1318">
        <f t="shared" si="77"/>
        <v>65550</v>
      </c>
      <c r="T1318">
        <f t="shared" si="78"/>
        <v>26550</v>
      </c>
      <c r="U1318">
        <f t="shared" si="79"/>
        <v>2.4689265536723162</v>
      </c>
      <c r="V1318">
        <v>368</v>
      </c>
      <c r="W1318">
        <v>366</v>
      </c>
    </row>
    <row r="1319" spans="1:23" hidden="1" x14ac:dyDescent="0.2">
      <c r="A1319">
        <v>25</v>
      </c>
      <c r="B1319" t="s">
        <v>80</v>
      </c>
      <c r="C1319" t="s">
        <v>55</v>
      </c>
      <c r="D1319" s="2" t="s">
        <v>74</v>
      </c>
      <c r="E1319" s="2">
        <v>17.3</v>
      </c>
      <c r="F1319" s="2">
        <v>145.27000000000001</v>
      </c>
      <c r="G1319">
        <v>-17.05</v>
      </c>
      <c r="H1319">
        <v>145.44999999999999</v>
      </c>
      <c r="I1319">
        <v>459</v>
      </c>
      <c r="J1319" t="s">
        <v>40</v>
      </c>
      <c r="K1319" s="1">
        <v>18641</v>
      </c>
      <c r="L1319" t="s">
        <v>96</v>
      </c>
      <c r="M1319" t="s">
        <v>75</v>
      </c>
      <c r="N1319" t="s">
        <v>14</v>
      </c>
      <c r="O1319" t="s">
        <v>16</v>
      </c>
      <c r="P1319" t="s">
        <v>27</v>
      </c>
      <c r="Q1319">
        <v>4</v>
      </c>
      <c r="R1319">
        <v>9.61</v>
      </c>
      <c r="S1319">
        <f t="shared" si="77"/>
        <v>65550</v>
      </c>
      <c r="T1319">
        <f t="shared" si="78"/>
        <v>26550</v>
      </c>
      <c r="U1319">
        <f t="shared" si="79"/>
        <v>2.4689265536723162</v>
      </c>
      <c r="V1319">
        <v>368</v>
      </c>
      <c r="W1319">
        <v>366</v>
      </c>
    </row>
    <row r="1320" spans="1:23" hidden="1" x14ac:dyDescent="0.2">
      <c r="A1320">
        <v>25</v>
      </c>
      <c r="B1320" t="s">
        <v>80</v>
      </c>
      <c r="C1320" t="s">
        <v>55</v>
      </c>
      <c r="D1320" s="2" t="s">
        <v>74</v>
      </c>
      <c r="E1320" s="2">
        <v>17.3</v>
      </c>
      <c r="F1320" s="2">
        <v>145.27000000000001</v>
      </c>
      <c r="G1320">
        <v>-17.05</v>
      </c>
      <c r="H1320">
        <v>145.44999999999999</v>
      </c>
      <c r="I1320">
        <v>459</v>
      </c>
      <c r="J1320" t="s">
        <v>40</v>
      </c>
      <c r="K1320" s="1">
        <v>18641</v>
      </c>
      <c r="L1320" t="s">
        <v>96</v>
      </c>
      <c r="M1320" t="s">
        <v>75</v>
      </c>
      <c r="N1320" t="s">
        <v>14</v>
      </c>
      <c r="O1320" t="s">
        <v>16</v>
      </c>
      <c r="P1320" t="s">
        <v>27</v>
      </c>
      <c r="Q1320">
        <v>5</v>
      </c>
      <c r="R1320">
        <v>11.75</v>
      </c>
      <c r="S1320">
        <f t="shared" si="77"/>
        <v>65550</v>
      </c>
      <c r="T1320">
        <f t="shared" si="78"/>
        <v>26550</v>
      </c>
      <c r="U1320">
        <f t="shared" si="79"/>
        <v>2.4689265536723162</v>
      </c>
      <c r="V1320">
        <v>368</v>
      </c>
      <c r="W1320">
        <v>366</v>
      </c>
    </row>
    <row r="1321" spans="1:23" hidden="1" x14ac:dyDescent="0.2">
      <c r="A1321">
        <v>25</v>
      </c>
      <c r="B1321" t="s">
        <v>80</v>
      </c>
      <c r="C1321" t="s">
        <v>55</v>
      </c>
      <c r="D1321" s="2" t="s">
        <v>74</v>
      </c>
      <c r="E1321" s="2">
        <v>17.3</v>
      </c>
      <c r="F1321" s="2">
        <v>145.27000000000001</v>
      </c>
      <c r="G1321">
        <v>-17.05</v>
      </c>
      <c r="H1321">
        <v>145.44999999999999</v>
      </c>
      <c r="I1321">
        <v>459</v>
      </c>
      <c r="J1321" t="s">
        <v>40</v>
      </c>
      <c r="K1321" s="1">
        <v>18641</v>
      </c>
      <c r="L1321" t="s">
        <v>96</v>
      </c>
      <c r="M1321" t="s">
        <v>75</v>
      </c>
      <c r="N1321" t="s">
        <v>14</v>
      </c>
      <c r="O1321" t="s">
        <v>16</v>
      </c>
      <c r="P1321" t="s">
        <v>27</v>
      </c>
      <c r="Q1321">
        <v>6</v>
      </c>
      <c r="R1321">
        <v>9.42</v>
      </c>
      <c r="S1321">
        <f t="shared" si="77"/>
        <v>65550</v>
      </c>
      <c r="T1321">
        <f t="shared" si="78"/>
        <v>26550</v>
      </c>
      <c r="U1321">
        <f t="shared" si="79"/>
        <v>2.4689265536723162</v>
      </c>
      <c r="V1321">
        <v>368</v>
      </c>
      <c r="W1321">
        <v>366</v>
      </c>
    </row>
    <row r="1322" spans="1:23" hidden="1" x14ac:dyDescent="0.2">
      <c r="A1322">
        <v>25</v>
      </c>
      <c r="B1322" t="s">
        <v>80</v>
      </c>
      <c r="C1322" t="s">
        <v>55</v>
      </c>
      <c r="D1322" s="2" t="s">
        <v>74</v>
      </c>
      <c r="E1322" s="2">
        <v>17.3</v>
      </c>
      <c r="F1322" s="2">
        <v>145.27000000000001</v>
      </c>
      <c r="G1322">
        <v>-17.05</v>
      </c>
      <c r="H1322">
        <v>145.44999999999999</v>
      </c>
      <c r="I1322">
        <v>459</v>
      </c>
      <c r="J1322" t="s">
        <v>40</v>
      </c>
      <c r="K1322" s="1">
        <v>18641</v>
      </c>
      <c r="L1322" t="s">
        <v>96</v>
      </c>
      <c r="M1322" t="s">
        <v>75</v>
      </c>
      <c r="N1322" t="s">
        <v>14</v>
      </c>
      <c r="O1322" t="s">
        <v>18</v>
      </c>
      <c r="P1322" t="s">
        <v>27</v>
      </c>
      <c r="Q1322">
        <v>1</v>
      </c>
      <c r="R1322">
        <v>1.19</v>
      </c>
      <c r="S1322">
        <f t="shared" si="77"/>
        <v>65550</v>
      </c>
      <c r="T1322">
        <f t="shared" si="78"/>
        <v>26550</v>
      </c>
      <c r="U1322">
        <f t="shared" si="79"/>
        <v>2.4689265536723162</v>
      </c>
      <c r="V1322">
        <v>368</v>
      </c>
      <c r="W1322">
        <v>366</v>
      </c>
    </row>
    <row r="1323" spans="1:23" hidden="1" x14ac:dyDescent="0.2">
      <c r="A1323">
        <v>25</v>
      </c>
      <c r="B1323" t="s">
        <v>80</v>
      </c>
      <c r="C1323" t="s">
        <v>55</v>
      </c>
      <c r="D1323" s="2" t="s">
        <v>74</v>
      </c>
      <c r="E1323" s="2">
        <v>17.3</v>
      </c>
      <c r="F1323" s="2">
        <v>145.27000000000001</v>
      </c>
      <c r="G1323">
        <v>-17.05</v>
      </c>
      <c r="H1323">
        <v>145.44999999999999</v>
      </c>
      <c r="I1323">
        <v>459</v>
      </c>
      <c r="J1323" t="s">
        <v>40</v>
      </c>
      <c r="K1323" s="1">
        <v>18641</v>
      </c>
      <c r="L1323" t="s">
        <v>96</v>
      </c>
      <c r="M1323" t="s">
        <v>75</v>
      </c>
      <c r="N1323" t="s">
        <v>14</v>
      </c>
      <c r="O1323" t="s">
        <v>18</v>
      </c>
      <c r="P1323" t="s">
        <v>27</v>
      </c>
      <c r="Q1323">
        <v>2</v>
      </c>
      <c r="R1323">
        <v>1.48</v>
      </c>
      <c r="S1323">
        <f t="shared" si="77"/>
        <v>65550</v>
      </c>
      <c r="T1323">
        <f t="shared" si="78"/>
        <v>26550</v>
      </c>
      <c r="U1323">
        <f t="shared" si="79"/>
        <v>2.4689265536723162</v>
      </c>
      <c r="V1323">
        <v>368</v>
      </c>
      <c r="W1323">
        <v>366</v>
      </c>
    </row>
    <row r="1324" spans="1:23" hidden="1" x14ac:dyDescent="0.2">
      <c r="A1324">
        <v>25</v>
      </c>
      <c r="B1324" t="s">
        <v>80</v>
      </c>
      <c r="C1324" t="s">
        <v>55</v>
      </c>
      <c r="D1324" s="2" t="s">
        <v>74</v>
      </c>
      <c r="E1324" s="2">
        <v>17.3</v>
      </c>
      <c r="F1324" s="2">
        <v>145.27000000000001</v>
      </c>
      <c r="G1324">
        <v>-17.05</v>
      </c>
      <c r="H1324">
        <v>145.44999999999999</v>
      </c>
      <c r="I1324">
        <v>459</v>
      </c>
      <c r="J1324" t="s">
        <v>40</v>
      </c>
      <c r="K1324" s="1">
        <v>18641</v>
      </c>
      <c r="L1324" t="s">
        <v>96</v>
      </c>
      <c r="M1324" t="s">
        <v>75</v>
      </c>
      <c r="N1324" t="s">
        <v>14</v>
      </c>
      <c r="O1324" t="s">
        <v>18</v>
      </c>
      <c r="P1324" t="s">
        <v>27</v>
      </c>
      <c r="Q1324">
        <v>3</v>
      </c>
      <c r="R1324">
        <v>2.79</v>
      </c>
      <c r="S1324">
        <f t="shared" si="77"/>
        <v>65550</v>
      </c>
      <c r="T1324">
        <f t="shared" si="78"/>
        <v>26550</v>
      </c>
      <c r="U1324">
        <f t="shared" si="79"/>
        <v>2.4689265536723162</v>
      </c>
      <c r="V1324">
        <v>368</v>
      </c>
      <c r="W1324">
        <v>366</v>
      </c>
    </row>
    <row r="1325" spans="1:23" hidden="1" x14ac:dyDescent="0.2">
      <c r="A1325">
        <v>25</v>
      </c>
      <c r="B1325" t="s">
        <v>80</v>
      </c>
      <c r="C1325" t="s">
        <v>55</v>
      </c>
      <c r="D1325" s="2" t="s">
        <v>74</v>
      </c>
      <c r="E1325" s="2">
        <v>17.3</v>
      </c>
      <c r="F1325" s="2">
        <v>145.27000000000001</v>
      </c>
      <c r="G1325">
        <v>-17.05</v>
      </c>
      <c r="H1325">
        <v>145.44999999999999</v>
      </c>
      <c r="I1325">
        <v>459</v>
      </c>
      <c r="J1325" t="s">
        <v>40</v>
      </c>
      <c r="K1325" s="1">
        <v>18641</v>
      </c>
      <c r="L1325" t="s">
        <v>96</v>
      </c>
      <c r="M1325" t="s">
        <v>75</v>
      </c>
      <c r="N1325" t="s">
        <v>14</v>
      </c>
      <c r="O1325" t="s">
        <v>18</v>
      </c>
      <c r="P1325" t="s">
        <v>27</v>
      </c>
      <c r="Q1325">
        <v>4</v>
      </c>
      <c r="R1325">
        <v>1.68</v>
      </c>
      <c r="S1325">
        <f t="shared" si="77"/>
        <v>65550</v>
      </c>
      <c r="T1325">
        <f t="shared" si="78"/>
        <v>26550</v>
      </c>
      <c r="U1325">
        <f t="shared" si="79"/>
        <v>2.4689265536723162</v>
      </c>
      <c r="V1325">
        <v>368</v>
      </c>
      <c r="W1325">
        <v>366</v>
      </c>
    </row>
    <row r="1326" spans="1:23" hidden="1" x14ac:dyDescent="0.2">
      <c r="A1326">
        <v>25</v>
      </c>
      <c r="B1326" t="s">
        <v>80</v>
      </c>
      <c r="C1326" t="s">
        <v>55</v>
      </c>
      <c r="D1326" s="2" t="s">
        <v>74</v>
      </c>
      <c r="E1326" s="2">
        <v>17.3</v>
      </c>
      <c r="F1326" s="2">
        <v>145.27000000000001</v>
      </c>
      <c r="G1326">
        <v>-17.05</v>
      </c>
      <c r="H1326">
        <v>145.44999999999999</v>
      </c>
      <c r="I1326">
        <v>459</v>
      </c>
      <c r="J1326" t="s">
        <v>40</v>
      </c>
      <c r="K1326" s="1">
        <v>18641</v>
      </c>
      <c r="L1326" t="s">
        <v>96</v>
      </c>
      <c r="M1326" t="s">
        <v>75</v>
      </c>
      <c r="N1326" t="s">
        <v>14</v>
      </c>
      <c r="O1326" t="s">
        <v>18</v>
      </c>
      <c r="P1326" t="s">
        <v>27</v>
      </c>
      <c r="Q1326">
        <v>5</v>
      </c>
      <c r="R1326">
        <v>2.16</v>
      </c>
      <c r="S1326">
        <f t="shared" si="77"/>
        <v>65550</v>
      </c>
      <c r="T1326">
        <f t="shared" si="78"/>
        <v>26550</v>
      </c>
      <c r="U1326">
        <f t="shared" si="79"/>
        <v>2.4689265536723162</v>
      </c>
      <c r="V1326">
        <v>368</v>
      </c>
      <c r="W1326">
        <v>366</v>
      </c>
    </row>
    <row r="1327" spans="1:23" hidden="1" x14ac:dyDescent="0.2">
      <c r="A1327">
        <v>25</v>
      </c>
      <c r="B1327" t="s">
        <v>80</v>
      </c>
      <c r="C1327" t="s">
        <v>55</v>
      </c>
      <c r="D1327" s="2" t="s">
        <v>74</v>
      </c>
      <c r="E1327" s="2">
        <v>17.3</v>
      </c>
      <c r="F1327" s="2">
        <v>145.27000000000001</v>
      </c>
      <c r="G1327">
        <v>-17.05</v>
      </c>
      <c r="H1327">
        <v>145.44999999999999</v>
      </c>
      <c r="I1327">
        <v>459</v>
      </c>
      <c r="J1327" t="s">
        <v>40</v>
      </c>
      <c r="K1327" s="1">
        <v>18641</v>
      </c>
      <c r="L1327" t="s">
        <v>96</v>
      </c>
      <c r="M1327" t="s">
        <v>75</v>
      </c>
      <c r="N1327" t="s">
        <v>14</v>
      </c>
      <c r="O1327" t="s">
        <v>18</v>
      </c>
      <c r="P1327" t="s">
        <v>27</v>
      </c>
      <c r="Q1327">
        <v>6</v>
      </c>
      <c r="R1327">
        <v>2.5</v>
      </c>
      <c r="S1327">
        <f t="shared" si="77"/>
        <v>65550</v>
      </c>
      <c r="T1327">
        <f t="shared" si="78"/>
        <v>26550</v>
      </c>
      <c r="U1327">
        <f t="shared" si="79"/>
        <v>2.4689265536723162</v>
      </c>
      <c r="V1327">
        <v>368</v>
      </c>
      <c r="W1327">
        <v>366</v>
      </c>
    </row>
    <row r="1328" spans="1:23" hidden="1" x14ac:dyDescent="0.2">
      <c r="A1328">
        <v>25</v>
      </c>
      <c r="B1328" t="s">
        <v>80</v>
      </c>
      <c r="C1328" t="s">
        <v>55</v>
      </c>
      <c r="D1328" s="2" t="s">
        <v>74</v>
      </c>
      <c r="E1328" s="2">
        <v>17.3</v>
      </c>
      <c r="F1328" s="2">
        <v>145.27000000000001</v>
      </c>
      <c r="G1328">
        <v>-17.05</v>
      </c>
      <c r="H1328">
        <v>145.44999999999999</v>
      </c>
      <c r="I1328">
        <v>459</v>
      </c>
      <c r="J1328" t="s">
        <v>40</v>
      </c>
      <c r="K1328" s="1">
        <v>18641</v>
      </c>
      <c r="L1328" t="s">
        <v>96</v>
      </c>
      <c r="M1328" t="s">
        <v>75</v>
      </c>
      <c r="N1328" t="s">
        <v>14</v>
      </c>
      <c r="O1328" t="s">
        <v>19</v>
      </c>
      <c r="P1328" t="s">
        <v>27</v>
      </c>
      <c r="Q1328">
        <v>1</v>
      </c>
      <c r="R1328">
        <v>7.62</v>
      </c>
      <c r="S1328">
        <f t="shared" si="77"/>
        <v>65550</v>
      </c>
      <c r="T1328">
        <f t="shared" si="78"/>
        <v>26550</v>
      </c>
      <c r="U1328">
        <f t="shared" si="79"/>
        <v>2.4689265536723162</v>
      </c>
      <c r="V1328">
        <v>368</v>
      </c>
      <c r="W1328">
        <v>366</v>
      </c>
    </row>
    <row r="1329" spans="1:23" hidden="1" x14ac:dyDescent="0.2">
      <c r="A1329">
        <v>25</v>
      </c>
      <c r="B1329" t="s">
        <v>80</v>
      </c>
      <c r="C1329" t="s">
        <v>55</v>
      </c>
      <c r="D1329" s="2" t="s">
        <v>74</v>
      </c>
      <c r="E1329" s="2">
        <v>17.3</v>
      </c>
      <c r="F1329" s="2">
        <v>145.27000000000001</v>
      </c>
      <c r="G1329">
        <v>-17.05</v>
      </c>
      <c r="H1329">
        <v>145.44999999999999</v>
      </c>
      <c r="I1329">
        <v>459</v>
      </c>
      <c r="J1329" t="s">
        <v>40</v>
      </c>
      <c r="K1329" s="1">
        <v>18641</v>
      </c>
      <c r="L1329" t="s">
        <v>96</v>
      </c>
      <c r="M1329" t="s">
        <v>75</v>
      </c>
      <c r="N1329" t="s">
        <v>14</v>
      </c>
      <c r="O1329" t="s">
        <v>19</v>
      </c>
      <c r="P1329" t="s">
        <v>27</v>
      </c>
      <c r="Q1329">
        <v>2</v>
      </c>
      <c r="R1329">
        <v>7.92</v>
      </c>
      <c r="S1329">
        <f t="shared" si="77"/>
        <v>65550</v>
      </c>
      <c r="T1329">
        <f t="shared" si="78"/>
        <v>26550</v>
      </c>
      <c r="U1329">
        <f t="shared" si="79"/>
        <v>2.4689265536723162</v>
      </c>
      <c r="V1329">
        <v>368</v>
      </c>
      <c r="W1329">
        <v>366</v>
      </c>
    </row>
    <row r="1330" spans="1:23" hidden="1" x14ac:dyDescent="0.2">
      <c r="A1330">
        <v>25</v>
      </c>
      <c r="B1330" t="s">
        <v>80</v>
      </c>
      <c r="C1330" t="s">
        <v>55</v>
      </c>
      <c r="D1330" s="2" t="s">
        <v>74</v>
      </c>
      <c r="E1330" s="2">
        <v>17.3</v>
      </c>
      <c r="F1330" s="2">
        <v>145.27000000000001</v>
      </c>
      <c r="G1330">
        <v>-17.05</v>
      </c>
      <c r="H1330">
        <v>145.44999999999999</v>
      </c>
      <c r="I1330">
        <v>459</v>
      </c>
      <c r="J1330" t="s">
        <v>40</v>
      </c>
      <c r="K1330" s="1">
        <v>18641</v>
      </c>
      <c r="L1330" t="s">
        <v>96</v>
      </c>
      <c r="M1330" t="s">
        <v>75</v>
      </c>
      <c r="N1330" t="s">
        <v>14</v>
      </c>
      <c r="O1330" t="s">
        <v>19</v>
      </c>
      <c r="P1330" t="s">
        <v>27</v>
      </c>
      <c r="Q1330">
        <v>3</v>
      </c>
      <c r="R1330">
        <v>6.8</v>
      </c>
      <c r="S1330">
        <f t="shared" si="77"/>
        <v>65550</v>
      </c>
      <c r="T1330">
        <f t="shared" si="78"/>
        <v>26550</v>
      </c>
      <c r="U1330">
        <f t="shared" si="79"/>
        <v>2.4689265536723162</v>
      </c>
      <c r="V1330">
        <v>368</v>
      </c>
      <c r="W1330">
        <v>366</v>
      </c>
    </row>
    <row r="1331" spans="1:23" hidden="1" x14ac:dyDescent="0.2">
      <c r="A1331">
        <v>25</v>
      </c>
      <c r="B1331" t="s">
        <v>80</v>
      </c>
      <c r="C1331" t="s">
        <v>55</v>
      </c>
      <c r="D1331" s="2" t="s">
        <v>74</v>
      </c>
      <c r="E1331" s="2">
        <v>17.3</v>
      </c>
      <c r="F1331" s="2">
        <v>145.27000000000001</v>
      </c>
      <c r="G1331">
        <v>-17.05</v>
      </c>
      <c r="H1331">
        <v>145.44999999999999</v>
      </c>
      <c r="I1331">
        <v>459</v>
      </c>
      <c r="J1331" t="s">
        <v>40</v>
      </c>
      <c r="K1331" s="1">
        <v>18641</v>
      </c>
      <c r="L1331" t="s">
        <v>96</v>
      </c>
      <c r="M1331" t="s">
        <v>75</v>
      </c>
      <c r="N1331" t="s">
        <v>14</v>
      </c>
      <c r="O1331" t="s">
        <v>19</v>
      </c>
      <c r="P1331" t="s">
        <v>27</v>
      </c>
      <c r="Q1331">
        <v>4</v>
      </c>
      <c r="R1331">
        <v>10.37</v>
      </c>
      <c r="S1331">
        <f t="shared" si="77"/>
        <v>65550</v>
      </c>
      <c r="T1331">
        <f t="shared" si="78"/>
        <v>26550</v>
      </c>
      <c r="U1331">
        <f t="shared" si="79"/>
        <v>2.4689265536723162</v>
      </c>
      <c r="V1331">
        <v>368</v>
      </c>
      <c r="W1331">
        <v>366</v>
      </c>
    </row>
    <row r="1332" spans="1:23" hidden="1" x14ac:dyDescent="0.2">
      <c r="A1332">
        <v>25</v>
      </c>
      <c r="B1332" t="s">
        <v>80</v>
      </c>
      <c r="C1332" t="s">
        <v>55</v>
      </c>
      <c r="D1332" s="2" t="s">
        <v>74</v>
      </c>
      <c r="E1332" s="2">
        <v>17.3</v>
      </c>
      <c r="F1332" s="2">
        <v>145.27000000000001</v>
      </c>
      <c r="G1332">
        <v>-17.05</v>
      </c>
      <c r="H1332">
        <v>145.44999999999999</v>
      </c>
      <c r="I1332">
        <v>459</v>
      </c>
      <c r="J1332" t="s">
        <v>40</v>
      </c>
      <c r="K1332" s="1">
        <v>18641</v>
      </c>
      <c r="L1332" t="s">
        <v>96</v>
      </c>
      <c r="M1332" t="s">
        <v>75</v>
      </c>
      <c r="N1332" t="s">
        <v>14</v>
      </c>
      <c r="O1332" t="s">
        <v>19</v>
      </c>
      <c r="P1332" t="s">
        <v>27</v>
      </c>
      <c r="Q1332">
        <v>5</v>
      </c>
      <c r="R1332">
        <v>5.94</v>
      </c>
      <c r="S1332">
        <f t="shared" si="77"/>
        <v>65550</v>
      </c>
      <c r="T1332">
        <f t="shared" si="78"/>
        <v>26550</v>
      </c>
      <c r="U1332">
        <f t="shared" si="79"/>
        <v>2.4689265536723162</v>
      </c>
      <c r="V1332">
        <v>368</v>
      </c>
      <c r="W1332">
        <v>366</v>
      </c>
    </row>
    <row r="1333" spans="1:23" hidden="1" x14ac:dyDescent="0.2">
      <c r="A1333">
        <v>25</v>
      </c>
      <c r="B1333" t="s">
        <v>80</v>
      </c>
      <c r="C1333" t="s">
        <v>55</v>
      </c>
      <c r="D1333" s="2" t="s">
        <v>74</v>
      </c>
      <c r="E1333" s="2">
        <v>17.3</v>
      </c>
      <c r="F1333" s="2">
        <v>145.27000000000001</v>
      </c>
      <c r="G1333">
        <v>-17.05</v>
      </c>
      <c r="H1333">
        <v>145.44999999999999</v>
      </c>
      <c r="I1333">
        <v>459</v>
      </c>
      <c r="J1333" t="s">
        <v>40</v>
      </c>
      <c r="K1333" s="1">
        <v>18641</v>
      </c>
      <c r="L1333" t="s">
        <v>96</v>
      </c>
      <c r="M1333" t="s">
        <v>75</v>
      </c>
      <c r="N1333" t="s">
        <v>14</v>
      </c>
      <c r="O1333" t="s">
        <v>19</v>
      </c>
      <c r="P1333" t="s">
        <v>27</v>
      </c>
      <c r="Q1333">
        <v>6</v>
      </c>
      <c r="R1333">
        <v>6.43</v>
      </c>
      <c r="S1333">
        <f t="shared" si="77"/>
        <v>65550</v>
      </c>
      <c r="T1333">
        <f t="shared" si="78"/>
        <v>26550</v>
      </c>
      <c r="U1333">
        <f t="shared" si="79"/>
        <v>2.4689265536723162</v>
      </c>
      <c r="V1333">
        <v>368</v>
      </c>
      <c r="W1333">
        <v>366</v>
      </c>
    </row>
    <row r="1334" spans="1:23" hidden="1" x14ac:dyDescent="0.2">
      <c r="A1334">
        <v>25</v>
      </c>
      <c r="B1334" t="s">
        <v>80</v>
      </c>
      <c r="C1334" t="s">
        <v>55</v>
      </c>
      <c r="D1334" s="2" t="s">
        <v>74</v>
      </c>
      <c r="E1334" s="2">
        <v>17.3</v>
      </c>
      <c r="F1334" s="2">
        <v>145.27000000000001</v>
      </c>
      <c r="G1334">
        <v>-17.05</v>
      </c>
      <c r="H1334">
        <v>145.44999999999999</v>
      </c>
      <c r="I1334">
        <v>459</v>
      </c>
      <c r="J1334" t="s">
        <v>40</v>
      </c>
      <c r="K1334" s="1">
        <v>18641</v>
      </c>
      <c r="L1334" t="s">
        <v>96</v>
      </c>
      <c r="M1334" t="s">
        <v>75</v>
      </c>
      <c r="N1334" t="s">
        <v>24</v>
      </c>
      <c r="O1334" t="s">
        <v>15</v>
      </c>
      <c r="P1334" t="s">
        <v>26</v>
      </c>
      <c r="Q1334">
        <v>1</v>
      </c>
      <c r="R1334">
        <v>29.98</v>
      </c>
      <c r="S1334">
        <f t="shared" si="77"/>
        <v>65550</v>
      </c>
      <c r="T1334">
        <f t="shared" si="78"/>
        <v>26550</v>
      </c>
      <c r="U1334">
        <f t="shared" si="79"/>
        <v>2.4689265536723162</v>
      </c>
      <c r="V1334">
        <v>368</v>
      </c>
      <c r="W1334">
        <v>366</v>
      </c>
    </row>
    <row r="1335" spans="1:23" hidden="1" x14ac:dyDescent="0.2">
      <c r="A1335">
        <v>25</v>
      </c>
      <c r="B1335" t="s">
        <v>80</v>
      </c>
      <c r="C1335" t="s">
        <v>55</v>
      </c>
      <c r="D1335" s="2" t="s">
        <v>74</v>
      </c>
      <c r="E1335" s="2">
        <v>17.3</v>
      </c>
      <c r="F1335" s="2">
        <v>145.27000000000001</v>
      </c>
      <c r="G1335">
        <v>-17.05</v>
      </c>
      <c r="H1335">
        <v>145.44999999999999</v>
      </c>
      <c r="I1335">
        <v>459</v>
      </c>
      <c r="J1335" t="s">
        <v>40</v>
      </c>
      <c r="K1335" s="1">
        <v>18641</v>
      </c>
      <c r="L1335" t="s">
        <v>96</v>
      </c>
      <c r="M1335" t="s">
        <v>75</v>
      </c>
      <c r="N1335" t="s">
        <v>24</v>
      </c>
      <c r="O1335" t="s">
        <v>15</v>
      </c>
      <c r="P1335" t="s">
        <v>26</v>
      </c>
      <c r="Q1335">
        <v>2</v>
      </c>
      <c r="R1335">
        <v>28.91</v>
      </c>
      <c r="S1335">
        <f t="shared" si="77"/>
        <v>65550</v>
      </c>
      <c r="T1335">
        <f t="shared" si="78"/>
        <v>26550</v>
      </c>
      <c r="U1335">
        <f t="shared" si="79"/>
        <v>2.4689265536723162</v>
      </c>
      <c r="V1335">
        <v>368</v>
      </c>
      <c r="W1335">
        <v>366</v>
      </c>
    </row>
    <row r="1336" spans="1:23" hidden="1" x14ac:dyDescent="0.2">
      <c r="A1336">
        <v>25</v>
      </c>
      <c r="B1336" t="s">
        <v>80</v>
      </c>
      <c r="C1336" t="s">
        <v>55</v>
      </c>
      <c r="D1336" s="2" t="s">
        <v>74</v>
      </c>
      <c r="E1336" s="2">
        <v>17.3</v>
      </c>
      <c r="F1336" s="2">
        <v>145.27000000000001</v>
      </c>
      <c r="G1336">
        <v>-17.05</v>
      </c>
      <c r="H1336">
        <v>145.44999999999999</v>
      </c>
      <c r="I1336">
        <v>459</v>
      </c>
      <c r="J1336" t="s">
        <v>40</v>
      </c>
      <c r="K1336" s="1">
        <v>18641</v>
      </c>
      <c r="L1336" t="s">
        <v>96</v>
      </c>
      <c r="M1336" t="s">
        <v>75</v>
      </c>
      <c r="N1336" t="s">
        <v>24</v>
      </c>
      <c r="O1336" t="s">
        <v>15</v>
      </c>
      <c r="P1336" t="s">
        <v>26</v>
      </c>
      <c r="Q1336">
        <v>3</v>
      </c>
      <c r="R1336">
        <v>28.6</v>
      </c>
      <c r="S1336">
        <f t="shared" si="77"/>
        <v>65550</v>
      </c>
      <c r="T1336">
        <f t="shared" si="78"/>
        <v>26550</v>
      </c>
      <c r="U1336">
        <f t="shared" si="79"/>
        <v>2.4689265536723162</v>
      </c>
      <c r="V1336">
        <v>368</v>
      </c>
      <c r="W1336">
        <v>366</v>
      </c>
    </row>
    <row r="1337" spans="1:23" hidden="1" x14ac:dyDescent="0.2">
      <c r="A1337">
        <v>25</v>
      </c>
      <c r="B1337" t="s">
        <v>80</v>
      </c>
      <c r="C1337" t="s">
        <v>55</v>
      </c>
      <c r="D1337" s="2" t="s">
        <v>74</v>
      </c>
      <c r="E1337" s="2">
        <v>17.3</v>
      </c>
      <c r="F1337" s="2">
        <v>145.27000000000001</v>
      </c>
      <c r="G1337">
        <v>-17.05</v>
      </c>
      <c r="H1337">
        <v>145.44999999999999</v>
      </c>
      <c r="I1337">
        <v>459</v>
      </c>
      <c r="J1337" t="s">
        <v>40</v>
      </c>
      <c r="K1337" s="1">
        <v>18641</v>
      </c>
      <c r="L1337" t="s">
        <v>96</v>
      </c>
      <c r="M1337" t="s">
        <v>75</v>
      </c>
      <c r="N1337" t="s">
        <v>24</v>
      </c>
      <c r="O1337" t="s">
        <v>15</v>
      </c>
      <c r="P1337" t="s">
        <v>26</v>
      </c>
      <c r="Q1337">
        <v>4</v>
      </c>
      <c r="R1337">
        <v>28.54</v>
      </c>
      <c r="S1337">
        <f t="shared" si="77"/>
        <v>65550</v>
      </c>
      <c r="T1337">
        <f t="shared" si="78"/>
        <v>26550</v>
      </c>
      <c r="U1337">
        <f t="shared" si="79"/>
        <v>2.4689265536723162</v>
      </c>
      <c r="V1337">
        <v>368</v>
      </c>
      <c r="W1337">
        <v>366</v>
      </c>
    </row>
    <row r="1338" spans="1:23" hidden="1" x14ac:dyDescent="0.2">
      <c r="A1338">
        <v>25</v>
      </c>
      <c r="B1338" t="s">
        <v>80</v>
      </c>
      <c r="C1338" t="s">
        <v>55</v>
      </c>
      <c r="D1338" s="2" t="s">
        <v>74</v>
      </c>
      <c r="E1338" s="2">
        <v>17.3</v>
      </c>
      <c r="F1338" s="2">
        <v>145.27000000000001</v>
      </c>
      <c r="G1338">
        <v>-17.05</v>
      </c>
      <c r="H1338">
        <v>145.44999999999999</v>
      </c>
      <c r="I1338">
        <v>459</v>
      </c>
      <c r="J1338" t="s">
        <v>40</v>
      </c>
      <c r="K1338" s="1">
        <v>18641</v>
      </c>
      <c r="L1338" t="s">
        <v>96</v>
      </c>
      <c r="M1338" t="s">
        <v>75</v>
      </c>
      <c r="N1338" t="s">
        <v>24</v>
      </c>
      <c r="O1338" t="s">
        <v>15</v>
      </c>
      <c r="P1338" t="s">
        <v>26</v>
      </c>
      <c r="Q1338">
        <v>5</v>
      </c>
      <c r="R1338">
        <v>31.76</v>
      </c>
      <c r="S1338">
        <f t="shared" si="77"/>
        <v>65550</v>
      </c>
      <c r="T1338">
        <f t="shared" si="78"/>
        <v>26550</v>
      </c>
      <c r="U1338">
        <f t="shared" si="79"/>
        <v>2.4689265536723162</v>
      </c>
      <c r="V1338">
        <v>368</v>
      </c>
      <c r="W1338">
        <v>366</v>
      </c>
    </row>
    <row r="1339" spans="1:23" hidden="1" x14ac:dyDescent="0.2">
      <c r="A1339">
        <v>25</v>
      </c>
      <c r="B1339" t="s">
        <v>80</v>
      </c>
      <c r="C1339" t="s">
        <v>55</v>
      </c>
      <c r="D1339" s="2" t="s">
        <v>74</v>
      </c>
      <c r="E1339" s="2">
        <v>17.3</v>
      </c>
      <c r="F1339" s="2">
        <v>145.27000000000001</v>
      </c>
      <c r="G1339">
        <v>-17.05</v>
      </c>
      <c r="H1339">
        <v>145.44999999999999</v>
      </c>
      <c r="I1339">
        <v>459</v>
      </c>
      <c r="J1339" t="s">
        <v>40</v>
      </c>
      <c r="K1339" s="1">
        <v>18641</v>
      </c>
      <c r="L1339" t="s">
        <v>96</v>
      </c>
      <c r="M1339" t="s">
        <v>75</v>
      </c>
      <c r="N1339" t="s">
        <v>24</v>
      </c>
      <c r="O1339" t="s">
        <v>15</v>
      </c>
      <c r="P1339" t="s">
        <v>26</v>
      </c>
      <c r="Q1339">
        <v>6</v>
      </c>
      <c r="R1339">
        <v>26.95</v>
      </c>
      <c r="S1339">
        <f t="shared" si="77"/>
        <v>65550</v>
      </c>
      <c r="T1339">
        <f t="shared" si="78"/>
        <v>26550</v>
      </c>
      <c r="U1339">
        <f t="shared" si="79"/>
        <v>2.4689265536723162</v>
      </c>
      <c r="V1339">
        <v>368</v>
      </c>
      <c r="W1339">
        <v>366</v>
      </c>
    </row>
    <row r="1340" spans="1:23" hidden="1" x14ac:dyDescent="0.2">
      <c r="A1340">
        <v>25</v>
      </c>
      <c r="B1340" t="s">
        <v>80</v>
      </c>
      <c r="C1340" t="s">
        <v>55</v>
      </c>
      <c r="D1340" s="2" t="s">
        <v>74</v>
      </c>
      <c r="E1340" s="2">
        <v>17.3</v>
      </c>
      <c r="F1340" s="2">
        <v>145.27000000000001</v>
      </c>
      <c r="G1340">
        <v>-17.05</v>
      </c>
      <c r="H1340">
        <v>145.44999999999999</v>
      </c>
      <c r="I1340">
        <v>459</v>
      </c>
      <c r="J1340" t="s">
        <v>40</v>
      </c>
      <c r="K1340" s="1">
        <v>18641</v>
      </c>
      <c r="L1340" t="s">
        <v>96</v>
      </c>
      <c r="M1340" t="s">
        <v>75</v>
      </c>
      <c r="N1340" t="s">
        <v>24</v>
      </c>
      <c r="O1340" t="s">
        <v>15</v>
      </c>
      <c r="P1340" t="s">
        <v>26</v>
      </c>
      <c r="Q1340">
        <v>7</v>
      </c>
      <c r="R1340">
        <v>29.67</v>
      </c>
      <c r="S1340">
        <f t="shared" si="77"/>
        <v>65550</v>
      </c>
      <c r="T1340">
        <f t="shared" si="78"/>
        <v>26550</v>
      </c>
      <c r="U1340">
        <f t="shared" si="79"/>
        <v>2.4689265536723162</v>
      </c>
      <c r="V1340">
        <v>368</v>
      </c>
      <c r="W1340">
        <v>366</v>
      </c>
    </row>
    <row r="1341" spans="1:23" hidden="1" x14ac:dyDescent="0.2">
      <c r="A1341">
        <v>25</v>
      </c>
      <c r="B1341" t="s">
        <v>80</v>
      </c>
      <c r="C1341" t="s">
        <v>55</v>
      </c>
      <c r="D1341" s="2" t="s">
        <v>74</v>
      </c>
      <c r="E1341" s="2">
        <v>17.3</v>
      </c>
      <c r="F1341" s="2">
        <v>145.27000000000001</v>
      </c>
      <c r="G1341">
        <v>-17.05</v>
      </c>
      <c r="H1341">
        <v>145.44999999999999</v>
      </c>
      <c r="I1341">
        <v>459</v>
      </c>
      <c r="J1341" t="s">
        <v>40</v>
      </c>
      <c r="K1341" s="1">
        <v>18641</v>
      </c>
      <c r="L1341" t="s">
        <v>96</v>
      </c>
      <c r="M1341" t="s">
        <v>75</v>
      </c>
      <c r="N1341" t="s">
        <v>24</v>
      </c>
      <c r="O1341" t="s">
        <v>15</v>
      </c>
      <c r="P1341" t="s">
        <v>26</v>
      </c>
      <c r="Q1341">
        <v>8</v>
      </c>
      <c r="R1341">
        <v>28.78</v>
      </c>
      <c r="S1341">
        <f t="shared" si="77"/>
        <v>65550</v>
      </c>
      <c r="T1341">
        <f t="shared" si="78"/>
        <v>26550</v>
      </c>
      <c r="U1341">
        <f t="shared" si="79"/>
        <v>2.4689265536723162</v>
      </c>
      <c r="V1341">
        <v>368</v>
      </c>
      <c r="W1341">
        <v>366</v>
      </c>
    </row>
    <row r="1342" spans="1:23" hidden="1" x14ac:dyDescent="0.2">
      <c r="A1342">
        <v>25</v>
      </c>
      <c r="B1342" t="s">
        <v>80</v>
      </c>
      <c r="C1342" t="s">
        <v>55</v>
      </c>
      <c r="D1342" s="2" t="s">
        <v>74</v>
      </c>
      <c r="E1342" s="2">
        <v>17.3</v>
      </c>
      <c r="F1342" s="2">
        <v>145.27000000000001</v>
      </c>
      <c r="G1342">
        <v>-17.05</v>
      </c>
      <c r="H1342">
        <v>145.44999999999999</v>
      </c>
      <c r="I1342">
        <v>459</v>
      </c>
      <c r="J1342" t="s">
        <v>40</v>
      </c>
      <c r="K1342" s="1">
        <v>18641</v>
      </c>
      <c r="L1342" t="s">
        <v>96</v>
      </c>
      <c r="M1342" t="s">
        <v>75</v>
      </c>
      <c r="N1342" t="s">
        <v>24</v>
      </c>
      <c r="O1342" t="s">
        <v>15</v>
      </c>
      <c r="P1342" t="s">
        <v>26</v>
      </c>
      <c r="Q1342">
        <v>9</v>
      </c>
      <c r="R1342">
        <v>27.77</v>
      </c>
      <c r="S1342">
        <f t="shared" si="77"/>
        <v>65550</v>
      </c>
      <c r="T1342">
        <f t="shared" si="78"/>
        <v>26550</v>
      </c>
      <c r="U1342">
        <f t="shared" si="79"/>
        <v>2.4689265536723162</v>
      </c>
      <c r="V1342">
        <v>368</v>
      </c>
      <c r="W1342">
        <v>366</v>
      </c>
    </row>
    <row r="1343" spans="1:23" hidden="1" x14ac:dyDescent="0.2">
      <c r="A1343">
        <v>25</v>
      </c>
      <c r="B1343" t="s">
        <v>80</v>
      </c>
      <c r="C1343" t="s">
        <v>55</v>
      </c>
      <c r="D1343" s="2" t="s">
        <v>74</v>
      </c>
      <c r="E1343" s="2">
        <v>17.3</v>
      </c>
      <c r="F1343" s="2">
        <v>145.27000000000001</v>
      </c>
      <c r="G1343">
        <v>-17.05</v>
      </c>
      <c r="H1343">
        <v>145.44999999999999</v>
      </c>
      <c r="I1343">
        <v>459</v>
      </c>
      <c r="J1343" t="s">
        <v>40</v>
      </c>
      <c r="K1343" s="1">
        <v>18641</v>
      </c>
      <c r="L1343" t="s">
        <v>96</v>
      </c>
      <c r="M1343" t="s">
        <v>75</v>
      </c>
      <c r="N1343" t="s">
        <v>24</v>
      </c>
      <c r="O1343" t="s">
        <v>15</v>
      </c>
      <c r="P1343" t="s">
        <v>26</v>
      </c>
      <c r="Q1343">
        <v>10</v>
      </c>
      <c r="R1343">
        <v>30.39</v>
      </c>
      <c r="S1343">
        <f t="shared" si="77"/>
        <v>65550</v>
      </c>
      <c r="T1343">
        <f t="shared" si="78"/>
        <v>26550</v>
      </c>
      <c r="U1343">
        <f t="shared" si="79"/>
        <v>2.4689265536723162</v>
      </c>
      <c r="V1343">
        <v>368</v>
      </c>
      <c r="W1343">
        <v>366</v>
      </c>
    </row>
    <row r="1344" spans="1:23" x14ac:dyDescent="0.2">
      <c r="A1344">
        <v>25</v>
      </c>
      <c r="B1344" t="s">
        <v>80</v>
      </c>
      <c r="C1344" t="s">
        <v>55</v>
      </c>
      <c r="D1344" s="2" t="s">
        <v>74</v>
      </c>
      <c r="E1344" s="2">
        <v>17.3</v>
      </c>
      <c r="F1344" s="2">
        <v>145.27000000000001</v>
      </c>
      <c r="G1344">
        <v>-17.05</v>
      </c>
      <c r="H1344">
        <v>145.44999999999999</v>
      </c>
      <c r="I1344">
        <v>459</v>
      </c>
      <c r="J1344" t="s">
        <v>40</v>
      </c>
      <c r="K1344" s="1">
        <v>18641</v>
      </c>
      <c r="L1344" t="s">
        <v>96</v>
      </c>
      <c r="M1344" t="s">
        <v>75</v>
      </c>
      <c r="N1344" t="s">
        <v>24</v>
      </c>
      <c r="O1344" t="s">
        <v>15</v>
      </c>
      <c r="P1344" t="s">
        <v>27</v>
      </c>
      <c r="Q1344">
        <v>1</v>
      </c>
      <c r="R1344">
        <v>22.91</v>
      </c>
      <c r="S1344">
        <f t="shared" si="77"/>
        <v>65550</v>
      </c>
      <c r="T1344">
        <f t="shared" si="78"/>
        <v>26550</v>
      </c>
      <c r="U1344">
        <f t="shared" si="79"/>
        <v>2.4689265536723162</v>
      </c>
      <c r="V1344">
        <v>368</v>
      </c>
      <c r="W1344">
        <v>366</v>
      </c>
    </row>
    <row r="1345" spans="1:23" x14ac:dyDescent="0.2">
      <c r="A1345">
        <v>25</v>
      </c>
      <c r="B1345" t="s">
        <v>80</v>
      </c>
      <c r="C1345" t="s">
        <v>55</v>
      </c>
      <c r="D1345" s="2" t="s">
        <v>74</v>
      </c>
      <c r="E1345" s="2">
        <v>17.3</v>
      </c>
      <c r="F1345" s="2">
        <v>145.27000000000001</v>
      </c>
      <c r="G1345">
        <v>-17.05</v>
      </c>
      <c r="H1345">
        <v>145.44999999999999</v>
      </c>
      <c r="I1345">
        <v>459</v>
      </c>
      <c r="J1345" t="s">
        <v>40</v>
      </c>
      <c r="K1345" s="1">
        <v>18641</v>
      </c>
      <c r="L1345" t="s">
        <v>96</v>
      </c>
      <c r="M1345" t="s">
        <v>75</v>
      </c>
      <c r="N1345" t="s">
        <v>24</v>
      </c>
      <c r="O1345" t="s">
        <v>15</v>
      </c>
      <c r="P1345" t="s">
        <v>27</v>
      </c>
      <c r="Q1345">
        <v>2</v>
      </c>
      <c r="R1345">
        <v>27.34</v>
      </c>
      <c r="S1345">
        <f t="shared" si="77"/>
        <v>65550</v>
      </c>
      <c r="T1345">
        <f t="shared" si="78"/>
        <v>26550</v>
      </c>
      <c r="U1345">
        <f t="shared" si="79"/>
        <v>2.4689265536723162</v>
      </c>
      <c r="V1345">
        <v>368</v>
      </c>
      <c r="W1345">
        <v>366</v>
      </c>
    </row>
    <row r="1346" spans="1:23" x14ac:dyDescent="0.2">
      <c r="A1346">
        <v>25</v>
      </c>
      <c r="B1346" t="s">
        <v>80</v>
      </c>
      <c r="C1346" t="s">
        <v>55</v>
      </c>
      <c r="D1346" s="2" t="s">
        <v>74</v>
      </c>
      <c r="E1346" s="2">
        <v>17.3</v>
      </c>
      <c r="F1346" s="2">
        <v>145.27000000000001</v>
      </c>
      <c r="G1346">
        <v>-17.05</v>
      </c>
      <c r="H1346">
        <v>145.44999999999999</v>
      </c>
      <c r="I1346">
        <v>459</v>
      </c>
      <c r="J1346" t="s">
        <v>40</v>
      </c>
      <c r="K1346" s="1">
        <v>18641</v>
      </c>
      <c r="L1346" t="s">
        <v>96</v>
      </c>
      <c r="M1346" t="s">
        <v>75</v>
      </c>
      <c r="N1346" t="s">
        <v>24</v>
      </c>
      <c r="O1346" t="s">
        <v>15</v>
      </c>
      <c r="P1346" t="s">
        <v>27</v>
      </c>
      <c r="Q1346">
        <v>3</v>
      </c>
      <c r="R1346">
        <v>23.91</v>
      </c>
      <c r="S1346">
        <f t="shared" si="77"/>
        <v>65550</v>
      </c>
      <c r="T1346">
        <f t="shared" si="78"/>
        <v>26550</v>
      </c>
      <c r="U1346">
        <f t="shared" si="79"/>
        <v>2.4689265536723162</v>
      </c>
      <c r="V1346">
        <v>368</v>
      </c>
      <c r="W1346">
        <v>366</v>
      </c>
    </row>
    <row r="1347" spans="1:23" x14ac:dyDescent="0.2">
      <c r="A1347">
        <v>25</v>
      </c>
      <c r="B1347" t="s">
        <v>80</v>
      </c>
      <c r="C1347" t="s">
        <v>55</v>
      </c>
      <c r="D1347" s="2" t="s">
        <v>74</v>
      </c>
      <c r="E1347" s="2">
        <v>17.3</v>
      </c>
      <c r="F1347" s="2">
        <v>145.27000000000001</v>
      </c>
      <c r="G1347">
        <v>-17.05</v>
      </c>
      <c r="H1347">
        <v>145.44999999999999</v>
      </c>
      <c r="I1347">
        <v>459</v>
      </c>
      <c r="J1347" t="s">
        <v>40</v>
      </c>
      <c r="K1347" s="1">
        <v>18641</v>
      </c>
      <c r="L1347" t="s">
        <v>96</v>
      </c>
      <c r="M1347" t="s">
        <v>75</v>
      </c>
      <c r="N1347" t="s">
        <v>24</v>
      </c>
      <c r="O1347" t="s">
        <v>15</v>
      </c>
      <c r="P1347" t="s">
        <v>27</v>
      </c>
      <c r="Q1347">
        <v>4</v>
      </c>
      <c r="R1347">
        <v>17.690000000000001</v>
      </c>
      <c r="S1347">
        <f t="shared" si="77"/>
        <v>65550</v>
      </c>
      <c r="T1347">
        <f t="shared" si="78"/>
        <v>26550</v>
      </c>
      <c r="U1347">
        <f t="shared" si="79"/>
        <v>2.4689265536723162</v>
      </c>
      <c r="V1347">
        <v>368</v>
      </c>
      <c r="W1347">
        <v>366</v>
      </c>
    </row>
    <row r="1348" spans="1:23" x14ac:dyDescent="0.2">
      <c r="A1348">
        <v>25</v>
      </c>
      <c r="B1348" t="s">
        <v>80</v>
      </c>
      <c r="C1348" t="s">
        <v>55</v>
      </c>
      <c r="D1348" s="2" t="s">
        <v>74</v>
      </c>
      <c r="E1348" s="2">
        <v>17.3</v>
      </c>
      <c r="F1348" s="2">
        <v>145.27000000000001</v>
      </c>
      <c r="G1348">
        <v>-17.05</v>
      </c>
      <c r="H1348">
        <v>145.44999999999999</v>
      </c>
      <c r="I1348">
        <v>459</v>
      </c>
      <c r="J1348" t="s">
        <v>40</v>
      </c>
      <c r="K1348" s="1">
        <v>18641</v>
      </c>
      <c r="L1348" t="s">
        <v>96</v>
      </c>
      <c r="M1348" t="s">
        <v>75</v>
      </c>
      <c r="N1348" t="s">
        <v>24</v>
      </c>
      <c r="O1348" t="s">
        <v>15</v>
      </c>
      <c r="P1348" t="s">
        <v>27</v>
      </c>
      <c r="Q1348">
        <v>5</v>
      </c>
      <c r="R1348">
        <v>22.81</v>
      </c>
      <c r="S1348">
        <f t="shared" si="77"/>
        <v>65550</v>
      </c>
      <c r="T1348">
        <f t="shared" si="78"/>
        <v>26550</v>
      </c>
      <c r="U1348">
        <f t="shared" si="79"/>
        <v>2.4689265536723162</v>
      </c>
      <c r="V1348">
        <v>368</v>
      </c>
      <c r="W1348">
        <v>366</v>
      </c>
    </row>
    <row r="1349" spans="1:23" x14ac:dyDescent="0.2">
      <c r="A1349">
        <v>25</v>
      </c>
      <c r="B1349" t="s">
        <v>80</v>
      </c>
      <c r="C1349" t="s">
        <v>55</v>
      </c>
      <c r="D1349" s="2" t="s">
        <v>74</v>
      </c>
      <c r="E1349" s="2">
        <v>17.3</v>
      </c>
      <c r="F1349" s="2">
        <v>145.27000000000001</v>
      </c>
      <c r="G1349">
        <v>-17.05</v>
      </c>
      <c r="H1349">
        <v>145.44999999999999</v>
      </c>
      <c r="I1349">
        <v>459</v>
      </c>
      <c r="J1349" t="s">
        <v>40</v>
      </c>
      <c r="K1349" s="1">
        <v>18641</v>
      </c>
      <c r="L1349" t="s">
        <v>96</v>
      </c>
      <c r="M1349" t="s">
        <v>75</v>
      </c>
      <c r="N1349" t="s">
        <v>24</v>
      </c>
      <c r="O1349" t="s">
        <v>15</v>
      </c>
      <c r="P1349" t="s">
        <v>27</v>
      </c>
      <c r="Q1349">
        <v>6</v>
      </c>
      <c r="R1349">
        <v>23.81</v>
      </c>
      <c r="S1349">
        <f t="shared" si="77"/>
        <v>65550</v>
      </c>
      <c r="T1349">
        <f t="shared" si="78"/>
        <v>26550</v>
      </c>
      <c r="U1349">
        <f t="shared" si="79"/>
        <v>2.4689265536723162</v>
      </c>
      <c r="V1349">
        <v>368</v>
      </c>
      <c r="W1349">
        <v>366</v>
      </c>
    </row>
    <row r="1350" spans="1:23" x14ac:dyDescent="0.2">
      <c r="A1350">
        <v>25</v>
      </c>
      <c r="B1350" t="s">
        <v>80</v>
      </c>
      <c r="C1350" t="s">
        <v>55</v>
      </c>
      <c r="D1350" s="2" t="s">
        <v>74</v>
      </c>
      <c r="E1350" s="2">
        <v>17.3</v>
      </c>
      <c r="F1350" s="2">
        <v>145.27000000000001</v>
      </c>
      <c r="G1350">
        <v>-17.05</v>
      </c>
      <c r="H1350">
        <v>145.44999999999999</v>
      </c>
      <c r="I1350">
        <v>459</v>
      </c>
      <c r="J1350" t="s">
        <v>40</v>
      </c>
      <c r="K1350" s="1">
        <v>18641</v>
      </c>
      <c r="L1350" t="s">
        <v>96</v>
      </c>
      <c r="M1350" t="s">
        <v>75</v>
      </c>
      <c r="N1350" t="s">
        <v>24</v>
      </c>
      <c r="O1350" t="s">
        <v>15</v>
      </c>
      <c r="P1350" t="s">
        <v>27</v>
      </c>
      <c r="Q1350">
        <v>7</v>
      </c>
      <c r="R1350">
        <v>26</v>
      </c>
      <c r="S1350">
        <f t="shared" si="77"/>
        <v>65550</v>
      </c>
      <c r="T1350">
        <f t="shared" si="78"/>
        <v>26550</v>
      </c>
      <c r="U1350">
        <f t="shared" si="79"/>
        <v>2.4689265536723162</v>
      </c>
      <c r="V1350">
        <v>368</v>
      </c>
      <c r="W1350">
        <v>366</v>
      </c>
    </row>
    <row r="1351" spans="1:23" x14ac:dyDescent="0.2">
      <c r="A1351">
        <v>25</v>
      </c>
      <c r="B1351" t="s">
        <v>80</v>
      </c>
      <c r="C1351" t="s">
        <v>55</v>
      </c>
      <c r="D1351" s="2" t="s">
        <v>74</v>
      </c>
      <c r="E1351" s="2">
        <v>17.3</v>
      </c>
      <c r="F1351" s="2">
        <v>145.27000000000001</v>
      </c>
      <c r="G1351">
        <v>-17.05</v>
      </c>
      <c r="H1351">
        <v>145.44999999999999</v>
      </c>
      <c r="I1351">
        <v>459</v>
      </c>
      <c r="J1351" t="s">
        <v>40</v>
      </c>
      <c r="K1351" s="1">
        <v>18641</v>
      </c>
      <c r="L1351" t="s">
        <v>96</v>
      </c>
      <c r="M1351" t="s">
        <v>75</v>
      </c>
      <c r="N1351" t="s">
        <v>24</v>
      </c>
      <c r="O1351" t="s">
        <v>15</v>
      </c>
      <c r="P1351" t="s">
        <v>27</v>
      </c>
      <c r="Q1351">
        <v>8</v>
      </c>
      <c r="R1351">
        <v>23.23</v>
      </c>
      <c r="S1351">
        <f t="shared" si="77"/>
        <v>65550</v>
      </c>
      <c r="T1351">
        <f t="shared" si="78"/>
        <v>26550</v>
      </c>
      <c r="U1351">
        <f t="shared" si="79"/>
        <v>2.4689265536723162</v>
      </c>
      <c r="V1351">
        <v>368</v>
      </c>
      <c r="W1351">
        <v>366</v>
      </c>
    </row>
    <row r="1352" spans="1:23" x14ac:dyDescent="0.2">
      <c r="A1352">
        <v>25</v>
      </c>
      <c r="B1352" t="s">
        <v>80</v>
      </c>
      <c r="C1352" t="s">
        <v>55</v>
      </c>
      <c r="D1352" s="2" t="s">
        <v>74</v>
      </c>
      <c r="E1352" s="2">
        <v>17.3</v>
      </c>
      <c r="F1352" s="2">
        <v>145.27000000000001</v>
      </c>
      <c r="G1352">
        <v>-17.05</v>
      </c>
      <c r="H1352">
        <v>145.44999999999999</v>
      </c>
      <c r="I1352">
        <v>459</v>
      </c>
      <c r="J1352" t="s">
        <v>40</v>
      </c>
      <c r="K1352" s="1">
        <v>18641</v>
      </c>
      <c r="L1352" t="s">
        <v>96</v>
      </c>
      <c r="M1352" t="s">
        <v>75</v>
      </c>
      <c r="N1352" t="s">
        <v>24</v>
      </c>
      <c r="O1352" t="s">
        <v>15</v>
      </c>
      <c r="P1352" t="s">
        <v>27</v>
      </c>
      <c r="Q1352">
        <v>9</v>
      </c>
      <c r="R1352">
        <v>21.26</v>
      </c>
      <c r="S1352">
        <f t="shared" si="77"/>
        <v>65550</v>
      </c>
      <c r="T1352">
        <f t="shared" si="78"/>
        <v>26550</v>
      </c>
      <c r="U1352">
        <f t="shared" si="79"/>
        <v>2.4689265536723162</v>
      </c>
      <c r="V1352">
        <v>368</v>
      </c>
      <c r="W1352">
        <v>366</v>
      </c>
    </row>
    <row r="1353" spans="1:23" x14ac:dyDescent="0.2">
      <c r="A1353">
        <v>25</v>
      </c>
      <c r="B1353" t="s">
        <v>80</v>
      </c>
      <c r="C1353" t="s">
        <v>55</v>
      </c>
      <c r="D1353" s="2" t="s">
        <v>74</v>
      </c>
      <c r="E1353" s="2">
        <v>17.3</v>
      </c>
      <c r="F1353" s="2">
        <v>145.27000000000001</v>
      </c>
      <c r="G1353">
        <v>-17.05</v>
      </c>
      <c r="H1353">
        <v>145.44999999999999</v>
      </c>
      <c r="I1353">
        <v>459</v>
      </c>
      <c r="J1353" t="s">
        <v>40</v>
      </c>
      <c r="K1353" s="1">
        <v>18641</v>
      </c>
      <c r="L1353" t="s">
        <v>96</v>
      </c>
      <c r="M1353" t="s">
        <v>75</v>
      </c>
      <c r="N1353" t="s">
        <v>24</v>
      </c>
      <c r="O1353" t="s">
        <v>15</v>
      </c>
      <c r="P1353" t="s">
        <v>27</v>
      </c>
      <c r="Q1353">
        <v>10</v>
      </c>
      <c r="R1353">
        <v>25.26</v>
      </c>
      <c r="S1353">
        <f t="shared" si="77"/>
        <v>65550</v>
      </c>
      <c r="T1353">
        <f t="shared" si="78"/>
        <v>26550</v>
      </c>
      <c r="U1353">
        <f t="shared" si="79"/>
        <v>2.4689265536723162</v>
      </c>
      <c r="V1353">
        <v>368</v>
      </c>
      <c r="W1353">
        <v>366</v>
      </c>
    </row>
    <row r="1354" spans="1:23" x14ac:dyDescent="0.2">
      <c r="A1354">
        <v>25</v>
      </c>
      <c r="B1354" t="s">
        <v>80</v>
      </c>
      <c r="C1354" t="s">
        <v>55</v>
      </c>
      <c r="D1354" s="2" t="s">
        <v>74</v>
      </c>
      <c r="E1354" s="2">
        <v>17.3</v>
      </c>
      <c r="F1354" s="2">
        <v>145.27000000000001</v>
      </c>
      <c r="G1354">
        <v>-17.05</v>
      </c>
      <c r="H1354">
        <v>145.44999999999999</v>
      </c>
      <c r="I1354">
        <v>459</v>
      </c>
      <c r="J1354" t="s">
        <v>40</v>
      </c>
      <c r="K1354" s="1">
        <v>18641</v>
      </c>
      <c r="L1354" t="s">
        <v>96</v>
      </c>
      <c r="M1354" t="s">
        <v>75</v>
      </c>
      <c r="N1354" t="s">
        <v>24</v>
      </c>
      <c r="O1354" t="s">
        <v>18</v>
      </c>
      <c r="P1354" t="s">
        <v>27</v>
      </c>
      <c r="Q1354">
        <v>1</v>
      </c>
      <c r="R1354">
        <v>13.76</v>
      </c>
      <c r="S1354">
        <f t="shared" si="77"/>
        <v>65550</v>
      </c>
      <c r="T1354">
        <f t="shared" si="78"/>
        <v>26550</v>
      </c>
      <c r="U1354">
        <f t="shared" si="79"/>
        <v>2.4689265536723162</v>
      </c>
      <c r="V1354">
        <v>368</v>
      </c>
      <c r="W1354">
        <v>366</v>
      </c>
    </row>
    <row r="1355" spans="1:23" x14ac:dyDescent="0.2">
      <c r="A1355">
        <v>25</v>
      </c>
      <c r="B1355" t="s">
        <v>80</v>
      </c>
      <c r="C1355" t="s">
        <v>55</v>
      </c>
      <c r="D1355" s="2" t="s">
        <v>74</v>
      </c>
      <c r="E1355" s="2">
        <v>17.3</v>
      </c>
      <c r="F1355" s="2">
        <v>145.27000000000001</v>
      </c>
      <c r="G1355">
        <v>-17.05</v>
      </c>
      <c r="H1355">
        <v>145.44999999999999</v>
      </c>
      <c r="I1355">
        <v>459</v>
      </c>
      <c r="J1355" t="s">
        <v>40</v>
      </c>
      <c r="K1355" s="1">
        <v>18641</v>
      </c>
      <c r="L1355" t="s">
        <v>96</v>
      </c>
      <c r="M1355" t="s">
        <v>75</v>
      </c>
      <c r="N1355" t="s">
        <v>24</v>
      </c>
      <c r="O1355" t="s">
        <v>18</v>
      </c>
      <c r="P1355" t="s">
        <v>27</v>
      </c>
      <c r="Q1355">
        <v>2</v>
      </c>
      <c r="R1355">
        <v>11.29</v>
      </c>
      <c r="S1355">
        <f t="shared" si="77"/>
        <v>65550</v>
      </c>
      <c r="T1355">
        <f t="shared" si="78"/>
        <v>26550</v>
      </c>
      <c r="U1355">
        <f t="shared" si="79"/>
        <v>2.4689265536723162</v>
      </c>
      <c r="V1355">
        <v>368</v>
      </c>
      <c r="W1355">
        <v>366</v>
      </c>
    </row>
    <row r="1356" spans="1:23" x14ac:dyDescent="0.2">
      <c r="A1356">
        <v>25</v>
      </c>
      <c r="B1356" t="s">
        <v>80</v>
      </c>
      <c r="C1356" t="s">
        <v>55</v>
      </c>
      <c r="D1356" s="2" t="s">
        <v>74</v>
      </c>
      <c r="E1356" s="2">
        <v>17.3</v>
      </c>
      <c r="F1356" s="2">
        <v>145.27000000000001</v>
      </c>
      <c r="G1356">
        <v>-17.05</v>
      </c>
      <c r="H1356">
        <v>145.44999999999999</v>
      </c>
      <c r="I1356">
        <v>459</v>
      </c>
      <c r="J1356" t="s">
        <v>40</v>
      </c>
      <c r="K1356" s="1">
        <v>18641</v>
      </c>
      <c r="L1356" t="s">
        <v>96</v>
      </c>
      <c r="M1356" t="s">
        <v>75</v>
      </c>
      <c r="N1356" t="s">
        <v>24</v>
      </c>
      <c r="O1356" t="s">
        <v>18</v>
      </c>
      <c r="P1356" t="s">
        <v>27</v>
      </c>
      <c r="Q1356">
        <v>3</v>
      </c>
      <c r="R1356">
        <v>11.25</v>
      </c>
      <c r="S1356">
        <f t="shared" si="77"/>
        <v>65550</v>
      </c>
      <c r="T1356">
        <f t="shared" si="78"/>
        <v>26550</v>
      </c>
      <c r="U1356">
        <f t="shared" si="79"/>
        <v>2.4689265536723162</v>
      </c>
      <c r="V1356">
        <v>368</v>
      </c>
      <c r="W1356">
        <v>366</v>
      </c>
    </row>
    <row r="1357" spans="1:23" x14ac:dyDescent="0.2">
      <c r="A1357">
        <v>25</v>
      </c>
      <c r="B1357" t="s">
        <v>80</v>
      </c>
      <c r="C1357" t="s">
        <v>55</v>
      </c>
      <c r="D1357" s="2" t="s">
        <v>74</v>
      </c>
      <c r="E1357" s="2">
        <v>17.3</v>
      </c>
      <c r="F1357" s="2">
        <v>145.27000000000001</v>
      </c>
      <c r="G1357">
        <v>-17.05</v>
      </c>
      <c r="H1357">
        <v>145.44999999999999</v>
      </c>
      <c r="I1357">
        <v>459</v>
      </c>
      <c r="J1357" t="s">
        <v>40</v>
      </c>
      <c r="K1357" s="1">
        <v>18641</v>
      </c>
      <c r="L1357" t="s">
        <v>96</v>
      </c>
      <c r="M1357" t="s">
        <v>75</v>
      </c>
      <c r="N1357" t="s">
        <v>24</v>
      </c>
      <c r="O1357" t="s">
        <v>18</v>
      </c>
      <c r="P1357" t="s">
        <v>27</v>
      </c>
      <c r="Q1357">
        <v>4</v>
      </c>
      <c r="R1357">
        <v>11.93</v>
      </c>
      <c r="S1357">
        <f t="shared" si="77"/>
        <v>65550</v>
      </c>
      <c r="T1357">
        <f t="shared" si="78"/>
        <v>26550</v>
      </c>
      <c r="U1357">
        <f t="shared" si="79"/>
        <v>2.4689265536723162</v>
      </c>
      <c r="V1357">
        <v>368</v>
      </c>
      <c r="W1357">
        <v>366</v>
      </c>
    </row>
    <row r="1358" spans="1:23" x14ac:dyDescent="0.2">
      <c r="A1358">
        <v>25</v>
      </c>
      <c r="B1358" t="s">
        <v>80</v>
      </c>
      <c r="C1358" t="s">
        <v>55</v>
      </c>
      <c r="D1358" s="2" t="s">
        <v>74</v>
      </c>
      <c r="E1358" s="2">
        <v>17.3</v>
      </c>
      <c r="F1358" s="2">
        <v>145.27000000000001</v>
      </c>
      <c r="G1358">
        <v>-17.05</v>
      </c>
      <c r="H1358">
        <v>145.44999999999999</v>
      </c>
      <c r="I1358">
        <v>459</v>
      </c>
      <c r="J1358" t="s">
        <v>40</v>
      </c>
      <c r="K1358" s="1">
        <v>18641</v>
      </c>
      <c r="L1358" t="s">
        <v>96</v>
      </c>
      <c r="M1358" t="s">
        <v>75</v>
      </c>
      <c r="N1358" t="s">
        <v>24</v>
      </c>
      <c r="O1358" t="s">
        <v>18</v>
      </c>
      <c r="P1358" t="s">
        <v>27</v>
      </c>
      <c r="Q1358">
        <v>5</v>
      </c>
      <c r="R1358">
        <v>11.79</v>
      </c>
      <c r="S1358">
        <f t="shared" si="77"/>
        <v>65550</v>
      </c>
      <c r="T1358">
        <f t="shared" si="78"/>
        <v>26550</v>
      </c>
      <c r="U1358">
        <f t="shared" si="79"/>
        <v>2.4689265536723162</v>
      </c>
      <c r="V1358">
        <v>368</v>
      </c>
      <c r="W1358">
        <v>366</v>
      </c>
    </row>
    <row r="1359" spans="1:23" x14ac:dyDescent="0.2">
      <c r="A1359">
        <v>25</v>
      </c>
      <c r="B1359" t="s">
        <v>80</v>
      </c>
      <c r="C1359" t="s">
        <v>55</v>
      </c>
      <c r="D1359" s="2" t="s">
        <v>74</v>
      </c>
      <c r="E1359" s="2">
        <v>17.3</v>
      </c>
      <c r="F1359" s="2">
        <v>145.27000000000001</v>
      </c>
      <c r="G1359">
        <v>-17.05</v>
      </c>
      <c r="H1359">
        <v>145.44999999999999</v>
      </c>
      <c r="I1359">
        <v>459</v>
      </c>
      <c r="J1359" t="s">
        <v>40</v>
      </c>
      <c r="K1359" s="1">
        <v>18641</v>
      </c>
      <c r="L1359" t="s">
        <v>96</v>
      </c>
      <c r="M1359" t="s">
        <v>75</v>
      </c>
      <c r="N1359" t="s">
        <v>24</v>
      </c>
      <c r="O1359" t="s">
        <v>18</v>
      </c>
      <c r="P1359" t="s">
        <v>27</v>
      </c>
      <c r="Q1359">
        <v>6</v>
      </c>
      <c r="R1359">
        <v>11.33</v>
      </c>
      <c r="S1359">
        <f t="shared" si="77"/>
        <v>65550</v>
      </c>
      <c r="T1359">
        <f t="shared" si="78"/>
        <v>26550</v>
      </c>
      <c r="U1359">
        <f t="shared" si="79"/>
        <v>2.4689265536723162</v>
      </c>
      <c r="V1359">
        <v>368</v>
      </c>
      <c r="W1359">
        <v>366</v>
      </c>
    </row>
    <row r="1360" spans="1:23" x14ac:dyDescent="0.2">
      <c r="A1360">
        <v>25</v>
      </c>
      <c r="B1360" t="s">
        <v>80</v>
      </c>
      <c r="C1360" t="s">
        <v>55</v>
      </c>
      <c r="D1360" s="2" t="s">
        <v>74</v>
      </c>
      <c r="E1360" s="2">
        <v>17.3</v>
      </c>
      <c r="F1360" s="2">
        <v>145.27000000000001</v>
      </c>
      <c r="G1360">
        <v>-17.05</v>
      </c>
      <c r="H1360">
        <v>145.44999999999999</v>
      </c>
      <c r="I1360">
        <v>459</v>
      </c>
      <c r="J1360" t="s">
        <v>40</v>
      </c>
      <c r="K1360" s="1">
        <v>18641</v>
      </c>
      <c r="L1360" t="s">
        <v>96</v>
      </c>
      <c r="M1360" t="s">
        <v>75</v>
      </c>
      <c r="N1360" t="s">
        <v>24</v>
      </c>
      <c r="O1360" t="s">
        <v>18</v>
      </c>
      <c r="P1360" t="s">
        <v>27</v>
      </c>
      <c r="Q1360">
        <v>7</v>
      </c>
      <c r="R1360">
        <v>11.59</v>
      </c>
      <c r="S1360">
        <f t="shared" si="77"/>
        <v>65550</v>
      </c>
      <c r="T1360">
        <f t="shared" si="78"/>
        <v>26550</v>
      </c>
      <c r="U1360">
        <f t="shared" si="79"/>
        <v>2.4689265536723162</v>
      </c>
      <c r="V1360">
        <v>368</v>
      </c>
      <c r="W1360">
        <v>366</v>
      </c>
    </row>
    <row r="1361" spans="1:23" x14ac:dyDescent="0.2">
      <c r="A1361">
        <v>25</v>
      </c>
      <c r="B1361" t="s">
        <v>80</v>
      </c>
      <c r="C1361" t="s">
        <v>55</v>
      </c>
      <c r="D1361" s="2" t="s">
        <v>74</v>
      </c>
      <c r="E1361" s="2">
        <v>17.3</v>
      </c>
      <c r="F1361" s="2">
        <v>145.27000000000001</v>
      </c>
      <c r="G1361">
        <v>-17.05</v>
      </c>
      <c r="H1361">
        <v>145.44999999999999</v>
      </c>
      <c r="I1361">
        <v>459</v>
      </c>
      <c r="J1361" t="s">
        <v>40</v>
      </c>
      <c r="K1361" s="1">
        <v>18641</v>
      </c>
      <c r="L1361" t="s">
        <v>96</v>
      </c>
      <c r="M1361" t="s">
        <v>75</v>
      </c>
      <c r="N1361" t="s">
        <v>24</v>
      </c>
      <c r="O1361" t="s">
        <v>18</v>
      </c>
      <c r="P1361" t="s">
        <v>27</v>
      </c>
      <c r="Q1361">
        <v>8</v>
      </c>
      <c r="R1361">
        <v>13.84</v>
      </c>
      <c r="S1361">
        <f t="shared" si="77"/>
        <v>65550</v>
      </c>
      <c r="T1361">
        <f t="shared" si="78"/>
        <v>26550</v>
      </c>
      <c r="U1361">
        <f t="shared" si="79"/>
        <v>2.4689265536723162</v>
      </c>
      <c r="V1361">
        <v>368</v>
      </c>
      <c r="W1361">
        <v>366</v>
      </c>
    </row>
    <row r="1362" spans="1:23" x14ac:dyDescent="0.2">
      <c r="A1362">
        <v>25</v>
      </c>
      <c r="B1362" t="s">
        <v>80</v>
      </c>
      <c r="C1362" t="s">
        <v>55</v>
      </c>
      <c r="D1362" s="2" t="s">
        <v>74</v>
      </c>
      <c r="E1362" s="2">
        <v>17.3</v>
      </c>
      <c r="F1362" s="2">
        <v>145.27000000000001</v>
      </c>
      <c r="G1362">
        <v>-17.05</v>
      </c>
      <c r="H1362">
        <v>145.44999999999999</v>
      </c>
      <c r="I1362">
        <v>459</v>
      </c>
      <c r="J1362" t="s">
        <v>40</v>
      </c>
      <c r="K1362" s="1">
        <v>18641</v>
      </c>
      <c r="L1362" t="s">
        <v>96</v>
      </c>
      <c r="M1362" t="s">
        <v>75</v>
      </c>
      <c r="N1362" t="s">
        <v>24</v>
      </c>
      <c r="O1362" t="s">
        <v>18</v>
      </c>
      <c r="P1362" t="s">
        <v>27</v>
      </c>
      <c r="Q1362">
        <v>9</v>
      </c>
      <c r="R1362">
        <v>12.12</v>
      </c>
      <c r="S1362">
        <f t="shared" si="77"/>
        <v>65550</v>
      </c>
      <c r="T1362">
        <f t="shared" si="78"/>
        <v>26550</v>
      </c>
      <c r="U1362">
        <f t="shared" si="79"/>
        <v>2.4689265536723162</v>
      </c>
      <c r="V1362">
        <v>368</v>
      </c>
      <c r="W1362">
        <v>366</v>
      </c>
    </row>
    <row r="1363" spans="1:23" x14ac:dyDescent="0.2">
      <c r="A1363">
        <v>25</v>
      </c>
      <c r="B1363" t="s">
        <v>80</v>
      </c>
      <c r="C1363" t="s">
        <v>55</v>
      </c>
      <c r="D1363" s="2" t="s">
        <v>74</v>
      </c>
      <c r="E1363" s="2">
        <v>17.3</v>
      </c>
      <c r="F1363" s="2">
        <v>145.27000000000001</v>
      </c>
      <c r="G1363">
        <v>-17.05</v>
      </c>
      <c r="H1363">
        <v>145.44999999999999</v>
      </c>
      <c r="I1363">
        <v>459</v>
      </c>
      <c r="J1363" t="s">
        <v>40</v>
      </c>
      <c r="K1363" s="1">
        <v>18641</v>
      </c>
      <c r="L1363" t="s">
        <v>96</v>
      </c>
      <c r="M1363" t="s">
        <v>75</v>
      </c>
      <c r="N1363" t="s">
        <v>24</v>
      </c>
      <c r="O1363" t="s">
        <v>18</v>
      </c>
      <c r="P1363" t="s">
        <v>27</v>
      </c>
      <c r="Q1363">
        <v>10</v>
      </c>
      <c r="R1363">
        <v>10.78</v>
      </c>
      <c r="S1363">
        <f t="shared" si="77"/>
        <v>65550</v>
      </c>
      <c r="T1363">
        <f t="shared" si="78"/>
        <v>26550</v>
      </c>
      <c r="U1363">
        <f t="shared" si="79"/>
        <v>2.4689265536723162</v>
      </c>
      <c r="V1363">
        <v>368</v>
      </c>
      <c r="W1363">
        <v>366</v>
      </c>
    </row>
    <row r="1364" spans="1:23" hidden="1" x14ac:dyDescent="0.2">
      <c r="A1364">
        <v>26</v>
      </c>
      <c r="B1364" t="s">
        <v>80</v>
      </c>
      <c r="C1364" t="s">
        <v>55</v>
      </c>
      <c r="D1364" s="2" t="s">
        <v>97</v>
      </c>
      <c r="E1364" s="2">
        <v>17.43</v>
      </c>
      <c r="F1364" s="2">
        <v>145.31</v>
      </c>
      <c r="G1364" s="2">
        <v>-17.716670000000001</v>
      </c>
      <c r="H1364" s="2">
        <v>145.51667</v>
      </c>
      <c r="I1364">
        <v>850</v>
      </c>
      <c r="J1364" t="s">
        <v>6</v>
      </c>
      <c r="K1364" s="1">
        <v>32336</v>
      </c>
      <c r="L1364" t="s">
        <v>98</v>
      </c>
      <c r="M1364" t="s">
        <v>51</v>
      </c>
      <c r="N1364" t="s">
        <v>14</v>
      </c>
      <c r="O1364" t="s">
        <v>15</v>
      </c>
      <c r="P1364" t="s">
        <v>27</v>
      </c>
      <c r="Q1364">
        <v>1</v>
      </c>
      <c r="R1364">
        <v>7.44</v>
      </c>
      <c r="S1364">
        <f>(115+112)*280</f>
        <v>63560</v>
      </c>
      <c r="T1364">
        <f>275*115</f>
        <v>31625</v>
      </c>
      <c r="U1364">
        <f t="shared" si="79"/>
        <v>2.0098023715415021</v>
      </c>
      <c r="V1364">
        <v>350</v>
      </c>
      <c r="W1364">
        <v>352</v>
      </c>
    </row>
    <row r="1365" spans="1:23" hidden="1" x14ac:dyDescent="0.2">
      <c r="A1365">
        <v>26</v>
      </c>
      <c r="B1365" t="s">
        <v>80</v>
      </c>
      <c r="C1365" t="s">
        <v>55</v>
      </c>
      <c r="D1365" s="2" t="s">
        <v>97</v>
      </c>
      <c r="E1365" s="2">
        <v>17.43</v>
      </c>
      <c r="F1365" s="2">
        <v>145.31</v>
      </c>
      <c r="G1365" s="2">
        <v>-17.716670000000001</v>
      </c>
      <c r="H1365" s="2">
        <v>145.51667</v>
      </c>
      <c r="I1365">
        <v>850</v>
      </c>
      <c r="J1365" t="s">
        <v>6</v>
      </c>
      <c r="K1365" s="1">
        <v>32336</v>
      </c>
      <c r="L1365" t="s">
        <v>98</v>
      </c>
      <c r="M1365" t="s">
        <v>51</v>
      </c>
      <c r="N1365" t="s">
        <v>14</v>
      </c>
      <c r="O1365" t="s">
        <v>15</v>
      </c>
      <c r="P1365" t="s">
        <v>27</v>
      </c>
      <c r="Q1365">
        <v>2</v>
      </c>
      <c r="R1365">
        <v>12.68</v>
      </c>
      <c r="S1365">
        <f t="shared" ref="S1365:S1417" si="80">(115+112)*280</f>
        <v>63560</v>
      </c>
      <c r="T1365">
        <f t="shared" ref="T1365:T1417" si="81">275*115</f>
        <v>31625</v>
      </c>
      <c r="U1365">
        <f t="shared" ref="U1365:U1418" si="82">S1365/T1365</f>
        <v>2.0098023715415021</v>
      </c>
      <c r="V1365">
        <v>350</v>
      </c>
      <c r="W1365">
        <v>352</v>
      </c>
    </row>
    <row r="1366" spans="1:23" hidden="1" x14ac:dyDescent="0.2">
      <c r="A1366">
        <v>26</v>
      </c>
      <c r="B1366" t="s">
        <v>80</v>
      </c>
      <c r="C1366" t="s">
        <v>55</v>
      </c>
      <c r="D1366" s="2" t="s">
        <v>97</v>
      </c>
      <c r="E1366" s="2">
        <v>17.43</v>
      </c>
      <c r="F1366" s="2">
        <v>145.31</v>
      </c>
      <c r="G1366" s="2">
        <v>-17.716670000000001</v>
      </c>
      <c r="H1366" s="2">
        <v>145.51667</v>
      </c>
      <c r="I1366">
        <v>850</v>
      </c>
      <c r="J1366" t="s">
        <v>6</v>
      </c>
      <c r="K1366" s="1">
        <v>32336</v>
      </c>
      <c r="L1366" t="s">
        <v>98</v>
      </c>
      <c r="M1366" t="s">
        <v>51</v>
      </c>
      <c r="N1366" t="s">
        <v>14</v>
      </c>
      <c r="O1366" t="s">
        <v>15</v>
      </c>
      <c r="P1366" t="s">
        <v>27</v>
      </c>
      <c r="Q1366">
        <v>3</v>
      </c>
      <c r="R1366">
        <v>15.2</v>
      </c>
      <c r="S1366">
        <f t="shared" si="80"/>
        <v>63560</v>
      </c>
      <c r="T1366">
        <f t="shared" si="81"/>
        <v>31625</v>
      </c>
      <c r="U1366">
        <f t="shared" si="82"/>
        <v>2.0098023715415021</v>
      </c>
      <c r="V1366">
        <v>350</v>
      </c>
      <c r="W1366">
        <v>352</v>
      </c>
    </row>
    <row r="1367" spans="1:23" hidden="1" x14ac:dyDescent="0.2">
      <c r="A1367">
        <v>26</v>
      </c>
      <c r="B1367" t="s">
        <v>80</v>
      </c>
      <c r="C1367" t="s">
        <v>55</v>
      </c>
      <c r="D1367" s="2" t="s">
        <v>97</v>
      </c>
      <c r="E1367" s="2">
        <v>17.43</v>
      </c>
      <c r="F1367" s="2">
        <v>145.31</v>
      </c>
      <c r="G1367" s="2">
        <v>-17.716670000000001</v>
      </c>
      <c r="H1367" s="2">
        <v>145.51667</v>
      </c>
      <c r="I1367">
        <v>850</v>
      </c>
      <c r="J1367" t="s">
        <v>6</v>
      </c>
      <c r="K1367" s="1">
        <v>32336</v>
      </c>
      <c r="L1367" t="s">
        <v>98</v>
      </c>
      <c r="M1367" t="s">
        <v>51</v>
      </c>
      <c r="N1367" t="s">
        <v>14</v>
      </c>
      <c r="O1367" t="s">
        <v>15</v>
      </c>
      <c r="P1367" t="s">
        <v>27</v>
      </c>
      <c r="Q1367">
        <v>4</v>
      </c>
      <c r="R1367">
        <v>17.04</v>
      </c>
      <c r="S1367">
        <f t="shared" si="80"/>
        <v>63560</v>
      </c>
      <c r="T1367">
        <f t="shared" si="81"/>
        <v>31625</v>
      </c>
      <c r="U1367">
        <f t="shared" si="82"/>
        <v>2.0098023715415021</v>
      </c>
      <c r="V1367">
        <v>350</v>
      </c>
      <c r="W1367">
        <v>352</v>
      </c>
    </row>
    <row r="1368" spans="1:23" hidden="1" x14ac:dyDescent="0.2">
      <c r="A1368">
        <v>26</v>
      </c>
      <c r="B1368" t="s">
        <v>80</v>
      </c>
      <c r="C1368" t="s">
        <v>55</v>
      </c>
      <c r="D1368" s="2" t="s">
        <v>97</v>
      </c>
      <c r="E1368" s="2">
        <v>17.43</v>
      </c>
      <c r="F1368" s="2">
        <v>145.31</v>
      </c>
      <c r="G1368" s="2">
        <v>-17.716670000000001</v>
      </c>
      <c r="H1368" s="2">
        <v>145.51667</v>
      </c>
      <c r="I1368">
        <v>850</v>
      </c>
      <c r="J1368" t="s">
        <v>6</v>
      </c>
      <c r="K1368" s="1">
        <v>32336</v>
      </c>
      <c r="L1368" t="s">
        <v>98</v>
      </c>
      <c r="M1368" t="s">
        <v>51</v>
      </c>
      <c r="N1368" t="s">
        <v>14</v>
      </c>
      <c r="O1368" t="s">
        <v>15</v>
      </c>
      <c r="P1368" t="s">
        <v>27</v>
      </c>
      <c r="Q1368">
        <v>5</v>
      </c>
      <c r="R1368">
        <v>15.62</v>
      </c>
      <c r="S1368">
        <f t="shared" si="80"/>
        <v>63560</v>
      </c>
      <c r="T1368">
        <f t="shared" si="81"/>
        <v>31625</v>
      </c>
      <c r="U1368">
        <f t="shared" si="82"/>
        <v>2.0098023715415021</v>
      </c>
      <c r="V1368">
        <v>350</v>
      </c>
      <c r="W1368">
        <v>352</v>
      </c>
    </row>
    <row r="1369" spans="1:23" hidden="1" x14ac:dyDescent="0.2">
      <c r="A1369">
        <v>26</v>
      </c>
      <c r="B1369" t="s">
        <v>80</v>
      </c>
      <c r="C1369" t="s">
        <v>55</v>
      </c>
      <c r="D1369" s="2" t="s">
        <v>97</v>
      </c>
      <c r="E1369" s="2">
        <v>17.43</v>
      </c>
      <c r="F1369" s="2">
        <v>145.31</v>
      </c>
      <c r="G1369" s="2">
        <v>-17.716670000000001</v>
      </c>
      <c r="H1369" s="2">
        <v>145.51667</v>
      </c>
      <c r="I1369">
        <v>850</v>
      </c>
      <c r="J1369" t="s">
        <v>6</v>
      </c>
      <c r="K1369" s="1">
        <v>32336</v>
      </c>
      <c r="L1369" t="s">
        <v>98</v>
      </c>
      <c r="M1369" t="s">
        <v>51</v>
      </c>
      <c r="N1369" t="s">
        <v>14</v>
      </c>
      <c r="O1369" t="s">
        <v>15</v>
      </c>
      <c r="P1369" t="s">
        <v>27</v>
      </c>
      <c r="Q1369">
        <v>6</v>
      </c>
      <c r="R1369">
        <v>13.63</v>
      </c>
      <c r="S1369">
        <f t="shared" si="80"/>
        <v>63560</v>
      </c>
      <c r="T1369">
        <f t="shared" si="81"/>
        <v>31625</v>
      </c>
      <c r="U1369">
        <f t="shared" si="82"/>
        <v>2.0098023715415021</v>
      </c>
      <c r="V1369">
        <v>350</v>
      </c>
      <c r="W1369">
        <v>352</v>
      </c>
    </row>
    <row r="1370" spans="1:23" hidden="1" x14ac:dyDescent="0.2">
      <c r="A1370">
        <v>26</v>
      </c>
      <c r="B1370" t="s">
        <v>80</v>
      </c>
      <c r="C1370" t="s">
        <v>55</v>
      </c>
      <c r="D1370" s="2" t="s">
        <v>97</v>
      </c>
      <c r="E1370" s="2">
        <v>17.43</v>
      </c>
      <c r="F1370" s="2">
        <v>145.31</v>
      </c>
      <c r="G1370" s="2">
        <v>-17.716670000000001</v>
      </c>
      <c r="H1370" s="2">
        <v>145.51667</v>
      </c>
      <c r="I1370">
        <v>850</v>
      </c>
      <c r="J1370" t="s">
        <v>6</v>
      </c>
      <c r="K1370" s="1">
        <v>32336</v>
      </c>
      <c r="L1370" t="s">
        <v>98</v>
      </c>
      <c r="M1370" t="s">
        <v>51</v>
      </c>
      <c r="N1370" t="s">
        <v>14</v>
      </c>
      <c r="O1370" t="s">
        <v>16</v>
      </c>
      <c r="P1370" t="s">
        <v>27</v>
      </c>
      <c r="Q1370">
        <v>1</v>
      </c>
      <c r="R1370">
        <v>12.93</v>
      </c>
      <c r="S1370">
        <f t="shared" si="80"/>
        <v>63560</v>
      </c>
      <c r="T1370">
        <f t="shared" si="81"/>
        <v>31625</v>
      </c>
      <c r="U1370">
        <f t="shared" si="82"/>
        <v>2.0098023715415021</v>
      </c>
      <c r="V1370">
        <v>350</v>
      </c>
      <c r="W1370">
        <v>352</v>
      </c>
    </row>
    <row r="1371" spans="1:23" hidden="1" x14ac:dyDescent="0.2">
      <c r="A1371">
        <v>26</v>
      </c>
      <c r="B1371" t="s">
        <v>80</v>
      </c>
      <c r="C1371" t="s">
        <v>55</v>
      </c>
      <c r="D1371" s="2" t="s">
        <v>97</v>
      </c>
      <c r="E1371" s="2">
        <v>17.43</v>
      </c>
      <c r="F1371" s="2">
        <v>145.31</v>
      </c>
      <c r="G1371" s="2">
        <v>-17.716670000000001</v>
      </c>
      <c r="H1371" s="2">
        <v>145.51667</v>
      </c>
      <c r="I1371">
        <v>850</v>
      </c>
      <c r="J1371" t="s">
        <v>6</v>
      </c>
      <c r="K1371" s="1">
        <v>32336</v>
      </c>
      <c r="L1371" t="s">
        <v>98</v>
      </c>
      <c r="M1371" t="s">
        <v>51</v>
      </c>
      <c r="N1371" t="s">
        <v>14</v>
      </c>
      <c r="O1371" t="s">
        <v>16</v>
      </c>
      <c r="P1371" t="s">
        <v>27</v>
      </c>
      <c r="Q1371">
        <v>2</v>
      </c>
      <c r="R1371">
        <v>14.46</v>
      </c>
      <c r="S1371">
        <f t="shared" si="80"/>
        <v>63560</v>
      </c>
      <c r="T1371">
        <f t="shared" si="81"/>
        <v>31625</v>
      </c>
      <c r="U1371">
        <f t="shared" si="82"/>
        <v>2.0098023715415021</v>
      </c>
      <c r="V1371">
        <v>350</v>
      </c>
      <c r="W1371">
        <v>352</v>
      </c>
    </row>
    <row r="1372" spans="1:23" hidden="1" x14ac:dyDescent="0.2">
      <c r="A1372">
        <v>26</v>
      </c>
      <c r="B1372" t="s">
        <v>80</v>
      </c>
      <c r="C1372" t="s">
        <v>55</v>
      </c>
      <c r="D1372" s="2" t="s">
        <v>97</v>
      </c>
      <c r="E1372" s="2">
        <v>17.43</v>
      </c>
      <c r="F1372" s="2">
        <v>145.31</v>
      </c>
      <c r="G1372" s="2">
        <v>-17.716670000000001</v>
      </c>
      <c r="H1372" s="2">
        <v>145.51667</v>
      </c>
      <c r="I1372">
        <v>850</v>
      </c>
      <c r="J1372" t="s">
        <v>6</v>
      </c>
      <c r="K1372" s="1">
        <v>32336</v>
      </c>
      <c r="L1372" t="s">
        <v>98</v>
      </c>
      <c r="M1372" t="s">
        <v>51</v>
      </c>
      <c r="N1372" t="s">
        <v>14</v>
      </c>
      <c r="O1372" t="s">
        <v>16</v>
      </c>
      <c r="P1372" t="s">
        <v>27</v>
      </c>
      <c r="Q1372">
        <v>3</v>
      </c>
      <c r="R1372">
        <v>15.23</v>
      </c>
      <c r="S1372">
        <f t="shared" si="80"/>
        <v>63560</v>
      </c>
      <c r="T1372">
        <f t="shared" si="81"/>
        <v>31625</v>
      </c>
      <c r="U1372">
        <f t="shared" si="82"/>
        <v>2.0098023715415021</v>
      </c>
      <c r="V1372">
        <v>350</v>
      </c>
      <c r="W1372">
        <v>352</v>
      </c>
    </row>
    <row r="1373" spans="1:23" hidden="1" x14ac:dyDescent="0.2">
      <c r="A1373">
        <v>26</v>
      </c>
      <c r="B1373" t="s">
        <v>80</v>
      </c>
      <c r="C1373" t="s">
        <v>55</v>
      </c>
      <c r="D1373" s="2" t="s">
        <v>97</v>
      </c>
      <c r="E1373" s="2">
        <v>17.43</v>
      </c>
      <c r="F1373" s="2">
        <v>145.31</v>
      </c>
      <c r="G1373" s="2">
        <v>-17.716670000000001</v>
      </c>
      <c r="H1373" s="2">
        <v>145.51667</v>
      </c>
      <c r="I1373">
        <v>850</v>
      </c>
      <c r="J1373" t="s">
        <v>6</v>
      </c>
      <c r="K1373" s="1">
        <v>32336</v>
      </c>
      <c r="L1373" t="s">
        <v>98</v>
      </c>
      <c r="M1373" t="s">
        <v>51</v>
      </c>
      <c r="N1373" t="s">
        <v>14</v>
      </c>
      <c r="O1373" t="s">
        <v>16</v>
      </c>
      <c r="P1373" t="s">
        <v>27</v>
      </c>
      <c r="Q1373">
        <v>4</v>
      </c>
      <c r="R1373">
        <v>11.12</v>
      </c>
      <c r="S1373">
        <f t="shared" si="80"/>
        <v>63560</v>
      </c>
      <c r="T1373">
        <f t="shared" si="81"/>
        <v>31625</v>
      </c>
      <c r="U1373">
        <f t="shared" si="82"/>
        <v>2.0098023715415021</v>
      </c>
      <c r="V1373">
        <v>350</v>
      </c>
      <c r="W1373">
        <v>352</v>
      </c>
    </row>
    <row r="1374" spans="1:23" hidden="1" x14ac:dyDescent="0.2">
      <c r="A1374">
        <v>26</v>
      </c>
      <c r="B1374" t="s">
        <v>80</v>
      </c>
      <c r="C1374" t="s">
        <v>55</v>
      </c>
      <c r="D1374" s="2" t="s">
        <v>97</v>
      </c>
      <c r="E1374" s="2">
        <v>17.43</v>
      </c>
      <c r="F1374" s="2">
        <v>145.31</v>
      </c>
      <c r="G1374" s="2">
        <v>-17.716670000000001</v>
      </c>
      <c r="H1374" s="2">
        <v>145.51667</v>
      </c>
      <c r="I1374">
        <v>850</v>
      </c>
      <c r="J1374" t="s">
        <v>6</v>
      </c>
      <c r="K1374" s="1">
        <v>32336</v>
      </c>
      <c r="L1374" t="s">
        <v>98</v>
      </c>
      <c r="M1374" t="s">
        <v>51</v>
      </c>
      <c r="N1374" t="s">
        <v>14</v>
      </c>
      <c r="O1374" t="s">
        <v>16</v>
      </c>
      <c r="P1374" t="s">
        <v>27</v>
      </c>
      <c r="Q1374">
        <v>5</v>
      </c>
      <c r="R1374">
        <v>8.9700000000000006</v>
      </c>
      <c r="S1374">
        <f t="shared" si="80"/>
        <v>63560</v>
      </c>
      <c r="T1374">
        <f t="shared" si="81"/>
        <v>31625</v>
      </c>
      <c r="U1374">
        <f t="shared" si="82"/>
        <v>2.0098023715415021</v>
      </c>
      <c r="V1374">
        <v>350</v>
      </c>
      <c r="W1374">
        <v>352</v>
      </c>
    </row>
    <row r="1375" spans="1:23" hidden="1" x14ac:dyDescent="0.2">
      <c r="A1375">
        <v>26</v>
      </c>
      <c r="B1375" t="s">
        <v>80</v>
      </c>
      <c r="C1375" t="s">
        <v>55</v>
      </c>
      <c r="D1375" s="2" t="s">
        <v>97</v>
      </c>
      <c r="E1375" s="2">
        <v>17.43</v>
      </c>
      <c r="F1375" s="2">
        <v>145.31</v>
      </c>
      <c r="G1375" s="2">
        <v>-17.716670000000001</v>
      </c>
      <c r="H1375" s="2">
        <v>145.51667</v>
      </c>
      <c r="I1375">
        <v>850</v>
      </c>
      <c r="J1375" t="s">
        <v>6</v>
      </c>
      <c r="K1375" s="1">
        <v>32336</v>
      </c>
      <c r="L1375" t="s">
        <v>98</v>
      </c>
      <c r="M1375" t="s">
        <v>51</v>
      </c>
      <c r="N1375" t="s">
        <v>14</v>
      </c>
      <c r="O1375" t="s">
        <v>16</v>
      </c>
      <c r="P1375" t="s">
        <v>27</v>
      </c>
      <c r="Q1375">
        <v>6</v>
      </c>
      <c r="R1375">
        <v>8.61</v>
      </c>
      <c r="S1375">
        <f t="shared" si="80"/>
        <v>63560</v>
      </c>
      <c r="T1375">
        <f t="shared" si="81"/>
        <v>31625</v>
      </c>
      <c r="U1375">
        <f t="shared" si="82"/>
        <v>2.0098023715415021</v>
      </c>
      <c r="V1375">
        <v>350</v>
      </c>
      <c r="W1375">
        <v>352</v>
      </c>
    </row>
    <row r="1376" spans="1:23" hidden="1" x14ac:dyDescent="0.2">
      <c r="A1376">
        <v>26</v>
      </c>
      <c r="B1376" t="s">
        <v>80</v>
      </c>
      <c r="C1376" t="s">
        <v>55</v>
      </c>
      <c r="D1376" s="2" t="s">
        <v>97</v>
      </c>
      <c r="E1376" s="2">
        <v>17.43</v>
      </c>
      <c r="F1376" s="2">
        <v>145.31</v>
      </c>
      <c r="G1376" s="2">
        <v>-17.716670000000001</v>
      </c>
      <c r="H1376" s="2">
        <v>145.51667</v>
      </c>
      <c r="I1376">
        <v>850</v>
      </c>
      <c r="J1376" t="s">
        <v>6</v>
      </c>
      <c r="K1376" s="1">
        <v>32336</v>
      </c>
      <c r="L1376" t="s">
        <v>98</v>
      </c>
      <c r="M1376" t="s">
        <v>51</v>
      </c>
      <c r="N1376" t="s">
        <v>14</v>
      </c>
      <c r="O1376" t="s">
        <v>18</v>
      </c>
      <c r="P1376" t="s">
        <v>27</v>
      </c>
      <c r="Q1376">
        <v>1</v>
      </c>
      <c r="R1376">
        <v>1.1200000000000001</v>
      </c>
      <c r="S1376">
        <f t="shared" si="80"/>
        <v>63560</v>
      </c>
      <c r="T1376">
        <f t="shared" si="81"/>
        <v>31625</v>
      </c>
      <c r="U1376">
        <f t="shared" si="82"/>
        <v>2.0098023715415021</v>
      </c>
      <c r="V1376">
        <v>350</v>
      </c>
      <c r="W1376">
        <v>352</v>
      </c>
    </row>
    <row r="1377" spans="1:23" hidden="1" x14ac:dyDescent="0.2">
      <c r="A1377">
        <v>26</v>
      </c>
      <c r="B1377" t="s">
        <v>80</v>
      </c>
      <c r="C1377" t="s">
        <v>55</v>
      </c>
      <c r="D1377" s="2" t="s">
        <v>97</v>
      </c>
      <c r="E1377" s="2">
        <v>17.43</v>
      </c>
      <c r="F1377" s="2">
        <v>145.31</v>
      </c>
      <c r="G1377" s="2">
        <v>-17.716670000000001</v>
      </c>
      <c r="H1377" s="2">
        <v>145.51667</v>
      </c>
      <c r="I1377">
        <v>850</v>
      </c>
      <c r="J1377" t="s">
        <v>6</v>
      </c>
      <c r="K1377" s="1">
        <v>32336</v>
      </c>
      <c r="L1377" t="s">
        <v>98</v>
      </c>
      <c r="M1377" t="s">
        <v>51</v>
      </c>
      <c r="N1377" t="s">
        <v>14</v>
      </c>
      <c r="O1377" t="s">
        <v>18</v>
      </c>
      <c r="P1377" t="s">
        <v>27</v>
      </c>
      <c r="Q1377">
        <v>2</v>
      </c>
      <c r="R1377">
        <v>1.64</v>
      </c>
      <c r="S1377">
        <f t="shared" si="80"/>
        <v>63560</v>
      </c>
      <c r="T1377">
        <f t="shared" si="81"/>
        <v>31625</v>
      </c>
      <c r="U1377">
        <f t="shared" si="82"/>
        <v>2.0098023715415021</v>
      </c>
      <c r="V1377">
        <v>350</v>
      </c>
      <c r="W1377">
        <v>352</v>
      </c>
    </row>
    <row r="1378" spans="1:23" hidden="1" x14ac:dyDescent="0.2">
      <c r="A1378">
        <v>26</v>
      </c>
      <c r="B1378" t="s">
        <v>80</v>
      </c>
      <c r="C1378" t="s">
        <v>55</v>
      </c>
      <c r="D1378" s="2" t="s">
        <v>97</v>
      </c>
      <c r="E1378" s="2">
        <v>17.43</v>
      </c>
      <c r="F1378" s="2">
        <v>145.31</v>
      </c>
      <c r="G1378" s="2">
        <v>-17.716670000000001</v>
      </c>
      <c r="H1378" s="2">
        <v>145.51667</v>
      </c>
      <c r="I1378">
        <v>850</v>
      </c>
      <c r="J1378" t="s">
        <v>6</v>
      </c>
      <c r="K1378" s="1">
        <v>32336</v>
      </c>
      <c r="L1378" t="s">
        <v>98</v>
      </c>
      <c r="M1378" t="s">
        <v>51</v>
      </c>
      <c r="N1378" t="s">
        <v>14</v>
      </c>
      <c r="O1378" t="s">
        <v>18</v>
      </c>
      <c r="P1378" t="s">
        <v>27</v>
      </c>
      <c r="Q1378">
        <v>3</v>
      </c>
      <c r="R1378">
        <v>1.2</v>
      </c>
      <c r="S1378">
        <f t="shared" si="80"/>
        <v>63560</v>
      </c>
      <c r="T1378">
        <f t="shared" si="81"/>
        <v>31625</v>
      </c>
      <c r="U1378">
        <f t="shared" si="82"/>
        <v>2.0098023715415021</v>
      </c>
      <c r="V1378">
        <v>350</v>
      </c>
      <c r="W1378">
        <v>352</v>
      </c>
    </row>
    <row r="1379" spans="1:23" hidden="1" x14ac:dyDescent="0.2">
      <c r="A1379">
        <v>26</v>
      </c>
      <c r="B1379" t="s">
        <v>80</v>
      </c>
      <c r="C1379" t="s">
        <v>55</v>
      </c>
      <c r="D1379" s="2" t="s">
        <v>97</v>
      </c>
      <c r="E1379" s="2">
        <v>17.43</v>
      </c>
      <c r="F1379" s="2">
        <v>145.31</v>
      </c>
      <c r="G1379" s="2">
        <v>-17.716670000000001</v>
      </c>
      <c r="H1379" s="2">
        <v>145.51667</v>
      </c>
      <c r="I1379">
        <v>850</v>
      </c>
      <c r="J1379" t="s">
        <v>6</v>
      </c>
      <c r="K1379" s="1">
        <v>32336</v>
      </c>
      <c r="L1379" t="s">
        <v>98</v>
      </c>
      <c r="M1379" t="s">
        <v>51</v>
      </c>
      <c r="N1379" t="s">
        <v>14</v>
      </c>
      <c r="O1379" t="s">
        <v>18</v>
      </c>
      <c r="P1379" t="s">
        <v>27</v>
      </c>
      <c r="Q1379">
        <v>4</v>
      </c>
      <c r="R1379">
        <v>2.35</v>
      </c>
      <c r="S1379">
        <f t="shared" si="80"/>
        <v>63560</v>
      </c>
      <c r="T1379">
        <f t="shared" si="81"/>
        <v>31625</v>
      </c>
      <c r="U1379">
        <f t="shared" si="82"/>
        <v>2.0098023715415021</v>
      </c>
      <c r="V1379">
        <v>350</v>
      </c>
      <c r="W1379">
        <v>352</v>
      </c>
    </row>
    <row r="1380" spans="1:23" hidden="1" x14ac:dyDescent="0.2">
      <c r="A1380">
        <v>26</v>
      </c>
      <c r="B1380" t="s">
        <v>80</v>
      </c>
      <c r="C1380" t="s">
        <v>55</v>
      </c>
      <c r="D1380" s="2" t="s">
        <v>97</v>
      </c>
      <c r="E1380" s="2">
        <v>17.43</v>
      </c>
      <c r="F1380" s="2">
        <v>145.31</v>
      </c>
      <c r="G1380" s="2">
        <v>-17.716670000000001</v>
      </c>
      <c r="H1380" s="2">
        <v>145.51667</v>
      </c>
      <c r="I1380">
        <v>850</v>
      </c>
      <c r="J1380" t="s">
        <v>6</v>
      </c>
      <c r="K1380" s="1">
        <v>32336</v>
      </c>
      <c r="L1380" t="s">
        <v>98</v>
      </c>
      <c r="M1380" t="s">
        <v>51</v>
      </c>
      <c r="N1380" t="s">
        <v>14</v>
      </c>
      <c r="O1380" t="s">
        <v>18</v>
      </c>
      <c r="P1380" t="s">
        <v>27</v>
      </c>
      <c r="Q1380">
        <v>5</v>
      </c>
      <c r="R1380">
        <v>3.02</v>
      </c>
      <c r="S1380">
        <f t="shared" si="80"/>
        <v>63560</v>
      </c>
      <c r="T1380">
        <f t="shared" si="81"/>
        <v>31625</v>
      </c>
      <c r="U1380">
        <f t="shared" si="82"/>
        <v>2.0098023715415021</v>
      </c>
      <c r="V1380">
        <v>350</v>
      </c>
      <c r="W1380">
        <v>352</v>
      </c>
    </row>
    <row r="1381" spans="1:23" hidden="1" x14ac:dyDescent="0.2">
      <c r="A1381">
        <v>26</v>
      </c>
      <c r="B1381" t="s">
        <v>80</v>
      </c>
      <c r="C1381" t="s">
        <v>55</v>
      </c>
      <c r="D1381" s="2" t="s">
        <v>97</v>
      </c>
      <c r="E1381" s="2">
        <v>17.43</v>
      </c>
      <c r="F1381" s="2">
        <v>145.31</v>
      </c>
      <c r="G1381" s="2">
        <v>-17.716670000000001</v>
      </c>
      <c r="H1381" s="2">
        <v>145.51667</v>
      </c>
      <c r="I1381">
        <v>850</v>
      </c>
      <c r="J1381" t="s">
        <v>6</v>
      </c>
      <c r="K1381" s="1">
        <v>32336</v>
      </c>
      <c r="L1381" t="s">
        <v>98</v>
      </c>
      <c r="M1381" t="s">
        <v>51</v>
      </c>
      <c r="N1381" t="s">
        <v>14</v>
      </c>
      <c r="O1381" t="s">
        <v>18</v>
      </c>
      <c r="P1381" t="s">
        <v>27</v>
      </c>
      <c r="Q1381">
        <v>6</v>
      </c>
      <c r="R1381">
        <v>1.27</v>
      </c>
      <c r="S1381">
        <f t="shared" si="80"/>
        <v>63560</v>
      </c>
      <c r="T1381">
        <f t="shared" si="81"/>
        <v>31625</v>
      </c>
      <c r="U1381">
        <f t="shared" si="82"/>
        <v>2.0098023715415021</v>
      </c>
      <c r="V1381">
        <v>350</v>
      </c>
      <c r="W1381">
        <v>352</v>
      </c>
    </row>
    <row r="1382" spans="1:23" hidden="1" x14ac:dyDescent="0.2">
      <c r="A1382">
        <v>26</v>
      </c>
      <c r="B1382" t="s">
        <v>80</v>
      </c>
      <c r="C1382" t="s">
        <v>55</v>
      </c>
      <c r="D1382" s="2" t="s">
        <v>97</v>
      </c>
      <c r="E1382" s="2">
        <v>17.43</v>
      </c>
      <c r="F1382" s="2">
        <v>145.31</v>
      </c>
      <c r="G1382" s="2">
        <v>-17.716670000000001</v>
      </c>
      <c r="H1382" s="2">
        <v>145.51667</v>
      </c>
      <c r="I1382">
        <v>850</v>
      </c>
      <c r="J1382" t="s">
        <v>6</v>
      </c>
      <c r="K1382" s="1">
        <v>32336</v>
      </c>
      <c r="L1382" t="s">
        <v>98</v>
      </c>
      <c r="M1382" t="s">
        <v>51</v>
      </c>
      <c r="N1382" t="s">
        <v>14</v>
      </c>
      <c r="O1382" t="s">
        <v>19</v>
      </c>
      <c r="P1382" t="s">
        <v>27</v>
      </c>
      <c r="Q1382">
        <v>1</v>
      </c>
      <c r="R1382">
        <v>9.83</v>
      </c>
      <c r="S1382">
        <f t="shared" si="80"/>
        <v>63560</v>
      </c>
      <c r="T1382">
        <f t="shared" si="81"/>
        <v>31625</v>
      </c>
      <c r="U1382">
        <f t="shared" si="82"/>
        <v>2.0098023715415021</v>
      </c>
      <c r="V1382">
        <v>350</v>
      </c>
      <c r="W1382">
        <v>352</v>
      </c>
    </row>
    <row r="1383" spans="1:23" hidden="1" x14ac:dyDescent="0.2">
      <c r="A1383">
        <v>26</v>
      </c>
      <c r="B1383" t="s">
        <v>80</v>
      </c>
      <c r="C1383" t="s">
        <v>55</v>
      </c>
      <c r="D1383" s="2" t="s">
        <v>97</v>
      </c>
      <c r="E1383" s="2">
        <v>17.43</v>
      </c>
      <c r="F1383" s="2">
        <v>145.31</v>
      </c>
      <c r="G1383" s="2">
        <v>-17.716670000000001</v>
      </c>
      <c r="H1383" s="2">
        <v>145.51667</v>
      </c>
      <c r="I1383">
        <v>850</v>
      </c>
      <c r="J1383" t="s">
        <v>6</v>
      </c>
      <c r="K1383" s="1">
        <v>32336</v>
      </c>
      <c r="L1383" t="s">
        <v>98</v>
      </c>
      <c r="M1383" t="s">
        <v>51</v>
      </c>
      <c r="N1383" t="s">
        <v>14</v>
      </c>
      <c r="O1383" t="s">
        <v>19</v>
      </c>
      <c r="P1383" t="s">
        <v>27</v>
      </c>
      <c r="Q1383">
        <v>2</v>
      </c>
      <c r="R1383">
        <v>13.66</v>
      </c>
      <c r="S1383">
        <f t="shared" si="80"/>
        <v>63560</v>
      </c>
      <c r="T1383">
        <f t="shared" si="81"/>
        <v>31625</v>
      </c>
      <c r="U1383">
        <f t="shared" si="82"/>
        <v>2.0098023715415021</v>
      </c>
      <c r="V1383">
        <v>350</v>
      </c>
      <c r="W1383">
        <v>352</v>
      </c>
    </row>
    <row r="1384" spans="1:23" hidden="1" x14ac:dyDescent="0.2">
      <c r="A1384">
        <v>26</v>
      </c>
      <c r="B1384" t="s">
        <v>80</v>
      </c>
      <c r="C1384" t="s">
        <v>55</v>
      </c>
      <c r="D1384" s="2" t="s">
        <v>97</v>
      </c>
      <c r="E1384" s="2">
        <v>17.43</v>
      </c>
      <c r="F1384" s="2">
        <v>145.31</v>
      </c>
      <c r="G1384" s="2">
        <v>-17.716670000000001</v>
      </c>
      <c r="H1384" s="2">
        <v>145.51667</v>
      </c>
      <c r="I1384">
        <v>850</v>
      </c>
      <c r="J1384" t="s">
        <v>6</v>
      </c>
      <c r="K1384" s="1">
        <v>32336</v>
      </c>
      <c r="L1384" t="s">
        <v>98</v>
      </c>
      <c r="M1384" t="s">
        <v>51</v>
      </c>
      <c r="N1384" t="s">
        <v>14</v>
      </c>
      <c r="O1384" t="s">
        <v>19</v>
      </c>
      <c r="P1384" t="s">
        <v>27</v>
      </c>
      <c r="Q1384">
        <v>3</v>
      </c>
      <c r="R1384">
        <v>10.52</v>
      </c>
      <c r="S1384">
        <f t="shared" si="80"/>
        <v>63560</v>
      </c>
      <c r="T1384">
        <f t="shared" si="81"/>
        <v>31625</v>
      </c>
      <c r="U1384">
        <f t="shared" si="82"/>
        <v>2.0098023715415021</v>
      </c>
      <c r="V1384">
        <v>350</v>
      </c>
      <c r="W1384">
        <v>352</v>
      </c>
    </row>
    <row r="1385" spans="1:23" hidden="1" x14ac:dyDescent="0.2">
      <c r="A1385">
        <v>26</v>
      </c>
      <c r="B1385" t="s">
        <v>80</v>
      </c>
      <c r="C1385" t="s">
        <v>55</v>
      </c>
      <c r="D1385" s="2" t="s">
        <v>97</v>
      </c>
      <c r="E1385" s="2">
        <v>17.43</v>
      </c>
      <c r="F1385" s="2">
        <v>145.31</v>
      </c>
      <c r="G1385" s="2">
        <v>-17.716670000000001</v>
      </c>
      <c r="H1385" s="2">
        <v>145.51667</v>
      </c>
      <c r="I1385">
        <v>850</v>
      </c>
      <c r="J1385" t="s">
        <v>6</v>
      </c>
      <c r="K1385" s="1">
        <v>32336</v>
      </c>
      <c r="L1385" t="s">
        <v>98</v>
      </c>
      <c r="M1385" t="s">
        <v>51</v>
      </c>
      <c r="N1385" t="s">
        <v>14</v>
      </c>
      <c r="O1385" t="s">
        <v>19</v>
      </c>
      <c r="P1385" t="s">
        <v>27</v>
      </c>
      <c r="Q1385">
        <v>4</v>
      </c>
      <c r="R1385">
        <v>5.76</v>
      </c>
      <c r="S1385">
        <f t="shared" si="80"/>
        <v>63560</v>
      </c>
      <c r="T1385">
        <f t="shared" si="81"/>
        <v>31625</v>
      </c>
      <c r="U1385">
        <f t="shared" si="82"/>
        <v>2.0098023715415021</v>
      </c>
      <c r="V1385">
        <v>350</v>
      </c>
      <c r="W1385">
        <v>352</v>
      </c>
    </row>
    <row r="1386" spans="1:23" hidden="1" x14ac:dyDescent="0.2">
      <c r="A1386">
        <v>26</v>
      </c>
      <c r="B1386" t="s">
        <v>80</v>
      </c>
      <c r="C1386" t="s">
        <v>55</v>
      </c>
      <c r="D1386" s="2" t="s">
        <v>97</v>
      </c>
      <c r="E1386" s="2">
        <v>17.43</v>
      </c>
      <c r="F1386" s="2">
        <v>145.31</v>
      </c>
      <c r="G1386" s="2">
        <v>-17.716670000000001</v>
      </c>
      <c r="H1386" s="2">
        <v>145.51667</v>
      </c>
      <c r="I1386">
        <v>850</v>
      </c>
      <c r="J1386" t="s">
        <v>6</v>
      </c>
      <c r="K1386" s="1">
        <v>32336</v>
      </c>
      <c r="L1386" t="s">
        <v>98</v>
      </c>
      <c r="M1386" t="s">
        <v>51</v>
      </c>
      <c r="N1386" t="s">
        <v>14</v>
      </c>
      <c r="O1386" t="s">
        <v>19</v>
      </c>
      <c r="P1386" t="s">
        <v>27</v>
      </c>
      <c r="Q1386">
        <v>5</v>
      </c>
      <c r="R1386">
        <v>9.9600000000000009</v>
      </c>
      <c r="S1386">
        <f t="shared" si="80"/>
        <v>63560</v>
      </c>
      <c r="T1386">
        <f t="shared" si="81"/>
        <v>31625</v>
      </c>
      <c r="U1386">
        <f t="shared" si="82"/>
        <v>2.0098023715415021</v>
      </c>
      <c r="V1386">
        <v>350</v>
      </c>
      <c r="W1386">
        <v>352</v>
      </c>
    </row>
    <row r="1387" spans="1:23" hidden="1" x14ac:dyDescent="0.2">
      <c r="A1387">
        <v>26</v>
      </c>
      <c r="B1387" t="s">
        <v>80</v>
      </c>
      <c r="C1387" t="s">
        <v>55</v>
      </c>
      <c r="D1387" s="2" t="s">
        <v>97</v>
      </c>
      <c r="E1387" s="2">
        <v>17.43</v>
      </c>
      <c r="F1387" s="2">
        <v>145.31</v>
      </c>
      <c r="G1387" s="2">
        <v>-17.716670000000001</v>
      </c>
      <c r="H1387" s="2">
        <v>145.51667</v>
      </c>
      <c r="I1387">
        <v>850</v>
      </c>
      <c r="J1387" t="s">
        <v>6</v>
      </c>
      <c r="K1387" s="1">
        <v>32336</v>
      </c>
      <c r="L1387" t="s">
        <v>98</v>
      </c>
      <c r="M1387" t="s">
        <v>51</v>
      </c>
      <c r="N1387" t="s">
        <v>14</v>
      </c>
      <c r="O1387" t="s">
        <v>19</v>
      </c>
      <c r="P1387" t="s">
        <v>27</v>
      </c>
      <c r="Q1387">
        <v>6</v>
      </c>
      <c r="R1387">
        <v>7.36</v>
      </c>
      <c r="S1387">
        <f t="shared" si="80"/>
        <v>63560</v>
      </c>
      <c r="T1387">
        <f t="shared" si="81"/>
        <v>31625</v>
      </c>
      <c r="U1387">
        <f t="shared" si="82"/>
        <v>2.0098023715415021</v>
      </c>
      <c r="V1387">
        <v>350</v>
      </c>
      <c r="W1387">
        <v>352</v>
      </c>
    </row>
    <row r="1388" spans="1:23" hidden="1" x14ac:dyDescent="0.2">
      <c r="A1388">
        <v>26</v>
      </c>
      <c r="B1388" t="s">
        <v>80</v>
      </c>
      <c r="C1388" t="s">
        <v>55</v>
      </c>
      <c r="D1388" s="2" t="s">
        <v>97</v>
      </c>
      <c r="E1388" s="2">
        <v>17.43</v>
      </c>
      <c r="F1388" s="2">
        <v>145.31</v>
      </c>
      <c r="G1388" s="2">
        <v>-17.716670000000001</v>
      </c>
      <c r="H1388" s="2">
        <v>145.51667</v>
      </c>
      <c r="I1388">
        <v>850</v>
      </c>
      <c r="J1388" t="s">
        <v>6</v>
      </c>
      <c r="K1388" s="1">
        <v>32336</v>
      </c>
      <c r="L1388" t="s">
        <v>98</v>
      </c>
      <c r="M1388" t="s">
        <v>51</v>
      </c>
      <c r="N1388" t="s">
        <v>24</v>
      </c>
      <c r="O1388" t="s">
        <v>15</v>
      </c>
      <c r="P1388" t="s">
        <v>26</v>
      </c>
      <c r="Q1388">
        <v>1</v>
      </c>
      <c r="R1388">
        <v>34.51</v>
      </c>
      <c r="S1388">
        <f t="shared" si="80"/>
        <v>63560</v>
      </c>
      <c r="T1388">
        <f t="shared" si="81"/>
        <v>31625</v>
      </c>
      <c r="U1388">
        <f t="shared" si="82"/>
        <v>2.0098023715415021</v>
      </c>
      <c r="V1388">
        <v>350</v>
      </c>
      <c r="W1388">
        <v>352</v>
      </c>
    </row>
    <row r="1389" spans="1:23" hidden="1" x14ac:dyDescent="0.2">
      <c r="A1389">
        <v>26</v>
      </c>
      <c r="B1389" t="s">
        <v>80</v>
      </c>
      <c r="C1389" t="s">
        <v>55</v>
      </c>
      <c r="D1389" s="2" t="s">
        <v>97</v>
      </c>
      <c r="E1389" s="2">
        <v>17.43</v>
      </c>
      <c r="F1389" s="2">
        <v>145.31</v>
      </c>
      <c r="G1389" s="2">
        <v>-17.716670000000001</v>
      </c>
      <c r="H1389" s="2">
        <v>145.51667</v>
      </c>
      <c r="I1389">
        <v>850</v>
      </c>
      <c r="J1389" t="s">
        <v>6</v>
      </c>
      <c r="K1389" s="1">
        <v>32336</v>
      </c>
      <c r="L1389" t="s">
        <v>98</v>
      </c>
      <c r="M1389" t="s">
        <v>51</v>
      </c>
      <c r="N1389" t="s">
        <v>24</v>
      </c>
      <c r="O1389" t="s">
        <v>15</v>
      </c>
      <c r="P1389" t="s">
        <v>26</v>
      </c>
      <c r="Q1389">
        <v>2</v>
      </c>
      <c r="R1389">
        <v>31.45</v>
      </c>
      <c r="S1389">
        <f t="shared" si="80"/>
        <v>63560</v>
      </c>
      <c r="T1389">
        <f t="shared" si="81"/>
        <v>31625</v>
      </c>
      <c r="U1389">
        <f t="shared" si="82"/>
        <v>2.0098023715415021</v>
      </c>
      <c r="V1389">
        <v>350</v>
      </c>
      <c r="W1389">
        <v>352</v>
      </c>
    </row>
    <row r="1390" spans="1:23" hidden="1" x14ac:dyDescent="0.2">
      <c r="A1390">
        <v>26</v>
      </c>
      <c r="B1390" t="s">
        <v>80</v>
      </c>
      <c r="C1390" t="s">
        <v>55</v>
      </c>
      <c r="D1390" s="2" t="s">
        <v>97</v>
      </c>
      <c r="E1390" s="2">
        <v>17.43</v>
      </c>
      <c r="F1390" s="2">
        <v>145.31</v>
      </c>
      <c r="G1390" s="2">
        <v>-17.716670000000001</v>
      </c>
      <c r="H1390" s="2">
        <v>145.51667</v>
      </c>
      <c r="I1390">
        <v>850</v>
      </c>
      <c r="J1390" t="s">
        <v>6</v>
      </c>
      <c r="K1390" s="1">
        <v>32336</v>
      </c>
      <c r="L1390" t="s">
        <v>98</v>
      </c>
      <c r="M1390" t="s">
        <v>51</v>
      </c>
      <c r="N1390" t="s">
        <v>24</v>
      </c>
      <c r="O1390" t="s">
        <v>15</v>
      </c>
      <c r="P1390" t="s">
        <v>26</v>
      </c>
      <c r="Q1390">
        <v>3</v>
      </c>
      <c r="R1390">
        <v>30.76</v>
      </c>
      <c r="S1390">
        <f t="shared" si="80"/>
        <v>63560</v>
      </c>
      <c r="T1390">
        <f t="shared" si="81"/>
        <v>31625</v>
      </c>
      <c r="U1390">
        <f t="shared" si="82"/>
        <v>2.0098023715415021</v>
      </c>
      <c r="V1390">
        <v>350</v>
      </c>
      <c r="W1390">
        <v>352</v>
      </c>
    </row>
    <row r="1391" spans="1:23" hidden="1" x14ac:dyDescent="0.2">
      <c r="A1391">
        <v>26</v>
      </c>
      <c r="B1391" t="s">
        <v>80</v>
      </c>
      <c r="C1391" t="s">
        <v>55</v>
      </c>
      <c r="D1391" s="2" t="s">
        <v>97</v>
      </c>
      <c r="E1391" s="2">
        <v>17.43</v>
      </c>
      <c r="F1391" s="2">
        <v>145.31</v>
      </c>
      <c r="G1391" s="2">
        <v>-17.716670000000001</v>
      </c>
      <c r="H1391" s="2">
        <v>145.51667</v>
      </c>
      <c r="I1391">
        <v>850</v>
      </c>
      <c r="J1391" t="s">
        <v>6</v>
      </c>
      <c r="K1391" s="1">
        <v>32336</v>
      </c>
      <c r="L1391" t="s">
        <v>98</v>
      </c>
      <c r="M1391" t="s">
        <v>51</v>
      </c>
      <c r="N1391" t="s">
        <v>24</v>
      </c>
      <c r="O1391" t="s">
        <v>15</v>
      </c>
      <c r="P1391" t="s">
        <v>26</v>
      </c>
      <c r="Q1391">
        <v>4</v>
      </c>
      <c r="R1391">
        <v>33.549999999999997</v>
      </c>
      <c r="S1391">
        <f t="shared" si="80"/>
        <v>63560</v>
      </c>
      <c r="T1391">
        <f t="shared" si="81"/>
        <v>31625</v>
      </c>
      <c r="U1391">
        <f t="shared" si="82"/>
        <v>2.0098023715415021</v>
      </c>
      <c r="V1391">
        <v>350</v>
      </c>
      <c r="W1391">
        <v>352</v>
      </c>
    </row>
    <row r="1392" spans="1:23" hidden="1" x14ac:dyDescent="0.2">
      <c r="A1392">
        <v>26</v>
      </c>
      <c r="B1392" t="s">
        <v>80</v>
      </c>
      <c r="C1392" t="s">
        <v>55</v>
      </c>
      <c r="D1392" s="2" t="s">
        <v>97</v>
      </c>
      <c r="E1392" s="2">
        <v>17.43</v>
      </c>
      <c r="F1392" s="2">
        <v>145.31</v>
      </c>
      <c r="G1392" s="2">
        <v>-17.716670000000001</v>
      </c>
      <c r="H1392" s="2">
        <v>145.51667</v>
      </c>
      <c r="I1392">
        <v>850</v>
      </c>
      <c r="J1392" t="s">
        <v>6</v>
      </c>
      <c r="K1392" s="1">
        <v>32336</v>
      </c>
      <c r="L1392" t="s">
        <v>98</v>
      </c>
      <c r="M1392" t="s">
        <v>51</v>
      </c>
      <c r="N1392" t="s">
        <v>24</v>
      </c>
      <c r="O1392" t="s">
        <v>15</v>
      </c>
      <c r="P1392" t="s">
        <v>26</v>
      </c>
      <c r="Q1392">
        <v>5</v>
      </c>
      <c r="R1392">
        <v>29.49</v>
      </c>
      <c r="S1392">
        <f t="shared" si="80"/>
        <v>63560</v>
      </c>
      <c r="T1392">
        <f t="shared" si="81"/>
        <v>31625</v>
      </c>
      <c r="U1392">
        <f t="shared" si="82"/>
        <v>2.0098023715415021</v>
      </c>
      <c r="V1392">
        <v>350</v>
      </c>
      <c r="W1392">
        <v>352</v>
      </c>
    </row>
    <row r="1393" spans="1:23" hidden="1" x14ac:dyDescent="0.2">
      <c r="A1393">
        <v>26</v>
      </c>
      <c r="B1393" t="s">
        <v>80</v>
      </c>
      <c r="C1393" t="s">
        <v>55</v>
      </c>
      <c r="D1393" s="2" t="s">
        <v>97</v>
      </c>
      <c r="E1393" s="2">
        <v>17.43</v>
      </c>
      <c r="F1393" s="2">
        <v>145.31</v>
      </c>
      <c r="G1393" s="2">
        <v>-17.716670000000001</v>
      </c>
      <c r="H1393" s="2">
        <v>145.51667</v>
      </c>
      <c r="I1393">
        <v>850</v>
      </c>
      <c r="J1393" t="s">
        <v>6</v>
      </c>
      <c r="K1393" s="1">
        <v>32336</v>
      </c>
      <c r="L1393" t="s">
        <v>98</v>
      </c>
      <c r="M1393" t="s">
        <v>51</v>
      </c>
      <c r="N1393" t="s">
        <v>24</v>
      </c>
      <c r="O1393" t="s">
        <v>15</v>
      </c>
      <c r="P1393" t="s">
        <v>26</v>
      </c>
      <c r="Q1393">
        <v>6</v>
      </c>
      <c r="R1393">
        <v>35.32</v>
      </c>
      <c r="S1393">
        <f t="shared" si="80"/>
        <v>63560</v>
      </c>
      <c r="T1393">
        <f t="shared" si="81"/>
        <v>31625</v>
      </c>
      <c r="U1393">
        <f t="shared" si="82"/>
        <v>2.0098023715415021</v>
      </c>
      <c r="V1393">
        <v>350</v>
      </c>
      <c r="W1393">
        <v>352</v>
      </c>
    </row>
    <row r="1394" spans="1:23" hidden="1" x14ac:dyDescent="0.2">
      <c r="A1394">
        <v>26</v>
      </c>
      <c r="B1394" t="s">
        <v>80</v>
      </c>
      <c r="C1394" t="s">
        <v>55</v>
      </c>
      <c r="D1394" s="2" t="s">
        <v>97</v>
      </c>
      <c r="E1394" s="2">
        <v>17.43</v>
      </c>
      <c r="F1394" s="2">
        <v>145.31</v>
      </c>
      <c r="G1394" s="2">
        <v>-17.716670000000001</v>
      </c>
      <c r="H1394" s="2">
        <v>145.51667</v>
      </c>
      <c r="I1394">
        <v>850</v>
      </c>
      <c r="J1394" t="s">
        <v>6</v>
      </c>
      <c r="K1394" s="1">
        <v>32336</v>
      </c>
      <c r="L1394" t="s">
        <v>98</v>
      </c>
      <c r="M1394" t="s">
        <v>51</v>
      </c>
      <c r="N1394" t="s">
        <v>24</v>
      </c>
      <c r="O1394" t="s">
        <v>15</v>
      </c>
      <c r="P1394" t="s">
        <v>26</v>
      </c>
      <c r="Q1394">
        <v>7</v>
      </c>
      <c r="R1394">
        <v>33.6</v>
      </c>
      <c r="S1394">
        <f t="shared" si="80"/>
        <v>63560</v>
      </c>
      <c r="T1394">
        <f t="shared" si="81"/>
        <v>31625</v>
      </c>
      <c r="U1394">
        <f t="shared" si="82"/>
        <v>2.0098023715415021</v>
      </c>
      <c r="V1394">
        <v>350</v>
      </c>
      <c r="W1394">
        <v>352</v>
      </c>
    </row>
    <row r="1395" spans="1:23" hidden="1" x14ac:dyDescent="0.2">
      <c r="A1395">
        <v>26</v>
      </c>
      <c r="B1395" t="s">
        <v>80</v>
      </c>
      <c r="C1395" t="s">
        <v>55</v>
      </c>
      <c r="D1395" s="2" t="s">
        <v>97</v>
      </c>
      <c r="E1395" s="2">
        <v>17.43</v>
      </c>
      <c r="F1395" s="2">
        <v>145.31</v>
      </c>
      <c r="G1395" s="2">
        <v>-17.716670000000001</v>
      </c>
      <c r="H1395" s="2">
        <v>145.51667</v>
      </c>
      <c r="I1395">
        <v>850</v>
      </c>
      <c r="J1395" t="s">
        <v>6</v>
      </c>
      <c r="K1395" s="1">
        <v>32336</v>
      </c>
      <c r="L1395" t="s">
        <v>98</v>
      </c>
      <c r="M1395" t="s">
        <v>51</v>
      </c>
      <c r="N1395" t="s">
        <v>24</v>
      </c>
      <c r="O1395" t="s">
        <v>15</v>
      </c>
      <c r="P1395" t="s">
        <v>26</v>
      </c>
      <c r="Q1395">
        <v>8</v>
      </c>
      <c r="R1395">
        <v>30.99</v>
      </c>
      <c r="S1395">
        <f t="shared" si="80"/>
        <v>63560</v>
      </c>
      <c r="T1395">
        <f t="shared" si="81"/>
        <v>31625</v>
      </c>
      <c r="U1395">
        <f t="shared" si="82"/>
        <v>2.0098023715415021</v>
      </c>
      <c r="V1395">
        <v>350</v>
      </c>
      <c r="W1395">
        <v>352</v>
      </c>
    </row>
    <row r="1396" spans="1:23" hidden="1" x14ac:dyDescent="0.2">
      <c r="A1396">
        <v>26</v>
      </c>
      <c r="B1396" t="s">
        <v>80</v>
      </c>
      <c r="C1396" t="s">
        <v>55</v>
      </c>
      <c r="D1396" s="2" t="s">
        <v>97</v>
      </c>
      <c r="E1396" s="2">
        <v>17.43</v>
      </c>
      <c r="F1396" s="2">
        <v>145.31</v>
      </c>
      <c r="G1396" s="2">
        <v>-17.716670000000001</v>
      </c>
      <c r="H1396" s="2">
        <v>145.51667</v>
      </c>
      <c r="I1396">
        <v>850</v>
      </c>
      <c r="J1396" t="s">
        <v>6</v>
      </c>
      <c r="K1396" s="1">
        <v>32336</v>
      </c>
      <c r="L1396" t="s">
        <v>98</v>
      </c>
      <c r="M1396" t="s">
        <v>51</v>
      </c>
      <c r="N1396" t="s">
        <v>24</v>
      </c>
      <c r="O1396" t="s">
        <v>15</v>
      </c>
      <c r="P1396" t="s">
        <v>26</v>
      </c>
      <c r="Q1396">
        <v>9</v>
      </c>
      <c r="R1396">
        <v>27.43</v>
      </c>
      <c r="S1396">
        <f t="shared" si="80"/>
        <v>63560</v>
      </c>
      <c r="T1396">
        <f t="shared" si="81"/>
        <v>31625</v>
      </c>
      <c r="U1396">
        <f t="shared" si="82"/>
        <v>2.0098023715415021</v>
      </c>
      <c r="V1396">
        <v>350</v>
      </c>
      <c r="W1396">
        <v>352</v>
      </c>
    </row>
    <row r="1397" spans="1:23" hidden="1" x14ac:dyDescent="0.2">
      <c r="A1397">
        <v>26</v>
      </c>
      <c r="B1397" t="s">
        <v>80</v>
      </c>
      <c r="C1397" t="s">
        <v>55</v>
      </c>
      <c r="D1397" s="2" t="s">
        <v>97</v>
      </c>
      <c r="E1397" s="2">
        <v>17.43</v>
      </c>
      <c r="F1397" s="2">
        <v>145.31</v>
      </c>
      <c r="G1397" s="2">
        <v>-17.716670000000001</v>
      </c>
      <c r="H1397" s="2">
        <v>145.51667</v>
      </c>
      <c r="I1397">
        <v>850</v>
      </c>
      <c r="J1397" t="s">
        <v>6</v>
      </c>
      <c r="K1397" s="1">
        <v>32336</v>
      </c>
      <c r="L1397" t="s">
        <v>98</v>
      </c>
      <c r="M1397" t="s">
        <v>51</v>
      </c>
      <c r="N1397" t="s">
        <v>24</v>
      </c>
      <c r="O1397" t="s">
        <v>15</v>
      </c>
      <c r="P1397" t="s">
        <v>26</v>
      </c>
      <c r="Q1397">
        <v>10</v>
      </c>
      <c r="R1397">
        <v>33.56</v>
      </c>
      <c r="S1397">
        <f t="shared" si="80"/>
        <v>63560</v>
      </c>
      <c r="T1397">
        <f t="shared" si="81"/>
        <v>31625</v>
      </c>
      <c r="U1397">
        <f t="shared" si="82"/>
        <v>2.0098023715415021</v>
      </c>
      <c r="V1397">
        <v>350</v>
      </c>
      <c r="W1397">
        <v>352</v>
      </c>
    </row>
    <row r="1398" spans="1:23" x14ac:dyDescent="0.2">
      <c r="A1398">
        <v>26</v>
      </c>
      <c r="B1398" t="s">
        <v>80</v>
      </c>
      <c r="C1398" t="s">
        <v>55</v>
      </c>
      <c r="D1398" s="2" t="s">
        <v>97</v>
      </c>
      <c r="E1398" s="2">
        <v>17.43</v>
      </c>
      <c r="F1398" s="2">
        <v>145.31</v>
      </c>
      <c r="G1398" s="2">
        <v>-17.716670000000001</v>
      </c>
      <c r="H1398" s="2">
        <v>145.51667</v>
      </c>
      <c r="I1398">
        <v>850</v>
      </c>
      <c r="J1398" t="s">
        <v>6</v>
      </c>
      <c r="K1398" s="1">
        <v>32336</v>
      </c>
      <c r="L1398" t="s">
        <v>98</v>
      </c>
      <c r="M1398" t="s">
        <v>51</v>
      </c>
      <c r="N1398" t="s">
        <v>24</v>
      </c>
      <c r="O1398" t="s">
        <v>15</v>
      </c>
      <c r="P1398" t="s">
        <v>27</v>
      </c>
      <c r="Q1398">
        <v>1</v>
      </c>
      <c r="R1398">
        <v>24.83</v>
      </c>
      <c r="S1398">
        <f t="shared" si="80"/>
        <v>63560</v>
      </c>
      <c r="T1398">
        <f t="shared" si="81"/>
        <v>31625</v>
      </c>
      <c r="U1398">
        <f t="shared" si="82"/>
        <v>2.0098023715415021</v>
      </c>
      <c r="V1398">
        <v>350</v>
      </c>
      <c r="W1398">
        <v>352</v>
      </c>
    </row>
    <row r="1399" spans="1:23" x14ac:dyDescent="0.2">
      <c r="A1399">
        <v>26</v>
      </c>
      <c r="B1399" t="s">
        <v>80</v>
      </c>
      <c r="C1399" t="s">
        <v>55</v>
      </c>
      <c r="D1399" s="2" t="s">
        <v>97</v>
      </c>
      <c r="E1399" s="2">
        <v>17.43</v>
      </c>
      <c r="F1399" s="2">
        <v>145.31</v>
      </c>
      <c r="G1399" s="2">
        <v>-17.716670000000001</v>
      </c>
      <c r="H1399" s="2">
        <v>145.51667</v>
      </c>
      <c r="I1399">
        <v>850</v>
      </c>
      <c r="J1399" t="s">
        <v>6</v>
      </c>
      <c r="K1399" s="1">
        <v>32336</v>
      </c>
      <c r="L1399" t="s">
        <v>98</v>
      </c>
      <c r="M1399" t="s">
        <v>51</v>
      </c>
      <c r="N1399" t="s">
        <v>24</v>
      </c>
      <c r="O1399" t="s">
        <v>15</v>
      </c>
      <c r="P1399" t="s">
        <v>27</v>
      </c>
      <c r="Q1399">
        <v>2</v>
      </c>
      <c r="R1399">
        <v>21.87</v>
      </c>
      <c r="S1399">
        <f t="shared" si="80"/>
        <v>63560</v>
      </c>
      <c r="T1399">
        <f t="shared" si="81"/>
        <v>31625</v>
      </c>
      <c r="U1399">
        <f t="shared" si="82"/>
        <v>2.0098023715415021</v>
      </c>
      <c r="V1399">
        <v>350</v>
      </c>
      <c r="W1399">
        <v>352</v>
      </c>
    </row>
    <row r="1400" spans="1:23" x14ac:dyDescent="0.2">
      <c r="A1400">
        <v>26</v>
      </c>
      <c r="B1400" t="s">
        <v>80</v>
      </c>
      <c r="C1400" t="s">
        <v>55</v>
      </c>
      <c r="D1400" s="2" t="s">
        <v>97</v>
      </c>
      <c r="E1400" s="2">
        <v>17.43</v>
      </c>
      <c r="F1400" s="2">
        <v>145.31</v>
      </c>
      <c r="G1400" s="2">
        <v>-17.716670000000001</v>
      </c>
      <c r="H1400" s="2">
        <v>145.51667</v>
      </c>
      <c r="I1400">
        <v>850</v>
      </c>
      <c r="J1400" t="s">
        <v>6</v>
      </c>
      <c r="K1400" s="1">
        <v>32336</v>
      </c>
      <c r="L1400" t="s">
        <v>98</v>
      </c>
      <c r="M1400" t="s">
        <v>51</v>
      </c>
      <c r="N1400" t="s">
        <v>24</v>
      </c>
      <c r="O1400" t="s">
        <v>15</v>
      </c>
      <c r="P1400" t="s">
        <v>27</v>
      </c>
      <c r="Q1400">
        <v>3</v>
      </c>
      <c r="R1400">
        <v>29.46</v>
      </c>
      <c r="S1400">
        <f t="shared" si="80"/>
        <v>63560</v>
      </c>
      <c r="T1400">
        <f t="shared" si="81"/>
        <v>31625</v>
      </c>
      <c r="U1400">
        <f t="shared" si="82"/>
        <v>2.0098023715415021</v>
      </c>
      <c r="V1400">
        <v>350</v>
      </c>
      <c r="W1400">
        <v>352</v>
      </c>
    </row>
    <row r="1401" spans="1:23" x14ac:dyDescent="0.2">
      <c r="A1401">
        <v>26</v>
      </c>
      <c r="B1401" t="s">
        <v>80</v>
      </c>
      <c r="C1401" t="s">
        <v>55</v>
      </c>
      <c r="D1401" s="2" t="s">
        <v>97</v>
      </c>
      <c r="E1401" s="2">
        <v>17.43</v>
      </c>
      <c r="F1401" s="2">
        <v>145.31</v>
      </c>
      <c r="G1401" s="2">
        <v>-17.716670000000001</v>
      </c>
      <c r="H1401" s="2">
        <v>145.51667</v>
      </c>
      <c r="I1401">
        <v>850</v>
      </c>
      <c r="J1401" t="s">
        <v>6</v>
      </c>
      <c r="K1401" s="1">
        <v>32336</v>
      </c>
      <c r="L1401" t="s">
        <v>98</v>
      </c>
      <c r="M1401" t="s">
        <v>51</v>
      </c>
      <c r="N1401" t="s">
        <v>24</v>
      </c>
      <c r="O1401" t="s">
        <v>15</v>
      </c>
      <c r="P1401" t="s">
        <v>27</v>
      </c>
      <c r="Q1401">
        <v>4</v>
      </c>
      <c r="R1401">
        <v>22.45</v>
      </c>
      <c r="S1401">
        <f t="shared" si="80"/>
        <v>63560</v>
      </c>
      <c r="T1401">
        <f t="shared" si="81"/>
        <v>31625</v>
      </c>
      <c r="U1401">
        <f t="shared" si="82"/>
        <v>2.0098023715415021</v>
      </c>
      <c r="V1401">
        <v>350</v>
      </c>
      <c r="W1401">
        <v>352</v>
      </c>
    </row>
    <row r="1402" spans="1:23" x14ac:dyDescent="0.2">
      <c r="A1402">
        <v>26</v>
      </c>
      <c r="B1402" t="s">
        <v>80</v>
      </c>
      <c r="C1402" t="s">
        <v>55</v>
      </c>
      <c r="D1402" s="2" t="s">
        <v>97</v>
      </c>
      <c r="E1402" s="2">
        <v>17.43</v>
      </c>
      <c r="F1402" s="2">
        <v>145.31</v>
      </c>
      <c r="G1402" s="2">
        <v>-17.716670000000001</v>
      </c>
      <c r="H1402" s="2">
        <v>145.51667</v>
      </c>
      <c r="I1402">
        <v>850</v>
      </c>
      <c r="J1402" t="s">
        <v>6</v>
      </c>
      <c r="K1402" s="1">
        <v>32336</v>
      </c>
      <c r="L1402" t="s">
        <v>98</v>
      </c>
      <c r="M1402" t="s">
        <v>51</v>
      </c>
      <c r="N1402" t="s">
        <v>24</v>
      </c>
      <c r="O1402" t="s">
        <v>15</v>
      </c>
      <c r="P1402" t="s">
        <v>27</v>
      </c>
      <c r="Q1402">
        <v>5</v>
      </c>
      <c r="R1402">
        <v>24.44</v>
      </c>
      <c r="S1402">
        <f t="shared" si="80"/>
        <v>63560</v>
      </c>
      <c r="T1402">
        <f t="shared" si="81"/>
        <v>31625</v>
      </c>
      <c r="U1402">
        <f t="shared" si="82"/>
        <v>2.0098023715415021</v>
      </c>
      <c r="V1402">
        <v>350</v>
      </c>
      <c r="W1402">
        <v>352</v>
      </c>
    </row>
    <row r="1403" spans="1:23" x14ac:dyDescent="0.2">
      <c r="A1403">
        <v>26</v>
      </c>
      <c r="B1403" t="s">
        <v>80</v>
      </c>
      <c r="C1403" t="s">
        <v>55</v>
      </c>
      <c r="D1403" s="2" t="s">
        <v>97</v>
      </c>
      <c r="E1403" s="2">
        <v>17.43</v>
      </c>
      <c r="F1403" s="2">
        <v>145.31</v>
      </c>
      <c r="G1403" s="2">
        <v>-17.716670000000001</v>
      </c>
      <c r="H1403" s="2">
        <v>145.51667</v>
      </c>
      <c r="I1403">
        <v>850</v>
      </c>
      <c r="J1403" t="s">
        <v>6</v>
      </c>
      <c r="K1403" s="1">
        <v>32336</v>
      </c>
      <c r="L1403" t="s">
        <v>98</v>
      </c>
      <c r="M1403" t="s">
        <v>51</v>
      </c>
      <c r="N1403" t="s">
        <v>24</v>
      </c>
      <c r="O1403" t="s">
        <v>15</v>
      </c>
      <c r="P1403" t="s">
        <v>27</v>
      </c>
      <c r="Q1403">
        <v>6</v>
      </c>
      <c r="R1403">
        <v>20.2</v>
      </c>
      <c r="S1403">
        <f t="shared" si="80"/>
        <v>63560</v>
      </c>
      <c r="T1403">
        <f t="shared" si="81"/>
        <v>31625</v>
      </c>
      <c r="U1403">
        <f t="shared" si="82"/>
        <v>2.0098023715415021</v>
      </c>
      <c r="V1403">
        <v>350</v>
      </c>
      <c r="W1403">
        <v>352</v>
      </c>
    </row>
    <row r="1404" spans="1:23" x14ac:dyDescent="0.2">
      <c r="A1404">
        <v>26</v>
      </c>
      <c r="B1404" t="s">
        <v>80</v>
      </c>
      <c r="C1404" t="s">
        <v>55</v>
      </c>
      <c r="D1404" s="2" t="s">
        <v>97</v>
      </c>
      <c r="E1404" s="2">
        <v>17.43</v>
      </c>
      <c r="F1404" s="2">
        <v>145.31</v>
      </c>
      <c r="G1404" s="2">
        <v>-17.716670000000001</v>
      </c>
      <c r="H1404" s="2">
        <v>145.51667</v>
      </c>
      <c r="I1404">
        <v>850</v>
      </c>
      <c r="J1404" t="s">
        <v>6</v>
      </c>
      <c r="K1404" s="1">
        <v>32336</v>
      </c>
      <c r="L1404" t="s">
        <v>98</v>
      </c>
      <c r="M1404" t="s">
        <v>51</v>
      </c>
      <c r="N1404" t="s">
        <v>24</v>
      </c>
      <c r="O1404" t="s">
        <v>15</v>
      </c>
      <c r="P1404" t="s">
        <v>27</v>
      </c>
      <c r="Q1404">
        <v>7</v>
      </c>
      <c r="R1404">
        <v>23.29</v>
      </c>
      <c r="S1404">
        <f t="shared" si="80"/>
        <v>63560</v>
      </c>
      <c r="T1404">
        <f t="shared" si="81"/>
        <v>31625</v>
      </c>
      <c r="U1404">
        <f t="shared" si="82"/>
        <v>2.0098023715415021</v>
      </c>
      <c r="V1404">
        <v>350</v>
      </c>
      <c r="W1404">
        <v>352</v>
      </c>
    </row>
    <row r="1405" spans="1:23" x14ac:dyDescent="0.2">
      <c r="A1405">
        <v>26</v>
      </c>
      <c r="B1405" t="s">
        <v>80</v>
      </c>
      <c r="C1405" t="s">
        <v>55</v>
      </c>
      <c r="D1405" s="2" t="s">
        <v>97</v>
      </c>
      <c r="E1405" s="2">
        <v>17.43</v>
      </c>
      <c r="F1405" s="2">
        <v>145.31</v>
      </c>
      <c r="G1405" s="2">
        <v>-17.716670000000001</v>
      </c>
      <c r="H1405" s="2">
        <v>145.51667</v>
      </c>
      <c r="I1405">
        <v>850</v>
      </c>
      <c r="J1405" t="s">
        <v>6</v>
      </c>
      <c r="K1405" s="1">
        <v>32336</v>
      </c>
      <c r="L1405" t="s">
        <v>98</v>
      </c>
      <c r="M1405" t="s">
        <v>51</v>
      </c>
      <c r="N1405" t="s">
        <v>24</v>
      </c>
      <c r="O1405" t="s">
        <v>15</v>
      </c>
      <c r="P1405" t="s">
        <v>27</v>
      </c>
      <c r="Q1405">
        <v>8</v>
      </c>
      <c r="R1405">
        <v>28.69</v>
      </c>
      <c r="S1405">
        <f t="shared" si="80"/>
        <v>63560</v>
      </c>
      <c r="T1405">
        <f t="shared" si="81"/>
        <v>31625</v>
      </c>
      <c r="U1405">
        <f t="shared" si="82"/>
        <v>2.0098023715415021</v>
      </c>
      <c r="V1405">
        <v>350</v>
      </c>
      <c r="W1405">
        <v>352</v>
      </c>
    </row>
    <row r="1406" spans="1:23" x14ac:dyDescent="0.2">
      <c r="A1406">
        <v>26</v>
      </c>
      <c r="B1406" t="s">
        <v>80</v>
      </c>
      <c r="C1406" t="s">
        <v>55</v>
      </c>
      <c r="D1406" s="2" t="s">
        <v>97</v>
      </c>
      <c r="E1406" s="2">
        <v>17.43</v>
      </c>
      <c r="F1406" s="2">
        <v>145.31</v>
      </c>
      <c r="G1406" s="2">
        <v>-17.716670000000001</v>
      </c>
      <c r="H1406" s="2">
        <v>145.51667</v>
      </c>
      <c r="I1406">
        <v>850</v>
      </c>
      <c r="J1406" t="s">
        <v>6</v>
      </c>
      <c r="K1406" s="1">
        <v>32336</v>
      </c>
      <c r="L1406" t="s">
        <v>98</v>
      </c>
      <c r="M1406" t="s">
        <v>51</v>
      </c>
      <c r="N1406" t="s">
        <v>24</v>
      </c>
      <c r="O1406" t="s">
        <v>15</v>
      </c>
      <c r="P1406" t="s">
        <v>27</v>
      </c>
      <c r="Q1406">
        <v>9</v>
      </c>
      <c r="R1406">
        <v>28.29</v>
      </c>
      <c r="S1406">
        <f t="shared" si="80"/>
        <v>63560</v>
      </c>
      <c r="T1406">
        <f t="shared" si="81"/>
        <v>31625</v>
      </c>
      <c r="U1406">
        <f t="shared" si="82"/>
        <v>2.0098023715415021</v>
      </c>
      <c r="V1406">
        <v>350</v>
      </c>
      <c r="W1406">
        <v>352</v>
      </c>
    </row>
    <row r="1407" spans="1:23" x14ac:dyDescent="0.2">
      <c r="A1407">
        <v>26</v>
      </c>
      <c r="B1407" t="s">
        <v>80</v>
      </c>
      <c r="C1407" t="s">
        <v>55</v>
      </c>
      <c r="D1407" s="2" t="s">
        <v>97</v>
      </c>
      <c r="E1407" s="2">
        <v>17.43</v>
      </c>
      <c r="F1407" s="2">
        <v>145.31</v>
      </c>
      <c r="G1407" s="2">
        <v>-17.716670000000001</v>
      </c>
      <c r="H1407" s="2">
        <v>145.51667</v>
      </c>
      <c r="I1407">
        <v>850</v>
      </c>
      <c r="J1407" t="s">
        <v>6</v>
      </c>
      <c r="K1407" s="1">
        <v>32336</v>
      </c>
      <c r="L1407" t="s">
        <v>98</v>
      </c>
      <c r="M1407" t="s">
        <v>51</v>
      </c>
      <c r="N1407" t="s">
        <v>24</v>
      </c>
      <c r="O1407" t="s">
        <v>15</v>
      </c>
      <c r="P1407" t="s">
        <v>27</v>
      </c>
      <c r="Q1407">
        <v>10</v>
      </c>
      <c r="R1407">
        <v>29.89</v>
      </c>
      <c r="S1407">
        <f t="shared" si="80"/>
        <v>63560</v>
      </c>
      <c r="T1407">
        <f t="shared" si="81"/>
        <v>31625</v>
      </c>
      <c r="U1407">
        <f t="shared" si="82"/>
        <v>2.0098023715415021</v>
      </c>
      <c r="V1407">
        <v>350</v>
      </c>
      <c r="W1407">
        <v>352</v>
      </c>
    </row>
    <row r="1408" spans="1:23" x14ac:dyDescent="0.2">
      <c r="A1408">
        <v>26</v>
      </c>
      <c r="B1408" t="s">
        <v>80</v>
      </c>
      <c r="C1408" t="s">
        <v>55</v>
      </c>
      <c r="D1408" s="2" t="s">
        <v>97</v>
      </c>
      <c r="E1408" s="2">
        <v>17.43</v>
      </c>
      <c r="F1408" s="2">
        <v>145.31</v>
      </c>
      <c r="G1408" s="2">
        <v>-17.716670000000001</v>
      </c>
      <c r="H1408" s="2">
        <v>145.51667</v>
      </c>
      <c r="I1408">
        <v>850</v>
      </c>
      <c r="J1408" t="s">
        <v>6</v>
      </c>
      <c r="K1408" s="1">
        <v>32336</v>
      </c>
      <c r="L1408" t="s">
        <v>98</v>
      </c>
      <c r="M1408" t="s">
        <v>51</v>
      </c>
      <c r="N1408" t="s">
        <v>24</v>
      </c>
      <c r="O1408" t="s">
        <v>18</v>
      </c>
      <c r="P1408" t="s">
        <v>27</v>
      </c>
      <c r="Q1408">
        <v>1</v>
      </c>
      <c r="R1408">
        <v>13.81</v>
      </c>
      <c r="S1408">
        <f t="shared" si="80"/>
        <v>63560</v>
      </c>
      <c r="T1408">
        <f t="shared" si="81"/>
        <v>31625</v>
      </c>
      <c r="U1408">
        <f t="shared" si="82"/>
        <v>2.0098023715415021</v>
      </c>
      <c r="V1408">
        <v>350</v>
      </c>
      <c r="W1408">
        <v>352</v>
      </c>
    </row>
    <row r="1409" spans="1:23" x14ac:dyDescent="0.2">
      <c r="A1409">
        <v>26</v>
      </c>
      <c r="B1409" t="s">
        <v>80</v>
      </c>
      <c r="C1409" t="s">
        <v>55</v>
      </c>
      <c r="D1409" s="2" t="s">
        <v>97</v>
      </c>
      <c r="E1409" s="2">
        <v>17.43</v>
      </c>
      <c r="F1409" s="2">
        <v>145.31</v>
      </c>
      <c r="G1409" s="2">
        <v>-17.716670000000001</v>
      </c>
      <c r="H1409" s="2">
        <v>145.51667</v>
      </c>
      <c r="I1409">
        <v>850</v>
      </c>
      <c r="J1409" t="s">
        <v>6</v>
      </c>
      <c r="K1409" s="1">
        <v>32336</v>
      </c>
      <c r="L1409" t="s">
        <v>98</v>
      </c>
      <c r="M1409" t="s">
        <v>51</v>
      </c>
      <c r="N1409" t="s">
        <v>24</v>
      </c>
      <c r="O1409" t="s">
        <v>18</v>
      </c>
      <c r="P1409" t="s">
        <v>27</v>
      </c>
      <c r="Q1409">
        <v>2</v>
      </c>
      <c r="R1409">
        <v>11.21</v>
      </c>
      <c r="S1409">
        <f t="shared" si="80"/>
        <v>63560</v>
      </c>
      <c r="T1409">
        <f t="shared" si="81"/>
        <v>31625</v>
      </c>
      <c r="U1409">
        <f t="shared" si="82"/>
        <v>2.0098023715415021</v>
      </c>
      <c r="V1409">
        <v>350</v>
      </c>
      <c r="W1409">
        <v>352</v>
      </c>
    </row>
    <row r="1410" spans="1:23" x14ac:dyDescent="0.2">
      <c r="A1410">
        <v>26</v>
      </c>
      <c r="B1410" t="s">
        <v>80</v>
      </c>
      <c r="C1410" t="s">
        <v>55</v>
      </c>
      <c r="D1410" s="2" t="s">
        <v>97</v>
      </c>
      <c r="E1410" s="2">
        <v>17.43</v>
      </c>
      <c r="F1410" s="2">
        <v>145.31</v>
      </c>
      <c r="G1410" s="2">
        <v>-17.716670000000001</v>
      </c>
      <c r="H1410" s="2">
        <v>145.51667</v>
      </c>
      <c r="I1410">
        <v>850</v>
      </c>
      <c r="J1410" t="s">
        <v>6</v>
      </c>
      <c r="K1410" s="1">
        <v>32336</v>
      </c>
      <c r="L1410" t="s">
        <v>98</v>
      </c>
      <c r="M1410" t="s">
        <v>51</v>
      </c>
      <c r="N1410" t="s">
        <v>24</v>
      </c>
      <c r="O1410" t="s">
        <v>18</v>
      </c>
      <c r="P1410" t="s">
        <v>27</v>
      </c>
      <c r="Q1410">
        <v>3</v>
      </c>
      <c r="R1410">
        <v>11.82</v>
      </c>
      <c r="S1410">
        <f t="shared" si="80"/>
        <v>63560</v>
      </c>
      <c r="T1410">
        <f t="shared" si="81"/>
        <v>31625</v>
      </c>
      <c r="U1410">
        <f t="shared" si="82"/>
        <v>2.0098023715415021</v>
      </c>
      <c r="V1410">
        <v>350</v>
      </c>
      <c r="W1410">
        <v>352</v>
      </c>
    </row>
    <row r="1411" spans="1:23" x14ac:dyDescent="0.2">
      <c r="A1411">
        <v>26</v>
      </c>
      <c r="B1411" t="s">
        <v>80</v>
      </c>
      <c r="C1411" t="s">
        <v>55</v>
      </c>
      <c r="D1411" s="2" t="s">
        <v>97</v>
      </c>
      <c r="E1411" s="2">
        <v>17.43</v>
      </c>
      <c r="F1411" s="2">
        <v>145.31</v>
      </c>
      <c r="G1411" s="2">
        <v>-17.716670000000001</v>
      </c>
      <c r="H1411" s="2">
        <v>145.51667</v>
      </c>
      <c r="I1411">
        <v>850</v>
      </c>
      <c r="J1411" t="s">
        <v>6</v>
      </c>
      <c r="K1411" s="1">
        <v>32336</v>
      </c>
      <c r="L1411" t="s">
        <v>98</v>
      </c>
      <c r="M1411" t="s">
        <v>51</v>
      </c>
      <c r="N1411" t="s">
        <v>24</v>
      </c>
      <c r="O1411" t="s">
        <v>18</v>
      </c>
      <c r="P1411" t="s">
        <v>27</v>
      </c>
      <c r="Q1411">
        <v>4</v>
      </c>
      <c r="R1411">
        <v>14.48</v>
      </c>
      <c r="S1411">
        <f t="shared" si="80"/>
        <v>63560</v>
      </c>
      <c r="T1411">
        <f t="shared" si="81"/>
        <v>31625</v>
      </c>
      <c r="U1411">
        <f t="shared" si="82"/>
        <v>2.0098023715415021</v>
      </c>
      <c r="V1411">
        <v>350</v>
      </c>
      <c r="W1411">
        <v>352</v>
      </c>
    </row>
    <row r="1412" spans="1:23" x14ac:dyDescent="0.2">
      <c r="A1412">
        <v>26</v>
      </c>
      <c r="B1412" t="s">
        <v>80</v>
      </c>
      <c r="C1412" t="s">
        <v>55</v>
      </c>
      <c r="D1412" s="2" t="s">
        <v>97</v>
      </c>
      <c r="E1412" s="2">
        <v>17.43</v>
      </c>
      <c r="F1412" s="2">
        <v>145.31</v>
      </c>
      <c r="G1412" s="2">
        <v>-17.716670000000001</v>
      </c>
      <c r="H1412" s="2">
        <v>145.51667</v>
      </c>
      <c r="I1412">
        <v>850</v>
      </c>
      <c r="J1412" t="s">
        <v>6</v>
      </c>
      <c r="K1412" s="1">
        <v>32336</v>
      </c>
      <c r="L1412" t="s">
        <v>98</v>
      </c>
      <c r="M1412" t="s">
        <v>51</v>
      </c>
      <c r="N1412" t="s">
        <v>24</v>
      </c>
      <c r="O1412" t="s">
        <v>18</v>
      </c>
      <c r="P1412" t="s">
        <v>27</v>
      </c>
      <c r="Q1412">
        <v>5</v>
      </c>
      <c r="R1412">
        <v>13.24</v>
      </c>
      <c r="S1412">
        <f t="shared" si="80"/>
        <v>63560</v>
      </c>
      <c r="T1412">
        <f t="shared" si="81"/>
        <v>31625</v>
      </c>
      <c r="U1412">
        <f t="shared" si="82"/>
        <v>2.0098023715415021</v>
      </c>
      <c r="V1412">
        <v>350</v>
      </c>
      <c r="W1412">
        <v>352</v>
      </c>
    </row>
    <row r="1413" spans="1:23" x14ac:dyDescent="0.2">
      <c r="A1413">
        <v>26</v>
      </c>
      <c r="B1413" t="s">
        <v>80</v>
      </c>
      <c r="C1413" t="s">
        <v>55</v>
      </c>
      <c r="D1413" s="2" t="s">
        <v>97</v>
      </c>
      <c r="E1413" s="2">
        <v>17.43</v>
      </c>
      <c r="F1413" s="2">
        <v>145.31</v>
      </c>
      <c r="G1413" s="2">
        <v>-17.716670000000001</v>
      </c>
      <c r="H1413" s="2">
        <v>145.51667</v>
      </c>
      <c r="I1413">
        <v>850</v>
      </c>
      <c r="J1413" t="s">
        <v>6</v>
      </c>
      <c r="K1413" s="1">
        <v>32336</v>
      </c>
      <c r="L1413" t="s">
        <v>98</v>
      </c>
      <c r="M1413" t="s">
        <v>51</v>
      </c>
      <c r="N1413" t="s">
        <v>24</v>
      </c>
      <c r="O1413" t="s">
        <v>18</v>
      </c>
      <c r="P1413" t="s">
        <v>27</v>
      </c>
      <c r="Q1413">
        <v>6</v>
      </c>
      <c r="R1413">
        <v>11.04</v>
      </c>
      <c r="S1413">
        <f t="shared" si="80"/>
        <v>63560</v>
      </c>
      <c r="T1413">
        <f t="shared" si="81"/>
        <v>31625</v>
      </c>
      <c r="U1413">
        <f t="shared" si="82"/>
        <v>2.0098023715415021</v>
      </c>
      <c r="V1413">
        <v>350</v>
      </c>
      <c r="W1413">
        <v>352</v>
      </c>
    </row>
    <row r="1414" spans="1:23" x14ac:dyDescent="0.2">
      <c r="A1414">
        <v>26</v>
      </c>
      <c r="B1414" t="s">
        <v>80</v>
      </c>
      <c r="C1414" t="s">
        <v>55</v>
      </c>
      <c r="D1414" s="2" t="s">
        <v>97</v>
      </c>
      <c r="E1414" s="2">
        <v>17.43</v>
      </c>
      <c r="F1414" s="2">
        <v>145.31</v>
      </c>
      <c r="G1414" s="2">
        <v>-17.716670000000001</v>
      </c>
      <c r="H1414" s="2">
        <v>145.51667</v>
      </c>
      <c r="I1414">
        <v>850</v>
      </c>
      <c r="J1414" t="s">
        <v>6</v>
      </c>
      <c r="K1414" s="1">
        <v>32336</v>
      </c>
      <c r="L1414" t="s">
        <v>98</v>
      </c>
      <c r="M1414" t="s">
        <v>51</v>
      </c>
      <c r="N1414" t="s">
        <v>24</v>
      </c>
      <c r="O1414" t="s">
        <v>18</v>
      </c>
      <c r="P1414" t="s">
        <v>27</v>
      </c>
      <c r="Q1414">
        <v>7</v>
      </c>
      <c r="R1414">
        <v>11.89</v>
      </c>
      <c r="S1414">
        <f t="shared" si="80"/>
        <v>63560</v>
      </c>
      <c r="T1414">
        <f t="shared" si="81"/>
        <v>31625</v>
      </c>
      <c r="U1414">
        <f t="shared" si="82"/>
        <v>2.0098023715415021</v>
      </c>
      <c r="V1414">
        <v>350</v>
      </c>
      <c r="W1414">
        <v>352</v>
      </c>
    </row>
    <row r="1415" spans="1:23" x14ac:dyDescent="0.2">
      <c r="A1415">
        <v>26</v>
      </c>
      <c r="B1415" t="s">
        <v>80</v>
      </c>
      <c r="C1415" t="s">
        <v>55</v>
      </c>
      <c r="D1415" s="2" t="s">
        <v>97</v>
      </c>
      <c r="E1415" s="2">
        <v>17.43</v>
      </c>
      <c r="F1415" s="2">
        <v>145.31</v>
      </c>
      <c r="G1415" s="2">
        <v>-17.716670000000001</v>
      </c>
      <c r="H1415" s="2">
        <v>145.51667</v>
      </c>
      <c r="I1415">
        <v>850</v>
      </c>
      <c r="J1415" t="s">
        <v>6</v>
      </c>
      <c r="K1415" s="1">
        <v>32336</v>
      </c>
      <c r="L1415" t="s">
        <v>98</v>
      </c>
      <c r="M1415" t="s">
        <v>51</v>
      </c>
      <c r="N1415" t="s">
        <v>24</v>
      </c>
      <c r="O1415" t="s">
        <v>18</v>
      </c>
      <c r="P1415" t="s">
        <v>27</v>
      </c>
      <c r="Q1415">
        <v>8</v>
      </c>
      <c r="R1415">
        <v>9.52</v>
      </c>
      <c r="S1415">
        <f t="shared" si="80"/>
        <v>63560</v>
      </c>
      <c r="T1415">
        <f t="shared" si="81"/>
        <v>31625</v>
      </c>
      <c r="U1415">
        <f t="shared" si="82"/>
        <v>2.0098023715415021</v>
      </c>
      <c r="V1415">
        <v>350</v>
      </c>
      <c r="W1415">
        <v>352</v>
      </c>
    </row>
    <row r="1416" spans="1:23" x14ac:dyDescent="0.2">
      <c r="A1416">
        <v>26</v>
      </c>
      <c r="B1416" t="s">
        <v>80</v>
      </c>
      <c r="C1416" t="s">
        <v>55</v>
      </c>
      <c r="D1416" s="2" t="s">
        <v>97</v>
      </c>
      <c r="E1416" s="2">
        <v>17.43</v>
      </c>
      <c r="F1416" s="2">
        <v>145.31</v>
      </c>
      <c r="G1416" s="2">
        <v>-17.716670000000001</v>
      </c>
      <c r="H1416" s="2">
        <v>145.51667</v>
      </c>
      <c r="I1416">
        <v>850</v>
      </c>
      <c r="J1416" t="s">
        <v>6</v>
      </c>
      <c r="K1416" s="1">
        <v>32336</v>
      </c>
      <c r="L1416" t="s">
        <v>98</v>
      </c>
      <c r="M1416" t="s">
        <v>51</v>
      </c>
      <c r="N1416" t="s">
        <v>24</v>
      </c>
      <c r="O1416" t="s">
        <v>18</v>
      </c>
      <c r="P1416" t="s">
        <v>27</v>
      </c>
      <c r="Q1416">
        <v>9</v>
      </c>
      <c r="R1416">
        <v>12.78</v>
      </c>
      <c r="S1416">
        <f t="shared" si="80"/>
        <v>63560</v>
      </c>
      <c r="T1416">
        <f t="shared" si="81"/>
        <v>31625</v>
      </c>
      <c r="U1416">
        <f t="shared" si="82"/>
        <v>2.0098023715415021</v>
      </c>
      <c r="V1416">
        <v>350</v>
      </c>
      <c r="W1416">
        <v>352</v>
      </c>
    </row>
    <row r="1417" spans="1:23" x14ac:dyDescent="0.2">
      <c r="A1417">
        <v>26</v>
      </c>
      <c r="B1417" t="s">
        <v>80</v>
      </c>
      <c r="C1417" t="s">
        <v>55</v>
      </c>
      <c r="D1417" s="2" t="s">
        <v>97</v>
      </c>
      <c r="E1417" s="2">
        <v>17.43</v>
      </c>
      <c r="F1417" s="2">
        <v>145.31</v>
      </c>
      <c r="G1417" s="2">
        <v>-17.716670000000001</v>
      </c>
      <c r="H1417" s="2">
        <v>145.51667</v>
      </c>
      <c r="I1417">
        <v>850</v>
      </c>
      <c r="J1417" t="s">
        <v>6</v>
      </c>
      <c r="K1417" s="1">
        <v>32336</v>
      </c>
      <c r="L1417" t="s">
        <v>98</v>
      </c>
      <c r="M1417" t="s">
        <v>51</v>
      </c>
      <c r="N1417" t="s">
        <v>24</v>
      </c>
      <c r="O1417" t="s">
        <v>18</v>
      </c>
      <c r="P1417" t="s">
        <v>27</v>
      </c>
      <c r="Q1417">
        <v>10</v>
      </c>
      <c r="R1417">
        <v>10.75</v>
      </c>
      <c r="S1417">
        <f t="shared" si="80"/>
        <v>63560</v>
      </c>
      <c r="T1417">
        <f t="shared" si="81"/>
        <v>31625</v>
      </c>
      <c r="U1417">
        <f t="shared" si="82"/>
        <v>2.0098023715415021</v>
      </c>
      <c r="V1417">
        <v>350</v>
      </c>
      <c r="W1417">
        <v>352</v>
      </c>
    </row>
    <row r="1418" spans="1:23" hidden="1" x14ac:dyDescent="0.2">
      <c r="A1418">
        <v>27</v>
      </c>
      <c r="B1418" t="s">
        <v>80</v>
      </c>
      <c r="C1418" t="s">
        <v>55</v>
      </c>
      <c r="D1418" s="2" t="s">
        <v>99</v>
      </c>
      <c r="E1418" s="2">
        <v>17.309999999999999</v>
      </c>
      <c r="F1418" s="2">
        <v>145.35</v>
      </c>
      <c r="G1418" s="2">
        <v>-17.516670000000001</v>
      </c>
      <c r="H1418" s="2">
        <v>145.58330000000001</v>
      </c>
      <c r="I1418" s="2">
        <v>920</v>
      </c>
      <c r="J1418" t="s">
        <v>40</v>
      </c>
      <c r="K1418" s="1">
        <v>18599</v>
      </c>
      <c r="L1418" t="s">
        <v>100</v>
      </c>
      <c r="M1418" t="s">
        <v>75</v>
      </c>
      <c r="N1418" t="s">
        <v>14</v>
      </c>
      <c r="O1418" t="s">
        <v>15</v>
      </c>
      <c r="P1418" t="s">
        <v>27</v>
      </c>
      <c r="Q1418">
        <v>1</v>
      </c>
      <c r="R1418">
        <v>18.23</v>
      </c>
      <c r="S1418">
        <f>(89+108)*320</f>
        <v>63040</v>
      </c>
      <c r="T1418">
        <f>275*89</f>
        <v>24475</v>
      </c>
      <c r="U1418">
        <f t="shared" si="82"/>
        <v>2.5756894790602658</v>
      </c>
      <c r="V1418">
        <v>352</v>
      </c>
      <c r="W1418">
        <v>381</v>
      </c>
    </row>
    <row r="1419" spans="1:23" hidden="1" x14ac:dyDescent="0.2">
      <c r="A1419">
        <v>27</v>
      </c>
      <c r="B1419" t="s">
        <v>80</v>
      </c>
      <c r="C1419" t="s">
        <v>55</v>
      </c>
      <c r="D1419" s="2" t="s">
        <v>99</v>
      </c>
      <c r="E1419" s="2">
        <v>17.309999999999999</v>
      </c>
      <c r="F1419" s="2">
        <v>145.35</v>
      </c>
      <c r="G1419" s="2">
        <v>-17.516670000000001</v>
      </c>
      <c r="H1419" s="2">
        <v>145.58330000000001</v>
      </c>
      <c r="I1419" s="2">
        <v>920</v>
      </c>
      <c r="J1419" t="s">
        <v>40</v>
      </c>
      <c r="K1419" s="1">
        <v>18599</v>
      </c>
      <c r="L1419" t="s">
        <v>100</v>
      </c>
      <c r="M1419" t="s">
        <v>75</v>
      </c>
      <c r="N1419" t="s">
        <v>14</v>
      </c>
      <c r="O1419" t="s">
        <v>15</v>
      </c>
      <c r="P1419" t="s">
        <v>27</v>
      </c>
      <c r="Q1419">
        <v>2</v>
      </c>
      <c r="R1419">
        <v>11.55</v>
      </c>
      <c r="S1419">
        <f t="shared" ref="S1419:S1471" si="83">(89+108)*320</f>
        <v>63040</v>
      </c>
      <c r="T1419">
        <f t="shared" ref="T1419:T1471" si="84">275*89</f>
        <v>24475</v>
      </c>
      <c r="U1419">
        <f t="shared" ref="U1419:U1471" si="85">S1419/T1419</f>
        <v>2.5756894790602658</v>
      </c>
      <c r="V1419">
        <v>352</v>
      </c>
      <c r="W1419">
        <v>381</v>
      </c>
    </row>
    <row r="1420" spans="1:23" hidden="1" x14ac:dyDescent="0.2">
      <c r="A1420">
        <v>27</v>
      </c>
      <c r="B1420" t="s">
        <v>80</v>
      </c>
      <c r="C1420" t="s">
        <v>55</v>
      </c>
      <c r="D1420" s="2" t="s">
        <v>99</v>
      </c>
      <c r="E1420" s="2">
        <v>17.309999999999999</v>
      </c>
      <c r="F1420" s="2">
        <v>145.35</v>
      </c>
      <c r="G1420" s="2">
        <v>-17.516670000000001</v>
      </c>
      <c r="H1420" s="2">
        <v>145.58330000000001</v>
      </c>
      <c r="I1420" s="2">
        <v>920</v>
      </c>
      <c r="J1420" t="s">
        <v>40</v>
      </c>
      <c r="K1420" s="1">
        <v>18599</v>
      </c>
      <c r="L1420" t="s">
        <v>100</v>
      </c>
      <c r="M1420" t="s">
        <v>75</v>
      </c>
      <c r="N1420" t="s">
        <v>14</v>
      </c>
      <c r="O1420" t="s">
        <v>15</v>
      </c>
      <c r="P1420" t="s">
        <v>27</v>
      </c>
      <c r="Q1420">
        <v>3</v>
      </c>
      <c r="R1420">
        <v>14.45</v>
      </c>
      <c r="S1420">
        <f t="shared" si="83"/>
        <v>63040</v>
      </c>
      <c r="T1420">
        <f t="shared" si="84"/>
        <v>24475</v>
      </c>
      <c r="U1420">
        <f t="shared" si="85"/>
        <v>2.5756894790602658</v>
      </c>
      <c r="V1420">
        <v>352</v>
      </c>
      <c r="W1420">
        <v>381</v>
      </c>
    </row>
    <row r="1421" spans="1:23" hidden="1" x14ac:dyDescent="0.2">
      <c r="A1421">
        <v>27</v>
      </c>
      <c r="B1421" t="s">
        <v>80</v>
      </c>
      <c r="C1421" t="s">
        <v>55</v>
      </c>
      <c r="D1421" s="2" t="s">
        <v>99</v>
      </c>
      <c r="E1421" s="2">
        <v>17.309999999999999</v>
      </c>
      <c r="F1421" s="2">
        <v>145.35</v>
      </c>
      <c r="G1421" s="2">
        <v>-17.516670000000001</v>
      </c>
      <c r="H1421" s="2">
        <v>145.58330000000001</v>
      </c>
      <c r="I1421" s="2">
        <v>920</v>
      </c>
      <c r="J1421" t="s">
        <v>40</v>
      </c>
      <c r="K1421" s="1">
        <v>18599</v>
      </c>
      <c r="L1421" t="s">
        <v>100</v>
      </c>
      <c r="M1421" t="s">
        <v>75</v>
      </c>
      <c r="N1421" t="s">
        <v>14</v>
      </c>
      <c r="O1421" t="s">
        <v>15</v>
      </c>
      <c r="P1421" t="s">
        <v>27</v>
      </c>
      <c r="Q1421">
        <v>4</v>
      </c>
      <c r="R1421">
        <v>19.399999999999999</v>
      </c>
      <c r="S1421">
        <f t="shared" si="83"/>
        <v>63040</v>
      </c>
      <c r="T1421">
        <f t="shared" si="84"/>
        <v>24475</v>
      </c>
      <c r="U1421">
        <f t="shared" si="85"/>
        <v>2.5756894790602658</v>
      </c>
      <c r="V1421">
        <v>352</v>
      </c>
      <c r="W1421">
        <v>381</v>
      </c>
    </row>
    <row r="1422" spans="1:23" hidden="1" x14ac:dyDescent="0.2">
      <c r="A1422">
        <v>27</v>
      </c>
      <c r="B1422" t="s">
        <v>80</v>
      </c>
      <c r="C1422" t="s">
        <v>55</v>
      </c>
      <c r="D1422" s="2" t="s">
        <v>99</v>
      </c>
      <c r="E1422" s="2">
        <v>17.309999999999999</v>
      </c>
      <c r="F1422" s="2">
        <v>145.35</v>
      </c>
      <c r="G1422" s="2">
        <v>-17.516670000000001</v>
      </c>
      <c r="H1422" s="2">
        <v>145.58330000000001</v>
      </c>
      <c r="I1422" s="2">
        <v>920</v>
      </c>
      <c r="J1422" t="s">
        <v>40</v>
      </c>
      <c r="K1422" s="1">
        <v>18599</v>
      </c>
      <c r="L1422" t="s">
        <v>100</v>
      </c>
      <c r="M1422" t="s">
        <v>75</v>
      </c>
      <c r="N1422" t="s">
        <v>14</v>
      </c>
      <c r="O1422" t="s">
        <v>15</v>
      </c>
      <c r="P1422" t="s">
        <v>27</v>
      </c>
      <c r="Q1422">
        <v>5</v>
      </c>
      <c r="R1422">
        <v>19.38</v>
      </c>
      <c r="S1422">
        <f t="shared" si="83"/>
        <v>63040</v>
      </c>
      <c r="T1422">
        <f t="shared" si="84"/>
        <v>24475</v>
      </c>
      <c r="U1422">
        <f t="shared" si="85"/>
        <v>2.5756894790602658</v>
      </c>
      <c r="V1422">
        <v>352</v>
      </c>
      <c r="W1422">
        <v>381</v>
      </c>
    </row>
    <row r="1423" spans="1:23" hidden="1" x14ac:dyDescent="0.2">
      <c r="A1423">
        <v>27</v>
      </c>
      <c r="B1423" t="s">
        <v>80</v>
      </c>
      <c r="C1423" t="s">
        <v>55</v>
      </c>
      <c r="D1423" s="2" t="s">
        <v>99</v>
      </c>
      <c r="E1423" s="2">
        <v>17.309999999999999</v>
      </c>
      <c r="F1423" s="2">
        <v>145.35</v>
      </c>
      <c r="G1423" s="2">
        <v>-17.516670000000001</v>
      </c>
      <c r="H1423" s="2">
        <v>145.58330000000001</v>
      </c>
      <c r="I1423" s="2">
        <v>920</v>
      </c>
      <c r="J1423" t="s">
        <v>40</v>
      </c>
      <c r="K1423" s="1">
        <v>18599</v>
      </c>
      <c r="L1423" t="s">
        <v>100</v>
      </c>
      <c r="M1423" t="s">
        <v>75</v>
      </c>
      <c r="N1423" t="s">
        <v>14</v>
      </c>
      <c r="O1423" t="s">
        <v>15</v>
      </c>
      <c r="P1423" t="s">
        <v>27</v>
      </c>
      <c r="Q1423">
        <v>6</v>
      </c>
      <c r="R1423">
        <v>18.16</v>
      </c>
      <c r="S1423">
        <f t="shared" si="83"/>
        <v>63040</v>
      </c>
      <c r="T1423">
        <f t="shared" si="84"/>
        <v>24475</v>
      </c>
      <c r="U1423">
        <f t="shared" si="85"/>
        <v>2.5756894790602658</v>
      </c>
      <c r="V1423">
        <v>352</v>
      </c>
      <c r="W1423">
        <v>381</v>
      </c>
    </row>
    <row r="1424" spans="1:23" hidden="1" x14ac:dyDescent="0.2">
      <c r="A1424">
        <v>27</v>
      </c>
      <c r="B1424" t="s">
        <v>80</v>
      </c>
      <c r="C1424" t="s">
        <v>55</v>
      </c>
      <c r="D1424" s="2" t="s">
        <v>99</v>
      </c>
      <c r="E1424" s="2">
        <v>17.309999999999999</v>
      </c>
      <c r="F1424" s="2">
        <v>145.35</v>
      </c>
      <c r="G1424" s="2">
        <v>-17.516670000000001</v>
      </c>
      <c r="H1424" s="2">
        <v>145.58330000000001</v>
      </c>
      <c r="I1424" s="2">
        <v>920</v>
      </c>
      <c r="J1424" t="s">
        <v>40</v>
      </c>
      <c r="K1424" s="1">
        <v>18599</v>
      </c>
      <c r="L1424" t="s">
        <v>100</v>
      </c>
      <c r="M1424" t="s">
        <v>75</v>
      </c>
      <c r="N1424" t="s">
        <v>14</v>
      </c>
      <c r="O1424" t="s">
        <v>16</v>
      </c>
      <c r="P1424" t="s">
        <v>27</v>
      </c>
      <c r="Q1424">
        <v>1</v>
      </c>
      <c r="R1424">
        <v>11.76</v>
      </c>
      <c r="S1424">
        <f t="shared" si="83"/>
        <v>63040</v>
      </c>
      <c r="T1424">
        <f t="shared" si="84"/>
        <v>24475</v>
      </c>
      <c r="U1424">
        <f t="shared" si="85"/>
        <v>2.5756894790602658</v>
      </c>
      <c r="V1424">
        <v>352</v>
      </c>
      <c r="W1424">
        <v>381</v>
      </c>
    </row>
    <row r="1425" spans="1:23" hidden="1" x14ac:dyDescent="0.2">
      <c r="A1425">
        <v>27</v>
      </c>
      <c r="B1425" t="s">
        <v>80</v>
      </c>
      <c r="C1425" t="s">
        <v>55</v>
      </c>
      <c r="D1425" s="2" t="s">
        <v>99</v>
      </c>
      <c r="E1425" s="2">
        <v>17.309999999999999</v>
      </c>
      <c r="F1425" s="2">
        <v>145.35</v>
      </c>
      <c r="G1425" s="2">
        <v>-17.516670000000001</v>
      </c>
      <c r="H1425" s="2">
        <v>145.58330000000001</v>
      </c>
      <c r="I1425" s="2">
        <v>920</v>
      </c>
      <c r="J1425" t="s">
        <v>40</v>
      </c>
      <c r="K1425" s="1">
        <v>18599</v>
      </c>
      <c r="L1425" t="s">
        <v>100</v>
      </c>
      <c r="M1425" t="s">
        <v>75</v>
      </c>
      <c r="N1425" t="s">
        <v>14</v>
      </c>
      <c r="O1425" t="s">
        <v>16</v>
      </c>
      <c r="P1425" t="s">
        <v>27</v>
      </c>
      <c r="Q1425">
        <v>2</v>
      </c>
      <c r="R1425">
        <v>11.83</v>
      </c>
      <c r="S1425">
        <f t="shared" si="83"/>
        <v>63040</v>
      </c>
      <c r="T1425">
        <f t="shared" si="84"/>
        <v>24475</v>
      </c>
      <c r="U1425">
        <f t="shared" si="85"/>
        <v>2.5756894790602658</v>
      </c>
      <c r="V1425">
        <v>352</v>
      </c>
      <c r="W1425">
        <v>381</v>
      </c>
    </row>
    <row r="1426" spans="1:23" hidden="1" x14ac:dyDescent="0.2">
      <c r="A1426">
        <v>27</v>
      </c>
      <c r="B1426" t="s">
        <v>80</v>
      </c>
      <c r="C1426" t="s">
        <v>55</v>
      </c>
      <c r="D1426" s="2" t="s">
        <v>99</v>
      </c>
      <c r="E1426" s="2">
        <v>17.309999999999999</v>
      </c>
      <c r="F1426" s="2">
        <v>145.35</v>
      </c>
      <c r="G1426" s="2">
        <v>-17.516670000000001</v>
      </c>
      <c r="H1426" s="2">
        <v>145.58330000000001</v>
      </c>
      <c r="I1426" s="2">
        <v>920</v>
      </c>
      <c r="J1426" t="s">
        <v>40</v>
      </c>
      <c r="K1426" s="1">
        <v>18599</v>
      </c>
      <c r="L1426" t="s">
        <v>100</v>
      </c>
      <c r="M1426" t="s">
        <v>75</v>
      </c>
      <c r="N1426" t="s">
        <v>14</v>
      </c>
      <c r="O1426" t="s">
        <v>16</v>
      </c>
      <c r="P1426" t="s">
        <v>27</v>
      </c>
      <c r="Q1426">
        <v>3</v>
      </c>
      <c r="R1426">
        <v>13.33</v>
      </c>
      <c r="S1426">
        <f t="shared" si="83"/>
        <v>63040</v>
      </c>
      <c r="T1426">
        <f t="shared" si="84"/>
        <v>24475</v>
      </c>
      <c r="U1426">
        <f t="shared" si="85"/>
        <v>2.5756894790602658</v>
      </c>
      <c r="V1426">
        <v>352</v>
      </c>
      <c r="W1426">
        <v>381</v>
      </c>
    </row>
    <row r="1427" spans="1:23" hidden="1" x14ac:dyDescent="0.2">
      <c r="A1427">
        <v>27</v>
      </c>
      <c r="B1427" t="s">
        <v>80</v>
      </c>
      <c r="C1427" t="s">
        <v>55</v>
      </c>
      <c r="D1427" s="2" t="s">
        <v>99</v>
      </c>
      <c r="E1427" s="2">
        <v>17.309999999999999</v>
      </c>
      <c r="F1427" s="2">
        <v>145.35</v>
      </c>
      <c r="G1427" s="2">
        <v>-17.516670000000001</v>
      </c>
      <c r="H1427" s="2">
        <v>145.58330000000001</v>
      </c>
      <c r="I1427" s="2">
        <v>920</v>
      </c>
      <c r="J1427" t="s">
        <v>40</v>
      </c>
      <c r="K1427" s="1">
        <v>18599</v>
      </c>
      <c r="L1427" t="s">
        <v>100</v>
      </c>
      <c r="M1427" t="s">
        <v>75</v>
      </c>
      <c r="N1427" t="s">
        <v>14</v>
      </c>
      <c r="O1427" t="s">
        <v>16</v>
      </c>
      <c r="P1427" t="s">
        <v>27</v>
      </c>
      <c r="Q1427">
        <v>4</v>
      </c>
      <c r="R1427">
        <v>16.62</v>
      </c>
      <c r="S1427">
        <f t="shared" si="83"/>
        <v>63040</v>
      </c>
      <c r="T1427">
        <f t="shared" si="84"/>
        <v>24475</v>
      </c>
      <c r="U1427">
        <f t="shared" si="85"/>
        <v>2.5756894790602658</v>
      </c>
      <c r="V1427">
        <v>352</v>
      </c>
      <c r="W1427">
        <v>381</v>
      </c>
    </row>
    <row r="1428" spans="1:23" hidden="1" x14ac:dyDescent="0.2">
      <c r="A1428">
        <v>27</v>
      </c>
      <c r="B1428" t="s">
        <v>80</v>
      </c>
      <c r="C1428" t="s">
        <v>55</v>
      </c>
      <c r="D1428" s="2" t="s">
        <v>99</v>
      </c>
      <c r="E1428" s="2">
        <v>17.309999999999999</v>
      </c>
      <c r="F1428" s="2">
        <v>145.35</v>
      </c>
      <c r="G1428" s="2">
        <v>-17.516670000000001</v>
      </c>
      <c r="H1428" s="2">
        <v>145.58330000000001</v>
      </c>
      <c r="I1428" s="2">
        <v>920</v>
      </c>
      <c r="J1428" t="s">
        <v>40</v>
      </c>
      <c r="K1428" s="1">
        <v>18599</v>
      </c>
      <c r="L1428" t="s">
        <v>100</v>
      </c>
      <c r="M1428" t="s">
        <v>75</v>
      </c>
      <c r="N1428" t="s">
        <v>14</v>
      </c>
      <c r="O1428" t="s">
        <v>16</v>
      </c>
      <c r="P1428" t="s">
        <v>27</v>
      </c>
      <c r="Q1428">
        <v>5</v>
      </c>
      <c r="R1428">
        <v>14.91</v>
      </c>
      <c r="S1428">
        <f t="shared" si="83"/>
        <v>63040</v>
      </c>
      <c r="T1428">
        <f t="shared" si="84"/>
        <v>24475</v>
      </c>
      <c r="U1428">
        <f t="shared" si="85"/>
        <v>2.5756894790602658</v>
      </c>
      <c r="V1428">
        <v>352</v>
      </c>
      <c r="W1428">
        <v>381</v>
      </c>
    </row>
    <row r="1429" spans="1:23" hidden="1" x14ac:dyDescent="0.2">
      <c r="A1429">
        <v>27</v>
      </c>
      <c r="B1429" t="s">
        <v>80</v>
      </c>
      <c r="C1429" t="s">
        <v>55</v>
      </c>
      <c r="D1429" s="2" t="s">
        <v>99</v>
      </c>
      <c r="E1429" s="2">
        <v>17.309999999999999</v>
      </c>
      <c r="F1429" s="2">
        <v>145.35</v>
      </c>
      <c r="G1429" s="2">
        <v>-17.516670000000001</v>
      </c>
      <c r="H1429" s="2">
        <v>145.58330000000001</v>
      </c>
      <c r="I1429" s="2">
        <v>920</v>
      </c>
      <c r="J1429" t="s">
        <v>40</v>
      </c>
      <c r="K1429" s="1">
        <v>18599</v>
      </c>
      <c r="L1429" t="s">
        <v>100</v>
      </c>
      <c r="M1429" t="s">
        <v>75</v>
      </c>
      <c r="N1429" t="s">
        <v>14</v>
      </c>
      <c r="O1429" t="s">
        <v>16</v>
      </c>
      <c r="P1429" t="s">
        <v>27</v>
      </c>
      <c r="Q1429">
        <v>6</v>
      </c>
      <c r="R1429">
        <v>16.79</v>
      </c>
      <c r="S1429">
        <f t="shared" si="83"/>
        <v>63040</v>
      </c>
      <c r="T1429">
        <f t="shared" si="84"/>
        <v>24475</v>
      </c>
      <c r="U1429">
        <f t="shared" si="85"/>
        <v>2.5756894790602658</v>
      </c>
      <c r="V1429">
        <v>352</v>
      </c>
      <c r="W1429">
        <v>381</v>
      </c>
    </row>
    <row r="1430" spans="1:23" hidden="1" x14ac:dyDescent="0.2">
      <c r="A1430">
        <v>27</v>
      </c>
      <c r="B1430" t="s">
        <v>80</v>
      </c>
      <c r="C1430" t="s">
        <v>55</v>
      </c>
      <c r="D1430" s="2" t="s">
        <v>99</v>
      </c>
      <c r="E1430" s="2">
        <v>17.309999999999999</v>
      </c>
      <c r="F1430" s="2">
        <v>145.35</v>
      </c>
      <c r="G1430" s="2">
        <v>-17.516670000000001</v>
      </c>
      <c r="H1430" s="2">
        <v>145.58330000000001</v>
      </c>
      <c r="I1430" s="2">
        <v>920</v>
      </c>
      <c r="J1430" t="s">
        <v>40</v>
      </c>
      <c r="K1430" s="1">
        <v>18599</v>
      </c>
      <c r="L1430" t="s">
        <v>100</v>
      </c>
      <c r="M1430" t="s">
        <v>75</v>
      </c>
      <c r="N1430" t="s">
        <v>14</v>
      </c>
      <c r="O1430" t="s">
        <v>18</v>
      </c>
      <c r="P1430" t="s">
        <v>27</v>
      </c>
      <c r="Q1430">
        <v>1</v>
      </c>
      <c r="R1430">
        <v>2.87</v>
      </c>
      <c r="S1430">
        <f t="shared" si="83"/>
        <v>63040</v>
      </c>
      <c r="T1430">
        <f t="shared" si="84"/>
        <v>24475</v>
      </c>
      <c r="U1430">
        <f t="shared" si="85"/>
        <v>2.5756894790602658</v>
      </c>
      <c r="V1430">
        <v>352</v>
      </c>
      <c r="W1430">
        <v>381</v>
      </c>
    </row>
    <row r="1431" spans="1:23" hidden="1" x14ac:dyDescent="0.2">
      <c r="A1431">
        <v>27</v>
      </c>
      <c r="B1431" t="s">
        <v>80</v>
      </c>
      <c r="C1431" t="s">
        <v>55</v>
      </c>
      <c r="D1431" s="2" t="s">
        <v>99</v>
      </c>
      <c r="E1431" s="2">
        <v>17.309999999999999</v>
      </c>
      <c r="F1431" s="2">
        <v>145.35</v>
      </c>
      <c r="G1431" s="2">
        <v>-17.516670000000001</v>
      </c>
      <c r="H1431" s="2">
        <v>145.58330000000001</v>
      </c>
      <c r="I1431" s="2">
        <v>920</v>
      </c>
      <c r="J1431" t="s">
        <v>40</v>
      </c>
      <c r="K1431" s="1">
        <v>18599</v>
      </c>
      <c r="L1431" t="s">
        <v>100</v>
      </c>
      <c r="M1431" t="s">
        <v>75</v>
      </c>
      <c r="N1431" t="s">
        <v>14</v>
      </c>
      <c r="O1431" t="s">
        <v>18</v>
      </c>
      <c r="P1431" t="s">
        <v>27</v>
      </c>
      <c r="Q1431">
        <v>2</v>
      </c>
      <c r="R1431">
        <v>2.41</v>
      </c>
      <c r="S1431">
        <f t="shared" si="83"/>
        <v>63040</v>
      </c>
      <c r="T1431">
        <f t="shared" si="84"/>
        <v>24475</v>
      </c>
      <c r="U1431">
        <f t="shared" si="85"/>
        <v>2.5756894790602658</v>
      </c>
      <c r="V1431">
        <v>352</v>
      </c>
      <c r="W1431">
        <v>381</v>
      </c>
    </row>
    <row r="1432" spans="1:23" hidden="1" x14ac:dyDescent="0.2">
      <c r="A1432">
        <v>27</v>
      </c>
      <c r="B1432" t="s">
        <v>80</v>
      </c>
      <c r="C1432" t="s">
        <v>55</v>
      </c>
      <c r="D1432" s="2" t="s">
        <v>99</v>
      </c>
      <c r="E1432" s="2">
        <v>17.309999999999999</v>
      </c>
      <c r="F1432" s="2">
        <v>145.35</v>
      </c>
      <c r="G1432" s="2">
        <v>-17.516670000000001</v>
      </c>
      <c r="H1432" s="2">
        <v>145.58330000000001</v>
      </c>
      <c r="I1432" s="2">
        <v>920</v>
      </c>
      <c r="J1432" t="s">
        <v>40</v>
      </c>
      <c r="K1432" s="1">
        <v>18599</v>
      </c>
      <c r="L1432" t="s">
        <v>100</v>
      </c>
      <c r="M1432" t="s">
        <v>75</v>
      </c>
      <c r="N1432" t="s">
        <v>14</v>
      </c>
      <c r="O1432" t="s">
        <v>18</v>
      </c>
      <c r="P1432" t="s">
        <v>27</v>
      </c>
      <c r="Q1432">
        <v>3</v>
      </c>
      <c r="R1432">
        <v>3.05</v>
      </c>
      <c r="S1432">
        <f t="shared" si="83"/>
        <v>63040</v>
      </c>
      <c r="T1432">
        <f t="shared" si="84"/>
        <v>24475</v>
      </c>
      <c r="U1432">
        <f t="shared" si="85"/>
        <v>2.5756894790602658</v>
      </c>
      <c r="V1432">
        <v>352</v>
      </c>
      <c r="W1432">
        <v>381</v>
      </c>
    </row>
    <row r="1433" spans="1:23" hidden="1" x14ac:dyDescent="0.2">
      <c r="A1433">
        <v>27</v>
      </c>
      <c r="B1433" t="s">
        <v>80</v>
      </c>
      <c r="C1433" t="s">
        <v>55</v>
      </c>
      <c r="D1433" s="2" t="s">
        <v>99</v>
      </c>
      <c r="E1433" s="2">
        <v>17.309999999999999</v>
      </c>
      <c r="F1433" s="2">
        <v>145.35</v>
      </c>
      <c r="G1433" s="2">
        <v>-17.516670000000001</v>
      </c>
      <c r="H1433" s="2">
        <v>145.58330000000001</v>
      </c>
      <c r="I1433" s="2">
        <v>920</v>
      </c>
      <c r="J1433" t="s">
        <v>40</v>
      </c>
      <c r="K1433" s="1">
        <v>18599</v>
      </c>
      <c r="L1433" t="s">
        <v>100</v>
      </c>
      <c r="M1433" t="s">
        <v>75</v>
      </c>
      <c r="N1433" t="s">
        <v>14</v>
      </c>
      <c r="O1433" t="s">
        <v>18</v>
      </c>
      <c r="P1433" t="s">
        <v>27</v>
      </c>
      <c r="Q1433">
        <v>4</v>
      </c>
      <c r="R1433">
        <v>3.01</v>
      </c>
      <c r="S1433">
        <f t="shared" si="83"/>
        <v>63040</v>
      </c>
      <c r="T1433">
        <f t="shared" si="84"/>
        <v>24475</v>
      </c>
      <c r="U1433">
        <f t="shared" si="85"/>
        <v>2.5756894790602658</v>
      </c>
      <c r="V1433">
        <v>352</v>
      </c>
      <c r="W1433">
        <v>381</v>
      </c>
    </row>
    <row r="1434" spans="1:23" hidden="1" x14ac:dyDescent="0.2">
      <c r="A1434">
        <v>27</v>
      </c>
      <c r="B1434" t="s">
        <v>80</v>
      </c>
      <c r="C1434" t="s">
        <v>55</v>
      </c>
      <c r="D1434" s="2" t="s">
        <v>99</v>
      </c>
      <c r="E1434" s="2">
        <v>17.309999999999999</v>
      </c>
      <c r="F1434" s="2">
        <v>145.35</v>
      </c>
      <c r="G1434" s="2">
        <v>-17.516670000000001</v>
      </c>
      <c r="H1434" s="2">
        <v>145.58330000000001</v>
      </c>
      <c r="I1434" s="2">
        <v>920</v>
      </c>
      <c r="J1434" t="s">
        <v>40</v>
      </c>
      <c r="K1434" s="1">
        <v>18599</v>
      </c>
      <c r="L1434" t="s">
        <v>100</v>
      </c>
      <c r="M1434" t="s">
        <v>75</v>
      </c>
      <c r="N1434" t="s">
        <v>14</v>
      </c>
      <c r="O1434" t="s">
        <v>18</v>
      </c>
      <c r="P1434" t="s">
        <v>27</v>
      </c>
      <c r="Q1434">
        <v>5</v>
      </c>
      <c r="R1434">
        <v>2.5</v>
      </c>
      <c r="S1434">
        <f t="shared" si="83"/>
        <v>63040</v>
      </c>
      <c r="T1434">
        <f t="shared" si="84"/>
        <v>24475</v>
      </c>
      <c r="U1434">
        <f t="shared" si="85"/>
        <v>2.5756894790602658</v>
      </c>
      <c r="V1434">
        <v>352</v>
      </c>
      <c r="W1434">
        <v>381</v>
      </c>
    </row>
    <row r="1435" spans="1:23" hidden="1" x14ac:dyDescent="0.2">
      <c r="A1435">
        <v>27</v>
      </c>
      <c r="B1435" t="s">
        <v>80</v>
      </c>
      <c r="C1435" t="s">
        <v>55</v>
      </c>
      <c r="D1435" s="2" t="s">
        <v>99</v>
      </c>
      <c r="E1435" s="2">
        <v>17.309999999999999</v>
      </c>
      <c r="F1435" s="2">
        <v>145.35</v>
      </c>
      <c r="G1435" s="2">
        <v>-17.516670000000001</v>
      </c>
      <c r="H1435" s="2">
        <v>145.58330000000001</v>
      </c>
      <c r="I1435" s="2">
        <v>920</v>
      </c>
      <c r="J1435" t="s">
        <v>40</v>
      </c>
      <c r="K1435" s="1">
        <v>18599</v>
      </c>
      <c r="L1435" t="s">
        <v>100</v>
      </c>
      <c r="M1435" t="s">
        <v>75</v>
      </c>
      <c r="N1435" t="s">
        <v>14</v>
      </c>
      <c r="O1435" t="s">
        <v>18</v>
      </c>
      <c r="P1435" t="s">
        <v>27</v>
      </c>
      <c r="Q1435">
        <v>6</v>
      </c>
      <c r="R1435">
        <v>2.95</v>
      </c>
      <c r="S1435">
        <f t="shared" si="83"/>
        <v>63040</v>
      </c>
      <c r="T1435">
        <f t="shared" si="84"/>
        <v>24475</v>
      </c>
      <c r="U1435">
        <f t="shared" si="85"/>
        <v>2.5756894790602658</v>
      </c>
      <c r="V1435">
        <v>352</v>
      </c>
      <c r="W1435">
        <v>381</v>
      </c>
    </row>
    <row r="1436" spans="1:23" hidden="1" x14ac:dyDescent="0.2">
      <c r="A1436">
        <v>27</v>
      </c>
      <c r="B1436" t="s">
        <v>80</v>
      </c>
      <c r="C1436" t="s">
        <v>55</v>
      </c>
      <c r="D1436" s="2" t="s">
        <v>99</v>
      </c>
      <c r="E1436" s="2">
        <v>17.309999999999999</v>
      </c>
      <c r="F1436" s="2">
        <v>145.35</v>
      </c>
      <c r="G1436" s="2">
        <v>-17.516670000000001</v>
      </c>
      <c r="H1436" s="2">
        <v>145.58330000000001</v>
      </c>
      <c r="I1436" s="2">
        <v>920</v>
      </c>
      <c r="J1436" t="s">
        <v>40</v>
      </c>
      <c r="K1436" s="1">
        <v>18599</v>
      </c>
      <c r="L1436" t="s">
        <v>100</v>
      </c>
      <c r="M1436" t="s">
        <v>75</v>
      </c>
      <c r="N1436" t="s">
        <v>14</v>
      </c>
      <c r="O1436" t="s">
        <v>19</v>
      </c>
      <c r="P1436" t="s">
        <v>27</v>
      </c>
      <c r="Q1436">
        <v>1</v>
      </c>
      <c r="R1436">
        <v>8.89</v>
      </c>
      <c r="S1436">
        <f t="shared" si="83"/>
        <v>63040</v>
      </c>
      <c r="T1436">
        <f t="shared" si="84"/>
        <v>24475</v>
      </c>
      <c r="U1436">
        <f t="shared" si="85"/>
        <v>2.5756894790602658</v>
      </c>
      <c r="V1436">
        <v>352</v>
      </c>
      <c r="W1436">
        <v>381</v>
      </c>
    </row>
    <row r="1437" spans="1:23" hidden="1" x14ac:dyDescent="0.2">
      <c r="A1437">
        <v>27</v>
      </c>
      <c r="B1437" t="s">
        <v>80</v>
      </c>
      <c r="C1437" t="s">
        <v>55</v>
      </c>
      <c r="D1437" s="2" t="s">
        <v>99</v>
      </c>
      <c r="E1437" s="2">
        <v>17.309999999999999</v>
      </c>
      <c r="F1437" s="2">
        <v>145.35</v>
      </c>
      <c r="G1437" s="2">
        <v>-17.516670000000001</v>
      </c>
      <c r="H1437" s="2">
        <v>145.58330000000001</v>
      </c>
      <c r="I1437" s="2">
        <v>920</v>
      </c>
      <c r="J1437" t="s">
        <v>40</v>
      </c>
      <c r="K1437" s="1">
        <v>18599</v>
      </c>
      <c r="L1437" t="s">
        <v>100</v>
      </c>
      <c r="M1437" t="s">
        <v>75</v>
      </c>
      <c r="N1437" t="s">
        <v>14</v>
      </c>
      <c r="O1437" t="s">
        <v>19</v>
      </c>
      <c r="P1437" t="s">
        <v>27</v>
      </c>
      <c r="Q1437">
        <v>2</v>
      </c>
      <c r="R1437">
        <v>9.16</v>
      </c>
      <c r="S1437">
        <f t="shared" si="83"/>
        <v>63040</v>
      </c>
      <c r="T1437">
        <f t="shared" si="84"/>
        <v>24475</v>
      </c>
      <c r="U1437">
        <f t="shared" si="85"/>
        <v>2.5756894790602658</v>
      </c>
      <c r="V1437">
        <v>352</v>
      </c>
      <c r="W1437">
        <v>381</v>
      </c>
    </row>
    <row r="1438" spans="1:23" hidden="1" x14ac:dyDescent="0.2">
      <c r="A1438">
        <v>27</v>
      </c>
      <c r="B1438" t="s">
        <v>80</v>
      </c>
      <c r="C1438" t="s">
        <v>55</v>
      </c>
      <c r="D1438" s="2" t="s">
        <v>99</v>
      </c>
      <c r="E1438" s="2">
        <v>17.309999999999999</v>
      </c>
      <c r="F1438" s="2">
        <v>145.35</v>
      </c>
      <c r="G1438" s="2">
        <v>-17.516670000000001</v>
      </c>
      <c r="H1438" s="2">
        <v>145.58330000000001</v>
      </c>
      <c r="I1438" s="2">
        <v>920</v>
      </c>
      <c r="J1438" t="s">
        <v>40</v>
      </c>
      <c r="K1438" s="1">
        <v>18599</v>
      </c>
      <c r="L1438" t="s">
        <v>100</v>
      </c>
      <c r="M1438" t="s">
        <v>75</v>
      </c>
      <c r="N1438" t="s">
        <v>14</v>
      </c>
      <c r="O1438" t="s">
        <v>19</v>
      </c>
      <c r="P1438" t="s">
        <v>27</v>
      </c>
      <c r="Q1438">
        <v>3</v>
      </c>
      <c r="R1438">
        <v>7.2</v>
      </c>
      <c r="S1438">
        <f t="shared" si="83"/>
        <v>63040</v>
      </c>
      <c r="T1438">
        <f t="shared" si="84"/>
        <v>24475</v>
      </c>
      <c r="U1438">
        <f t="shared" si="85"/>
        <v>2.5756894790602658</v>
      </c>
      <c r="V1438">
        <v>352</v>
      </c>
      <c r="W1438">
        <v>381</v>
      </c>
    </row>
    <row r="1439" spans="1:23" hidden="1" x14ac:dyDescent="0.2">
      <c r="A1439">
        <v>27</v>
      </c>
      <c r="B1439" t="s">
        <v>80</v>
      </c>
      <c r="C1439" t="s">
        <v>55</v>
      </c>
      <c r="D1439" s="2" t="s">
        <v>99</v>
      </c>
      <c r="E1439" s="2">
        <v>17.309999999999999</v>
      </c>
      <c r="F1439" s="2">
        <v>145.35</v>
      </c>
      <c r="G1439" s="2">
        <v>-17.516670000000001</v>
      </c>
      <c r="H1439" s="2">
        <v>145.58330000000001</v>
      </c>
      <c r="I1439" s="2">
        <v>920</v>
      </c>
      <c r="J1439" t="s">
        <v>40</v>
      </c>
      <c r="K1439" s="1">
        <v>18599</v>
      </c>
      <c r="L1439" t="s">
        <v>100</v>
      </c>
      <c r="M1439" t="s">
        <v>75</v>
      </c>
      <c r="N1439" t="s">
        <v>14</v>
      </c>
      <c r="O1439" t="s">
        <v>19</v>
      </c>
      <c r="P1439" t="s">
        <v>27</v>
      </c>
      <c r="Q1439">
        <v>4</v>
      </c>
      <c r="R1439">
        <v>5.12</v>
      </c>
      <c r="S1439">
        <f t="shared" si="83"/>
        <v>63040</v>
      </c>
      <c r="T1439">
        <f t="shared" si="84"/>
        <v>24475</v>
      </c>
      <c r="U1439">
        <f t="shared" si="85"/>
        <v>2.5756894790602658</v>
      </c>
      <c r="V1439">
        <v>352</v>
      </c>
      <c r="W1439">
        <v>381</v>
      </c>
    </row>
    <row r="1440" spans="1:23" hidden="1" x14ac:dyDescent="0.2">
      <c r="A1440">
        <v>27</v>
      </c>
      <c r="B1440" t="s">
        <v>80</v>
      </c>
      <c r="C1440" t="s">
        <v>55</v>
      </c>
      <c r="D1440" s="2" t="s">
        <v>99</v>
      </c>
      <c r="E1440" s="2">
        <v>17.309999999999999</v>
      </c>
      <c r="F1440" s="2">
        <v>145.35</v>
      </c>
      <c r="G1440" s="2">
        <v>-17.516670000000001</v>
      </c>
      <c r="H1440" s="2">
        <v>145.58330000000001</v>
      </c>
      <c r="I1440" s="2">
        <v>920</v>
      </c>
      <c r="J1440" t="s">
        <v>40</v>
      </c>
      <c r="K1440" s="1">
        <v>18599</v>
      </c>
      <c r="L1440" t="s">
        <v>100</v>
      </c>
      <c r="M1440" t="s">
        <v>75</v>
      </c>
      <c r="N1440" t="s">
        <v>14</v>
      </c>
      <c r="O1440" t="s">
        <v>19</v>
      </c>
      <c r="P1440" t="s">
        <v>27</v>
      </c>
      <c r="Q1440">
        <v>5</v>
      </c>
      <c r="R1440">
        <v>8.92</v>
      </c>
      <c r="S1440">
        <f t="shared" si="83"/>
        <v>63040</v>
      </c>
      <c r="T1440">
        <f t="shared" si="84"/>
        <v>24475</v>
      </c>
      <c r="U1440">
        <f t="shared" si="85"/>
        <v>2.5756894790602658</v>
      </c>
      <c r="V1440">
        <v>352</v>
      </c>
      <c r="W1440">
        <v>381</v>
      </c>
    </row>
    <row r="1441" spans="1:23" hidden="1" x14ac:dyDescent="0.2">
      <c r="A1441">
        <v>27</v>
      </c>
      <c r="B1441" t="s">
        <v>80</v>
      </c>
      <c r="C1441" t="s">
        <v>55</v>
      </c>
      <c r="D1441" s="2" t="s">
        <v>99</v>
      </c>
      <c r="E1441" s="2">
        <v>17.309999999999999</v>
      </c>
      <c r="F1441" s="2">
        <v>145.35</v>
      </c>
      <c r="G1441" s="2">
        <v>-17.516670000000001</v>
      </c>
      <c r="H1441" s="2">
        <v>145.58330000000001</v>
      </c>
      <c r="I1441" s="2">
        <v>920</v>
      </c>
      <c r="J1441" t="s">
        <v>40</v>
      </c>
      <c r="K1441" s="1">
        <v>18599</v>
      </c>
      <c r="L1441" t="s">
        <v>100</v>
      </c>
      <c r="M1441" t="s">
        <v>75</v>
      </c>
      <c r="N1441" t="s">
        <v>14</v>
      </c>
      <c r="O1441" t="s">
        <v>19</v>
      </c>
      <c r="P1441" t="s">
        <v>27</v>
      </c>
      <c r="Q1441">
        <v>6</v>
      </c>
      <c r="R1441">
        <v>5.43</v>
      </c>
      <c r="S1441">
        <f t="shared" si="83"/>
        <v>63040</v>
      </c>
      <c r="T1441">
        <f t="shared" si="84"/>
        <v>24475</v>
      </c>
      <c r="U1441">
        <f t="shared" si="85"/>
        <v>2.5756894790602658</v>
      </c>
      <c r="V1441">
        <v>352</v>
      </c>
      <c r="W1441">
        <v>381</v>
      </c>
    </row>
    <row r="1442" spans="1:23" hidden="1" x14ac:dyDescent="0.2">
      <c r="A1442">
        <v>27</v>
      </c>
      <c r="B1442" t="s">
        <v>80</v>
      </c>
      <c r="C1442" t="s">
        <v>55</v>
      </c>
      <c r="D1442" s="2" t="s">
        <v>99</v>
      </c>
      <c r="E1442" s="2">
        <v>17.309999999999999</v>
      </c>
      <c r="F1442" s="2">
        <v>145.35</v>
      </c>
      <c r="G1442" s="2">
        <v>-17.516670000000001</v>
      </c>
      <c r="H1442" s="2">
        <v>145.58330000000001</v>
      </c>
      <c r="I1442" s="2">
        <v>920</v>
      </c>
      <c r="J1442" t="s">
        <v>40</v>
      </c>
      <c r="K1442" s="1">
        <v>18599</v>
      </c>
      <c r="L1442" t="s">
        <v>100</v>
      </c>
      <c r="M1442" t="s">
        <v>75</v>
      </c>
      <c r="N1442" t="s">
        <v>24</v>
      </c>
      <c r="O1442" t="s">
        <v>15</v>
      </c>
      <c r="P1442" t="s">
        <v>26</v>
      </c>
      <c r="Q1442">
        <v>1</v>
      </c>
      <c r="R1442">
        <v>39.1</v>
      </c>
      <c r="S1442">
        <f t="shared" si="83"/>
        <v>63040</v>
      </c>
      <c r="T1442">
        <f t="shared" si="84"/>
        <v>24475</v>
      </c>
      <c r="U1442">
        <f t="shared" si="85"/>
        <v>2.5756894790602658</v>
      </c>
      <c r="V1442">
        <v>352</v>
      </c>
      <c r="W1442">
        <v>381</v>
      </c>
    </row>
    <row r="1443" spans="1:23" hidden="1" x14ac:dyDescent="0.2">
      <c r="A1443">
        <v>27</v>
      </c>
      <c r="B1443" t="s">
        <v>80</v>
      </c>
      <c r="C1443" t="s">
        <v>55</v>
      </c>
      <c r="D1443" s="2" t="s">
        <v>99</v>
      </c>
      <c r="E1443" s="2">
        <v>17.309999999999999</v>
      </c>
      <c r="F1443" s="2">
        <v>145.35</v>
      </c>
      <c r="G1443" s="2">
        <v>-17.516670000000001</v>
      </c>
      <c r="H1443" s="2">
        <v>145.58330000000001</v>
      </c>
      <c r="I1443" s="2">
        <v>920</v>
      </c>
      <c r="J1443" t="s">
        <v>40</v>
      </c>
      <c r="K1443" s="1">
        <v>18599</v>
      </c>
      <c r="L1443" t="s">
        <v>100</v>
      </c>
      <c r="M1443" t="s">
        <v>75</v>
      </c>
      <c r="N1443" t="s">
        <v>24</v>
      </c>
      <c r="O1443" t="s">
        <v>15</v>
      </c>
      <c r="P1443" t="s">
        <v>26</v>
      </c>
      <c r="Q1443">
        <v>2</v>
      </c>
      <c r="R1443">
        <v>33.39</v>
      </c>
      <c r="S1443">
        <f t="shared" si="83"/>
        <v>63040</v>
      </c>
      <c r="T1443">
        <f t="shared" si="84"/>
        <v>24475</v>
      </c>
      <c r="U1443">
        <f t="shared" si="85"/>
        <v>2.5756894790602658</v>
      </c>
      <c r="V1443">
        <v>352</v>
      </c>
      <c r="W1443">
        <v>381</v>
      </c>
    </row>
    <row r="1444" spans="1:23" hidden="1" x14ac:dyDescent="0.2">
      <c r="A1444">
        <v>27</v>
      </c>
      <c r="B1444" t="s">
        <v>80</v>
      </c>
      <c r="C1444" t="s">
        <v>55</v>
      </c>
      <c r="D1444" s="2" t="s">
        <v>99</v>
      </c>
      <c r="E1444" s="2">
        <v>17.309999999999999</v>
      </c>
      <c r="F1444" s="2">
        <v>145.35</v>
      </c>
      <c r="G1444" s="2">
        <v>-17.516670000000001</v>
      </c>
      <c r="H1444" s="2">
        <v>145.58330000000001</v>
      </c>
      <c r="I1444" s="2">
        <v>920</v>
      </c>
      <c r="J1444" t="s">
        <v>40</v>
      </c>
      <c r="K1444" s="1">
        <v>18599</v>
      </c>
      <c r="L1444" t="s">
        <v>100</v>
      </c>
      <c r="M1444" t="s">
        <v>75</v>
      </c>
      <c r="N1444" t="s">
        <v>24</v>
      </c>
      <c r="O1444" t="s">
        <v>15</v>
      </c>
      <c r="P1444" t="s">
        <v>26</v>
      </c>
      <c r="Q1444">
        <v>3</v>
      </c>
      <c r="R1444">
        <v>27.5</v>
      </c>
      <c r="S1444">
        <f t="shared" si="83"/>
        <v>63040</v>
      </c>
      <c r="T1444">
        <f t="shared" si="84"/>
        <v>24475</v>
      </c>
      <c r="U1444">
        <f t="shared" si="85"/>
        <v>2.5756894790602658</v>
      </c>
      <c r="V1444">
        <v>352</v>
      </c>
      <c r="W1444">
        <v>381</v>
      </c>
    </row>
    <row r="1445" spans="1:23" hidden="1" x14ac:dyDescent="0.2">
      <c r="A1445">
        <v>27</v>
      </c>
      <c r="B1445" t="s">
        <v>80</v>
      </c>
      <c r="C1445" t="s">
        <v>55</v>
      </c>
      <c r="D1445" s="2" t="s">
        <v>99</v>
      </c>
      <c r="E1445" s="2">
        <v>17.309999999999999</v>
      </c>
      <c r="F1445" s="2">
        <v>145.35</v>
      </c>
      <c r="G1445" s="2">
        <v>-17.516670000000001</v>
      </c>
      <c r="H1445" s="2">
        <v>145.58330000000001</v>
      </c>
      <c r="I1445" s="2">
        <v>920</v>
      </c>
      <c r="J1445" t="s">
        <v>40</v>
      </c>
      <c r="K1445" s="1">
        <v>18599</v>
      </c>
      <c r="L1445" t="s">
        <v>100</v>
      </c>
      <c r="M1445" t="s">
        <v>75</v>
      </c>
      <c r="N1445" t="s">
        <v>24</v>
      </c>
      <c r="O1445" t="s">
        <v>15</v>
      </c>
      <c r="P1445" t="s">
        <v>26</v>
      </c>
      <c r="Q1445">
        <v>4</v>
      </c>
      <c r="R1445">
        <v>27.81</v>
      </c>
      <c r="S1445">
        <f t="shared" si="83"/>
        <v>63040</v>
      </c>
      <c r="T1445">
        <f t="shared" si="84"/>
        <v>24475</v>
      </c>
      <c r="U1445">
        <f t="shared" si="85"/>
        <v>2.5756894790602658</v>
      </c>
      <c r="V1445">
        <v>352</v>
      </c>
      <c r="W1445">
        <v>381</v>
      </c>
    </row>
    <row r="1446" spans="1:23" hidden="1" x14ac:dyDescent="0.2">
      <c r="A1446">
        <v>27</v>
      </c>
      <c r="B1446" t="s">
        <v>80</v>
      </c>
      <c r="C1446" t="s">
        <v>55</v>
      </c>
      <c r="D1446" s="2" t="s">
        <v>99</v>
      </c>
      <c r="E1446" s="2">
        <v>17.309999999999999</v>
      </c>
      <c r="F1446" s="2">
        <v>145.35</v>
      </c>
      <c r="G1446" s="2">
        <v>-17.516670000000001</v>
      </c>
      <c r="H1446" s="2">
        <v>145.58330000000001</v>
      </c>
      <c r="I1446" s="2">
        <v>920</v>
      </c>
      <c r="J1446" t="s">
        <v>40</v>
      </c>
      <c r="K1446" s="1">
        <v>18599</v>
      </c>
      <c r="L1446" t="s">
        <v>100</v>
      </c>
      <c r="M1446" t="s">
        <v>75</v>
      </c>
      <c r="N1446" t="s">
        <v>24</v>
      </c>
      <c r="O1446" t="s">
        <v>15</v>
      </c>
      <c r="P1446" t="s">
        <v>26</v>
      </c>
      <c r="Q1446">
        <v>5</v>
      </c>
      <c r="R1446">
        <v>39.76</v>
      </c>
      <c r="S1446">
        <f t="shared" si="83"/>
        <v>63040</v>
      </c>
      <c r="T1446">
        <f t="shared" si="84"/>
        <v>24475</v>
      </c>
      <c r="U1446">
        <f t="shared" si="85"/>
        <v>2.5756894790602658</v>
      </c>
      <c r="V1446">
        <v>352</v>
      </c>
      <c r="W1446">
        <v>381</v>
      </c>
    </row>
    <row r="1447" spans="1:23" hidden="1" x14ac:dyDescent="0.2">
      <c r="A1447">
        <v>27</v>
      </c>
      <c r="B1447" t="s">
        <v>80</v>
      </c>
      <c r="C1447" t="s">
        <v>55</v>
      </c>
      <c r="D1447" s="2" t="s">
        <v>99</v>
      </c>
      <c r="E1447" s="2">
        <v>17.309999999999999</v>
      </c>
      <c r="F1447" s="2">
        <v>145.35</v>
      </c>
      <c r="G1447" s="2">
        <v>-17.516670000000001</v>
      </c>
      <c r="H1447" s="2">
        <v>145.58330000000001</v>
      </c>
      <c r="I1447" s="2">
        <v>920</v>
      </c>
      <c r="J1447" t="s">
        <v>40</v>
      </c>
      <c r="K1447" s="1">
        <v>18599</v>
      </c>
      <c r="L1447" t="s">
        <v>100</v>
      </c>
      <c r="M1447" t="s">
        <v>75</v>
      </c>
      <c r="N1447" t="s">
        <v>24</v>
      </c>
      <c r="O1447" t="s">
        <v>15</v>
      </c>
      <c r="P1447" t="s">
        <v>26</v>
      </c>
      <c r="Q1447">
        <v>6</v>
      </c>
      <c r="R1447">
        <v>31.04</v>
      </c>
      <c r="S1447">
        <f t="shared" si="83"/>
        <v>63040</v>
      </c>
      <c r="T1447">
        <f t="shared" si="84"/>
        <v>24475</v>
      </c>
      <c r="U1447">
        <f t="shared" si="85"/>
        <v>2.5756894790602658</v>
      </c>
      <c r="V1447">
        <v>352</v>
      </c>
      <c r="W1447">
        <v>381</v>
      </c>
    </row>
    <row r="1448" spans="1:23" hidden="1" x14ac:dyDescent="0.2">
      <c r="A1448">
        <v>27</v>
      </c>
      <c r="B1448" t="s">
        <v>80</v>
      </c>
      <c r="C1448" t="s">
        <v>55</v>
      </c>
      <c r="D1448" s="2" t="s">
        <v>99</v>
      </c>
      <c r="E1448" s="2">
        <v>17.309999999999999</v>
      </c>
      <c r="F1448" s="2">
        <v>145.35</v>
      </c>
      <c r="G1448" s="2">
        <v>-17.516670000000001</v>
      </c>
      <c r="H1448" s="2">
        <v>145.58330000000001</v>
      </c>
      <c r="I1448" s="2">
        <v>920</v>
      </c>
      <c r="J1448" t="s">
        <v>40</v>
      </c>
      <c r="K1448" s="1">
        <v>18599</v>
      </c>
      <c r="L1448" t="s">
        <v>100</v>
      </c>
      <c r="M1448" t="s">
        <v>75</v>
      </c>
      <c r="N1448" t="s">
        <v>24</v>
      </c>
      <c r="O1448" t="s">
        <v>15</v>
      </c>
      <c r="P1448" t="s">
        <v>26</v>
      </c>
      <c r="Q1448">
        <v>7</v>
      </c>
      <c r="R1448">
        <v>39.69</v>
      </c>
      <c r="S1448">
        <f t="shared" si="83"/>
        <v>63040</v>
      </c>
      <c r="T1448">
        <f t="shared" si="84"/>
        <v>24475</v>
      </c>
      <c r="U1448">
        <f t="shared" si="85"/>
        <v>2.5756894790602658</v>
      </c>
      <c r="V1448">
        <v>352</v>
      </c>
      <c r="W1448">
        <v>381</v>
      </c>
    </row>
    <row r="1449" spans="1:23" hidden="1" x14ac:dyDescent="0.2">
      <c r="A1449">
        <v>27</v>
      </c>
      <c r="B1449" t="s">
        <v>80</v>
      </c>
      <c r="C1449" t="s">
        <v>55</v>
      </c>
      <c r="D1449" s="2" t="s">
        <v>99</v>
      </c>
      <c r="E1449" s="2">
        <v>17.309999999999999</v>
      </c>
      <c r="F1449" s="2">
        <v>145.35</v>
      </c>
      <c r="G1449" s="2">
        <v>-17.516670000000001</v>
      </c>
      <c r="H1449" s="2">
        <v>145.58330000000001</v>
      </c>
      <c r="I1449" s="2">
        <v>920</v>
      </c>
      <c r="J1449" t="s">
        <v>40</v>
      </c>
      <c r="K1449" s="1">
        <v>18599</v>
      </c>
      <c r="L1449" t="s">
        <v>100</v>
      </c>
      <c r="M1449" t="s">
        <v>75</v>
      </c>
      <c r="N1449" t="s">
        <v>24</v>
      </c>
      <c r="O1449" t="s">
        <v>15</v>
      </c>
      <c r="P1449" t="s">
        <v>26</v>
      </c>
      <c r="Q1449">
        <v>8</v>
      </c>
      <c r="R1449">
        <v>24.97</v>
      </c>
      <c r="S1449">
        <f t="shared" si="83"/>
        <v>63040</v>
      </c>
      <c r="T1449">
        <f t="shared" si="84"/>
        <v>24475</v>
      </c>
      <c r="U1449">
        <f t="shared" si="85"/>
        <v>2.5756894790602658</v>
      </c>
      <c r="V1449">
        <v>352</v>
      </c>
      <c r="W1449">
        <v>381</v>
      </c>
    </row>
    <row r="1450" spans="1:23" hidden="1" x14ac:dyDescent="0.2">
      <c r="A1450">
        <v>27</v>
      </c>
      <c r="B1450" t="s">
        <v>80</v>
      </c>
      <c r="C1450" t="s">
        <v>55</v>
      </c>
      <c r="D1450" s="2" t="s">
        <v>99</v>
      </c>
      <c r="E1450" s="2">
        <v>17.309999999999999</v>
      </c>
      <c r="F1450" s="2">
        <v>145.35</v>
      </c>
      <c r="G1450" s="2">
        <v>-17.516670000000001</v>
      </c>
      <c r="H1450" s="2">
        <v>145.58330000000001</v>
      </c>
      <c r="I1450" s="2">
        <v>920</v>
      </c>
      <c r="J1450" t="s">
        <v>40</v>
      </c>
      <c r="K1450" s="1">
        <v>18599</v>
      </c>
      <c r="L1450" t="s">
        <v>100</v>
      </c>
      <c r="M1450" t="s">
        <v>75</v>
      </c>
      <c r="N1450" t="s">
        <v>24</v>
      </c>
      <c r="O1450" t="s">
        <v>15</v>
      </c>
      <c r="P1450" t="s">
        <v>26</v>
      </c>
      <c r="Q1450">
        <v>9</v>
      </c>
      <c r="R1450">
        <v>27.26</v>
      </c>
      <c r="S1450">
        <f t="shared" si="83"/>
        <v>63040</v>
      </c>
      <c r="T1450">
        <f t="shared" si="84"/>
        <v>24475</v>
      </c>
      <c r="U1450">
        <f t="shared" si="85"/>
        <v>2.5756894790602658</v>
      </c>
      <c r="V1450">
        <v>352</v>
      </c>
      <c r="W1450">
        <v>381</v>
      </c>
    </row>
    <row r="1451" spans="1:23" hidden="1" x14ac:dyDescent="0.2">
      <c r="A1451">
        <v>27</v>
      </c>
      <c r="B1451" t="s">
        <v>80</v>
      </c>
      <c r="C1451" t="s">
        <v>55</v>
      </c>
      <c r="D1451" s="2" t="s">
        <v>99</v>
      </c>
      <c r="E1451" s="2">
        <v>17.309999999999999</v>
      </c>
      <c r="F1451" s="2">
        <v>145.35</v>
      </c>
      <c r="G1451" s="2">
        <v>-17.516670000000001</v>
      </c>
      <c r="H1451" s="2">
        <v>145.58330000000001</v>
      </c>
      <c r="I1451" s="2">
        <v>920</v>
      </c>
      <c r="J1451" t="s">
        <v>40</v>
      </c>
      <c r="K1451" s="1">
        <v>18599</v>
      </c>
      <c r="L1451" t="s">
        <v>100</v>
      </c>
      <c r="M1451" t="s">
        <v>75</v>
      </c>
      <c r="N1451" t="s">
        <v>24</v>
      </c>
      <c r="O1451" t="s">
        <v>15</v>
      </c>
      <c r="P1451" t="s">
        <v>26</v>
      </c>
      <c r="Q1451">
        <v>10</v>
      </c>
      <c r="R1451">
        <v>26.73</v>
      </c>
      <c r="S1451">
        <f t="shared" si="83"/>
        <v>63040</v>
      </c>
      <c r="T1451">
        <f t="shared" si="84"/>
        <v>24475</v>
      </c>
      <c r="U1451">
        <f t="shared" si="85"/>
        <v>2.5756894790602658</v>
      </c>
      <c r="V1451">
        <v>352</v>
      </c>
      <c r="W1451">
        <v>381</v>
      </c>
    </row>
    <row r="1452" spans="1:23" x14ac:dyDescent="0.2">
      <c r="A1452">
        <v>27</v>
      </c>
      <c r="B1452" t="s">
        <v>80</v>
      </c>
      <c r="C1452" t="s">
        <v>55</v>
      </c>
      <c r="D1452" s="2" t="s">
        <v>99</v>
      </c>
      <c r="E1452" s="2">
        <v>17.309999999999999</v>
      </c>
      <c r="F1452" s="2">
        <v>145.35</v>
      </c>
      <c r="G1452" s="2">
        <v>-17.516670000000001</v>
      </c>
      <c r="H1452" s="2">
        <v>145.58330000000001</v>
      </c>
      <c r="I1452" s="2">
        <v>920</v>
      </c>
      <c r="J1452" t="s">
        <v>40</v>
      </c>
      <c r="K1452" s="1">
        <v>18599</v>
      </c>
      <c r="L1452" t="s">
        <v>100</v>
      </c>
      <c r="M1452" t="s">
        <v>75</v>
      </c>
      <c r="N1452" t="s">
        <v>24</v>
      </c>
      <c r="O1452" t="s">
        <v>15</v>
      </c>
      <c r="P1452" t="s">
        <v>27</v>
      </c>
      <c r="Q1452">
        <v>1</v>
      </c>
      <c r="R1452">
        <v>22.79</v>
      </c>
      <c r="S1452">
        <f t="shared" si="83"/>
        <v>63040</v>
      </c>
      <c r="T1452">
        <f t="shared" si="84"/>
        <v>24475</v>
      </c>
      <c r="U1452">
        <f t="shared" si="85"/>
        <v>2.5756894790602658</v>
      </c>
      <c r="V1452">
        <v>352</v>
      </c>
      <c r="W1452">
        <v>381</v>
      </c>
    </row>
    <row r="1453" spans="1:23" x14ac:dyDescent="0.2">
      <c r="A1453">
        <v>27</v>
      </c>
      <c r="B1453" t="s">
        <v>80</v>
      </c>
      <c r="C1453" t="s">
        <v>55</v>
      </c>
      <c r="D1453" s="2" t="s">
        <v>99</v>
      </c>
      <c r="E1453" s="2">
        <v>17.309999999999999</v>
      </c>
      <c r="F1453" s="2">
        <v>145.35</v>
      </c>
      <c r="G1453" s="2">
        <v>-17.516670000000001</v>
      </c>
      <c r="H1453" s="2">
        <v>145.58330000000001</v>
      </c>
      <c r="I1453" s="2">
        <v>920</v>
      </c>
      <c r="J1453" t="s">
        <v>40</v>
      </c>
      <c r="K1453" s="1">
        <v>18599</v>
      </c>
      <c r="L1453" t="s">
        <v>100</v>
      </c>
      <c r="M1453" t="s">
        <v>75</v>
      </c>
      <c r="N1453" t="s">
        <v>24</v>
      </c>
      <c r="O1453" t="s">
        <v>15</v>
      </c>
      <c r="P1453" t="s">
        <v>27</v>
      </c>
      <c r="Q1453">
        <v>2</v>
      </c>
      <c r="R1453">
        <v>25.05</v>
      </c>
      <c r="S1453">
        <f t="shared" si="83"/>
        <v>63040</v>
      </c>
      <c r="T1453">
        <f t="shared" si="84"/>
        <v>24475</v>
      </c>
      <c r="U1453">
        <f t="shared" si="85"/>
        <v>2.5756894790602658</v>
      </c>
      <c r="V1453">
        <v>352</v>
      </c>
      <c r="W1453">
        <v>381</v>
      </c>
    </row>
    <row r="1454" spans="1:23" x14ac:dyDescent="0.2">
      <c r="A1454">
        <v>27</v>
      </c>
      <c r="B1454" t="s">
        <v>80</v>
      </c>
      <c r="C1454" t="s">
        <v>55</v>
      </c>
      <c r="D1454" s="2" t="s">
        <v>99</v>
      </c>
      <c r="E1454" s="2">
        <v>17.309999999999999</v>
      </c>
      <c r="F1454" s="2">
        <v>145.35</v>
      </c>
      <c r="G1454" s="2">
        <v>-17.516670000000001</v>
      </c>
      <c r="H1454" s="2">
        <v>145.58330000000001</v>
      </c>
      <c r="I1454" s="2">
        <v>920</v>
      </c>
      <c r="J1454" t="s">
        <v>40</v>
      </c>
      <c r="K1454" s="1">
        <v>18599</v>
      </c>
      <c r="L1454" t="s">
        <v>100</v>
      </c>
      <c r="M1454" t="s">
        <v>75</v>
      </c>
      <c r="N1454" t="s">
        <v>24</v>
      </c>
      <c r="O1454" t="s">
        <v>15</v>
      </c>
      <c r="P1454" t="s">
        <v>27</v>
      </c>
      <c r="Q1454">
        <v>3</v>
      </c>
      <c r="R1454">
        <v>20.53</v>
      </c>
      <c r="S1454">
        <f t="shared" si="83"/>
        <v>63040</v>
      </c>
      <c r="T1454">
        <f t="shared" si="84"/>
        <v>24475</v>
      </c>
      <c r="U1454">
        <f t="shared" si="85"/>
        <v>2.5756894790602658</v>
      </c>
      <c r="V1454">
        <v>352</v>
      </c>
      <c r="W1454">
        <v>381</v>
      </c>
    </row>
    <row r="1455" spans="1:23" x14ac:dyDescent="0.2">
      <c r="A1455">
        <v>27</v>
      </c>
      <c r="B1455" t="s">
        <v>80</v>
      </c>
      <c r="C1455" t="s">
        <v>55</v>
      </c>
      <c r="D1455" s="2" t="s">
        <v>99</v>
      </c>
      <c r="E1455" s="2">
        <v>17.309999999999999</v>
      </c>
      <c r="F1455" s="2">
        <v>145.35</v>
      </c>
      <c r="G1455" s="2">
        <v>-17.516670000000001</v>
      </c>
      <c r="H1455" s="2">
        <v>145.58330000000001</v>
      </c>
      <c r="I1455" s="2">
        <v>920</v>
      </c>
      <c r="J1455" t="s">
        <v>40</v>
      </c>
      <c r="K1455" s="1">
        <v>18599</v>
      </c>
      <c r="L1455" t="s">
        <v>100</v>
      </c>
      <c r="M1455" t="s">
        <v>75</v>
      </c>
      <c r="N1455" t="s">
        <v>24</v>
      </c>
      <c r="O1455" t="s">
        <v>15</v>
      </c>
      <c r="P1455" t="s">
        <v>27</v>
      </c>
      <c r="Q1455">
        <v>4</v>
      </c>
      <c r="R1455">
        <v>15.86</v>
      </c>
      <c r="S1455">
        <f t="shared" si="83"/>
        <v>63040</v>
      </c>
      <c r="T1455">
        <f t="shared" si="84"/>
        <v>24475</v>
      </c>
      <c r="U1455">
        <f t="shared" si="85"/>
        <v>2.5756894790602658</v>
      </c>
      <c r="V1455">
        <v>352</v>
      </c>
      <c r="W1455">
        <v>381</v>
      </c>
    </row>
    <row r="1456" spans="1:23" x14ac:dyDescent="0.2">
      <c r="A1456">
        <v>27</v>
      </c>
      <c r="B1456" t="s">
        <v>80</v>
      </c>
      <c r="C1456" t="s">
        <v>55</v>
      </c>
      <c r="D1456" s="2" t="s">
        <v>99</v>
      </c>
      <c r="E1456" s="2">
        <v>17.309999999999999</v>
      </c>
      <c r="F1456" s="2">
        <v>145.35</v>
      </c>
      <c r="G1456" s="2">
        <v>-17.516670000000001</v>
      </c>
      <c r="H1456" s="2">
        <v>145.58330000000001</v>
      </c>
      <c r="I1456" s="2">
        <v>920</v>
      </c>
      <c r="J1456" t="s">
        <v>40</v>
      </c>
      <c r="K1456" s="1">
        <v>18599</v>
      </c>
      <c r="L1456" t="s">
        <v>100</v>
      </c>
      <c r="M1456" t="s">
        <v>75</v>
      </c>
      <c r="N1456" t="s">
        <v>24</v>
      </c>
      <c r="O1456" t="s">
        <v>15</v>
      </c>
      <c r="P1456" t="s">
        <v>27</v>
      </c>
      <c r="Q1456">
        <v>5</v>
      </c>
      <c r="R1456">
        <v>20.46</v>
      </c>
      <c r="S1456">
        <f t="shared" si="83"/>
        <v>63040</v>
      </c>
      <c r="T1456">
        <f t="shared" si="84"/>
        <v>24475</v>
      </c>
      <c r="U1456">
        <f t="shared" si="85"/>
        <v>2.5756894790602658</v>
      </c>
      <c r="V1456">
        <v>352</v>
      </c>
      <c r="W1456">
        <v>381</v>
      </c>
    </row>
    <row r="1457" spans="1:24" x14ac:dyDescent="0.2">
      <c r="A1457">
        <v>27</v>
      </c>
      <c r="B1457" t="s">
        <v>80</v>
      </c>
      <c r="C1457" t="s">
        <v>55</v>
      </c>
      <c r="D1457" s="2" t="s">
        <v>99</v>
      </c>
      <c r="E1457" s="2">
        <v>17.309999999999999</v>
      </c>
      <c r="F1457" s="2">
        <v>145.35</v>
      </c>
      <c r="G1457" s="2">
        <v>-17.516670000000001</v>
      </c>
      <c r="H1457" s="2">
        <v>145.58330000000001</v>
      </c>
      <c r="I1457" s="2">
        <v>920</v>
      </c>
      <c r="J1457" t="s">
        <v>40</v>
      </c>
      <c r="K1457" s="1">
        <v>18599</v>
      </c>
      <c r="L1457" t="s">
        <v>100</v>
      </c>
      <c r="M1457" t="s">
        <v>75</v>
      </c>
      <c r="N1457" t="s">
        <v>24</v>
      </c>
      <c r="O1457" t="s">
        <v>15</v>
      </c>
      <c r="P1457" t="s">
        <v>27</v>
      </c>
      <c r="Q1457">
        <v>6</v>
      </c>
      <c r="R1457">
        <v>24.8</v>
      </c>
      <c r="S1457">
        <f t="shared" si="83"/>
        <v>63040</v>
      </c>
      <c r="T1457">
        <f t="shared" si="84"/>
        <v>24475</v>
      </c>
      <c r="U1457">
        <f t="shared" si="85"/>
        <v>2.5756894790602658</v>
      </c>
      <c r="V1457">
        <v>352</v>
      </c>
      <c r="W1457">
        <v>381</v>
      </c>
    </row>
    <row r="1458" spans="1:24" x14ac:dyDescent="0.2">
      <c r="A1458">
        <v>27</v>
      </c>
      <c r="B1458" t="s">
        <v>80</v>
      </c>
      <c r="C1458" t="s">
        <v>55</v>
      </c>
      <c r="D1458" s="2" t="s">
        <v>99</v>
      </c>
      <c r="E1458" s="2">
        <v>17.309999999999999</v>
      </c>
      <c r="F1458" s="2">
        <v>145.35</v>
      </c>
      <c r="G1458" s="2">
        <v>-17.516670000000001</v>
      </c>
      <c r="H1458" s="2">
        <v>145.58330000000001</v>
      </c>
      <c r="I1458" s="2">
        <v>920</v>
      </c>
      <c r="J1458" t="s">
        <v>40</v>
      </c>
      <c r="K1458" s="1">
        <v>18599</v>
      </c>
      <c r="L1458" t="s">
        <v>100</v>
      </c>
      <c r="M1458" t="s">
        <v>75</v>
      </c>
      <c r="N1458" t="s">
        <v>24</v>
      </c>
      <c r="O1458" t="s">
        <v>15</v>
      </c>
      <c r="P1458" t="s">
        <v>27</v>
      </c>
      <c r="Q1458">
        <v>7</v>
      </c>
      <c r="R1458">
        <v>22.12</v>
      </c>
      <c r="S1458">
        <f t="shared" si="83"/>
        <v>63040</v>
      </c>
      <c r="T1458">
        <f t="shared" si="84"/>
        <v>24475</v>
      </c>
      <c r="U1458">
        <f t="shared" si="85"/>
        <v>2.5756894790602658</v>
      </c>
      <c r="V1458">
        <v>352</v>
      </c>
      <c r="W1458">
        <v>381</v>
      </c>
    </row>
    <row r="1459" spans="1:24" x14ac:dyDescent="0.2">
      <c r="A1459">
        <v>27</v>
      </c>
      <c r="B1459" t="s">
        <v>80</v>
      </c>
      <c r="C1459" t="s">
        <v>55</v>
      </c>
      <c r="D1459" s="2" t="s">
        <v>99</v>
      </c>
      <c r="E1459" s="2">
        <v>17.309999999999999</v>
      </c>
      <c r="F1459" s="2">
        <v>145.35</v>
      </c>
      <c r="G1459" s="2">
        <v>-17.516670000000001</v>
      </c>
      <c r="H1459" s="2">
        <v>145.58330000000001</v>
      </c>
      <c r="I1459" s="2">
        <v>920</v>
      </c>
      <c r="J1459" t="s">
        <v>40</v>
      </c>
      <c r="K1459" s="1">
        <v>18599</v>
      </c>
      <c r="L1459" t="s">
        <v>100</v>
      </c>
      <c r="M1459" t="s">
        <v>75</v>
      </c>
      <c r="N1459" t="s">
        <v>24</v>
      </c>
      <c r="O1459" t="s">
        <v>15</v>
      </c>
      <c r="P1459" t="s">
        <v>27</v>
      </c>
      <c r="Q1459">
        <v>8</v>
      </c>
      <c r="R1459">
        <v>23.94</v>
      </c>
      <c r="S1459">
        <f t="shared" si="83"/>
        <v>63040</v>
      </c>
      <c r="T1459">
        <f t="shared" si="84"/>
        <v>24475</v>
      </c>
      <c r="U1459">
        <f t="shared" si="85"/>
        <v>2.5756894790602658</v>
      </c>
      <c r="V1459">
        <v>352</v>
      </c>
      <c r="W1459">
        <v>381</v>
      </c>
    </row>
    <row r="1460" spans="1:24" x14ac:dyDescent="0.2">
      <c r="A1460">
        <v>27</v>
      </c>
      <c r="B1460" t="s">
        <v>80</v>
      </c>
      <c r="C1460" t="s">
        <v>55</v>
      </c>
      <c r="D1460" s="2" t="s">
        <v>99</v>
      </c>
      <c r="E1460" s="2">
        <v>17.309999999999999</v>
      </c>
      <c r="F1460" s="2">
        <v>145.35</v>
      </c>
      <c r="G1460" s="2">
        <v>-17.516670000000001</v>
      </c>
      <c r="H1460" s="2">
        <v>145.58330000000001</v>
      </c>
      <c r="I1460" s="2">
        <v>920</v>
      </c>
      <c r="J1460" t="s">
        <v>40</v>
      </c>
      <c r="K1460" s="1">
        <v>18599</v>
      </c>
      <c r="L1460" t="s">
        <v>100</v>
      </c>
      <c r="M1460" t="s">
        <v>75</v>
      </c>
      <c r="N1460" t="s">
        <v>24</v>
      </c>
      <c r="O1460" t="s">
        <v>15</v>
      </c>
      <c r="P1460" t="s">
        <v>27</v>
      </c>
      <c r="Q1460">
        <v>9</v>
      </c>
      <c r="R1460">
        <v>20.91</v>
      </c>
      <c r="S1460">
        <f t="shared" si="83"/>
        <v>63040</v>
      </c>
      <c r="T1460">
        <f t="shared" si="84"/>
        <v>24475</v>
      </c>
      <c r="U1460">
        <f t="shared" si="85"/>
        <v>2.5756894790602658</v>
      </c>
      <c r="V1460">
        <v>352</v>
      </c>
      <c r="W1460">
        <v>381</v>
      </c>
    </row>
    <row r="1461" spans="1:24" x14ac:dyDescent="0.2">
      <c r="A1461">
        <v>27</v>
      </c>
      <c r="B1461" t="s">
        <v>80</v>
      </c>
      <c r="C1461" t="s">
        <v>55</v>
      </c>
      <c r="D1461" s="2" t="s">
        <v>99</v>
      </c>
      <c r="E1461" s="2">
        <v>17.309999999999999</v>
      </c>
      <c r="F1461" s="2">
        <v>145.35</v>
      </c>
      <c r="G1461" s="2">
        <v>-17.516670000000001</v>
      </c>
      <c r="H1461" s="2">
        <v>145.58330000000001</v>
      </c>
      <c r="I1461" s="2">
        <v>920</v>
      </c>
      <c r="J1461" t="s">
        <v>40</v>
      </c>
      <c r="K1461" s="1">
        <v>18599</v>
      </c>
      <c r="L1461" t="s">
        <v>100</v>
      </c>
      <c r="M1461" t="s">
        <v>75</v>
      </c>
      <c r="N1461" t="s">
        <v>24</v>
      </c>
      <c r="O1461" t="s">
        <v>15</v>
      </c>
      <c r="P1461" t="s">
        <v>27</v>
      </c>
      <c r="Q1461">
        <v>10</v>
      </c>
      <c r="R1461">
        <v>17.329999999999998</v>
      </c>
      <c r="S1461">
        <f t="shared" si="83"/>
        <v>63040</v>
      </c>
      <c r="T1461">
        <f t="shared" si="84"/>
        <v>24475</v>
      </c>
      <c r="U1461">
        <f t="shared" si="85"/>
        <v>2.5756894790602658</v>
      </c>
      <c r="V1461">
        <v>352</v>
      </c>
      <c r="W1461">
        <v>381</v>
      </c>
    </row>
    <row r="1462" spans="1:24" x14ac:dyDescent="0.2">
      <c r="A1462">
        <v>27</v>
      </c>
      <c r="B1462" t="s">
        <v>80</v>
      </c>
      <c r="C1462" t="s">
        <v>55</v>
      </c>
      <c r="D1462" s="2" t="s">
        <v>99</v>
      </c>
      <c r="E1462" s="2">
        <v>17.309999999999999</v>
      </c>
      <c r="F1462" s="2">
        <v>145.35</v>
      </c>
      <c r="G1462" s="2">
        <v>-17.516670000000001</v>
      </c>
      <c r="H1462" s="2">
        <v>145.58330000000001</v>
      </c>
      <c r="I1462" s="2">
        <v>920</v>
      </c>
      <c r="J1462" t="s">
        <v>40</v>
      </c>
      <c r="K1462" s="1">
        <v>18599</v>
      </c>
      <c r="L1462" t="s">
        <v>100</v>
      </c>
      <c r="M1462" t="s">
        <v>75</v>
      </c>
      <c r="N1462" t="s">
        <v>24</v>
      </c>
      <c r="O1462" t="s">
        <v>18</v>
      </c>
      <c r="P1462" t="s">
        <v>27</v>
      </c>
      <c r="Q1462">
        <v>1</v>
      </c>
      <c r="R1462">
        <v>10.99</v>
      </c>
      <c r="S1462">
        <f t="shared" si="83"/>
        <v>63040</v>
      </c>
      <c r="T1462">
        <f t="shared" si="84"/>
        <v>24475</v>
      </c>
      <c r="U1462">
        <f t="shared" si="85"/>
        <v>2.5756894790602658</v>
      </c>
      <c r="V1462">
        <v>352</v>
      </c>
      <c r="W1462">
        <v>381</v>
      </c>
    </row>
    <row r="1463" spans="1:24" x14ac:dyDescent="0.2">
      <c r="A1463">
        <v>27</v>
      </c>
      <c r="B1463" t="s">
        <v>80</v>
      </c>
      <c r="C1463" t="s">
        <v>55</v>
      </c>
      <c r="D1463" s="2" t="s">
        <v>99</v>
      </c>
      <c r="E1463" s="2">
        <v>17.309999999999999</v>
      </c>
      <c r="F1463" s="2">
        <v>145.35</v>
      </c>
      <c r="G1463" s="2">
        <v>-17.516670000000001</v>
      </c>
      <c r="H1463" s="2">
        <v>145.58330000000001</v>
      </c>
      <c r="I1463" s="2">
        <v>920</v>
      </c>
      <c r="J1463" t="s">
        <v>40</v>
      </c>
      <c r="K1463" s="1">
        <v>18599</v>
      </c>
      <c r="L1463" t="s">
        <v>100</v>
      </c>
      <c r="M1463" t="s">
        <v>75</v>
      </c>
      <c r="N1463" t="s">
        <v>24</v>
      </c>
      <c r="O1463" t="s">
        <v>18</v>
      </c>
      <c r="P1463" t="s">
        <v>27</v>
      </c>
      <c r="Q1463">
        <v>2</v>
      </c>
      <c r="R1463">
        <v>12.09</v>
      </c>
      <c r="S1463">
        <f t="shared" si="83"/>
        <v>63040</v>
      </c>
      <c r="T1463">
        <f t="shared" si="84"/>
        <v>24475</v>
      </c>
      <c r="U1463">
        <f t="shared" si="85"/>
        <v>2.5756894790602658</v>
      </c>
      <c r="V1463">
        <v>352</v>
      </c>
      <c r="W1463">
        <v>381</v>
      </c>
    </row>
    <row r="1464" spans="1:24" x14ac:dyDescent="0.2">
      <c r="A1464">
        <v>27</v>
      </c>
      <c r="B1464" t="s">
        <v>80</v>
      </c>
      <c r="C1464" t="s">
        <v>55</v>
      </c>
      <c r="D1464" s="2" t="s">
        <v>99</v>
      </c>
      <c r="E1464" s="2">
        <v>17.309999999999999</v>
      </c>
      <c r="F1464" s="2">
        <v>145.35</v>
      </c>
      <c r="G1464" s="2">
        <v>-17.516670000000001</v>
      </c>
      <c r="H1464" s="2">
        <v>145.58330000000001</v>
      </c>
      <c r="I1464" s="2">
        <v>920</v>
      </c>
      <c r="J1464" t="s">
        <v>40</v>
      </c>
      <c r="K1464" s="1">
        <v>18599</v>
      </c>
      <c r="L1464" t="s">
        <v>100</v>
      </c>
      <c r="M1464" t="s">
        <v>75</v>
      </c>
      <c r="N1464" t="s">
        <v>24</v>
      </c>
      <c r="O1464" t="s">
        <v>18</v>
      </c>
      <c r="P1464" t="s">
        <v>27</v>
      </c>
      <c r="Q1464">
        <v>3</v>
      </c>
      <c r="R1464">
        <v>13.38</v>
      </c>
      <c r="S1464">
        <f t="shared" si="83"/>
        <v>63040</v>
      </c>
      <c r="T1464">
        <f t="shared" si="84"/>
        <v>24475</v>
      </c>
      <c r="U1464">
        <f t="shared" si="85"/>
        <v>2.5756894790602658</v>
      </c>
      <c r="V1464">
        <v>352</v>
      </c>
      <c r="W1464">
        <v>381</v>
      </c>
    </row>
    <row r="1465" spans="1:24" x14ac:dyDescent="0.2">
      <c r="A1465">
        <v>27</v>
      </c>
      <c r="B1465" t="s">
        <v>80</v>
      </c>
      <c r="C1465" t="s">
        <v>55</v>
      </c>
      <c r="D1465" s="2" t="s">
        <v>99</v>
      </c>
      <c r="E1465" s="2">
        <v>17.309999999999999</v>
      </c>
      <c r="F1465" s="2">
        <v>145.35</v>
      </c>
      <c r="G1465" s="2">
        <v>-17.516670000000001</v>
      </c>
      <c r="H1465" s="2">
        <v>145.58330000000001</v>
      </c>
      <c r="I1465" s="2">
        <v>920</v>
      </c>
      <c r="J1465" t="s">
        <v>40</v>
      </c>
      <c r="K1465" s="1">
        <v>18599</v>
      </c>
      <c r="L1465" t="s">
        <v>100</v>
      </c>
      <c r="M1465" t="s">
        <v>75</v>
      </c>
      <c r="N1465" t="s">
        <v>24</v>
      </c>
      <c r="O1465" t="s">
        <v>18</v>
      </c>
      <c r="P1465" t="s">
        <v>27</v>
      </c>
      <c r="Q1465">
        <v>4</v>
      </c>
      <c r="R1465">
        <v>11.44</v>
      </c>
      <c r="S1465">
        <f t="shared" si="83"/>
        <v>63040</v>
      </c>
      <c r="T1465">
        <f t="shared" si="84"/>
        <v>24475</v>
      </c>
      <c r="U1465">
        <f t="shared" si="85"/>
        <v>2.5756894790602658</v>
      </c>
      <c r="V1465">
        <v>352</v>
      </c>
      <c r="W1465">
        <v>381</v>
      </c>
    </row>
    <row r="1466" spans="1:24" x14ac:dyDescent="0.2">
      <c r="A1466">
        <v>27</v>
      </c>
      <c r="B1466" t="s">
        <v>80</v>
      </c>
      <c r="C1466" t="s">
        <v>55</v>
      </c>
      <c r="D1466" s="2" t="s">
        <v>99</v>
      </c>
      <c r="E1466" s="2">
        <v>17.309999999999999</v>
      </c>
      <c r="F1466" s="2">
        <v>145.35</v>
      </c>
      <c r="G1466" s="2">
        <v>-17.516670000000001</v>
      </c>
      <c r="H1466" s="2">
        <v>145.58330000000001</v>
      </c>
      <c r="I1466" s="2">
        <v>920</v>
      </c>
      <c r="J1466" t="s">
        <v>40</v>
      </c>
      <c r="K1466" s="1">
        <v>18599</v>
      </c>
      <c r="L1466" t="s">
        <v>100</v>
      </c>
      <c r="M1466" t="s">
        <v>75</v>
      </c>
      <c r="N1466" t="s">
        <v>24</v>
      </c>
      <c r="O1466" t="s">
        <v>18</v>
      </c>
      <c r="P1466" t="s">
        <v>27</v>
      </c>
      <c r="Q1466">
        <v>5</v>
      </c>
      <c r="R1466">
        <v>13.76</v>
      </c>
      <c r="S1466">
        <f t="shared" si="83"/>
        <v>63040</v>
      </c>
      <c r="T1466">
        <f t="shared" si="84"/>
        <v>24475</v>
      </c>
      <c r="U1466">
        <f t="shared" si="85"/>
        <v>2.5756894790602658</v>
      </c>
      <c r="V1466">
        <v>352</v>
      </c>
      <c r="W1466">
        <v>381</v>
      </c>
    </row>
    <row r="1467" spans="1:24" x14ac:dyDescent="0.2">
      <c r="A1467">
        <v>27</v>
      </c>
      <c r="B1467" t="s">
        <v>80</v>
      </c>
      <c r="C1467" t="s">
        <v>55</v>
      </c>
      <c r="D1467" s="2" t="s">
        <v>99</v>
      </c>
      <c r="E1467" s="2">
        <v>17.309999999999999</v>
      </c>
      <c r="F1467" s="2">
        <v>145.35</v>
      </c>
      <c r="G1467" s="2">
        <v>-17.516670000000001</v>
      </c>
      <c r="H1467" s="2">
        <v>145.58330000000001</v>
      </c>
      <c r="I1467" s="2">
        <v>920</v>
      </c>
      <c r="J1467" t="s">
        <v>40</v>
      </c>
      <c r="K1467" s="1">
        <v>18599</v>
      </c>
      <c r="L1467" t="s">
        <v>100</v>
      </c>
      <c r="M1467" t="s">
        <v>75</v>
      </c>
      <c r="N1467" t="s">
        <v>24</v>
      </c>
      <c r="O1467" t="s">
        <v>18</v>
      </c>
      <c r="P1467" t="s">
        <v>27</v>
      </c>
      <c r="Q1467">
        <v>6</v>
      </c>
      <c r="R1467">
        <v>12.47</v>
      </c>
      <c r="S1467">
        <f t="shared" si="83"/>
        <v>63040</v>
      </c>
      <c r="T1467">
        <f t="shared" si="84"/>
        <v>24475</v>
      </c>
      <c r="U1467">
        <f t="shared" si="85"/>
        <v>2.5756894790602658</v>
      </c>
      <c r="V1467">
        <v>352</v>
      </c>
      <c r="W1467">
        <v>381</v>
      </c>
    </row>
    <row r="1468" spans="1:24" x14ac:dyDescent="0.2">
      <c r="A1468">
        <v>27</v>
      </c>
      <c r="B1468" t="s">
        <v>80</v>
      </c>
      <c r="C1468" t="s">
        <v>55</v>
      </c>
      <c r="D1468" s="2" t="s">
        <v>99</v>
      </c>
      <c r="E1468" s="2">
        <v>17.309999999999999</v>
      </c>
      <c r="F1468" s="2">
        <v>145.35</v>
      </c>
      <c r="G1468" s="2">
        <v>-17.516670000000001</v>
      </c>
      <c r="H1468" s="2">
        <v>145.58330000000001</v>
      </c>
      <c r="I1468" s="2">
        <v>920</v>
      </c>
      <c r="J1468" t="s">
        <v>40</v>
      </c>
      <c r="K1468" s="1">
        <v>18599</v>
      </c>
      <c r="L1468" t="s">
        <v>100</v>
      </c>
      <c r="M1468" t="s">
        <v>75</v>
      </c>
      <c r="N1468" t="s">
        <v>24</v>
      </c>
      <c r="O1468" t="s">
        <v>18</v>
      </c>
      <c r="P1468" t="s">
        <v>27</v>
      </c>
      <c r="Q1468">
        <v>7</v>
      </c>
      <c r="R1468">
        <v>11.39</v>
      </c>
      <c r="S1468">
        <f t="shared" si="83"/>
        <v>63040</v>
      </c>
      <c r="T1468">
        <f t="shared" si="84"/>
        <v>24475</v>
      </c>
      <c r="U1468">
        <f t="shared" si="85"/>
        <v>2.5756894790602658</v>
      </c>
      <c r="V1468">
        <v>352</v>
      </c>
      <c r="W1468">
        <v>381</v>
      </c>
    </row>
    <row r="1469" spans="1:24" x14ac:dyDescent="0.2">
      <c r="A1469">
        <v>27</v>
      </c>
      <c r="B1469" t="s">
        <v>80</v>
      </c>
      <c r="C1469" t="s">
        <v>55</v>
      </c>
      <c r="D1469" s="2" t="s">
        <v>99</v>
      </c>
      <c r="E1469" s="2">
        <v>17.309999999999999</v>
      </c>
      <c r="F1469" s="2">
        <v>145.35</v>
      </c>
      <c r="G1469" s="2">
        <v>-17.516670000000001</v>
      </c>
      <c r="H1469" s="2">
        <v>145.58330000000001</v>
      </c>
      <c r="I1469" s="2">
        <v>920</v>
      </c>
      <c r="J1469" t="s">
        <v>40</v>
      </c>
      <c r="K1469" s="1">
        <v>18599</v>
      </c>
      <c r="L1469" t="s">
        <v>100</v>
      </c>
      <c r="M1469" t="s">
        <v>75</v>
      </c>
      <c r="N1469" t="s">
        <v>24</v>
      </c>
      <c r="O1469" t="s">
        <v>18</v>
      </c>
      <c r="P1469" t="s">
        <v>27</v>
      </c>
      <c r="Q1469">
        <v>8</v>
      </c>
      <c r="R1469">
        <v>11.01</v>
      </c>
      <c r="S1469">
        <f t="shared" si="83"/>
        <v>63040</v>
      </c>
      <c r="T1469">
        <f t="shared" si="84"/>
        <v>24475</v>
      </c>
      <c r="U1469">
        <f t="shared" si="85"/>
        <v>2.5756894790602658</v>
      </c>
      <c r="V1469">
        <v>352</v>
      </c>
      <c r="W1469">
        <v>381</v>
      </c>
    </row>
    <row r="1470" spans="1:24" x14ac:dyDescent="0.2">
      <c r="A1470">
        <v>27</v>
      </c>
      <c r="B1470" t="s">
        <v>80</v>
      </c>
      <c r="C1470" t="s">
        <v>55</v>
      </c>
      <c r="D1470" s="2" t="s">
        <v>99</v>
      </c>
      <c r="E1470" s="2">
        <v>17.309999999999999</v>
      </c>
      <c r="F1470" s="2">
        <v>145.35</v>
      </c>
      <c r="G1470" s="2">
        <v>-17.516670000000001</v>
      </c>
      <c r="H1470" s="2">
        <v>145.58330000000001</v>
      </c>
      <c r="I1470" s="2">
        <v>920</v>
      </c>
      <c r="J1470" t="s">
        <v>40</v>
      </c>
      <c r="K1470" s="1">
        <v>18599</v>
      </c>
      <c r="L1470" t="s">
        <v>100</v>
      </c>
      <c r="M1470" t="s">
        <v>75</v>
      </c>
      <c r="N1470" t="s">
        <v>24</v>
      </c>
      <c r="O1470" t="s">
        <v>18</v>
      </c>
      <c r="P1470" t="s">
        <v>27</v>
      </c>
      <c r="Q1470">
        <v>9</v>
      </c>
      <c r="R1470">
        <v>12.3</v>
      </c>
      <c r="S1470">
        <f t="shared" si="83"/>
        <v>63040</v>
      </c>
      <c r="T1470">
        <f t="shared" si="84"/>
        <v>24475</v>
      </c>
      <c r="U1470">
        <f t="shared" si="85"/>
        <v>2.5756894790602658</v>
      </c>
      <c r="V1470">
        <v>352</v>
      </c>
      <c r="W1470">
        <v>381</v>
      </c>
    </row>
    <row r="1471" spans="1:24" x14ac:dyDescent="0.2">
      <c r="A1471">
        <v>27</v>
      </c>
      <c r="B1471" t="s">
        <v>80</v>
      </c>
      <c r="C1471" t="s">
        <v>55</v>
      </c>
      <c r="D1471" s="2" t="s">
        <v>99</v>
      </c>
      <c r="E1471" s="2">
        <v>17.309999999999999</v>
      </c>
      <c r="F1471" s="2">
        <v>145.35</v>
      </c>
      <c r="G1471" s="2">
        <v>-17.516670000000001</v>
      </c>
      <c r="H1471" s="2">
        <v>145.58330000000001</v>
      </c>
      <c r="I1471" s="2">
        <v>920</v>
      </c>
      <c r="J1471" t="s">
        <v>40</v>
      </c>
      <c r="K1471" s="1">
        <v>18599</v>
      </c>
      <c r="L1471" t="s">
        <v>100</v>
      </c>
      <c r="M1471" t="s">
        <v>75</v>
      </c>
      <c r="N1471" t="s">
        <v>24</v>
      </c>
      <c r="O1471" t="s">
        <v>18</v>
      </c>
      <c r="P1471" t="s">
        <v>27</v>
      </c>
      <c r="Q1471">
        <v>10</v>
      </c>
      <c r="R1471">
        <v>11.32</v>
      </c>
      <c r="S1471">
        <f t="shared" si="83"/>
        <v>63040</v>
      </c>
      <c r="T1471">
        <f t="shared" si="84"/>
        <v>24475</v>
      </c>
      <c r="U1471">
        <f t="shared" si="85"/>
        <v>2.5756894790602658</v>
      </c>
      <c r="V1471">
        <v>352</v>
      </c>
      <c r="W1471">
        <v>381</v>
      </c>
    </row>
    <row r="1472" spans="1:24" x14ac:dyDescent="0.2">
      <c r="A1472">
        <v>28</v>
      </c>
      <c r="B1472" t="s">
        <v>101</v>
      </c>
      <c r="C1472" t="s">
        <v>102</v>
      </c>
      <c r="D1472" s="2" t="s">
        <v>104</v>
      </c>
      <c r="E1472" s="2">
        <v>17.149999999999999</v>
      </c>
      <c r="F1472">
        <v>145.30000000000001</v>
      </c>
      <c r="G1472">
        <v>-17.25</v>
      </c>
      <c r="H1472">
        <v>145.05000000000001</v>
      </c>
      <c r="I1472">
        <v>760</v>
      </c>
      <c r="J1472" t="s">
        <v>40</v>
      </c>
      <c r="K1472" s="1">
        <v>39692</v>
      </c>
      <c r="L1472">
        <v>1</v>
      </c>
      <c r="M1472" t="s">
        <v>105</v>
      </c>
      <c r="N1472" t="s">
        <v>24</v>
      </c>
      <c r="O1472" t="s">
        <v>15</v>
      </c>
      <c r="P1472" t="s">
        <v>27</v>
      </c>
      <c r="Q1472">
        <v>1</v>
      </c>
      <c r="R1472">
        <v>21.643000000000001</v>
      </c>
      <c r="S1472">
        <f>503.29*100</f>
        <v>50329</v>
      </c>
      <c r="T1472">
        <f>153.49*100</f>
        <v>15349</v>
      </c>
      <c r="U1472">
        <f>76.63/23.37</f>
        <v>3.2789901583226357</v>
      </c>
      <c r="X1472" t="s">
        <v>103</v>
      </c>
    </row>
    <row r="1473" spans="1:24" x14ac:dyDescent="0.2">
      <c r="A1473">
        <v>28</v>
      </c>
      <c r="B1473" t="s">
        <v>101</v>
      </c>
      <c r="C1473" t="s">
        <v>102</v>
      </c>
      <c r="D1473" s="2" t="s">
        <v>104</v>
      </c>
      <c r="E1473" s="2">
        <v>17.149999999999999</v>
      </c>
      <c r="F1473">
        <v>145.30000000000001</v>
      </c>
      <c r="G1473">
        <v>-17.25</v>
      </c>
      <c r="H1473">
        <v>145.05000000000001</v>
      </c>
      <c r="I1473">
        <v>760</v>
      </c>
      <c r="J1473" t="s">
        <v>40</v>
      </c>
      <c r="K1473" s="1">
        <v>39692</v>
      </c>
      <c r="L1473">
        <v>1</v>
      </c>
      <c r="M1473" t="s">
        <v>105</v>
      </c>
      <c r="N1473" t="s">
        <v>24</v>
      </c>
      <c r="O1473" t="s">
        <v>15</v>
      </c>
      <c r="P1473" t="s">
        <v>27</v>
      </c>
      <c r="Q1473">
        <v>2</v>
      </c>
      <c r="R1473">
        <v>20.556000000000001</v>
      </c>
      <c r="S1473">
        <f t="shared" ref="S1473:S1536" si="86">503.29*100</f>
        <v>50329</v>
      </c>
      <c r="T1473">
        <f t="shared" ref="T1473:T1536" si="87">153.49*100</f>
        <v>15349</v>
      </c>
      <c r="U1473">
        <f t="shared" ref="U1473:U1536" si="88">76.63/23.37</f>
        <v>3.2789901583226357</v>
      </c>
      <c r="X1473" t="s">
        <v>103</v>
      </c>
    </row>
    <row r="1474" spans="1:24" x14ac:dyDescent="0.2">
      <c r="A1474">
        <v>28</v>
      </c>
      <c r="B1474" t="s">
        <v>101</v>
      </c>
      <c r="C1474" t="s">
        <v>102</v>
      </c>
      <c r="D1474" s="2" t="s">
        <v>104</v>
      </c>
      <c r="E1474" s="2">
        <v>17.149999999999999</v>
      </c>
      <c r="F1474">
        <v>145.30000000000001</v>
      </c>
      <c r="G1474">
        <v>-17.25</v>
      </c>
      <c r="H1474">
        <v>145.05000000000001</v>
      </c>
      <c r="I1474">
        <v>760</v>
      </c>
      <c r="J1474" t="s">
        <v>40</v>
      </c>
      <c r="K1474" s="1">
        <v>39692</v>
      </c>
      <c r="L1474">
        <v>1</v>
      </c>
      <c r="M1474" t="s">
        <v>105</v>
      </c>
      <c r="N1474" t="s">
        <v>24</v>
      </c>
      <c r="O1474" t="s">
        <v>15</v>
      </c>
      <c r="P1474" t="s">
        <v>27</v>
      </c>
      <c r="Q1474">
        <v>3</v>
      </c>
      <c r="R1474">
        <v>21.635999999999999</v>
      </c>
      <c r="S1474">
        <f t="shared" si="86"/>
        <v>50329</v>
      </c>
      <c r="T1474">
        <f t="shared" si="87"/>
        <v>15349</v>
      </c>
      <c r="U1474">
        <f t="shared" si="88"/>
        <v>3.2789901583226357</v>
      </c>
      <c r="X1474" t="s">
        <v>103</v>
      </c>
    </row>
    <row r="1475" spans="1:24" x14ac:dyDescent="0.2">
      <c r="A1475">
        <v>28</v>
      </c>
      <c r="B1475" t="s">
        <v>101</v>
      </c>
      <c r="C1475" t="s">
        <v>102</v>
      </c>
      <c r="D1475" s="2" t="s">
        <v>104</v>
      </c>
      <c r="E1475" s="2">
        <v>17.149999999999999</v>
      </c>
      <c r="F1475">
        <v>145.30000000000001</v>
      </c>
      <c r="G1475">
        <v>-17.25</v>
      </c>
      <c r="H1475">
        <v>145.05000000000001</v>
      </c>
      <c r="I1475">
        <v>760</v>
      </c>
      <c r="J1475" t="s">
        <v>40</v>
      </c>
      <c r="K1475" s="1">
        <v>39692</v>
      </c>
      <c r="L1475">
        <v>1</v>
      </c>
      <c r="M1475" t="s">
        <v>105</v>
      </c>
      <c r="N1475" t="s">
        <v>24</v>
      </c>
      <c r="O1475" t="s">
        <v>15</v>
      </c>
      <c r="P1475" t="s">
        <v>27</v>
      </c>
      <c r="Q1475">
        <v>4</v>
      </c>
      <c r="R1475">
        <v>21.204000000000001</v>
      </c>
      <c r="S1475">
        <f t="shared" si="86"/>
        <v>50329</v>
      </c>
      <c r="T1475">
        <f t="shared" si="87"/>
        <v>15349</v>
      </c>
      <c r="U1475">
        <f t="shared" si="88"/>
        <v>3.2789901583226357</v>
      </c>
      <c r="X1475" t="s">
        <v>103</v>
      </c>
    </row>
    <row r="1476" spans="1:24" x14ac:dyDescent="0.2">
      <c r="A1476">
        <v>28</v>
      </c>
      <c r="B1476" t="s">
        <v>101</v>
      </c>
      <c r="C1476" t="s">
        <v>102</v>
      </c>
      <c r="D1476" s="2" t="s">
        <v>104</v>
      </c>
      <c r="E1476" s="2">
        <v>17.149999999999999</v>
      </c>
      <c r="F1476">
        <v>145.30000000000001</v>
      </c>
      <c r="G1476">
        <v>-17.25</v>
      </c>
      <c r="H1476">
        <v>145.05000000000001</v>
      </c>
      <c r="I1476">
        <v>760</v>
      </c>
      <c r="J1476" t="s">
        <v>40</v>
      </c>
      <c r="K1476" s="1">
        <v>39692</v>
      </c>
      <c r="L1476">
        <v>1</v>
      </c>
      <c r="M1476" t="s">
        <v>105</v>
      </c>
      <c r="N1476" t="s">
        <v>24</v>
      </c>
      <c r="O1476" t="s">
        <v>15</v>
      </c>
      <c r="P1476" t="s">
        <v>27</v>
      </c>
      <c r="Q1476">
        <v>5</v>
      </c>
      <c r="R1476">
        <v>21.806000000000001</v>
      </c>
      <c r="S1476">
        <f t="shared" si="86"/>
        <v>50329</v>
      </c>
      <c r="T1476">
        <f t="shared" si="87"/>
        <v>15349</v>
      </c>
      <c r="U1476">
        <f t="shared" si="88"/>
        <v>3.2789901583226357</v>
      </c>
      <c r="X1476" t="s">
        <v>103</v>
      </c>
    </row>
    <row r="1477" spans="1:24" x14ac:dyDescent="0.2">
      <c r="A1477">
        <v>28</v>
      </c>
      <c r="B1477" t="s">
        <v>101</v>
      </c>
      <c r="C1477" t="s">
        <v>102</v>
      </c>
      <c r="D1477" s="2" t="s">
        <v>104</v>
      </c>
      <c r="E1477" s="2">
        <v>17.149999999999999</v>
      </c>
      <c r="F1477">
        <v>145.30000000000001</v>
      </c>
      <c r="G1477">
        <v>-17.25</v>
      </c>
      <c r="H1477">
        <v>145.05000000000001</v>
      </c>
      <c r="I1477">
        <v>760</v>
      </c>
      <c r="J1477" t="s">
        <v>40</v>
      </c>
      <c r="K1477" s="1">
        <v>39692</v>
      </c>
      <c r="L1477">
        <v>1</v>
      </c>
      <c r="M1477" t="s">
        <v>105</v>
      </c>
      <c r="N1477" t="s">
        <v>24</v>
      </c>
      <c r="O1477" t="s">
        <v>15</v>
      </c>
      <c r="P1477" t="s">
        <v>27</v>
      </c>
      <c r="Q1477">
        <v>6</v>
      </c>
      <c r="R1477">
        <v>22.483000000000001</v>
      </c>
      <c r="S1477">
        <f t="shared" si="86"/>
        <v>50329</v>
      </c>
      <c r="T1477">
        <f t="shared" si="87"/>
        <v>15349</v>
      </c>
      <c r="U1477">
        <f t="shared" si="88"/>
        <v>3.2789901583226357</v>
      </c>
      <c r="X1477" t="s">
        <v>103</v>
      </c>
    </row>
    <row r="1478" spans="1:24" x14ac:dyDescent="0.2">
      <c r="A1478">
        <v>28</v>
      </c>
      <c r="B1478" t="s">
        <v>101</v>
      </c>
      <c r="C1478" t="s">
        <v>102</v>
      </c>
      <c r="D1478" s="2" t="s">
        <v>104</v>
      </c>
      <c r="E1478" s="2">
        <v>17.149999999999999</v>
      </c>
      <c r="F1478">
        <v>145.30000000000001</v>
      </c>
      <c r="G1478">
        <v>-17.25</v>
      </c>
      <c r="H1478">
        <v>145.05000000000001</v>
      </c>
      <c r="I1478">
        <v>760</v>
      </c>
      <c r="J1478" t="s">
        <v>40</v>
      </c>
      <c r="K1478" s="1">
        <v>39692</v>
      </c>
      <c r="L1478">
        <v>1</v>
      </c>
      <c r="M1478" t="s">
        <v>105</v>
      </c>
      <c r="N1478" t="s">
        <v>24</v>
      </c>
      <c r="O1478" t="s">
        <v>15</v>
      </c>
      <c r="P1478" t="s">
        <v>27</v>
      </c>
      <c r="Q1478">
        <v>7</v>
      </c>
      <c r="R1478">
        <v>24.457999999999998</v>
      </c>
      <c r="S1478">
        <f t="shared" si="86"/>
        <v>50329</v>
      </c>
      <c r="T1478">
        <f t="shared" si="87"/>
        <v>15349</v>
      </c>
      <c r="U1478">
        <f t="shared" si="88"/>
        <v>3.2789901583226357</v>
      </c>
      <c r="X1478" t="s">
        <v>103</v>
      </c>
    </row>
    <row r="1479" spans="1:24" x14ac:dyDescent="0.2">
      <c r="A1479">
        <v>28</v>
      </c>
      <c r="B1479" t="s">
        <v>101</v>
      </c>
      <c r="C1479" t="s">
        <v>102</v>
      </c>
      <c r="D1479" s="2" t="s">
        <v>104</v>
      </c>
      <c r="E1479" s="2">
        <v>17.149999999999999</v>
      </c>
      <c r="F1479">
        <v>145.30000000000001</v>
      </c>
      <c r="G1479">
        <v>-17.25</v>
      </c>
      <c r="H1479">
        <v>145.05000000000001</v>
      </c>
      <c r="I1479">
        <v>760</v>
      </c>
      <c r="J1479" t="s">
        <v>40</v>
      </c>
      <c r="K1479" s="1">
        <v>39692</v>
      </c>
      <c r="L1479">
        <v>1</v>
      </c>
      <c r="M1479" t="s">
        <v>105</v>
      </c>
      <c r="N1479" t="s">
        <v>24</v>
      </c>
      <c r="O1479" t="s">
        <v>15</v>
      </c>
      <c r="P1479" t="s">
        <v>27</v>
      </c>
      <c r="Q1479">
        <v>8</v>
      </c>
      <c r="R1479">
        <v>22.876000000000001</v>
      </c>
      <c r="S1479">
        <f t="shared" si="86"/>
        <v>50329</v>
      </c>
      <c r="T1479">
        <f t="shared" si="87"/>
        <v>15349</v>
      </c>
      <c r="U1479">
        <f t="shared" si="88"/>
        <v>3.2789901583226357</v>
      </c>
      <c r="X1479" t="s">
        <v>103</v>
      </c>
    </row>
    <row r="1480" spans="1:24" x14ac:dyDescent="0.2">
      <c r="A1480">
        <v>28</v>
      </c>
      <c r="B1480" t="s">
        <v>101</v>
      </c>
      <c r="C1480" t="s">
        <v>102</v>
      </c>
      <c r="D1480" s="2" t="s">
        <v>104</v>
      </c>
      <c r="E1480" s="2">
        <v>17.149999999999999</v>
      </c>
      <c r="F1480">
        <v>145.30000000000001</v>
      </c>
      <c r="G1480">
        <v>-17.25</v>
      </c>
      <c r="H1480">
        <v>145.05000000000001</v>
      </c>
      <c r="I1480">
        <v>760</v>
      </c>
      <c r="J1480" t="s">
        <v>40</v>
      </c>
      <c r="K1480" s="1">
        <v>39692</v>
      </c>
      <c r="L1480">
        <v>1</v>
      </c>
      <c r="M1480" t="s">
        <v>105</v>
      </c>
      <c r="N1480" t="s">
        <v>24</v>
      </c>
      <c r="O1480" t="s">
        <v>15</v>
      </c>
      <c r="P1480" t="s">
        <v>27</v>
      </c>
      <c r="Q1480">
        <v>9</v>
      </c>
      <c r="R1480">
        <v>21.327999999999999</v>
      </c>
      <c r="S1480">
        <f t="shared" si="86"/>
        <v>50329</v>
      </c>
      <c r="T1480">
        <f t="shared" si="87"/>
        <v>15349</v>
      </c>
      <c r="U1480">
        <f t="shared" si="88"/>
        <v>3.2789901583226357</v>
      </c>
      <c r="X1480" t="s">
        <v>103</v>
      </c>
    </row>
    <row r="1481" spans="1:24" x14ac:dyDescent="0.2">
      <c r="A1481">
        <v>28</v>
      </c>
      <c r="B1481" t="s">
        <v>101</v>
      </c>
      <c r="C1481" t="s">
        <v>102</v>
      </c>
      <c r="D1481" s="2" t="s">
        <v>104</v>
      </c>
      <c r="E1481" s="2">
        <v>17.149999999999999</v>
      </c>
      <c r="F1481">
        <v>145.30000000000001</v>
      </c>
      <c r="G1481">
        <v>-17.25</v>
      </c>
      <c r="H1481">
        <v>145.05000000000001</v>
      </c>
      <c r="I1481">
        <v>760</v>
      </c>
      <c r="J1481" t="s">
        <v>40</v>
      </c>
      <c r="K1481" s="1">
        <v>39692</v>
      </c>
      <c r="L1481">
        <v>1</v>
      </c>
      <c r="M1481" t="s">
        <v>105</v>
      </c>
      <c r="N1481" t="s">
        <v>24</v>
      </c>
      <c r="O1481" t="s">
        <v>15</v>
      </c>
      <c r="P1481" t="s">
        <v>27</v>
      </c>
      <c r="Q1481">
        <v>10</v>
      </c>
      <c r="R1481">
        <v>20.074999999999999</v>
      </c>
      <c r="S1481">
        <f t="shared" si="86"/>
        <v>50329</v>
      </c>
      <c r="T1481">
        <f t="shared" si="87"/>
        <v>15349</v>
      </c>
      <c r="U1481">
        <f t="shared" si="88"/>
        <v>3.2789901583226357</v>
      </c>
      <c r="X1481" t="s">
        <v>103</v>
      </c>
    </row>
    <row r="1482" spans="1:24" hidden="1" x14ac:dyDescent="0.2">
      <c r="A1482">
        <v>28</v>
      </c>
      <c r="B1482" t="s">
        <v>101</v>
      </c>
      <c r="C1482" t="s">
        <v>102</v>
      </c>
      <c r="D1482" s="2" t="s">
        <v>104</v>
      </c>
      <c r="E1482" s="2">
        <v>17.149999999999999</v>
      </c>
      <c r="F1482">
        <v>145.30000000000001</v>
      </c>
      <c r="G1482">
        <v>-17.25</v>
      </c>
      <c r="H1482">
        <v>145.05000000000001</v>
      </c>
      <c r="I1482">
        <v>760</v>
      </c>
      <c r="J1482" t="s">
        <v>40</v>
      </c>
      <c r="K1482" s="1">
        <v>39692</v>
      </c>
      <c r="L1482">
        <v>1</v>
      </c>
      <c r="M1482" t="s">
        <v>105</v>
      </c>
      <c r="N1482" t="s">
        <v>24</v>
      </c>
      <c r="O1482" t="s">
        <v>15</v>
      </c>
      <c r="P1482" t="s">
        <v>26</v>
      </c>
      <c r="Q1482">
        <v>11</v>
      </c>
      <c r="R1482">
        <v>21.658000000000001</v>
      </c>
      <c r="S1482">
        <f t="shared" si="86"/>
        <v>50329</v>
      </c>
      <c r="T1482">
        <f t="shared" si="87"/>
        <v>15349</v>
      </c>
      <c r="U1482">
        <f t="shared" si="88"/>
        <v>3.2789901583226357</v>
      </c>
      <c r="X1482" t="s">
        <v>103</v>
      </c>
    </row>
    <row r="1483" spans="1:24" hidden="1" x14ac:dyDescent="0.2">
      <c r="A1483">
        <v>28</v>
      </c>
      <c r="B1483" t="s">
        <v>101</v>
      </c>
      <c r="C1483" t="s">
        <v>102</v>
      </c>
      <c r="D1483" s="2" t="s">
        <v>104</v>
      </c>
      <c r="E1483" s="2">
        <v>17.149999999999999</v>
      </c>
      <c r="F1483">
        <v>145.30000000000001</v>
      </c>
      <c r="G1483">
        <v>-17.25</v>
      </c>
      <c r="H1483">
        <v>145.05000000000001</v>
      </c>
      <c r="I1483">
        <v>760</v>
      </c>
      <c r="J1483" t="s">
        <v>40</v>
      </c>
      <c r="K1483" s="1">
        <v>39692</v>
      </c>
      <c r="L1483">
        <v>1</v>
      </c>
      <c r="M1483" t="s">
        <v>105</v>
      </c>
      <c r="N1483" t="s">
        <v>24</v>
      </c>
      <c r="O1483" t="s">
        <v>15</v>
      </c>
      <c r="P1483" t="s">
        <v>26</v>
      </c>
      <c r="Q1483">
        <v>12</v>
      </c>
      <c r="R1483">
        <v>20.472000000000001</v>
      </c>
      <c r="S1483">
        <f t="shared" si="86"/>
        <v>50329</v>
      </c>
      <c r="T1483">
        <f t="shared" si="87"/>
        <v>15349</v>
      </c>
      <c r="U1483">
        <f t="shared" si="88"/>
        <v>3.2789901583226357</v>
      </c>
      <c r="X1483" t="s">
        <v>103</v>
      </c>
    </row>
    <row r="1484" spans="1:24" hidden="1" x14ac:dyDescent="0.2">
      <c r="A1484">
        <v>28</v>
      </c>
      <c r="B1484" t="s">
        <v>101</v>
      </c>
      <c r="C1484" t="s">
        <v>102</v>
      </c>
      <c r="D1484" s="2" t="s">
        <v>104</v>
      </c>
      <c r="E1484" s="2">
        <v>17.149999999999999</v>
      </c>
      <c r="F1484">
        <v>145.30000000000001</v>
      </c>
      <c r="G1484">
        <v>-17.25</v>
      </c>
      <c r="H1484">
        <v>145.05000000000001</v>
      </c>
      <c r="I1484">
        <v>760</v>
      </c>
      <c r="J1484" t="s">
        <v>40</v>
      </c>
      <c r="K1484" s="1">
        <v>39692</v>
      </c>
      <c r="L1484">
        <v>1</v>
      </c>
      <c r="M1484" t="s">
        <v>105</v>
      </c>
      <c r="N1484" t="s">
        <v>24</v>
      </c>
      <c r="O1484" t="s">
        <v>15</v>
      </c>
      <c r="P1484" t="s">
        <v>26</v>
      </c>
      <c r="Q1484">
        <v>13</v>
      </c>
      <c r="R1484">
        <v>22.085000000000001</v>
      </c>
      <c r="S1484">
        <f t="shared" si="86"/>
        <v>50329</v>
      </c>
      <c r="T1484">
        <f t="shared" si="87"/>
        <v>15349</v>
      </c>
      <c r="U1484">
        <f t="shared" si="88"/>
        <v>3.2789901583226357</v>
      </c>
      <c r="X1484" t="s">
        <v>103</v>
      </c>
    </row>
    <row r="1485" spans="1:24" hidden="1" x14ac:dyDescent="0.2">
      <c r="A1485">
        <v>28</v>
      </c>
      <c r="B1485" t="s">
        <v>101</v>
      </c>
      <c r="C1485" t="s">
        <v>102</v>
      </c>
      <c r="D1485" s="2" t="s">
        <v>104</v>
      </c>
      <c r="E1485" s="2">
        <v>17.149999999999999</v>
      </c>
      <c r="F1485">
        <v>145.30000000000001</v>
      </c>
      <c r="G1485">
        <v>-17.25</v>
      </c>
      <c r="H1485">
        <v>145.05000000000001</v>
      </c>
      <c r="I1485">
        <v>760</v>
      </c>
      <c r="J1485" t="s">
        <v>40</v>
      </c>
      <c r="K1485" s="1">
        <v>39692</v>
      </c>
      <c r="L1485">
        <v>1</v>
      </c>
      <c r="M1485" t="s">
        <v>105</v>
      </c>
      <c r="N1485" t="s">
        <v>24</v>
      </c>
      <c r="O1485" t="s">
        <v>15</v>
      </c>
      <c r="P1485" t="s">
        <v>26</v>
      </c>
      <c r="Q1485">
        <v>14</v>
      </c>
      <c r="R1485">
        <v>23.31</v>
      </c>
      <c r="S1485">
        <f t="shared" si="86"/>
        <v>50329</v>
      </c>
      <c r="T1485">
        <f t="shared" si="87"/>
        <v>15349</v>
      </c>
      <c r="U1485">
        <f t="shared" si="88"/>
        <v>3.2789901583226357</v>
      </c>
      <c r="X1485" t="s">
        <v>103</v>
      </c>
    </row>
    <row r="1486" spans="1:24" hidden="1" x14ac:dyDescent="0.2">
      <c r="A1486">
        <v>28</v>
      </c>
      <c r="B1486" t="s">
        <v>101</v>
      </c>
      <c r="C1486" t="s">
        <v>102</v>
      </c>
      <c r="D1486" s="2" t="s">
        <v>104</v>
      </c>
      <c r="E1486" s="2">
        <v>17.149999999999999</v>
      </c>
      <c r="F1486">
        <v>145.30000000000001</v>
      </c>
      <c r="G1486">
        <v>-17.25</v>
      </c>
      <c r="H1486">
        <v>145.05000000000001</v>
      </c>
      <c r="I1486">
        <v>760</v>
      </c>
      <c r="J1486" t="s">
        <v>40</v>
      </c>
      <c r="K1486" s="1">
        <v>39692</v>
      </c>
      <c r="L1486">
        <v>1</v>
      </c>
      <c r="M1486" t="s">
        <v>105</v>
      </c>
      <c r="N1486" t="s">
        <v>24</v>
      </c>
      <c r="O1486" t="s">
        <v>15</v>
      </c>
      <c r="P1486" t="s">
        <v>26</v>
      </c>
      <c r="Q1486">
        <v>15</v>
      </c>
      <c r="R1486">
        <v>20.98</v>
      </c>
      <c r="S1486">
        <f t="shared" si="86"/>
        <v>50329</v>
      </c>
      <c r="T1486">
        <f t="shared" si="87"/>
        <v>15349</v>
      </c>
      <c r="U1486">
        <f t="shared" si="88"/>
        <v>3.2789901583226357</v>
      </c>
      <c r="X1486" t="s">
        <v>103</v>
      </c>
    </row>
    <row r="1487" spans="1:24" hidden="1" x14ac:dyDescent="0.2">
      <c r="A1487">
        <v>28</v>
      </c>
      <c r="B1487" t="s">
        <v>101</v>
      </c>
      <c r="C1487" t="s">
        <v>102</v>
      </c>
      <c r="D1487" s="2" t="s">
        <v>104</v>
      </c>
      <c r="E1487" s="2">
        <v>17.149999999999999</v>
      </c>
      <c r="F1487">
        <v>145.30000000000001</v>
      </c>
      <c r="G1487">
        <v>-17.25</v>
      </c>
      <c r="H1487">
        <v>145.05000000000001</v>
      </c>
      <c r="I1487">
        <v>760</v>
      </c>
      <c r="J1487" t="s">
        <v>40</v>
      </c>
      <c r="K1487" s="1">
        <v>39692</v>
      </c>
      <c r="L1487">
        <v>1</v>
      </c>
      <c r="M1487" t="s">
        <v>105</v>
      </c>
      <c r="N1487" t="s">
        <v>24</v>
      </c>
      <c r="O1487" t="s">
        <v>15</v>
      </c>
      <c r="P1487" t="s">
        <v>26</v>
      </c>
      <c r="Q1487">
        <v>16</v>
      </c>
      <c r="R1487">
        <v>19.343</v>
      </c>
      <c r="S1487">
        <f t="shared" si="86"/>
        <v>50329</v>
      </c>
      <c r="T1487">
        <f t="shared" si="87"/>
        <v>15349</v>
      </c>
      <c r="U1487">
        <f t="shared" si="88"/>
        <v>3.2789901583226357</v>
      </c>
      <c r="X1487" t="s">
        <v>103</v>
      </c>
    </row>
    <row r="1488" spans="1:24" hidden="1" x14ac:dyDescent="0.2">
      <c r="A1488">
        <v>28</v>
      </c>
      <c r="B1488" t="s">
        <v>101</v>
      </c>
      <c r="C1488" t="s">
        <v>102</v>
      </c>
      <c r="D1488" s="2" t="s">
        <v>104</v>
      </c>
      <c r="E1488" s="2">
        <v>17.149999999999999</v>
      </c>
      <c r="F1488">
        <v>145.30000000000001</v>
      </c>
      <c r="G1488">
        <v>-17.25</v>
      </c>
      <c r="H1488">
        <v>145.05000000000001</v>
      </c>
      <c r="I1488">
        <v>760</v>
      </c>
      <c r="J1488" t="s">
        <v>40</v>
      </c>
      <c r="K1488" s="1">
        <v>39692</v>
      </c>
      <c r="L1488">
        <v>1</v>
      </c>
      <c r="M1488" t="s">
        <v>105</v>
      </c>
      <c r="N1488" t="s">
        <v>24</v>
      </c>
      <c r="O1488" t="s">
        <v>15</v>
      </c>
      <c r="P1488" t="s">
        <v>26</v>
      </c>
      <c r="Q1488">
        <v>17</v>
      </c>
      <c r="R1488">
        <v>20.481000000000002</v>
      </c>
      <c r="S1488">
        <f t="shared" si="86"/>
        <v>50329</v>
      </c>
      <c r="T1488">
        <f t="shared" si="87"/>
        <v>15349</v>
      </c>
      <c r="U1488">
        <f t="shared" si="88"/>
        <v>3.2789901583226357</v>
      </c>
      <c r="X1488" t="s">
        <v>103</v>
      </c>
    </row>
    <row r="1489" spans="1:24" hidden="1" x14ac:dyDescent="0.2">
      <c r="A1489">
        <v>28</v>
      </c>
      <c r="B1489" t="s">
        <v>101</v>
      </c>
      <c r="C1489" t="s">
        <v>102</v>
      </c>
      <c r="D1489" s="2" t="s">
        <v>104</v>
      </c>
      <c r="E1489" s="2">
        <v>17.149999999999999</v>
      </c>
      <c r="F1489">
        <v>145.30000000000001</v>
      </c>
      <c r="G1489">
        <v>-17.25</v>
      </c>
      <c r="H1489">
        <v>145.05000000000001</v>
      </c>
      <c r="I1489">
        <v>760</v>
      </c>
      <c r="J1489" t="s">
        <v>40</v>
      </c>
      <c r="K1489" s="1">
        <v>39692</v>
      </c>
      <c r="L1489">
        <v>1</v>
      </c>
      <c r="M1489" t="s">
        <v>105</v>
      </c>
      <c r="N1489" t="s">
        <v>24</v>
      </c>
      <c r="O1489" t="s">
        <v>15</v>
      </c>
      <c r="P1489" t="s">
        <v>26</v>
      </c>
      <c r="Q1489">
        <v>18</v>
      </c>
      <c r="R1489">
        <v>23.608000000000001</v>
      </c>
      <c r="S1489">
        <f t="shared" si="86"/>
        <v>50329</v>
      </c>
      <c r="T1489">
        <f t="shared" si="87"/>
        <v>15349</v>
      </c>
      <c r="U1489">
        <f t="shared" si="88"/>
        <v>3.2789901583226357</v>
      </c>
      <c r="X1489" t="s">
        <v>103</v>
      </c>
    </row>
    <row r="1490" spans="1:24" hidden="1" x14ac:dyDescent="0.2">
      <c r="A1490">
        <v>28</v>
      </c>
      <c r="B1490" t="s">
        <v>101</v>
      </c>
      <c r="C1490" t="s">
        <v>102</v>
      </c>
      <c r="D1490" s="2" t="s">
        <v>104</v>
      </c>
      <c r="E1490" s="2">
        <v>17.149999999999999</v>
      </c>
      <c r="F1490">
        <v>145.30000000000001</v>
      </c>
      <c r="G1490">
        <v>-17.25</v>
      </c>
      <c r="H1490">
        <v>145.05000000000001</v>
      </c>
      <c r="I1490">
        <v>760</v>
      </c>
      <c r="J1490" t="s">
        <v>40</v>
      </c>
      <c r="K1490" s="1">
        <v>39692</v>
      </c>
      <c r="L1490">
        <v>1</v>
      </c>
      <c r="M1490" t="s">
        <v>105</v>
      </c>
      <c r="N1490" t="s">
        <v>24</v>
      </c>
      <c r="O1490" t="s">
        <v>15</v>
      </c>
      <c r="P1490" t="s">
        <v>26</v>
      </c>
      <c r="Q1490">
        <v>19</v>
      </c>
      <c r="R1490">
        <v>23.298999999999999</v>
      </c>
      <c r="S1490">
        <f t="shared" si="86"/>
        <v>50329</v>
      </c>
      <c r="T1490">
        <f t="shared" si="87"/>
        <v>15349</v>
      </c>
      <c r="U1490">
        <f t="shared" si="88"/>
        <v>3.2789901583226357</v>
      </c>
      <c r="X1490" t="s">
        <v>103</v>
      </c>
    </row>
    <row r="1491" spans="1:24" hidden="1" x14ac:dyDescent="0.2">
      <c r="A1491">
        <v>28</v>
      </c>
      <c r="B1491" t="s">
        <v>101</v>
      </c>
      <c r="C1491" t="s">
        <v>102</v>
      </c>
      <c r="D1491" s="2" t="s">
        <v>104</v>
      </c>
      <c r="E1491" s="2">
        <v>17.149999999999999</v>
      </c>
      <c r="F1491">
        <v>145.30000000000001</v>
      </c>
      <c r="G1491">
        <v>-17.25</v>
      </c>
      <c r="H1491">
        <v>145.05000000000001</v>
      </c>
      <c r="I1491">
        <v>760</v>
      </c>
      <c r="J1491" t="s">
        <v>40</v>
      </c>
      <c r="K1491" s="1">
        <v>39692</v>
      </c>
      <c r="L1491">
        <v>1</v>
      </c>
      <c r="M1491" t="s">
        <v>105</v>
      </c>
      <c r="N1491" t="s">
        <v>24</v>
      </c>
      <c r="O1491" t="s">
        <v>15</v>
      </c>
      <c r="P1491" t="s">
        <v>26</v>
      </c>
      <c r="Q1491">
        <v>20</v>
      </c>
      <c r="R1491">
        <v>21.59</v>
      </c>
      <c r="S1491">
        <f t="shared" si="86"/>
        <v>50329</v>
      </c>
      <c r="T1491">
        <f t="shared" si="87"/>
        <v>15349</v>
      </c>
      <c r="U1491">
        <f t="shared" si="88"/>
        <v>3.2789901583226357</v>
      </c>
      <c r="X1491" t="s">
        <v>103</v>
      </c>
    </row>
    <row r="1492" spans="1:24" x14ac:dyDescent="0.2">
      <c r="A1492">
        <v>28</v>
      </c>
      <c r="B1492" t="s">
        <v>101</v>
      </c>
      <c r="C1492" t="s">
        <v>102</v>
      </c>
      <c r="D1492" s="2" t="s">
        <v>104</v>
      </c>
      <c r="E1492" s="2">
        <v>17.149999999999999</v>
      </c>
      <c r="F1492">
        <v>145.30000000000001</v>
      </c>
      <c r="G1492">
        <v>-17.25</v>
      </c>
      <c r="H1492">
        <v>145.05000000000001</v>
      </c>
      <c r="I1492">
        <v>760</v>
      </c>
      <c r="J1492" t="s">
        <v>40</v>
      </c>
      <c r="K1492" s="1">
        <v>39692</v>
      </c>
      <c r="L1492">
        <v>1</v>
      </c>
      <c r="M1492" t="s">
        <v>105</v>
      </c>
      <c r="N1492" t="s">
        <v>24</v>
      </c>
      <c r="O1492" t="s">
        <v>18</v>
      </c>
      <c r="P1492" t="s">
        <v>27</v>
      </c>
      <c r="Q1492">
        <v>1</v>
      </c>
      <c r="R1492">
        <v>13.167999999999999</v>
      </c>
      <c r="S1492">
        <f t="shared" si="86"/>
        <v>50329</v>
      </c>
      <c r="T1492">
        <f t="shared" si="87"/>
        <v>15349</v>
      </c>
      <c r="U1492">
        <f t="shared" si="88"/>
        <v>3.2789901583226357</v>
      </c>
      <c r="X1492" t="s">
        <v>103</v>
      </c>
    </row>
    <row r="1493" spans="1:24" x14ac:dyDescent="0.2">
      <c r="A1493">
        <v>28</v>
      </c>
      <c r="B1493" t="s">
        <v>101</v>
      </c>
      <c r="C1493" t="s">
        <v>102</v>
      </c>
      <c r="D1493" s="2" t="s">
        <v>104</v>
      </c>
      <c r="E1493" s="2">
        <v>17.149999999999999</v>
      </c>
      <c r="F1493">
        <v>145.30000000000001</v>
      </c>
      <c r="G1493">
        <v>-17.25</v>
      </c>
      <c r="H1493">
        <v>145.05000000000001</v>
      </c>
      <c r="I1493">
        <v>760</v>
      </c>
      <c r="J1493" t="s">
        <v>40</v>
      </c>
      <c r="K1493" s="1">
        <v>39692</v>
      </c>
      <c r="L1493">
        <v>1</v>
      </c>
      <c r="M1493" t="s">
        <v>105</v>
      </c>
      <c r="N1493" t="s">
        <v>24</v>
      </c>
      <c r="O1493" t="s">
        <v>18</v>
      </c>
      <c r="P1493" t="s">
        <v>27</v>
      </c>
      <c r="Q1493">
        <v>2</v>
      </c>
      <c r="R1493">
        <v>14.757999999999999</v>
      </c>
      <c r="S1493">
        <f t="shared" si="86"/>
        <v>50329</v>
      </c>
      <c r="T1493">
        <f t="shared" si="87"/>
        <v>15349</v>
      </c>
      <c r="U1493">
        <f t="shared" si="88"/>
        <v>3.2789901583226357</v>
      </c>
      <c r="X1493" t="s">
        <v>103</v>
      </c>
    </row>
    <row r="1494" spans="1:24" x14ac:dyDescent="0.2">
      <c r="A1494">
        <v>28</v>
      </c>
      <c r="B1494" t="s">
        <v>101</v>
      </c>
      <c r="C1494" t="s">
        <v>102</v>
      </c>
      <c r="D1494" s="2" t="s">
        <v>104</v>
      </c>
      <c r="E1494" s="2">
        <v>17.149999999999999</v>
      </c>
      <c r="F1494">
        <v>145.30000000000001</v>
      </c>
      <c r="G1494">
        <v>-17.25</v>
      </c>
      <c r="H1494">
        <v>145.05000000000001</v>
      </c>
      <c r="I1494">
        <v>760</v>
      </c>
      <c r="J1494" t="s">
        <v>40</v>
      </c>
      <c r="K1494" s="1">
        <v>39692</v>
      </c>
      <c r="L1494">
        <v>1</v>
      </c>
      <c r="M1494" t="s">
        <v>105</v>
      </c>
      <c r="N1494" t="s">
        <v>24</v>
      </c>
      <c r="O1494" t="s">
        <v>18</v>
      </c>
      <c r="P1494" t="s">
        <v>27</v>
      </c>
      <c r="Q1494">
        <v>3</v>
      </c>
      <c r="R1494">
        <v>14.045999999999999</v>
      </c>
      <c r="S1494">
        <f t="shared" si="86"/>
        <v>50329</v>
      </c>
      <c r="T1494">
        <f t="shared" si="87"/>
        <v>15349</v>
      </c>
      <c r="U1494">
        <f t="shared" si="88"/>
        <v>3.2789901583226357</v>
      </c>
      <c r="X1494" t="s">
        <v>103</v>
      </c>
    </row>
    <row r="1495" spans="1:24" x14ac:dyDescent="0.2">
      <c r="A1495">
        <v>28</v>
      </c>
      <c r="B1495" t="s">
        <v>101</v>
      </c>
      <c r="C1495" t="s">
        <v>102</v>
      </c>
      <c r="D1495" s="2" t="s">
        <v>104</v>
      </c>
      <c r="E1495" s="2">
        <v>17.149999999999999</v>
      </c>
      <c r="F1495">
        <v>145.30000000000001</v>
      </c>
      <c r="G1495">
        <v>-17.25</v>
      </c>
      <c r="H1495">
        <v>145.05000000000001</v>
      </c>
      <c r="I1495">
        <v>760</v>
      </c>
      <c r="J1495" t="s">
        <v>40</v>
      </c>
      <c r="K1495" s="1">
        <v>39692</v>
      </c>
      <c r="L1495">
        <v>1</v>
      </c>
      <c r="M1495" t="s">
        <v>105</v>
      </c>
      <c r="N1495" t="s">
        <v>24</v>
      </c>
      <c r="O1495" t="s">
        <v>18</v>
      </c>
      <c r="P1495" t="s">
        <v>27</v>
      </c>
      <c r="Q1495">
        <v>4</v>
      </c>
      <c r="R1495">
        <v>6.7060000000000004</v>
      </c>
      <c r="S1495">
        <f t="shared" si="86"/>
        <v>50329</v>
      </c>
      <c r="T1495">
        <f t="shared" si="87"/>
        <v>15349</v>
      </c>
      <c r="U1495">
        <f t="shared" si="88"/>
        <v>3.2789901583226357</v>
      </c>
      <c r="X1495" t="s">
        <v>103</v>
      </c>
    </row>
    <row r="1496" spans="1:24" x14ac:dyDescent="0.2">
      <c r="A1496">
        <v>28</v>
      </c>
      <c r="B1496" t="s">
        <v>101</v>
      </c>
      <c r="C1496" t="s">
        <v>102</v>
      </c>
      <c r="D1496" s="2" t="s">
        <v>104</v>
      </c>
      <c r="E1496" s="2">
        <v>17.149999999999999</v>
      </c>
      <c r="F1496">
        <v>145.30000000000001</v>
      </c>
      <c r="G1496">
        <v>-17.25</v>
      </c>
      <c r="H1496">
        <v>145.05000000000001</v>
      </c>
      <c r="I1496">
        <v>760</v>
      </c>
      <c r="J1496" t="s">
        <v>40</v>
      </c>
      <c r="K1496" s="1">
        <v>39692</v>
      </c>
      <c r="L1496">
        <v>1</v>
      </c>
      <c r="M1496" t="s">
        <v>105</v>
      </c>
      <c r="N1496" t="s">
        <v>24</v>
      </c>
      <c r="O1496" t="s">
        <v>18</v>
      </c>
      <c r="P1496" t="s">
        <v>27</v>
      </c>
      <c r="Q1496">
        <v>5</v>
      </c>
      <c r="R1496">
        <v>8.8520000000000003</v>
      </c>
      <c r="S1496">
        <f t="shared" si="86"/>
        <v>50329</v>
      </c>
      <c r="T1496">
        <f t="shared" si="87"/>
        <v>15349</v>
      </c>
      <c r="U1496">
        <f t="shared" si="88"/>
        <v>3.2789901583226357</v>
      </c>
      <c r="X1496" t="s">
        <v>103</v>
      </c>
    </row>
    <row r="1497" spans="1:24" x14ac:dyDescent="0.2">
      <c r="A1497">
        <v>28</v>
      </c>
      <c r="B1497" t="s">
        <v>101</v>
      </c>
      <c r="C1497" t="s">
        <v>102</v>
      </c>
      <c r="D1497" s="2" t="s">
        <v>104</v>
      </c>
      <c r="E1497" s="2">
        <v>17.149999999999999</v>
      </c>
      <c r="F1497">
        <v>145.30000000000001</v>
      </c>
      <c r="G1497">
        <v>-17.25</v>
      </c>
      <c r="H1497">
        <v>145.05000000000001</v>
      </c>
      <c r="I1497">
        <v>760</v>
      </c>
      <c r="J1497" t="s">
        <v>40</v>
      </c>
      <c r="K1497" s="1">
        <v>39692</v>
      </c>
      <c r="L1497">
        <v>1</v>
      </c>
      <c r="M1497" t="s">
        <v>105</v>
      </c>
      <c r="N1497" t="s">
        <v>24</v>
      </c>
      <c r="O1497" t="s">
        <v>18</v>
      </c>
      <c r="P1497" t="s">
        <v>27</v>
      </c>
      <c r="Q1497">
        <v>6</v>
      </c>
      <c r="R1497">
        <v>6.89</v>
      </c>
      <c r="S1497">
        <f t="shared" si="86"/>
        <v>50329</v>
      </c>
      <c r="T1497">
        <f t="shared" si="87"/>
        <v>15349</v>
      </c>
      <c r="U1497">
        <f t="shared" si="88"/>
        <v>3.2789901583226357</v>
      </c>
      <c r="X1497" t="s">
        <v>103</v>
      </c>
    </row>
    <row r="1498" spans="1:24" x14ac:dyDescent="0.2">
      <c r="A1498">
        <v>28</v>
      </c>
      <c r="B1498" t="s">
        <v>101</v>
      </c>
      <c r="C1498" t="s">
        <v>102</v>
      </c>
      <c r="D1498" s="2" t="s">
        <v>104</v>
      </c>
      <c r="E1498" s="2">
        <v>17.149999999999999</v>
      </c>
      <c r="F1498">
        <v>145.30000000000001</v>
      </c>
      <c r="G1498">
        <v>-17.25</v>
      </c>
      <c r="H1498">
        <v>145.05000000000001</v>
      </c>
      <c r="I1498">
        <v>760</v>
      </c>
      <c r="J1498" t="s">
        <v>40</v>
      </c>
      <c r="K1498" s="1">
        <v>39692</v>
      </c>
      <c r="L1498">
        <v>1</v>
      </c>
      <c r="M1498" t="s">
        <v>105</v>
      </c>
      <c r="N1498" t="s">
        <v>24</v>
      </c>
      <c r="O1498" t="s">
        <v>18</v>
      </c>
      <c r="P1498" t="s">
        <v>27</v>
      </c>
      <c r="Q1498">
        <v>7</v>
      </c>
      <c r="R1498">
        <v>9.4870000000000001</v>
      </c>
      <c r="S1498">
        <f t="shared" si="86"/>
        <v>50329</v>
      </c>
      <c r="T1498">
        <f t="shared" si="87"/>
        <v>15349</v>
      </c>
      <c r="U1498">
        <f t="shared" si="88"/>
        <v>3.2789901583226357</v>
      </c>
      <c r="X1498" t="s">
        <v>103</v>
      </c>
    </row>
    <row r="1499" spans="1:24" x14ac:dyDescent="0.2">
      <c r="A1499">
        <v>28</v>
      </c>
      <c r="B1499" t="s">
        <v>101</v>
      </c>
      <c r="C1499" t="s">
        <v>102</v>
      </c>
      <c r="D1499" s="2" t="s">
        <v>104</v>
      </c>
      <c r="E1499" s="2">
        <v>17.149999999999999</v>
      </c>
      <c r="F1499">
        <v>145.30000000000001</v>
      </c>
      <c r="G1499">
        <v>-17.25</v>
      </c>
      <c r="H1499">
        <v>145.05000000000001</v>
      </c>
      <c r="I1499">
        <v>760</v>
      </c>
      <c r="J1499" t="s">
        <v>40</v>
      </c>
      <c r="K1499" s="1">
        <v>39692</v>
      </c>
      <c r="L1499">
        <v>1</v>
      </c>
      <c r="M1499" t="s">
        <v>105</v>
      </c>
      <c r="N1499" t="s">
        <v>24</v>
      </c>
      <c r="O1499" t="s">
        <v>18</v>
      </c>
      <c r="P1499" t="s">
        <v>27</v>
      </c>
      <c r="Q1499">
        <v>8</v>
      </c>
      <c r="R1499">
        <v>7.5330000000000004</v>
      </c>
      <c r="S1499">
        <f t="shared" si="86"/>
        <v>50329</v>
      </c>
      <c r="T1499">
        <f t="shared" si="87"/>
        <v>15349</v>
      </c>
      <c r="U1499">
        <f t="shared" si="88"/>
        <v>3.2789901583226357</v>
      </c>
      <c r="X1499" t="s">
        <v>103</v>
      </c>
    </row>
    <row r="1500" spans="1:24" x14ac:dyDescent="0.2">
      <c r="A1500">
        <v>28</v>
      </c>
      <c r="B1500" t="s">
        <v>101</v>
      </c>
      <c r="C1500" t="s">
        <v>102</v>
      </c>
      <c r="D1500" s="2" t="s">
        <v>104</v>
      </c>
      <c r="E1500" s="2">
        <v>17.149999999999999</v>
      </c>
      <c r="F1500">
        <v>145.30000000000001</v>
      </c>
      <c r="G1500">
        <v>-17.25</v>
      </c>
      <c r="H1500">
        <v>145.05000000000001</v>
      </c>
      <c r="I1500">
        <v>760</v>
      </c>
      <c r="J1500" t="s">
        <v>40</v>
      </c>
      <c r="K1500" s="1">
        <v>39692</v>
      </c>
      <c r="L1500">
        <v>1</v>
      </c>
      <c r="M1500" t="s">
        <v>105</v>
      </c>
      <c r="N1500" t="s">
        <v>24</v>
      </c>
      <c r="O1500" t="s">
        <v>18</v>
      </c>
      <c r="P1500" t="s">
        <v>27</v>
      </c>
      <c r="Q1500">
        <v>9</v>
      </c>
      <c r="R1500">
        <v>9.3079999999999998</v>
      </c>
      <c r="S1500">
        <f t="shared" si="86"/>
        <v>50329</v>
      </c>
      <c r="T1500">
        <f t="shared" si="87"/>
        <v>15349</v>
      </c>
      <c r="U1500">
        <f t="shared" si="88"/>
        <v>3.2789901583226357</v>
      </c>
      <c r="X1500" t="s">
        <v>103</v>
      </c>
    </row>
    <row r="1501" spans="1:24" x14ac:dyDescent="0.2">
      <c r="A1501">
        <v>28</v>
      </c>
      <c r="B1501" t="s">
        <v>101</v>
      </c>
      <c r="C1501" t="s">
        <v>102</v>
      </c>
      <c r="D1501" s="2" t="s">
        <v>104</v>
      </c>
      <c r="E1501" s="2">
        <v>17.149999999999999</v>
      </c>
      <c r="F1501">
        <v>145.30000000000001</v>
      </c>
      <c r="G1501">
        <v>-17.25</v>
      </c>
      <c r="H1501">
        <v>145.05000000000001</v>
      </c>
      <c r="I1501">
        <v>760</v>
      </c>
      <c r="J1501" t="s">
        <v>40</v>
      </c>
      <c r="K1501" s="1">
        <v>39692</v>
      </c>
      <c r="L1501">
        <v>1</v>
      </c>
      <c r="M1501" t="s">
        <v>105</v>
      </c>
      <c r="N1501" t="s">
        <v>24</v>
      </c>
      <c r="O1501" t="s">
        <v>18</v>
      </c>
      <c r="P1501" t="s">
        <v>27</v>
      </c>
      <c r="Q1501">
        <v>10</v>
      </c>
      <c r="R1501">
        <v>9.8070000000000004</v>
      </c>
      <c r="S1501">
        <f t="shared" si="86"/>
        <v>50329</v>
      </c>
      <c r="T1501">
        <f t="shared" si="87"/>
        <v>15349</v>
      </c>
      <c r="U1501">
        <f t="shared" si="88"/>
        <v>3.2789901583226357</v>
      </c>
      <c r="X1501" t="s">
        <v>103</v>
      </c>
    </row>
    <row r="1502" spans="1:24" x14ac:dyDescent="0.2">
      <c r="A1502">
        <v>28</v>
      </c>
      <c r="B1502" t="s">
        <v>101</v>
      </c>
      <c r="C1502" t="s">
        <v>102</v>
      </c>
      <c r="D1502" s="2" t="s">
        <v>104</v>
      </c>
      <c r="E1502" s="2">
        <v>17.149999999999999</v>
      </c>
      <c r="F1502">
        <v>145.30000000000001</v>
      </c>
      <c r="G1502">
        <v>-17.25</v>
      </c>
      <c r="H1502">
        <v>145.05000000000001</v>
      </c>
      <c r="I1502">
        <v>760</v>
      </c>
      <c r="J1502" t="s">
        <v>40</v>
      </c>
      <c r="K1502" s="1">
        <v>39692</v>
      </c>
      <c r="L1502">
        <v>1</v>
      </c>
      <c r="M1502" t="s">
        <v>105</v>
      </c>
      <c r="N1502" t="s">
        <v>24</v>
      </c>
      <c r="O1502" t="s">
        <v>18</v>
      </c>
      <c r="P1502" t="s">
        <v>27</v>
      </c>
      <c r="Q1502">
        <v>11</v>
      </c>
      <c r="R1502">
        <v>5.7969999999999997</v>
      </c>
      <c r="S1502">
        <f t="shared" si="86"/>
        <v>50329</v>
      </c>
      <c r="T1502">
        <f t="shared" si="87"/>
        <v>15349</v>
      </c>
      <c r="U1502">
        <f t="shared" si="88"/>
        <v>3.2789901583226357</v>
      </c>
      <c r="X1502" t="s">
        <v>103</v>
      </c>
    </row>
    <row r="1503" spans="1:24" hidden="1" x14ac:dyDescent="0.2">
      <c r="A1503">
        <v>28</v>
      </c>
      <c r="B1503" t="s">
        <v>101</v>
      </c>
      <c r="C1503" t="s">
        <v>102</v>
      </c>
      <c r="D1503" s="2" t="s">
        <v>104</v>
      </c>
      <c r="E1503" s="2">
        <v>17.149999999999999</v>
      </c>
      <c r="F1503">
        <v>145.30000000000001</v>
      </c>
      <c r="G1503">
        <v>-17.25</v>
      </c>
      <c r="H1503">
        <v>145.05000000000001</v>
      </c>
      <c r="I1503">
        <v>760</v>
      </c>
      <c r="J1503" t="s">
        <v>40</v>
      </c>
      <c r="K1503" s="1">
        <v>39692</v>
      </c>
      <c r="L1503">
        <v>1</v>
      </c>
      <c r="M1503" t="s">
        <v>105</v>
      </c>
      <c r="N1503" t="s">
        <v>14</v>
      </c>
      <c r="O1503" t="s">
        <v>15</v>
      </c>
      <c r="P1503" t="s">
        <v>27</v>
      </c>
      <c r="Q1503">
        <v>1</v>
      </c>
      <c r="R1503">
        <v>19.760000000000002</v>
      </c>
      <c r="S1503">
        <f t="shared" si="86"/>
        <v>50329</v>
      </c>
      <c r="T1503">
        <f t="shared" si="87"/>
        <v>15349</v>
      </c>
      <c r="U1503">
        <f t="shared" si="88"/>
        <v>3.2789901583226357</v>
      </c>
      <c r="X1503" t="s">
        <v>103</v>
      </c>
    </row>
    <row r="1504" spans="1:24" hidden="1" x14ac:dyDescent="0.2">
      <c r="A1504">
        <v>28</v>
      </c>
      <c r="B1504" t="s">
        <v>101</v>
      </c>
      <c r="C1504" t="s">
        <v>102</v>
      </c>
      <c r="D1504" s="2" t="s">
        <v>104</v>
      </c>
      <c r="E1504" s="2">
        <v>17.149999999999999</v>
      </c>
      <c r="F1504">
        <v>145.30000000000001</v>
      </c>
      <c r="G1504">
        <v>-17.25</v>
      </c>
      <c r="H1504">
        <v>145.05000000000001</v>
      </c>
      <c r="I1504">
        <v>760</v>
      </c>
      <c r="J1504" t="s">
        <v>40</v>
      </c>
      <c r="K1504" s="1">
        <v>39692</v>
      </c>
      <c r="L1504">
        <v>1</v>
      </c>
      <c r="M1504" t="s">
        <v>105</v>
      </c>
      <c r="N1504" t="s">
        <v>14</v>
      </c>
      <c r="O1504" t="s">
        <v>15</v>
      </c>
      <c r="P1504" t="s">
        <v>27</v>
      </c>
      <c r="Q1504">
        <v>2</v>
      </c>
      <c r="R1504">
        <v>16.760000000000002</v>
      </c>
      <c r="S1504">
        <f t="shared" si="86"/>
        <v>50329</v>
      </c>
      <c r="T1504">
        <f t="shared" si="87"/>
        <v>15349</v>
      </c>
      <c r="U1504">
        <f t="shared" si="88"/>
        <v>3.2789901583226357</v>
      </c>
      <c r="X1504" t="s">
        <v>103</v>
      </c>
    </row>
    <row r="1505" spans="1:24" hidden="1" x14ac:dyDescent="0.2">
      <c r="A1505">
        <v>28</v>
      </c>
      <c r="B1505" t="s">
        <v>101</v>
      </c>
      <c r="C1505" t="s">
        <v>102</v>
      </c>
      <c r="D1505" s="2" t="s">
        <v>104</v>
      </c>
      <c r="E1505" s="2">
        <v>17.149999999999999</v>
      </c>
      <c r="F1505">
        <v>145.30000000000001</v>
      </c>
      <c r="G1505">
        <v>-17.25</v>
      </c>
      <c r="H1505">
        <v>145.05000000000001</v>
      </c>
      <c r="I1505">
        <v>760</v>
      </c>
      <c r="J1505" t="s">
        <v>40</v>
      </c>
      <c r="K1505" s="1">
        <v>39692</v>
      </c>
      <c r="L1505">
        <v>1</v>
      </c>
      <c r="M1505" t="s">
        <v>105</v>
      </c>
      <c r="N1505" t="s">
        <v>14</v>
      </c>
      <c r="O1505" t="s">
        <v>15</v>
      </c>
      <c r="P1505" t="s">
        <v>27</v>
      </c>
      <c r="Q1505">
        <v>3</v>
      </c>
      <c r="R1505">
        <v>18.97</v>
      </c>
      <c r="S1505">
        <f t="shared" si="86"/>
        <v>50329</v>
      </c>
      <c r="T1505">
        <f t="shared" si="87"/>
        <v>15349</v>
      </c>
      <c r="U1505">
        <f t="shared" si="88"/>
        <v>3.2789901583226357</v>
      </c>
      <c r="X1505" t="s">
        <v>103</v>
      </c>
    </row>
    <row r="1506" spans="1:24" hidden="1" x14ac:dyDescent="0.2">
      <c r="A1506">
        <v>28</v>
      </c>
      <c r="B1506" t="s">
        <v>101</v>
      </c>
      <c r="C1506" t="s">
        <v>102</v>
      </c>
      <c r="D1506" s="2" t="s">
        <v>104</v>
      </c>
      <c r="E1506" s="2">
        <v>17.149999999999999</v>
      </c>
      <c r="F1506">
        <v>145.30000000000001</v>
      </c>
      <c r="G1506">
        <v>-17.25</v>
      </c>
      <c r="H1506">
        <v>145.05000000000001</v>
      </c>
      <c r="I1506">
        <v>760</v>
      </c>
      <c r="J1506" t="s">
        <v>40</v>
      </c>
      <c r="K1506" s="1">
        <v>39692</v>
      </c>
      <c r="L1506">
        <v>1</v>
      </c>
      <c r="M1506" t="s">
        <v>105</v>
      </c>
      <c r="N1506" t="s">
        <v>14</v>
      </c>
      <c r="O1506" t="s">
        <v>15</v>
      </c>
      <c r="P1506" t="s">
        <v>27</v>
      </c>
      <c r="Q1506">
        <v>4</v>
      </c>
      <c r="R1506">
        <v>20.58</v>
      </c>
      <c r="S1506">
        <f t="shared" si="86"/>
        <v>50329</v>
      </c>
      <c r="T1506">
        <f t="shared" si="87"/>
        <v>15349</v>
      </c>
      <c r="U1506">
        <f t="shared" si="88"/>
        <v>3.2789901583226357</v>
      </c>
      <c r="X1506" t="s">
        <v>103</v>
      </c>
    </row>
    <row r="1507" spans="1:24" hidden="1" x14ac:dyDescent="0.2">
      <c r="A1507">
        <v>28</v>
      </c>
      <c r="B1507" t="s">
        <v>101</v>
      </c>
      <c r="C1507" t="s">
        <v>102</v>
      </c>
      <c r="D1507" s="2" t="s">
        <v>104</v>
      </c>
      <c r="E1507" s="2">
        <v>17.149999999999999</v>
      </c>
      <c r="F1507">
        <v>145.30000000000001</v>
      </c>
      <c r="G1507">
        <v>-17.25</v>
      </c>
      <c r="H1507">
        <v>145.05000000000001</v>
      </c>
      <c r="I1507">
        <v>760</v>
      </c>
      <c r="J1507" t="s">
        <v>40</v>
      </c>
      <c r="K1507" s="1">
        <v>39692</v>
      </c>
      <c r="L1507">
        <v>1</v>
      </c>
      <c r="M1507" t="s">
        <v>105</v>
      </c>
      <c r="N1507" t="s">
        <v>14</v>
      </c>
      <c r="O1507" t="s">
        <v>15</v>
      </c>
      <c r="P1507" t="s">
        <v>27</v>
      </c>
      <c r="Q1507">
        <v>5</v>
      </c>
      <c r="R1507">
        <v>16.34</v>
      </c>
      <c r="S1507">
        <f t="shared" si="86"/>
        <v>50329</v>
      </c>
      <c r="T1507">
        <f t="shared" si="87"/>
        <v>15349</v>
      </c>
      <c r="U1507">
        <f t="shared" si="88"/>
        <v>3.2789901583226357</v>
      </c>
      <c r="X1507" t="s">
        <v>103</v>
      </c>
    </row>
    <row r="1508" spans="1:24" hidden="1" x14ac:dyDescent="0.2">
      <c r="A1508">
        <v>28</v>
      </c>
      <c r="B1508" t="s">
        <v>101</v>
      </c>
      <c r="C1508" t="s">
        <v>102</v>
      </c>
      <c r="D1508" s="2" t="s">
        <v>104</v>
      </c>
      <c r="E1508" s="2">
        <v>17.149999999999999</v>
      </c>
      <c r="F1508">
        <v>145.30000000000001</v>
      </c>
      <c r="G1508">
        <v>-17.25</v>
      </c>
      <c r="H1508">
        <v>145.05000000000001</v>
      </c>
      <c r="I1508">
        <v>760</v>
      </c>
      <c r="J1508" t="s">
        <v>40</v>
      </c>
      <c r="K1508" s="1">
        <v>39692</v>
      </c>
      <c r="L1508">
        <v>1</v>
      </c>
      <c r="M1508" t="s">
        <v>105</v>
      </c>
      <c r="N1508" t="s">
        <v>14</v>
      </c>
      <c r="O1508" t="s">
        <v>15</v>
      </c>
      <c r="P1508" t="s">
        <v>27</v>
      </c>
      <c r="Q1508">
        <v>6</v>
      </c>
      <c r="R1508">
        <v>22.08</v>
      </c>
      <c r="S1508">
        <f t="shared" si="86"/>
        <v>50329</v>
      </c>
      <c r="T1508">
        <f t="shared" si="87"/>
        <v>15349</v>
      </c>
      <c r="U1508">
        <f t="shared" si="88"/>
        <v>3.2789901583226357</v>
      </c>
      <c r="X1508" t="s">
        <v>103</v>
      </c>
    </row>
    <row r="1509" spans="1:24" hidden="1" x14ac:dyDescent="0.2">
      <c r="A1509">
        <v>28</v>
      </c>
      <c r="B1509" t="s">
        <v>101</v>
      </c>
      <c r="C1509" t="s">
        <v>102</v>
      </c>
      <c r="D1509" s="2" t="s">
        <v>104</v>
      </c>
      <c r="E1509" s="2">
        <v>17.149999999999999</v>
      </c>
      <c r="F1509">
        <v>145.30000000000001</v>
      </c>
      <c r="G1509">
        <v>-17.25</v>
      </c>
      <c r="H1509">
        <v>145.05000000000001</v>
      </c>
      <c r="I1509">
        <v>760</v>
      </c>
      <c r="J1509" t="s">
        <v>40</v>
      </c>
      <c r="K1509" s="1">
        <v>39692</v>
      </c>
      <c r="L1509">
        <v>1</v>
      </c>
      <c r="M1509" t="s">
        <v>105</v>
      </c>
      <c r="N1509" t="s">
        <v>14</v>
      </c>
      <c r="O1509" t="s">
        <v>15</v>
      </c>
      <c r="P1509" t="s">
        <v>27</v>
      </c>
      <c r="Q1509">
        <v>1</v>
      </c>
      <c r="R1509">
        <v>13.44</v>
      </c>
      <c r="S1509">
        <f t="shared" si="86"/>
        <v>50329</v>
      </c>
      <c r="T1509">
        <f t="shared" si="87"/>
        <v>15349</v>
      </c>
      <c r="U1509">
        <f t="shared" si="88"/>
        <v>3.2789901583226357</v>
      </c>
      <c r="X1509" t="s">
        <v>103</v>
      </c>
    </row>
    <row r="1510" spans="1:24" hidden="1" x14ac:dyDescent="0.2">
      <c r="A1510">
        <v>28</v>
      </c>
      <c r="B1510" t="s">
        <v>101</v>
      </c>
      <c r="C1510" t="s">
        <v>102</v>
      </c>
      <c r="D1510" s="2" t="s">
        <v>104</v>
      </c>
      <c r="E1510" s="2">
        <v>17.149999999999999</v>
      </c>
      <c r="F1510">
        <v>145.30000000000001</v>
      </c>
      <c r="G1510">
        <v>-17.25</v>
      </c>
      <c r="H1510">
        <v>145.05000000000001</v>
      </c>
      <c r="I1510">
        <v>760</v>
      </c>
      <c r="J1510" t="s">
        <v>40</v>
      </c>
      <c r="K1510" s="1">
        <v>39692</v>
      </c>
      <c r="L1510">
        <v>1</v>
      </c>
      <c r="M1510" t="s">
        <v>105</v>
      </c>
      <c r="N1510" t="s">
        <v>14</v>
      </c>
      <c r="O1510" t="s">
        <v>15</v>
      </c>
      <c r="P1510" t="s">
        <v>27</v>
      </c>
      <c r="Q1510">
        <v>2</v>
      </c>
      <c r="R1510">
        <v>15.1</v>
      </c>
      <c r="S1510">
        <f t="shared" si="86"/>
        <v>50329</v>
      </c>
      <c r="T1510">
        <f t="shared" si="87"/>
        <v>15349</v>
      </c>
      <c r="U1510">
        <f t="shared" si="88"/>
        <v>3.2789901583226357</v>
      </c>
      <c r="X1510" t="s">
        <v>103</v>
      </c>
    </row>
    <row r="1511" spans="1:24" hidden="1" x14ac:dyDescent="0.2">
      <c r="A1511">
        <v>28</v>
      </c>
      <c r="B1511" t="s">
        <v>101</v>
      </c>
      <c r="C1511" t="s">
        <v>102</v>
      </c>
      <c r="D1511" s="2" t="s">
        <v>104</v>
      </c>
      <c r="E1511" s="2">
        <v>17.149999999999999</v>
      </c>
      <c r="F1511">
        <v>145.30000000000001</v>
      </c>
      <c r="G1511">
        <v>-17.25</v>
      </c>
      <c r="H1511">
        <v>145.05000000000001</v>
      </c>
      <c r="I1511">
        <v>760</v>
      </c>
      <c r="J1511" t="s">
        <v>40</v>
      </c>
      <c r="K1511" s="1">
        <v>39692</v>
      </c>
      <c r="L1511">
        <v>1</v>
      </c>
      <c r="M1511" t="s">
        <v>105</v>
      </c>
      <c r="N1511" t="s">
        <v>14</v>
      </c>
      <c r="O1511" t="s">
        <v>15</v>
      </c>
      <c r="P1511" t="s">
        <v>27</v>
      </c>
      <c r="Q1511">
        <v>3</v>
      </c>
      <c r="R1511">
        <v>16.559999999999999</v>
      </c>
      <c r="S1511">
        <f t="shared" si="86"/>
        <v>50329</v>
      </c>
      <c r="T1511">
        <f t="shared" si="87"/>
        <v>15349</v>
      </c>
      <c r="U1511">
        <f t="shared" si="88"/>
        <v>3.2789901583226357</v>
      </c>
      <c r="X1511" t="s">
        <v>103</v>
      </c>
    </row>
    <row r="1512" spans="1:24" hidden="1" x14ac:dyDescent="0.2">
      <c r="A1512">
        <v>28</v>
      </c>
      <c r="B1512" t="s">
        <v>101</v>
      </c>
      <c r="C1512" t="s">
        <v>102</v>
      </c>
      <c r="D1512" s="2" t="s">
        <v>104</v>
      </c>
      <c r="E1512" s="2">
        <v>17.149999999999999</v>
      </c>
      <c r="F1512">
        <v>145.30000000000001</v>
      </c>
      <c r="G1512">
        <v>-17.25</v>
      </c>
      <c r="H1512">
        <v>145.05000000000001</v>
      </c>
      <c r="I1512">
        <v>760</v>
      </c>
      <c r="J1512" t="s">
        <v>40</v>
      </c>
      <c r="K1512" s="1">
        <v>39692</v>
      </c>
      <c r="L1512">
        <v>1</v>
      </c>
      <c r="M1512" t="s">
        <v>105</v>
      </c>
      <c r="N1512" t="s">
        <v>14</v>
      </c>
      <c r="O1512" t="s">
        <v>15</v>
      </c>
      <c r="P1512" t="s">
        <v>27</v>
      </c>
      <c r="Q1512">
        <v>4</v>
      </c>
      <c r="R1512">
        <v>14.01</v>
      </c>
      <c r="S1512">
        <f t="shared" si="86"/>
        <v>50329</v>
      </c>
      <c r="T1512">
        <f t="shared" si="87"/>
        <v>15349</v>
      </c>
      <c r="U1512">
        <f t="shared" si="88"/>
        <v>3.2789901583226357</v>
      </c>
      <c r="X1512" t="s">
        <v>103</v>
      </c>
    </row>
    <row r="1513" spans="1:24" hidden="1" x14ac:dyDescent="0.2">
      <c r="A1513">
        <v>28</v>
      </c>
      <c r="B1513" t="s">
        <v>101</v>
      </c>
      <c r="C1513" t="s">
        <v>102</v>
      </c>
      <c r="D1513" s="2" t="s">
        <v>104</v>
      </c>
      <c r="E1513" s="2">
        <v>17.149999999999999</v>
      </c>
      <c r="F1513">
        <v>145.30000000000001</v>
      </c>
      <c r="G1513">
        <v>-17.25</v>
      </c>
      <c r="H1513">
        <v>145.05000000000001</v>
      </c>
      <c r="I1513">
        <v>760</v>
      </c>
      <c r="J1513" t="s">
        <v>40</v>
      </c>
      <c r="K1513" s="1">
        <v>39692</v>
      </c>
      <c r="L1513">
        <v>1</v>
      </c>
      <c r="M1513" t="s">
        <v>105</v>
      </c>
      <c r="N1513" t="s">
        <v>14</v>
      </c>
      <c r="O1513" t="s">
        <v>15</v>
      </c>
      <c r="P1513" t="s">
        <v>27</v>
      </c>
      <c r="Q1513">
        <v>5</v>
      </c>
      <c r="R1513">
        <v>15.1</v>
      </c>
      <c r="S1513">
        <f t="shared" si="86"/>
        <v>50329</v>
      </c>
      <c r="T1513">
        <f t="shared" si="87"/>
        <v>15349</v>
      </c>
      <c r="U1513">
        <f t="shared" si="88"/>
        <v>3.2789901583226357</v>
      </c>
      <c r="X1513" t="s">
        <v>103</v>
      </c>
    </row>
    <row r="1514" spans="1:24" hidden="1" x14ac:dyDescent="0.2">
      <c r="A1514">
        <v>28</v>
      </c>
      <c r="B1514" t="s">
        <v>101</v>
      </c>
      <c r="C1514" t="s">
        <v>102</v>
      </c>
      <c r="D1514" s="2" t="s">
        <v>104</v>
      </c>
      <c r="E1514" s="2">
        <v>17.149999999999999</v>
      </c>
      <c r="F1514">
        <v>145.30000000000001</v>
      </c>
      <c r="G1514">
        <v>-17.25</v>
      </c>
      <c r="H1514">
        <v>145.05000000000001</v>
      </c>
      <c r="I1514">
        <v>760</v>
      </c>
      <c r="J1514" t="s">
        <v>40</v>
      </c>
      <c r="K1514" s="1">
        <v>39692</v>
      </c>
      <c r="L1514">
        <v>1</v>
      </c>
      <c r="M1514" t="s">
        <v>105</v>
      </c>
      <c r="N1514" t="s">
        <v>14</v>
      </c>
      <c r="O1514" t="s">
        <v>15</v>
      </c>
      <c r="P1514" t="s">
        <v>27</v>
      </c>
      <c r="Q1514">
        <v>6</v>
      </c>
      <c r="R1514">
        <v>12.93</v>
      </c>
      <c r="S1514">
        <f t="shared" si="86"/>
        <v>50329</v>
      </c>
      <c r="T1514">
        <f t="shared" si="87"/>
        <v>15349</v>
      </c>
      <c r="U1514">
        <f t="shared" si="88"/>
        <v>3.2789901583226357</v>
      </c>
      <c r="X1514" t="s">
        <v>103</v>
      </c>
    </row>
    <row r="1515" spans="1:24" hidden="1" x14ac:dyDescent="0.2">
      <c r="A1515">
        <v>28</v>
      </c>
      <c r="B1515" t="s">
        <v>101</v>
      </c>
      <c r="C1515" t="s">
        <v>102</v>
      </c>
      <c r="D1515" s="2" t="s">
        <v>104</v>
      </c>
      <c r="E1515" s="2">
        <v>17.149999999999999</v>
      </c>
      <c r="F1515">
        <v>145.30000000000001</v>
      </c>
      <c r="G1515">
        <v>-17.25</v>
      </c>
      <c r="H1515">
        <v>145.05000000000001</v>
      </c>
      <c r="I1515">
        <v>760</v>
      </c>
      <c r="J1515" t="s">
        <v>40</v>
      </c>
      <c r="K1515" s="1">
        <v>39692</v>
      </c>
      <c r="L1515">
        <v>1</v>
      </c>
      <c r="M1515" t="s">
        <v>105</v>
      </c>
      <c r="N1515" t="s">
        <v>14</v>
      </c>
      <c r="O1515" t="s">
        <v>15</v>
      </c>
      <c r="P1515" t="s">
        <v>27</v>
      </c>
      <c r="Q1515">
        <v>1</v>
      </c>
      <c r="R1515">
        <v>15.36</v>
      </c>
      <c r="S1515">
        <f t="shared" si="86"/>
        <v>50329</v>
      </c>
      <c r="T1515">
        <f t="shared" si="87"/>
        <v>15349</v>
      </c>
      <c r="U1515">
        <f t="shared" si="88"/>
        <v>3.2789901583226357</v>
      </c>
      <c r="X1515" t="s">
        <v>103</v>
      </c>
    </row>
    <row r="1516" spans="1:24" hidden="1" x14ac:dyDescent="0.2">
      <c r="A1516">
        <v>28</v>
      </c>
      <c r="B1516" t="s">
        <v>101</v>
      </c>
      <c r="C1516" t="s">
        <v>102</v>
      </c>
      <c r="D1516" s="2" t="s">
        <v>104</v>
      </c>
      <c r="E1516" s="2">
        <v>17.149999999999999</v>
      </c>
      <c r="F1516">
        <v>145.30000000000001</v>
      </c>
      <c r="G1516">
        <v>-17.25</v>
      </c>
      <c r="H1516">
        <v>145.05000000000001</v>
      </c>
      <c r="I1516">
        <v>760</v>
      </c>
      <c r="J1516" t="s">
        <v>40</v>
      </c>
      <c r="K1516" s="1">
        <v>39692</v>
      </c>
      <c r="L1516">
        <v>1</v>
      </c>
      <c r="M1516" t="s">
        <v>105</v>
      </c>
      <c r="N1516" t="s">
        <v>14</v>
      </c>
      <c r="O1516" t="s">
        <v>15</v>
      </c>
      <c r="P1516" t="s">
        <v>27</v>
      </c>
      <c r="Q1516">
        <v>2</v>
      </c>
      <c r="R1516">
        <v>10.91</v>
      </c>
      <c r="S1516">
        <f t="shared" si="86"/>
        <v>50329</v>
      </c>
      <c r="T1516">
        <f t="shared" si="87"/>
        <v>15349</v>
      </c>
      <c r="U1516">
        <f t="shared" si="88"/>
        <v>3.2789901583226357</v>
      </c>
      <c r="X1516" t="s">
        <v>103</v>
      </c>
    </row>
    <row r="1517" spans="1:24" hidden="1" x14ac:dyDescent="0.2">
      <c r="A1517">
        <v>28</v>
      </c>
      <c r="B1517" t="s">
        <v>101</v>
      </c>
      <c r="C1517" t="s">
        <v>102</v>
      </c>
      <c r="D1517" s="2" t="s">
        <v>104</v>
      </c>
      <c r="E1517" s="2">
        <v>17.149999999999999</v>
      </c>
      <c r="F1517">
        <v>145.30000000000001</v>
      </c>
      <c r="G1517">
        <v>-17.25</v>
      </c>
      <c r="H1517">
        <v>145.05000000000001</v>
      </c>
      <c r="I1517">
        <v>760</v>
      </c>
      <c r="J1517" t="s">
        <v>40</v>
      </c>
      <c r="K1517" s="1">
        <v>39692</v>
      </c>
      <c r="L1517">
        <v>1</v>
      </c>
      <c r="M1517" t="s">
        <v>105</v>
      </c>
      <c r="N1517" t="s">
        <v>14</v>
      </c>
      <c r="O1517" t="s">
        <v>15</v>
      </c>
      <c r="P1517" t="s">
        <v>27</v>
      </c>
      <c r="Q1517">
        <v>3</v>
      </c>
      <c r="R1517">
        <v>12.15</v>
      </c>
      <c r="S1517">
        <f t="shared" si="86"/>
        <v>50329</v>
      </c>
      <c r="T1517">
        <f t="shared" si="87"/>
        <v>15349</v>
      </c>
      <c r="U1517">
        <f t="shared" si="88"/>
        <v>3.2789901583226357</v>
      </c>
      <c r="X1517" t="s">
        <v>103</v>
      </c>
    </row>
    <row r="1518" spans="1:24" hidden="1" x14ac:dyDescent="0.2">
      <c r="A1518">
        <v>28</v>
      </c>
      <c r="B1518" t="s">
        <v>101</v>
      </c>
      <c r="C1518" t="s">
        <v>102</v>
      </c>
      <c r="D1518" s="2" t="s">
        <v>104</v>
      </c>
      <c r="E1518" s="2">
        <v>17.149999999999999</v>
      </c>
      <c r="F1518">
        <v>145.30000000000001</v>
      </c>
      <c r="G1518">
        <v>-17.25</v>
      </c>
      <c r="H1518">
        <v>145.05000000000001</v>
      </c>
      <c r="I1518">
        <v>760</v>
      </c>
      <c r="J1518" t="s">
        <v>40</v>
      </c>
      <c r="K1518" s="1">
        <v>39692</v>
      </c>
      <c r="L1518">
        <v>1</v>
      </c>
      <c r="M1518" t="s">
        <v>105</v>
      </c>
      <c r="N1518" t="s">
        <v>14</v>
      </c>
      <c r="O1518" t="s">
        <v>15</v>
      </c>
      <c r="P1518" t="s">
        <v>27</v>
      </c>
      <c r="Q1518">
        <v>4</v>
      </c>
      <c r="R1518">
        <v>11.77</v>
      </c>
      <c r="S1518">
        <f t="shared" si="86"/>
        <v>50329</v>
      </c>
      <c r="T1518">
        <f t="shared" si="87"/>
        <v>15349</v>
      </c>
      <c r="U1518">
        <f t="shared" si="88"/>
        <v>3.2789901583226357</v>
      </c>
      <c r="X1518" t="s">
        <v>103</v>
      </c>
    </row>
    <row r="1519" spans="1:24" hidden="1" x14ac:dyDescent="0.2">
      <c r="A1519">
        <v>28</v>
      </c>
      <c r="B1519" t="s">
        <v>101</v>
      </c>
      <c r="C1519" t="s">
        <v>102</v>
      </c>
      <c r="D1519" s="2" t="s">
        <v>104</v>
      </c>
      <c r="E1519" s="2">
        <v>17.149999999999999</v>
      </c>
      <c r="F1519">
        <v>145.30000000000001</v>
      </c>
      <c r="G1519">
        <v>-17.25</v>
      </c>
      <c r="H1519">
        <v>145.05000000000001</v>
      </c>
      <c r="I1519">
        <v>760</v>
      </c>
      <c r="J1519" t="s">
        <v>40</v>
      </c>
      <c r="K1519" s="1">
        <v>39692</v>
      </c>
      <c r="L1519">
        <v>1</v>
      </c>
      <c r="M1519" t="s">
        <v>105</v>
      </c>
      <c r="N1519" t="s">
        <v>14</v>
      </c>
      <c r="O1519" t="s">
        <v>15</v>
      </c>
      <c r="P1519" t="s">
        <v>27</v>
      </c>
      <c r="Q1519">
        <v>5</v>
      </c>
      <c r="R1519">
        <v>12.52</v>
      </c>
      <c r="S1519">
        <f t="shared" si="86"/>
        <v>50329</v>
      </c>
      <c r="T1519">
        <f t="shared" si="87"/>
        <v>15349</v>
      </c>
      <c r="U1519">
        <f t="shared" si="88"/>
        <v>3.2789901583226357</v>
      </c>
      <c r="X1519" t="s">
        <v>103</v>
      </c>
    </row>
    <row r="1520" spans="1:24" hidden="1" x14ac:dyDescent="0.2">
      <c r="A1520">
        <v>28</v>
      </c>
      <c r="B1520" t="s">
        <v>101</v>
      </c>
      <c r="C1520" t="s">
        <v>102</v>
      </c>
      <c r="D1520" s="2" t="s">
        <v>104</v>
      </c>
      <c r="E1520" s="2">
        <v>17.149999999999999</v>
      </c>
      <c r="F1520">
        <v>145.30000000000001</v>
      </c>
      <c r="G1520">
        <v>-17.25</v>
      </c>
      <c r="H1520">
        <v>145.05000000000001</v>
      </c>
      <c r="I1520">
        <v>760</v>
      </c>
      <c r="J1520" t="s">
        <v>40</v>
      </c>
      <c r="K1520" s="1">
        <v>39692</v>
      </c>
      <c r="L1520">
        <v>1</v>
      </c>
      <c r="M1520" t="s">
        <v>105</v>
      </c>
      <c r="N1520" t="s">
        <v>14</v>
      </c>
      <c r="O1520" t="s">
        <v>15</v>
      </c>
      <c r="P1520" t="s">
        <v>27</v>
      </c>
      <c r="Q1520">
        <v>6</v>
      </c>
      <c r="R1520">
        <v>10.01</v>
      </c>
      <c r="S1520">
        <f t="shared" si="86"/>
        <v>50329</v>
      </c>
      <c r="T1520">
        <f t="shared" si="87"/>
        <v>15349</v>
      </c>
      <c r="U1520">
        <f t="shared" si="88"/>
        <v>3.2789901583226357</v>
      </c>
      <c r="X1520" t="s">
        <v>103</v>
      </c>
    </row>
    <row r="1521" spans="1:24" hidden="1" x14ac:dyDescent="0.2">
      <c r="A1521">
        <v>28</v>
      </c>
      <c r="B1521" t="s">
        <v>101</v>
      </c>
      <c r="C1521" t="s">
        <v>102</v>
      </c>
      <c r="D1521" s="2" t="s">
        <v>104</v>
      </c>
      <c r="E1521" s="2">
        <v>17.149999999999999</v>
      </c>
      <c r="F1521">
        <v>145.30000000000001</v>
      </c>
      <c r="G1521">
        <v>-17.25</v>
      </c>
      <c r="H1521">
        <v>145.05000000000001</v>
      </c>
      <c r="I1521">
        <v>760</v>
      </c>
      <c r="J1521" t="s">
        <v>40</v>
      </c>
      <c r="K1521" s="1">
        <v>39692</v>
      </c>
      <c r="L1521">
        <v>1</v>
      </c>
      <c r="M1521" t="s">
        <v>105</v>
      </c>
      <c r="N1521" t="s">
        <v>14</v>
      </c>
      <c r="O1521" t="s">
        <v>19</v>
      </c>
      <c r="P1521" t="s">
        <v>27</v>
      </c>
      <c r="Q1521">
        <v>1</v>
      </c>
      <c r="R1521">
        <v>8.7200000000000006</v>
      </c>
      <c r="S1521">
        <f t="shared" si="86"/>
        <v>50329</v>
      </c>
      <c r="T1521">
        <f t="shared" si="87"/>
        <v>15349</v>
      </c>
      <c r="U1521">
        <f t="shared" si="88"/>
        <v>3.2789901583226357</v>
      </c>
      <c r="X1521" t="s">
        <v>103</v>
      </c>
    </row>
    <row r="1522" spans="1:24" hidden="1" x14ac:dyDescent="0.2">
      <c r="A1522">
        <v>28</v>
      </c>
      <c r="B1522" t="s">
        <v>101</v>
      </c>
      <c r="C1522" t="s">
        <v>102</v>
      </c>
      <c r="D1522" s="2" t="s">
        <v>104</v>
      </c>
      <c r="E1522" s="2">
        <v>17.149999999999999</v>
      </c>
      <c r="F1522">
        <v>145.30000000000001</v>
      </c>
      <c r="G1522">
        <v>-17.25</v>
      </c>
      <c r="H1522">
        <v>145.05000000000001</v>
      </c>
      <c r="I1522">
        <v>760</v>
      </c>
      <c r="J1522" t="s">
        <v>40</v>
      </c>
      <c r="K1522" s="1">
        <v>39692</v>
      </c>
      <c r="L1522">
        <v>1</v>
      </c>
      <c r="M1522" t="s">
        <v>105</v>
      </c>
      <c r="N1522" t="s">
        <v>14</v>
      </c>
      <c r="O1522" t="s">
        <v>19</v>
      </c>
      <c r="P1522" t="s">
        <v>27</v>
      </c>
      <c r="Q1522">
        <v>2</v>
      </c>
      <c r="R1522">
        <v>8.8000000000000007</v>
      </c>
      <c r="S1522">
        <f t="shared" si="86"/>
        <v>50329</v>
      </c>
      <c r="T1522">
        <f t="shared" si="87"/>
        <v>15349</v>
      </c>
      <c r="U1522">
        <f t="shared" si="88"/>
        <v>3.2789901583226357</v>
      </c>
      <c r="X1522" t="s">
        <v>103</v>
      </c>
    </row>
    <row r="1523" spans="1:24" hidden="1" x14ac:dyDescent="0.2">
      <c r="A1523">
        <v>28</v>
      </c>
      <c r="B1523" t="s">
        <v>101</v>
      </c>
      <c r="C1523" t="s">
        <v>102</v>
      </c>
      <c r="D1523" s="2" t="s">
        <v>104</v>
      </c>
      <c r="E1523" s="2">
        <v>17.149999999999999</v>
      </c>
      <c r="F1523">
        <v>145.30000000000001</v>
      </c>
      <c r="G1523">
        <v>-17.25</v>
      </c>
      <c r="H1523">
        <v>145.05000000000001</v>
      </c>
      <c r="I1523">
        <v>760</v>
      </c>
      <c r="J1523" t="s">
        <v>40</v>
      </c>
      <c r="K1523" s="1">
        <v>39692</v>
      </c>
      <c r="L1523">
        <v>1</v>
      </c>
      <c r="M1523" t="s">
        <v>105</v>
      </c>
      <c r="N1523" t="s">
        <v>14</v>
      </c>
      <c r="O1523" t="s">
        <v>19</v>
      </c>
      <c r="P1523" t="s">
        <v>27</v>
      </c>
      <c r="Q1523">
        <v>3</v>
      </c>
      <c r="R1523">
        <v>7.83</v>
      </c>
      <c r="S1523">
        <f t="shared" si="86"/>
        <v>50329</v>
      </c>
      <c r="T1523">
        <f t="shared" si="87"/>
        <v>15349</v>
      </c>
      <c r="U1523">
        <f t="shared" si="88"/>
        <v>3.2789901583226357</v>
      </c>
      <c r="X1523" t="s">
        <v>103</v>
      </c>
    </row>
    <row r="1524" spans="1:24" hidden="1" x14ac:dyDescent="0.2">
      <c r="A1524">
        <v>28</v>
      </c>
      <c r="B1524" t="s">
        <v>101</v>
      </c>
      <c r="C1524" t="s">
        <v>102</v>
      </c>
      <c r="D1524" s="2" t="s">
        <v>104</v>
      </c>
      <c r="E1524" s="2">
        <v>17.149999999999999</v>
      </c>
      <c r="F1524">
        <v>145.30000000000001</v>
      </c>
      <c r="G1524">
        <v>-17.25</v>
      </c>
      <c r="H1524">
        <v>145.05000000000001</v>
      </c>
      <c r="I1524">
        <v>760</v>
      </c>
      <c r="J1524" t="s">
        <v>40</v>
      </c>
      <c r="K1524" s="1">
        <v>39692</v>
      </c>
      <c r="L1524">
        <v>1</v>
      </c>
      <c r="M1524" t="s">
        <v>105</v>
      </c>
      <c r="N1524" t="s">
        <v>14</v>
      </c>
      <c r="O1524" t="s">
        <v>19</v>
      </c>
      <c r="P1524" t="s">
        <v>27</v>
      </c>
      <c r="Q1524">
        <v>4</v>
      </c>
      <c r="R1524">
        <v>5.94</v>
      </c>
      <c r="S1524">
        <f t="shared" si="86"/>
        <v>50329</v>
      </c>
      <c r="T1524">
        <f t="shared" si="87"/>
        <v>15349</v>
      </c>
      <c r="U1524">
        <f t="shared" si="88"/>
        <v>3.2789901583226357</v>
      </c>
      <c r="X1524" t="s">
        <v>103</v>
      </c>
    </row>
    <row r="1525" spans="1:24" hidden="1" x14ac:dyDescent="0.2">
      <c r="A1525">
        <v>28</v>
      </c>
      <c r="B1525" t="s">
        <v>101</v>
      </c>
      <c r="C1525" t="s">
        <v>102</v>
      </c>
      <c r="D1525" s="2" t="s">
        <v>104</v>
      </c>
      <c r="E1525" s="2">
        <v>17.149999999999999</v>
      </c>
      <c r="F1525">
        <v>145.30000000000001</v>
      </c>
      <c r="G1525">
        <v>-17.25</v>
      </c>
      <c r="H1525">
        <v>145.05000000000001</v>
      </c>
      <c r="I1525">
        <v>760</v>
      </c>
      <c r="J1525" t="s">
        <v>40</v>
      </c>
      <c r="K1525" s="1">
        <v>39692</v>
      </c>
      <c r="L1525">
        <v>1</v>
      </c>
      <c r="M1525" t="s">
        <v>105</v>
      </c>
      <c r="N1525" t="s">
        <v>14</v>
      </c>
      <c r="O1525" t="s">
        <v>19</v>
      </c>
      <c r="P1525" t="s">
        <v>27</v>
      </c>
      <c r="Q1525">
        <v>5</v>
      </c>
      <c r="R1525">
        <v>7.5</v>
      </c>
      <c r="S1525">
        <f t="shared" si="86"/>
        <v>50329</v>
      </c>
      <c r="T1525">
        <f t="shared" si="87"/>
        <v>15349</v>
      </c>
      <c r="U1525">
        <f t="shared" si="88"/>
        <v>3.2789901583226357</v>
      </c>
      <c r="X1525" t="s">
        <v>103</v>
      </c>
    </row>
    <row r="1526" spans="1:24" hidden="1" x14ac:dyDescent="0.2">
      <c r="A1526">
        <v>28</v>
      </c>
      <c r="B1526" t="s">
        <v>101</v>
      </c>
      <c r="C1526" t="s">
        <v>102</v>
      </c>
      <c r="D1526" s="2" t="s">
        <v>104</v>
      </c>
      <c r="E1526" s="2">
        <v>17.149999999999999</v>
      </c>
      <c r="F1526">
        <v>145.30000000000001</v>
      </c>
      <c r="G1526">
        <v>-17.25</v>
      </c>
      <c r="H1526">
        <v>145.05000000000001</v>
      </c>
      <c r="I1526">
        <v>760</v>
      </c>
      <c r="J1526" t="s">
        <v>40</v>
      </c>
      <c r="K1526" s="1">
        <v>39692</v>
      </c>
      <c r="L1526">
        <v>1</v>
      </c>
      <c r="M1526" t="s">
        <v>105</v>
      </c>
      <c r="N1526" t="s">
        <v>14</v>
      </c>
      <c r="O1526" t="s">
        <v>19</v>
      </c>
      <c r="P1526" t="s">
        <v>27</v>
      </c>
      <c r="Q1526">
        <v>6</v>
      </c>
      <c r="R1526">
        <v>5.22</v>
      </c>
      <c r="S1526">
        <f t="shared" si="86"/>
        <v>50329</v>
      </c>
      <c r="T1526">
        <f t="shared" si="87"/>
        <v>15349</v>
      </c>
      <c r="U1526">
        <f t="shared" si="88"/>
        <v>3.2789901583226357</v>
      </c>
      <c r="X1526" t="s">
        <v>103</v>
      </c>
    </row>
    <row r="1527" spans="1:24" hidden="1" x14ac:dyDescent="0.2">
      <c r="A1527">
        <v>28</v>
      </c>
      <c r="B1527" t="s">
        <v>101</v>
      </c>
      <c r="C1527" t="s">
        <v>102</v>
      </c>
      <c r="D1527" s="2" t="s">
        <v>104</v>
      </c>
      <c r="E1527" s="2">
        <v>17.149999999999999</v>
      </c>
      <c r="F1527">
        <v>145.30000000000001</v>
      </c>
      <c r="G1527">
        <v>-17.25</v>
      </c>
      <c r="H1527">
        <v>145.05000000000001</v>
      </c>
      <c r="I1527">
        <v>760</v>
      </c>
      <c r="J1527" t="s">
        <v>40</v>
      </c>
      <c r="K1527" s="1">
        <v>39692</v>
      </c>
      <c r="L1527">
        <v>1</v>
      </c>
      <c r="M1527" t="s">
        <v>105</v>
      </c>
      <c r="N1527" t="s">
        <v>14</v>
      </c>
      <c r="O1527" t="s">
        <v>106</v>
      </c>
      <c r="P1527" t="s">
        <v>27</v>
      </c>
      <c r="Q1527">
        <v>1</v>
      </c>
      <c r="R1527">
        <v>10.89</v>
      </c>
      <c r="S1527">
        <f t="shared" si="86"/>
        <v>50329</v>
      </c>
      <c r="T1527">
        <f t="shared" si="87"/>
        <v>15349</v>
      </c>
      <c r="U1527">
        <f t="shared" si="88"/>
        <v>3.2789901583226357</v>
      </c>
      <c r="X1527" t="s">
        <v>103</v>
      </c>
    </row>
    <row r="1528" spans="1:24" hidden="1" x14ac:dyDescent="0.2">
      <c r="A1528">
        <v>28</v>
      </c>
      <c r="B1528" t="s">
        <v>101</v>
      </c>
      <c r="C1528" t="s">
        <v>102</v>
      </c>
      <c r="D1528" s="2" t="s">
        <v>104</v>
      </c>
      <c r="E1528" s="2">
        <v>17.149999999999999</v>
      </c>
      <c r="F1528">
        <v>145.30000000000001</v>
      </c>
      <c r="G1528">
        <v>-17.25</v>
      </c>
      <c r="H1528">
        <v>145.05000000000001</v>
      </c>
      <c r="I1528">
        <v>760</v>
      </c>
      <c r="J1528" t="s">
        <v>40</v>
      </c>
      <c r="K1528" s="1">
        <v>39692</v>
      </c>
      <c r="L1528">
        <v>1</v>
      </c>
      <c r="M1528" t="s">
        <v>105</v>
      </c>
      <c r="N1528" t="s">
        <v>14</v>
      </c>
      <c r="O1528" t="s">
        <v>106</v>
      </c>
      <c r="P1528" t="s">
        <v>27</v>
      </c>
      <c r="Q1528">
        <v>2</v>
      </c>
      <c r="R1528">
        <v>11.19</v>
      </c>
      <c r="S1528">
        <f t="shared" si="86"/>
        <v>50329</v>
      </c>
      <c r="T1528">
        <f t="shared" si="87"/>
        <v>15349</v>
      </c>
      <c r="U1528">
        <f t="shared" si="88"/>
        <v>3.2789901583226357</v>
      </c>
      <c r="X1528" t="s">
        <v>103</v>
      </c>
    </row>
    <row r="1529" spans="1:24" hidden="1" x14ac:dyDescent="0.2">
      <c r="A1529">
        <v>28</v>
      </c>
      <c r="B1529" t="s">
        <v>101</v>
      </c>
      <c r="C1529" t="s">
        <v>102</v>
      </c>
      <c r="D1529" s="2" t="s">
        <v>104</v>
      </c>
      <c r="E1529" s="2">
        <v>17.149999999999999</v>
      </c>
      <c r="F1529">
        <v>145.30000000000001</v>
      </c>
      <c r="G1529">
        <v>-17.25</v>
      </c>
      <c r="H1529">
        <v>145.05000000000001</v>
      </c>
      <c r="I1529">
        <v>760</v>
      </c>
      <c r="J1529" t="s">
        <v>40</v>
      </c>
      <c r="K1529" s="1">
        <v>39692</v>
      </c>
      <c r="L1529">
        <v>1</v>
      </c>
      <c r="M1529" t="s">
        <v>105</v>
      </c>
      <c r="N1529" t="s">
        <v>14</v>
      </c>
      <c r="O1529" t="s">
        <v>106</v>
      </c>
      <c r="P1529" t="s">
        <v>27</v>
      </c>
      <c r="Q1529">
        <v>3</v>
      </c>
      <c r="R1529">
        <v>10.68</v>
      </c>
      <c r="S1529">
        <f t="shared" si="86"/>
        <v>50329</v>
      </c>
      <c r="T1529">
        <f t="shared" si="87"/>
        <v>15349</v>
      </c>
      <c r="U1529">
        <f t="shared" si="88"/>
        <v>3.2789901583226357</v>
      </c>
      <c r="X1529" t="s">
        <v>103</v>
      </c>
    </row>
    <row r="1530" spans="1:24" hidden="1" x14ac:dyDescent="0.2">
      <c r="A1530">
        <v>28</v>
      </c>
      <c r="B1530" t="s">
        <v>101</v>
      </c>
      <c r="C1530" t="s">
        <v>102</v>
      </c>
      <c r="D1530" s="2" t="s">
        <v>104</v>
      </c>
      <c r="E1530" s="2">
        <v>17.149999999999999</v>
      </c>
      <c r="F1530">
        <v>145.30000000000001</v>
      </c>
      <c r="G1530">
        <v>-17.25</v>
      </c>
      <c r="H1530">
        <v>145.05000000000001</v>
      </c>
      <c r="I1530">
        <v>760</v>
      </c>
      <c r="J1530" t="s">
        <v>40</v>
      </c>
      <c r="K1530" s="1">
        <v>39692</v>
      </c>
      <c r="L1530">
        <v>1</v>
      </c>
      <c r="M1530" t="s">
        <v>105</v>
      </c>
      <c r="N1530" t="s">
        <v>14</v>
      </c>
      <c r="O1530" t="s">
        <v>106</v>
      </c>
      <c r="P1530" t="s">
        <v>27</v>
      </c>
      <c r="Q1530">
        <v>4</v>
      </c>
      <c r="R1530">
        <v>11.65</v>
      </c>
      <c r="S1530">
        <f t="shared" si="86"/>
        <v>50329</v>
      </c>
      <c r="T1530">
        <f t="shared" si="87"/>
        <v>15349</v>
      </c>
      <c r="U1530">
        <f t="shared" si="88"/>
        <v>3.2789901583226357</v>
      </c>
      <c r="X1530" t="s">
        <v>103</v>
      </c>
    </row>
    <row r="1531" spans="1:24" hidden="1" x14ac:dyDescent="0.2">
      <c r="A1531">
        <v>28</v>
      </c>
      <c r="B1531" t="s">
        <v>101</v>
      </c>
      <c r="C1531" t="s">
        <v>102</v>
      </c>
      <c r="D1531" s="2" t="s">
        <v>104</v>
      </c>
      <c r="E1531" s="2">
        <v>17.149999999999999</v>
      </c>
      <c r="F1531">
        <v>145.30000000000001</v>
      </c>
      <c r="G1531">
        <v>-17.25</v>
      </c>
      <c r="H1531">
        <v>145.05000000000001</v>
      </c>
      <c r="I1531">
        <v>760</v>
      </c>
      <c r="J1531" t="s">
        <v>40</v>
      </c>
      <c r="K1531" s="1">
        <v>39692</v>
      </c>
      <c r="L1531">
        <v>1</v>
      </c>
      <c r="M1531" t="s">
        <v>105</v>
      </c>
      <c r="N1531" t="s">
        <v>14</v>
      </c>
      <c r="O1531" t="s">
        <v>106</v>
      </c>
      <c r="P1531" t="s">
        <v>27</v>
      </c>
      <c r="Q1531">
        <v>5</v>
      </c>
      <c r="R1531">
        <v>11.58</v>
      </c>
      <c r="S1531">
        <f t="shared" si="86"/>
        <v>50329</v>
      </c>
      <c r="T1531">
        <f t="shared" si="87"/>
        <v>15349</v>
      </c>
      <c r="U1531">
        <f t="shared" si="88"/>
        <v>3.2789901583226357</v>
      </c>
      <c r="X1531" t="s">
        <v>103</v>
      </c>
    </row>
    <row r="1532" spans="1:24" hidden="1" x14ac:dyDescent="0.2">
      <c r="A1532">
        <v>28</v>
      </c>
      <c r="B1532" t="s">
        <v>101</v>
      </c>
      <c r="C1532" t="s">
        <v>102</v>
      </c>
      <c r="D1532" s="2" t="s">
        <v>104</v>
      </c>
      <c r="E1532" s="2">
        <v>17.149999999999999</v>
      </c>
      <c r="F1532">
        <v>145.30000000000001</v>
      </c>
      <c r="G1532">
        <v>-17.25</v>
      </c>
      <c r="H1532">
        <v>145.05000000000001</v>
      </c>
      <c r="I1532">
        <v>760</v>
      </c>
      <c r="J1532" t="s">
        <v>40</v>
      </c>
      <c r="K1532" s="1">
        <v>39692</v>
      </c>
      <c r="L1532">
        <v>1</v>
      </c>
      <c r="M1532" t="s">
        <v>105</v>
      </c>
      <c r="N1532" t="s">
        <v>14</v>
      </c>
      <c r="O1532" t="s">
        <v>106</v>
      </c>
      <c r="P1532" t="s">
        <v>27</v>
      </c>
      <c r="Q1532">
        <v>6</v>
      </c>
      <c r="R1532">
        <v>11.65</v>
      </c>
      <c r="S1532">
        <f t="shared" si="86"/>
        <v>50329</v>
      </c>
      <c r="T1532">
        <f t="shared" si="87"/>
        <v>15349</v>
      </c>
      <c r="U1532">
        <f t="shared" si="88"/>
        <v>3.2789901583226357</v>
      </c>
      <c r="X1532" t="s">
        <v>103</v>
      </c>
    </row>
    <row r="1533" spans="1:24" hidden="1" x14ac:dyDescent="0.2">
      <c r="A1533">
        <v>28</v>
      </c>
      <c r="B1533" t="s">
        <v>101</v>
      </c>
      <c r="C1533" t="s">
        <v>102</v>
      </c>
      <c r="D1533" s="2" t="s">
        <v>104</v>
      </c>
      <c r="E1533" s="2">
        <v>17.149999999999999</v>
      </c>
      <c r="F1533">
        <v>145.30000000000001</v>
      </c>
      <c r="G1533">
        <v>-17.25</v>
      </c>
      <c r="H1533">
        <v>145.05000000000001</v>
      </c>
      <c r="I1533">
        <v>760</v>
      </c>
      <c r="J1533" t="s">
        <v>40</v>
      </c>
      <c r="K1533" s="1">
        <v>39692</v>
      </c>
      <c r="L1533">
        <v>1</v>
      </c>
      <c r="M1533" t="s">
        <v>105</v>
      </c>
      <c r="N1533" t="s">
        <v>14</v>
      </c>
      <c r="O1533" t="s">
        <v>106</v>
      </c>
      <c r="P1533" t="s">
        <v>27</v>
      </c>
      <c r="Q1533">
        <v>1</v>
      </c>
      <c r="R1533">
        <v>2.0499999999999998</v>
      </c>
      <c r="S1533">
        <f t="shared" si="86"/>
        <v>50329</v>
      </c>
      <c r="T1533">
        <f t="shared" si="87"/>
        <v>15349</v>
      </c>
      <c r="U1533">
        <f t="shared" si="88"/>
        <v>3.2789901583226357</v>
      </c>
      <c r="X1533" t="s">
        <v>103</v>
      </c>
    </row>
    <row r="1534" spans="1:24" hidden="1" x14ac:dyDescent="0.2">
      <c r="A1534">
        <v>28</v>
      </c>
      <c r="B1534" t="s">
        <v>101</v>
      </c>
      <c r="C1534" t="s">
        <v>102</v>
      </c>
      <c r="D1534" s="2" t="s">
        <v>104</v>
      </c>
      <c r="E1534" s="2">
        <v>17.149999999999999</v>
      </c>
      <c r="F1534">
        <v>145.30000000000001</v>
      </c>
      <c r="G1534">
        <v>-17.25</v>
      </c>
      <c r="H1534">
        <v>145.05000000000001</v>
      </c>
      <c r="I1534">
        <v>760</v>
      </c>
      <c r="J1534" t="s">
        <v>40</v>
      </c>
      <c r="K1534" s="1">
        <v>39692</v>
      </c>
      <c r="L1534">
        <v>1</v>
      </c>
      <c r="M1534" t="s">
        <v>105</v>
      </c>
      <c r="N1534" t="s">
        <v>14</v>
      </c>
      <c r="O1534" t="s">
        <v>106</v>
      </c>
      <c r="P1534" t="s">
        <v>27</v>
      </c>
      <c r="Q1534">
        <v>2</v>
      </c>
      <c r="R1534">
        <v>5.56</v>
      </c>
      <c r="S1534">
        <f t="shared" si="86"/>
        <v>50329</v>
      </c>
      <c r="T1534">
        <f t="shared" si="87"/>
        <v>15349</v>
      </c>
      <c r="U1534">
        <f t="shared" si="88"/>
        <v>3.2789901583226357</v>
      </c>
      <c r="X1534" t="s">
        <v>103</v>
      </c>
    </row>
    <row r="1535" spans="1:24" hidden="1" x14ac:dyDescent="0.2">
      <c r="A1535">
        <v>28</v>
      </c>
      <c r="B1535" t="s">
        <v>101</v>
      </c>
      <c r="C1535" t="s">
        <v>102</v>
      </c>
      <c r="D1535" s="2" t="s">
        <v>104</v>
      </c>
      <c r="E1535" s="2">
        <v>17.149999999999999</v>
      </c>
      <c r="F1535">
        <v>145.30000000000001</v>
      </c>
      <c r="G1535">
        <v>-17.25</v>
      </c>
      <c r="H1535">
        <v>145.05000000000001</v>
      </c>
      <c r="I1535">
        <v>760</v>
      </c>
      <c r="J1535" t="s">
        <v>40</v>
      </c>
      <c r="K1535" s="1">
        <v>39692</v>
      </c>
      <c r="L1535">
        <v>1</v>
      </c>
      <c r="M1535" t="s">
        <v>105</v>
      </c>
      <c r="N1535" t="s">
        <v>14</v>
      </c>
      <c r="O1535" t="s">
        <v>106</v>
      </c>
      <c r="P1535" t="s">
        <v>27</v>
      </c>
      <c r="Q1535">
        <v>3</v>
      </c>
      <c r="R1535">
        <v>3.45</v>
      </c>
      <c r="S1535">
        <f t="shared" si="86"/>
        <v>50329</v>
      </c>
      <c r="T1535">
        <f t="shared" si="87"/>
        <v>15349</v>
      </c>
      <c r="U1535">
        <f t="shared" si="88"/>
        <v>3.2789901583226357</v>
      </c>
      <c r="X1535" t="s">
        <v>103</v>
      </c>
    </row>
    <row r="1536" spans="1:24" hidden="1" x14ac:dyDescent="0.2">
      <c r="A1536">
        <v>28</v>
      </c>
      <c r="B1536" t="s">
        <v>101</v>
      </c>
      <c r="C1536" t="s">
        <v>102</v>
      </c>
      <c r="D1536" s="2" t="s">
        <v>104</v>
      </c>
      <c r="E1536" s="2">
        <v>17.149999999999999</v>
      </c>
      <c r="F1536">
        <v>145.30000000000001</v>
      </c>
      <c r="G1536">
        <v>-17.25</v>
      </c>
      <c r="H1536">
        <v>145.05000000000001</v>
      </c>
      <c r="I1536">
        <v>760</v>
      </c>
      <c r="J1536" t="s">
        <v>40</v>
      </c>
      <c r="K1536" s="1">
        <v>39692</v>
      </c>
      <c r="L1536">
        <v>1</v>
      </c>
      <c r="M1536" t="s">
        <v>105</v>
      </c>
      <c r="N1536" t="s">
        <v>14</v>
      </c>
      <c r="O1536" t="s">
        <v>106</v>
      </c>
      <c r="P1536" t="s">
        <v>27</v>
      </c>
      <c r="Q1536">
        <v>4</v>
      </c>
      <c r="R1536">
        <v>1.95</v>
      </c>
      <c r="S1536">
        <f t="shared" si="86"/>
        <v>50329</v>
      </c>
      <c r="T1536">
        <f t="shared" si="87"/>
        <v>15349</v>
      </c>
      <c r="U1536">
        <f t="shared" si="88"/>
        <v>3.2789901583226357</v>
      </c>
      <c r="X1536" t="s">
        <v>103</v>
      </c>
    </row>
    <row r="1537" spans="1:24" hidden="1" x14ac:dyDescent="0.2">
      <c r="A1537">
        <v>28</v>
      </c>
      <c r="B1537" t="s">
        <v>101</v>
      </c>
      <c r="C1537" t="s">
        <v>102</v>
      </c>
      <c r="D1537" s="2" t="s">
        <v>104</v>
      </c>
      <c r="E1537" s="2">
        <v>17.149999999999999</v>
      </c>
      <c r="F1537">
        <v>145.30000000000001</v>
      </c>
      <c r="G1537">
        <v>-17.25</v>
      </c>
      <c r="H1537">
        <v>145.05000000000001</v>
      </c>
      <c r="I1537">
        <v>760</v>
      </c>
      <c r="J1537" t="s">
        <v>40</v>
      </c>
      <c r="K1537" s="1">
        <v>39692</v>
      </c>
      <c r="L1537">
        <v>1</v>
      </c>
      <c r="M1537" t="s">
        <v>105</v>
      </c>
      <c r="N1537" t="s">
        <v>14</v>
      </c>
      <c r="O1537" t="s">
        <v>106</v>
      </c>
      <c r="P1537" t="s">
        <v>27</v>
      </c>
      <c r="Q1537">
        <v>5</v>
      </c>
      <c r="R1537">
        <v>3.63</v>
      </c>
      <c r="S1537">
        <f t="shared" ref="S1537:S1544" si="89">503.29*100</f>
        <v>50329</v>
      </c>
      <c r="T1537">
        <f t="shared" ref="T1537:T1544" si="90">153.49*100</f>
        <v>15349</v>
      </c>
      <c r="U1537">
        <f t="shared" ref="U1537:U1544" si="91">76.63/23.37</f>
        <v>3.2789901583226357</v>
      </c>
      <c r="X1537" t="s">
        <v>103</v>
      </c>
    </row>
    <row r="1538" spans="1:24" hidden="1" x14ac:dyDescent="0.2">
      <c r="A1538">
        <v>28</v>
      </c>
      <c r="B1538" t="s">
        <v>101</v>
      </c>
      <c r="C1538" t="s">
        <v>102</v>
      </c>
      <c r="D1538" s="2" t="s">
        <v>104</v>
      </c>
      <c r="E1538" s="2">
        <v>17.149999999999999</v>
      </c>
      <c r="F1538">
        <v>145.30000000000001</v>
      </c>
      <c r="G1538">
        <v>-17.25</v>
      </c>
      <c r="H1538">
        <v>145.05000000000001</v>
      </c>
      <c r="I1538">
        <v>760</v>
      </c>
      <c r="J1538" t="s">
        <v>40</v>
      </c>
      <c r="K1538" s="1">
        <v>39692</v>
      </c>
      <c r="L1538">
        <v>1</v>
      </c>
      <c r="M1538" t="s">
        <v>105</v>
      </c>
      <c r="N1538" t="s">
        <v>14</v>
      </c>
      <c r="O1538" t="s">
        <v>106</v>
      </c>
      <c r="P1538" t="s">
        <v>27</v>
      </c>
      <c r="Q1538">
        <v>6</v>
      </c>
      <c r="R1538">
        <v>2.4500000000000002</v>
      </c>
      <c r="S1538">
        <f t="shared" si="89"/>
        <v>50329</v>
      </c>
      <c r="T1538">
        <f t="shared" si="90"/>
        <v>15349</v>
      </c>
      <c r="U1538">
        <f t="shared" si="91"/>
        <v>3.2789901583226357</v>
      </c>
      <c r="X1538" t="s">
        <v>103</v>
      </c>
    </row>
    <row r="1539" spans="1:24" hidden="1" x14ac:dyDescent="0.2">
      <c r="A1539">
        <v>28</v>
      </c>
      <c r="B1539" t="s">
        <v>101</v>
      </c>
      <c r="C1539" t="s">
        <v>102</v>
      </c>
      <c r="D1539" s="2" t="s">
        <v>104</v>
      </c>
      <c r="E1539" s="2">
        <v>17.149999999999999</v>
      </c>
      <c r="F1539">
        <v>145.30000000000001</v>
      </c>
      <c r="G1539">
        <v>-17.25</v>
      </c>
      <c r="H1539">
        <v>145.05000000000001</v>
      </c>
      <c r="I1539">
        <v>760</v>
      </c>
      <c r="J1539" t="s">
        <v>40</v>
      </c>
      <c r="K1539" s="1">
        <v>39692</v>
      </c>
      <c r="L1539">
        <v>1</v>
      </c>
      <c r="M1539" t="s">
        <v>105</v>
      </c>
      <c r="N1539" t="s">
        <v>14</v>
      </c>
      <c r="O1539" t="s">
        <v>18</v>
      </c>
      <c r="P1539" t="s">
        <v>27</v>
      </c>
      <c r="Q1539">
        <v>1</v>
      </c>
      <c r="R1539">
        <v>2.9</v>
      </c>
      <c r="S1539">
        <f t="shared" si="89"/>
        <v>50329</v>
      </c>
      <c r="T1539">
        <f t="shared" si="90"/>
        <v>15349</v>
      </c>
      <c r="U1539">
        <f t="shared" si="91"/>
        <v>3.2789901583226357</v>
      </c>
      <c r="X1539" t="s">
        <v>103</v>
      </c>
    </row>
    <row r="1540" spans="1:24" hidden="1" x14ac:dyDescent="0.2">
      <c r="A1540">
        <v>28</v>
      </c>
      <c r="B1540" t="s">
        <v>101</v>
      </c>
      <c r="C1540" t="s">
        <v>102</v>
      </c>
      <c r="D1540" s="2" t="s">
        <v>104</v>
      </c>
      <c r="E1540" s="2">
        <v>17.149999999999999</v>
      </c>
      <c r="F1540">
        <v>145.30000000000001</v>
      </c>
      <c r="G1540">
        <v>-17.25</v>
      </c>
      <c r="H1540">
        <v>145.05000000000001</v>
      </c>
      <c r="I1540">
        <v>760</v>
      </c>
      <c r="J1540" t="s">
        <v>40</v>
      </c>
      <c r="K1540" s="1">
        <v>39692</v>
      </c>
      <c r="L1540">
        <v>1</v>
      </c>
      <c r="M1540" t="s">
        <v>105</v>
      </c>
      <c r="N1540" t="s">
        <v>14</v>
      </c>
      <c r="O1540" t="s">
        <v>18</v>
      </c>
      <c r="P1540" t="s">
        <v>27</v>
      </c>
      <c r="Q1540">
        <v>2</v>
      </c>
      <c r="R1540">
        <v>3.85</v>
      </c>
      <c r="S1540">
        <f t="shared" si="89"/>
        <v>50329</v>
      </c>
      <c r="T1540">
        <f t="shared" si="90"/>
        <v>15349</v>
      </c>
      <c r="U1540">
        <f t="shared" si="91"/>
        <v>3.2789901583226357</v>
      </c>
      <c r="X1540" t="s">
        <v>103</v>
      </c>
    </row>
    <row r="1541" spans="1:24" hidden="1" x14ac:dyDescent="0.2">
      <c r="A1541">
        <v>28</v>
      </c>
      <c r="B1541" t="s">
        <v>101</v>
      </c>
      <c r="C1541" t="s">
        <v>102</v>
      </c>
      <c r="D1541" s="2" t="s">
        <v>104</v>
      </c>
      <c r="E1541" s="2">
        <v>17.149999999999999</v>
      </c>
      <c r="F1541">
        <v>145.30000000000001</v>
      </c>
      <c r="G1541">
        <v>-17.25</v>
      </c>
      <c r="H1541">
        <v>145.05000000000001</v>
      </c>
      <c r="I1541">
        <v>760</v>
      </c>
      <c r="J1541" t="s">
        <v>40</v>
      </c>
      <c r="K1541" s="1">
        <v>39692</v>
      </c>
      <c r="L1541">
        <v>1</v>
      </c>
      <c r="M1541" t="s">
        <v>105</v>
      </c>
      <c r="N1541" t="s">
        <v>14</v>
      </c>
      <c r="O1541" t="s">
        <v>18</v>
      </c>
      <c r="P1541" t="s">
        <v>27</v>
      </c>
      <c r="Q1541">
        <v>3</v>
      </c>
      <c r="R1541">
        <v>3.46</v>
      </c>
      <c r="S1541">
        <f t="shared" si="89"/>
        <v>50329</v>
      </c>
      <c r="T1541">
        <f t="shared" si="90"/>
        <v>15349</v>
      </c>
      <c r="U1541">
        <f t="shared" si="91"/>
        <v>3.2789901583226357</v>
      </c>
      <c r="X1541" t="s">
        <v>103</v>
      </c>
    </row>
    <row r="1542" spans="1:24" hidden="1" x14ac:dyDescent="0.2">
      <c r="A1542">
        <v>28</v>
      </c>
      <c r="B1542" t="s">
        <v>101</v>
      </c>
      <c r="C1542" t="s">
        <v>102</v>
      </c>
      <c r="D1542" s="2" t="s">
        <v>104</v>
      </c>
      <c r="E1542" s="2">
        <v>17.149999999999999</v>
      </c>
      <c r="F1542">
        <v>145.30000000000001</v>
      </c>
      <c r="G1542">
        <v>-17.25</v>
      </c>
      <c r="H1542">
        <v>145.05000000000001</v>
      </c>
      <c r="I1542">
        <v>760</v>
      </c>
      <c r="J1542" t="s">
        <v>40</v>
      </c>
      <c r="K1542" s="1">
        <v>39692</v>
      </c>
      <c r="L1542">
        <v>1</v>
      </c>
      <c r="M1542" t="s">
        <v>105</v>
      </c>
      <c r="N1542" t="s">
        <v>14</v>
      </c>
      <c r="O1542" t="s">
        <v>18</v>
      </c>
      <c r="P1542" t="s">
        <v>27</v>
      </c>
      <c r="Q1542">
        <v>4</v>
      </c>
      <c r="R1542">
        <v>5.52</v>
      </c>
      <c r="S1542">
        <f t="shared" si="89"/>
        <v>50329</v>
      </c>
      <c r="T1542">
        <f t="shared" si="90"/>
        <v>15349</v>
      </c>
      <c r="U1542">
        <f t="shared" si="91"/>
        <v>3.2789901583226357</v>
      </c>
      <c r="X1542" t="s">
        <v>103</v>
      </c>
    </row>
    <row r="1543" spans="1:24" hidden="1" x14ac:dyDescent="0.2">
      <c r="A1543">
        <v>28</v>
      </c>
      <c r="B1543" t="s">
        <v>101</v>
      </c>
      <c r="C1543" t="s">
        <v>102</v>
      </c>
      <c r="D1543" s="2" t="s">
        <v>104</v>
      </c>
      <c r="E1543" s="2">
        <v>17.149999999999999</v>
      </c>
      <c r="F1543">
        <v>145.30000000000001</v>
      </c>
      <c r="G1543">
        <v>-17.25</v>
      </c>
      <c r="H1543">
        <v>145.05000000000001</v>
      </c>
      <c r="I1543">
        <v>760</v>
      </c>
      <c r="J1543" t="s">
        <v>40</v>
      </c>
      <c r="K1543" s="1">
        <v>39692</v>
      </c>
      <c r="L1543">
        <v>1</v>
      </c>
      <c r="M1543" t="s">
        <v>105</v>
      </c>
      <c r="N1543" t="s">
        <v>14</v>
      </c>
      <c r="O1543" t="s">
        <v>18</v>
      </c>
      <c r="P1543" t="s">
        <v>27</v>
      </c>
      <c r="Q1543">
        <v>5</v>
      </c>
      <c r="R1543">
        <v>8.85</v>
      </c>
      <c r="S1543">
        <f t="shared" si="89"/>
        <v>50329</v>
      </c>
      <c r="T1543">
        <f t="shared" si="90"/>
        <v>15349</v>
      </c>
      <c r="U1543">
        <f t="shared" si="91"/>
        <v>3.2789901583226357</v>
      </c>
      <c r="X1543" t="s">
        <v>103</v>
      </c>
    </row>
    <row r="1544" spans="1:24" hidden="1" x14ac:dyDescent="0.2">
      <c r="A1544">
        <v>28</v>
      </c>
      <c r="B1544" t="s">
        <v>101</v>
      </c>
      <c r="C1544" t="s">
        <v>102</v>
      </c>
      <c r="D1544" s="2" t="s">
        <v>104</v>
      </c>
      <c r="E1544" s="2">
        <v>17.149999999999999</v>
      </c>
      <c r="F1544">
        <v>145.30000000000001</v>
      </c>
      <c r="G1544">
        <v>-17.25</v>
      </c>
      <c r="H1544">
        <v>145.05000000000001</v>
      </c>
      <c r="I1544">
        <v>760</v>
      </c>
      <c r="J1544" t="s">
        <v>40</v>
      </c>
      <c r="K1544" s="1">
        <v>39692</v>
      </c>
      <c r="L1544">
        <v>1</v>
      </c>
      <c r="M1544" t="s">
        <v>105</v>
      </c>
      <c r="N1544" t="s">
        <v>14</v>
      </c>
      <c r="O1544" t="s">
        <v>18</v>
      </c>
      <c r="P1544" t="s">
        <v>27</v>
      </c>
      <c r="Q1544">
        <v>6</v>
      </c>
      <c r="R1544">
        <v>7.72</v>
      </c>
      <c r="S1544">
        <f t="shared" si="89"/>
        <v>50329</v>
      </c>
      <c r="T1544">
        <f t="shared" si="90"/>
        <v>15349</v>
      </c>
      <c r="U1544">
        <f t="shared" si="91"/>
        <v>3.2789901583226357</v>
      </c>
      <c r="X1544" t="s">
        <v>103</v>
      </c>
    </row>
    <row r="1545" spans="1:24" x14ac:dyDescent="0.2">
      <c r="A1545">
        <v>29</v>
      </c>
      <c r="B1545" t="s">
        <v>101</v>
      </c>
      <c r="C1545" t="s">
        <v>102</v>
      </c>
      <c r="D1545" s="2" t="s">
        <v>104</v>
      </c>
      <c r="E1545" s="2">
        <v>17.149999999999999</v>
      </c>
      <c r="F1545">
        <v>145.30000000000001</v>
      </c>
      <c r="G1545">
        <v>-17.25</v>
      </c>
      <c r="H1545">
        <v>145.05000000000001</v>
      </c>
      <c r="I1545">
        <v>760</v>
      </c>
      <c r="J1545" t="s">
        <v>6</v>
      </c>
      <c r="K1545" s="1">
        <v>39692</v>
      </c>
      <c r="L1545">
        <v>2</v>
      </c>
      <c r="M1545" t="s">
        <v>105</v>
      </c>
      <c r="N1545" t="s">
        <v>24</v>
      </c>
      <c r="O1545" t="s">
        <v>15</v>
      </c>
      <c r="P1545" t="s">
        <v>27</v>
      </c>
      <c r="Q1545">
        <v>1</v>
      </c>
      <c r="R1545">
        <v>17.366</v>
      </c>
      <c r="S1545">
        <f>47122</f>
        <v>47122</v>
      </c>
      <c r="T1545">
        <v>16323</v>
      </c>
      <c r="U1545">
        <f>74.27/25.73</f>
        <v>2.8865137971239796</v>
      </c>
      <c r="X1545" t="s">
        <v>103</v>
      </c>
    </row>
    <row r="1546" spans="1:24" x14ac:dyDescent="0.2">
      <c r="A1546">
        <v>29</v>
      </c>
      <c r="B1546" t="s">
        <v>101</v>
      </c>
      <c r="C1546" t="s">
        <v>102</v>
      </c>
      <c r="D1546" s="2" t="s">
        <v>104</v>
      </c>
      <c r="E1546" s="2">
        <v>17.149999999999999</v>
      </c>
      <c r="F1546">
        <v>145.30000000000001</v>
      </c>
      <c r="G1546">
        <v>-17.25</v>
      </c>
      <c r="H1546">
        <v>145.05000000000001</v>
      </c>
      <c r="I1546">
        <v>760</v>
      </c>
      <c r="J1546" t="s">
        <v>6</v>
      </c>
      <c r="K1546" s="1">
        <v>39692</v>
      </c>
      <c r="L1546">
        <v>2</v>
      </c>
      <c r="M1546" t="s">
        <v>105</v>
      </c>
      <c r="N1546" t="s">
        <v>24</v>
      </c>
      <c r="O1546" t="s">
        <v>15</v>
      </c>
      <c r="P1546" t="s">
        <v>27</v>
      </c>
      <c r="Q1546">
        <v>3</v>
      </c>
      <c r="R1546">
        <v>23.228999999999999</v>
      </c>
      <c r="S1546">
        <f>47122</f>
        <v>47122</v>
      </c>
      <c r="T1546">
        <v>16323</v>
      </c>
      <c r="U1546">
        <f t="shared" ref="U1546:U1609" si="92">74.27/25.73</f>
        <v>2.8865137971239796</v>
      </c>
      <c r="X1546" t="s">
        <v>103</v>
      </c>
    </row>
    <row r="1547" spans="1:24" x14ac:dyDescent="0.2">
      <c r="A1547">
        <v>29</v>
      </c>
      <c r="B1547" t="s">
        <v>101</v>
      </c>
      <c r="C1547" t="s">
        <v>102</v>
      </c>
      <c r="D1547" s="2" t="s">
        <v>104</v>
      </c>
      <c r="E1547" s="2">
        <v>17.149999999999999</v>
      </c>
      <c r="F1547">
        <v>145.30000000000001</v>
      </c>
      <c r="G1547">
        <v>-17.25</v>
      </c>
      <c r="H1547">
        <v>145.05000000000001</v>
      </c>
      <c r="I1547">
        <v>760</v>
      </c>
      <c r="J1547" t="s">
        <v>6</v>
      </c>
      <c r="K1547" s="1">
        <v>39692</v>
      </c>
      <c r="L1547">
        <v>2</v>
      </c>
      <c r="M1547" t="s">
        <v>105</v>
      </c>
      <c r="N1547" t="s">
        <v>24</v>
      </c>
      <c r="O1547" t="s">
        <v>15</v>
      </c>
      <c r="P1547" t="s">
        <v>27</v>
      </c>
      <c r="Q1547">
        <v>4</v>
      </c>
      <c r="R1547">
        <v>24.73</v>
      </c>
      <c r="S1547">
        <f>47122</f>
        <v>47122</v>
      </c>
      <c r="T1547">
        <v>16323</v>
      </c>
      <c r="U1547">
        <f t="shared" si="92"/>
        <v>2.8865137971239796</v>
      </c>
      <c r="X1547" t="s">
        <v>103</v>
      </c>
    </row>
    <row r="1548" spans="1:24" x14ac:dyDescent="0.2">
      <c r="A1548">
        <v>29</v>
      </c>
      <c r="B1548" t="s">
        <v>101</v>
      </c>
      <c r="C1548" t="s">
        <v>102</v>
      </c>
      <c r="D1548" s="2" t="s">
        <v>104</v>
      </c>
      <c r="E1548" s="2">
        <v>17.149999999999999</v>
      </c>
      <c r="F1548">
        <v>145.30000000000001</v>
      </c>
      <c r="G1548">
        <v>-17.25</v>
      </c>
      <c r="H1548">
        <v>145.05000000000001</v>
      </c>
      <c r="I1548">
        <v>760</v>
      </c>
      <c r="J1548" t="s">
        <v>6</v>
      </c>
      <c r="K1548" s="1">
        <v>39692</v>
      </c>
      <c r="L1548">
        <v>2</v>
      </c>
      <c r="M1548" t="s">
        <v>105</v>
      </c>
      <c r="N1548" t="s">
        <v>24</v>
      </c>
      <c r="O1548" t="s">
        <v>15</v>
      </c>
      <c r="P1548" t="s">
        <v>27</v>
      </c>
      <c r="Q1548">
        <v>1</v>
      </c>
      <c r="R1548">
        <v>23.158000000000001</v>
      </c>
      <c r="S1548">
        <f>47122</f>
        <v>47122</v>
      </c>
      <c r="T1548">
        <v>16323</v>
      </c>
      <c r="U1548">
        <f t="shared" si="92"/>
        <v>2.8865137971239796</v>
      </c>
      <c r="X1548" t="s">
        <v>103</v>
      </c>
    </row>
    <row r="1549" spans="1:24" x14ac:dyDescent="0.2">
      <c r="A1549">
        <v>29</v>
      </c>
      <c r="B1549" t="s">
        <v>101</v>
      </c>
      <c r="C1549" t="s">
        <v>102</v>
      </c>
      <c r="D1549" s="2" t="s">
        <v>104</v>
      </c>
      <c r="E1549" s="2">
        <v>17.149999999999999</v>
      </c>
      <c r="F1549">
        <v>145.30000000000001</v>
      </c>
      <c r="G1549">
        <v>-17.25</v>
      </c>
      <c r="H1549">
        <v>145.05000000000001</v>
      </c>
      <c r="I1549">
        <v>760</v>
      </c>
      <c r="J1549" t="s">
        <v>6</v>
      </c>
      <c r="K1549" s="1">
        <v>39692</v>
      </c>
      <c r="L1549">
        <v>2</v>
      </c>
      <c r="M1549" t="s">
        <v>105</v>
      </c>
      <c r="N1549" t="s">
        <v>24</v>
      </c>
      <c r="O1549" t="s">
        <v>15</v>
      </c>
      <c r="P1549" t="s">
        <v>27</v>
      </c>
      <c r="Q1549">
        <v>2</v>
      </c>
      <c r="R1549">
        <v>18.802</v>
      </c>
      <c r="S1549">
        <f>47122</f>
        <v>47122</v>
      </c>
      <c r="T1549">
        <v>16323</v>
      </c>
      <c r="U1549">
        <f t="shared" si="92"/>
        <v>2.8865137971239796</v>
      </c>
      <c r="X1549" t="s">
        <v>103</v>
      </c>
    </row>
    <row r="1550" spans="1:24" x14ac:dyDescent="0.2">
      <c r="A1550">
        <v>29</v>
      </c>
      <c r="B1550" t="s">
        <v>101</v>
      </c>
      <c r="C1550" t="s">
        <v>102</v>
      </c>
      <c r="D1550" s="2" t="s">
        <v>104</v>
      </c>
      <c r="E1550" s="2">
        <v>17.149999999999999</v>
      </c>
      <c r="F1550">
        <v>145.30000000000001</v>
      </c>
      <c r="G1550">
        <v>-17.25</v>
      </c>
      <c r="H1550">
        <v>145.05000000000001</v>
      </c>
      <c r="I1550">
        <v>760</v>
      </c>
      <c r="J1550" t="s">
        <v>6</v>
      </c>
      <c r="K1550" s="1">
        <v>39692</v>
      </c>
      <c r="L1550">
        <v>2</v>
      </c>
      <c r="M1550" t="s">
        <v>105</v>
      </c>
      <c r="N1550" t="s">
        <v>24</v>
      </c>
      <c r="O1550" t="s">
        <v>15</v>
      </c>
      <c r="P1550" t="s">
        <v>27</v>
      </c>
      <c r="Q1550">
        <v>3</v>
      </c>
      <c r="R1550">
        <v>22.234999999999999</v>
      </c>
      <c r="S1550">
        <f>47122</f>
        <v>47122</v>
      </c>
      <c r="T1550">
        <v>16323</v>
      </c>
      <c r="U1550">
        <f t="shared" si="92"/>
        <v>2.8865137971239796</v>
      </c>
      <c r="X1550" t="s">
        <v>103</v>
      </c>
    </row>
    <row r="1551" spans="1:24" x14ac:dyDescent="0.2">
      <c r="A1551">
        <v>29</v>
      </c>
      <c r="B1551" t="s">
        <v>101</v>
      </c>
      <c r="C1551" t="s">
        <v>102</v>
      </c>
      <c r="D1551" s="2" t="s">
        <v>104</v>
      </c>
      <c r="E1551" s="2">
        <v>17.149999999999999</v>
      </c>
      <c r="F1551">
        <v>145.30000000000001</v>
      </c>
      <c r="G1551">
        <v>-17.25</v>
      </c>
      <c r="H1551">
        <v>145.05000000000001</v>
      </c>
      <c r="I1551">
        <v>760</v>
      </c>
      <c r="J1551" t="s">
        <v>6</v>
      </c>
      <c r="K1551" s="1">
        <v>39692</v>
      </c>
      <c r="L1551">
        <v>2</v>
      </c>
      <c r="M1551" t="s">
        <v>105</v>
      </c>
      <c r="N1551" t="s">
        <v>24</v>
      </c>
      <c r="O1551" t="s">
        <v>15</v>
      </c>
      <c r="P1551" t="s">
        <v>27</v>
      </c>
      <c r="Q1551">
        <v>4</v>
      </c>
      <c r="R1551">
        <v>21.984000000000002</v>
      </c>
      <c r="S1551">
        <f>47122</f>
        <v>47122</v>
      </c>
      <c r="T1551">
        <v>16323</v>
      </c>
      <c r="U1551">
        <f t="shared" si="92"/>
        <v>2.8865137971239796</v>
      </c>
      <c r="X1551" t="s">
        <v>103</v>
      </c>
    </row>
    <row r="1552" spans="1:24" x14ac:dyDescent="0.2">
      <c r="A1552">
        <v>29</v>
      </c>
      <c r="B1552" t="s">
        <v>101</v>
      </c>
      <c r="C1552" t="s">
        <v>102</v>
      </c>
      <c r="D1552" s="2" t="s">
        <v>104</v>
      </c>
      <c r="E1552" s="2">
        <v>17.149999999999999</v>
      </c>
      <c r="F1552">
        <v>145.30000000000001</v>
      </c>
      <c r="G1552">
        <v>-17.25</v>
      </c>
      <c r="H1552">
        <v>145.05000000000001</v>
      </c>
      <c r="I1552">
        <v>760</v>
      </c>
      <c r="J1552" t="s">
        <v>6</v>
      </c>
      <c r="K1552" s="1">
        <v>39692</v>
      </c>
      <c r="L1552">
        <v>2</v>
      </c>
      <c r="M1552" t="s">
        <v>105</v>
      </c>
      <c r="N1552" t="s">
        <v>24</v>
      </c>
      <c r="O1552" t="s">
        <v>15</v>
      </c>
      <c r="P1552" t="s">
        <v>27</v>
      </c>
      <c r="Q1552">
        <v>5</v>
      </c>
      <c r="R1552">
        <v>21.613</v>
      </c>
      <c r="S1552">
        <f>47122</f>
        <v>47122</v>
      </c>
      <c r="T1552">
        <v>16323</v>
      </c>
      <c r="U1552">
        <f t="shared" si="92"/>
        <v>2.8865137971239796</v>
      </c>
      <c r="X1552" t="s">
        <v>103</v>
      </c>
    </row>
    <row r="1553" spans="1:24" x14ac:dyDescent="0.2">
      <c r="A1553">
        <v>29</v>
      </c>
      <c r="B1553" t="s">
        <v>101</v>
      </c>
      <c r="C1553" t="s">
        <v>102</v>
      </c>
      <c r="D1553" s="2" t="s">
        <v>104</v>
      </c>
      <c r="E1553" s="2">
        <v>17.149999999999999</v>
      </c>
      <c r="F1553">
        <v>145.30000000000001</v>
      </c>
      <c r="G1553">
        <v>-17.25</v>
      </c>
      <c r="H1553">
        <v>145.05000000000001</v>
      </c>
      <c r="I1553">
        <v>760</v>
      </c>
      <c r="J1553" t="s">
        <v>6</v>
      </c>
      <c r="K1553" s="1">
        <v>39692</v>
      </c>
      <c r="L1553">
        <v>2</v>
      </c>
      <c r="M1553" t="s">
        <v>105</v>
      </c>
      <c r="N1553" t="s">
        <v>24</v>
      </c>
      <c r="O1553" t="s">
        <v>15</v>
      </c>
      <c r="P1553" t="s">
        <v>27</v>
      </c>
      <c r="Q1553">
        <v>6</v>
      </c>
      <c r="R1553">
        <v>24.59</v>
      </c>
      <c r="S1553">
        <f>47122</f>
        <v>47122</v>
      </c>
      <c r="T1553">
        <v>16323</v>
      </c>
      <c r="U1553">
        <f t="shared" si="92"/>
        <v>2.8865137971239796</v>
      </c>
      <c r="X1553" t="s">
        <v>103</v>
      </c>
    </row>
    <row r="1554" spans="1:24" x14ac:dyDescent="0.2">
      <c r="A1554">
        <v>29</v>
      </c>
      <c r="B1554" t="s">
        <v>101</v>
      </c>
      <c r="C1554" t="s">
        <v>102</v>
      </c>
      <c r="D1554" s="2" t="s">
        <v>104</v>
      </c>
      <c r="E1554" s="2">
        <v>17.149999999999999</v>
      </c>
      <c r="F1554">
        <v>145.30000000000001</v>
      </c>
      <c r="G1554">
        <v>-17.25</v>
      </c>
      <c r="H1554">
        <v>145.05000000000001</v>
      </c>
      <c r="I1554">
        <v>760</v>
      </c>
      <c r="J1554" t="s">
        <v>6</v>
      </c>
      <c r="K1554" s="1">
        <v>39692</v>
      </c>
      <c r="L1554">
        <v>2</v>
      </c>
      <c r="M1554" t="s">
        <v>105</v>
      </c>
      <c r="N1554" t="s">
        <v>24</v>
      </c>
      <c r="O1554" t="s">
        <v>15</v>
      </c>
      <c r="P1554" t="s">
        <v>27</v>
      </c>
      <c r="Q1554">
        <v>7</v>
      </c>
      <c r="R1554">
        <v>17.452000000000002</v>
      </c>
      <c r="S1554">
        <f>47122</f>
        <v>47122</v>
      </c>
      <c r="T1554">
        <v>16323</v>
      </c>
      <c r="U1554">
        <f t="shared" si="92"/>
        <v>2.8865137971239796</v>
      </c>
      <c r="X1554" t="s">
        <v>103</v>
      </c>
    </row>
    <row r="1555" spans="1:24" x14ac:dyDescent="0.2">
      <c r="A1555">
        <v>29</v>
      </c>
      <c r="B1555" t="s">
        <v>101</v>
      </c>
      <c r="C1555" t="s">
        <v>102</v>
      </c>
      <c r="D1555" s="2" t="s">
        <v>104</v>
      </c>
      <c r="E1555" s="2">
        <v>17.149999999999999</v>
      </c>
      <c r="F1555">
        <v>145.30000000000001</v>
      </c>
      <c r="G1555">
        <v>-17.25</v>
      </c>
      <c r="H1555">
        <v>145.05000000000001</v>
      </c>
      <c r="I1555">
        <v>760</v>
      </c>
      <c r="J1555" t="s">
        <v>6</v>
      </c>
      <c r="K1555" s="1">
        <v>39692</v>
      </c>
      <c r="L1555">
        <v>2</v>
      </c>
      <c r="M1555" t="s">
        <v>105</v>
      </c>
      <c r="N1555" t="s">
        <v>24</v>
      </c>
      <c r="O1555" t="s">
        <v>15</v>
      </c>
      <c r="P1555" t="s">
        <v>27</v>
      </c>
      <c r="Q1555">
        <v>8</v>
      </c>
      <c r="R1555">
        <v>17.292000000000002</v>
      </c>
      <c r="S1555">
        <f>47122</f>
        <v>47122</v>
      </c>
      <c r="T1555">
        <v>16323</v>
      </c>
      <c r="U1555">
        <f t="shared" si="92"/>
        <v>2.8865137971239796</v>
      </c>
      <c r="X1555" t="s">
        <v>103</v>
      </c>
    </row>
    <row r="1556" spans="1:24" x14ac:dyDescent="0.2">
      <c r="A1556">
        <v>29</v>
      </c>
      <c r="B1556" t="s">
        <v>101</v>
      </c>
      <c r="C1556" t="s">
        <v>102</v>
      </c>
      <c r="D1556" s="2" t="s">
        <v>104</v>
      </c>
      <c r="E1556" s="2">
        <v>17.149999999999999</v>
      </c>
      <c r="F1556">
        <v>145.30000000000001</v>
      </c>
      <c r="G1556">
        <v>-17.25</v>
      </c>
      <c r="H1556">
        <v>145.05000000000001</v>
      </c>
      <c r="I1556">
        <v>760</v>
      </c>
      <c r="J1556" t="s">
        <v>6</v>
      </c>
      <c r="K1556" s="1">
        <v>39692</v>
      </c>
      <c r="L1556">
        <v>2</v>
      </c>
      <c r="M1556" t="s">
        <v>105</v>
      </c>
      <c r="N1556" t="s">
        <v>24</v>
      </c>
      <c r="O1556" t="s">
        <v>15</v>
      </c>
      <c r="P1556" t="s">
        <v>27</v>
      </c>
      <c r="Q1556">
        <v>9</v>
      </c>
      <c r="R1556">
        <v>16.812000000000001</v>
      </c>
      <c r="S1556">
        <f>47122</f>
        <v>47122</v>
      </c>
      <c r="T1556">
        <v>16323</v>
      </c>
      <c r="U1556">
        <f t="shared" si="92"/>
        <v>2.8865137971239796</v>
      </c>
      <c r="X1556" t="s">
        <v>103</v>
      </c>
    </row>
    <row r="1557" spans="1:24" x14ac:dyDescent="0.2">
      <c r="A1557">
        <v>29</v>
      </c>
      <c r="B1557" t="s">
        <v>101</v>
      </c>
      <c r="C1557" t="s">
        <v>102</v>
      </c>
      <c r="D1557" s="2" t="s">
        <v>104</v>
      </c>
      <c r="E1557" s="2">
        <v>17.149999999999999</v>
      </c>
      <c r="F1557">
        <v>145.30000000000001</v>
      </c>
      <c r="G1557">
        <v>-17.25</v>
      </c>
      <c r="H1557">
        <v>145.05000000000001</v>
      </c>
      <c r="I1557">
        <v>760</v>
      </c>
      <c r="J1557" t="s">
        <v>6</v>
      </c>
      <c r="K1557" s="1">
        <v>39692</v>
      </c>
      <c r="L1557">
        <v>2</v>
      </c>
      <c r="M1557" t="s">
        <v>105</v>
      </c>
      <c r="N1557" t="s">
        <v>24</v>
      </c>
      <c r="O1557" t="s">
        <v>15</v>
      </c>
      <c r="P1557" t="s">
        <v>27</v>
      </c>
      <c r="Q1557">
        <v>10</v>
      </c>
      <c r="R1557">
        <v>20.058</v>
      </c>
      <c r="S1557">
        <f>47122</f>
        <v>47122</v>
      </c>
      <c r="T1557">
        <v>16323</v>
      </c>
      <c r="U1557">
        <f t="shared" si="92"/>
        <v>2.8865137971239796</v>
      </c>
      <c r="X1557" t="s">
        <v>103</v>
      </c>
    </row>
    <row r="1558" spans="1:24" x14ac:dyDescent="0.2">
      <c r="A1558">
        <v>29</v>
      </c>
      <c r="B1558" t="s">
        <v>101</v>
      </c>
      <c r="C1558" t="s">
        <v>102</v>
      </c>
      <c r="D1558" s="2" t="s">
        <v>104</v>
      </c>
      <c r="E1558" s="2">
        <v>17.149999999999999</v>
      </c>
      <c r="F1558">
        <v>145.30000000000001</v>
      </c>
      <c r="G1558">
        <v>-17.25</v>
      </c>
      <c r="H1558">
        <v>145.05000000000001</v>
      </c>
      <c r="I1558">
        <v>760</v>
      </c>
      <c r="J1558" t="s">
        <v>6</v>
      </c>
      <c r="K1558" s="1">
        <v>39692</v>
      </c>
      <c r="L1558">
        <v>2</v>
      </c>
      <c r="M1558" t="s">
        <v>105</v>
      </c>
      <c r="N1558" t="s">
        <v>24</v>
      </c>
      <c r="O1558" t="s">
        <v>15</v>
      </c>
      <c r="P1558" t="s">
        <v>27</v>
      </c>
      <c r="Q1558">
        <v>21</v>
      </c>
      <c r="R1558">
        <v>21.978000000000002</v>
      </c>
      <c r="S1558">
        <f>47122</f>
        <v>47122</v>
      </c>
      <c r="T1558">
        <v>16323</v>
      </c>
      <c r="U1558">
        <f t="shared" si="92"/>
        <v>2.8865137971239796</v>
      </c>
      <c r="X1558" t="s">
        <v>103</v>
      </c>
    </row>
    <row r="1559" spans="1:24" hidden="1" x14ac:dyDescent="0.2">
      <c r="A1559">
        <v>29</v>
      </c>
      <c r="B1559" t="s">
        <v>101</v>
      </c>
      <c r="C1559" t="s">
        <v>102</v>
      </c>
      <c r="D1559" s="2" t="s">
        <v>104</v>
      </c>
      <c r="E1559" s="2">
        <v>17.149999999999999</v>
      </c>
      <c r="F1559">
        <v>145.30000000000001</v>
      </c>
      <c r="G1559">
        <v>-17.25</v>
      </c>
      <c r="H1559">
        <v>145.05000000000001</v>
      </c>
      <c r="I1559">
        <v>760</v>
      </c>
      <c r="J1559" t="s">
        <v>6</v>
      </c>
      <c r="K1559" s="1">
        <v>39692</v>
      </c>
      <c r="L1559">
        <v>2</v>
      </c>
      <c r="M1559" t="s">
        <v>105</v>
      </c>
      <c r="N1559" t="s">
        <v>24</v>
      </c>
      <c r="O1559" t="s">
        <v>15</v>
      </c>
      <c r="P1559" t="s">
        <v>26</v>
      </c>
      <c r="Q1559">
        <v>11</v>
      </c>
      <c r="R1559">
        <v>25.34</v>
      </c>
      <c r="S1559">
        <f>47122</f>
        <v>47122</v>
      </c>
      <c r="T1559">
        <v>16323</v>
      </c>
      <c r="U1559">
        <f t="shared" si="92"/>
        <v>2.8865137971239796</v>
      </c>
      <c r="X1559" t="s">
        <v>103</v>
      </c>
    </row>
    <row r="1560" spans="1:24" hidden="1" x14ac:dyDescent="0.2">
      <c r="A1560">
        <v>29</v>
      </c>
      <c r="B1560" t="s">
        <v>101</v>
      </c>
      <c r="C1560" t="s">
        <v>102</v>
      </c>
      <c r="D1560" s="2" t="s">
        <v>104</v>
      </c>
      <c r="E1560" s="2">
        <v>17.149999999999999</v>
      </c>
      <c r="F1560">
        <v>145.30000000000001</v>
      </c>
      <c r="G1560">
        <v>-17.25</v>
      </c>
      <c r="H1560">
        <v>145.05000000000001</v>
      </c>
      <c r="I1560">
        <v>760</v>
      </c>
      <c r="J1560" t="s">
        <v>6</v>
      </c>
      <c r="K1560" s="1">
        <v>39692</v>
      </c>
      <c r="L1560">
        <v>2</v>
      </c>
      <c r="M1560" t="s">
        <v>105</v>
      </c>
      <c r="N1560" t="s">
        <v>24</v>
      </c>
      <c r="O1560" t="s">
        <v>15</v>
      </c>
      <c r="P1560" t="s">
        <v>26</v>
      </c>
      <c r="Q1560">
        <v>12</v>
      </c>
      <c r="R1560">
        <v>21.645</v>
      </c>
      <c r="S1560">
        <f>47122</f>
        <v>47122</v>
      </c>
      <c r="T1560">
        <v>16323</v>
      </c>
      <c r="U1560">
        <f t="shared" si="92"/>
        <v>2.8865137971239796</v>
      </c>
      <c r="X1560" t="s">
        <v>103</v>
      </c>
    </row>
    <row r="1561" spans="1:24" hidden="1" x14ac:dyDescent="0.2">
      <c r="A1561">
        <v>29</v>
      </c>
      <c r="B1561" t="s">
        <v>101</v>
      </c>
      <c r="C1561" t="s">
        <v>102</v>
      </c>
      <c r="D1561" s="2" t="s">
        <v>104</v>
      </c>
      <c r="E1561" s="2">
        <v>17.149999999999999</v>
      </c>
      <c r="F1561">
        <v>145.30000000000001</v>
      </c>
      <c r="G1561">
        <v>-17.25</v>
      </c>
      <c r="H1561">
        <v>145.05000000000001</v>
      </c>
      <c r="I1561">
        <v>760</v>
      </c>
      <c r="J1561" t="s">
        <v>6</v>
      </c>
      <c r="K1561" s="1">
        <v>39692</v>
      </c>
      <c r="L1561">
        <v>2</v>
      </c>
      <c r="M1561" t="s">
        <v>105</v>
      </c>
      <c r="N1561" t="s">
        <v>24</v>
      </c>
      <c r="O1561" t="s">
        <v>15</v>
      </c>
      <c r="P1561" t="s">
        <v>26</v>
      </c>
      <c r="Q1561">
        <v>13</v>
      </c>
      <c r="R1561">
        <v>28.831</v>
      </c>
      <c r="S1561">
        <f>47122</f>
        <v>47122</v>
      </c>
      <c r="T1561">
        <v>16323</v>
      </c>
      <c r="U1561">
        <f t="shared" si="92"/>
        <v>2.8865137971239796</v>
      </c>
      <c r="X1561" t="s">
        <v>103</v>
      </c>
    </row>
    <row r="1562" spans="1:24" hidden="1" x14ac:dyDescent="0.2">
      <c r="A1562">
        <v>29</v>
      </c>
      <c r="B1562" t="s">
        <v>101</v>
      </c>
      <c r="C1562" t="s">
        <v>102</v>
      </c>
      <c r="D1562" s="2" t="s">
        <v>104</v>
      </c>
      <c r="E1562" s="2">
        <v>17.149999999999999</v>
      </c>
      <c r="F1562">
        <v>145.30000000000001</v>
      </c>
      <c r="G1562">
        <v>-17.25</v>
      </c>
      <c r="H1562">
        <v>145.05000000000001</v>
      </c>
      <c r="I1562">
        <v>760</v>
      </c>
      <c r="J1562" t="s">
        <v>6</v>
      </c>
      <c r="K1562" s="1">
        <v>39692</v>
      </c>
      <c r="L1562">
        <v>2</v>
      </c>
      <c r="M1562" t="s">
        <v>105</v>
      </c>
      <c r="N1562" t="s">
        <v>24</v>
      </c>
      <c r="O1562" t="s">
        <v>15</v>
      </c>
      <c r="P1562" t="s">
        <v>26</v>
      </c>
      <c r="Q1562">
        <v>14</v>
      </c>
      <c r="R1562">
        <v>22.73</v>
      </c>
      <c r="S1562">
        <f>47122</f>
        <v>47122</v>
      </c>
      <c r="T1562">
        <v>16323</v>
      </c>
      <c r="U1562">
        <f t="shared" si="92"/>
        <v>2.8865137971239796</v>
      </c>
      <c r="X1562" t="s">
        <v>103</v>
      </c>
    </row>
    <row r="1563" spans="1:24" hidden="1" x14ac:dyDescent="0.2">
      <c r="A1563">
        <v>29</v>
      </c>
      <c r="B1563" t="s">
        <v>101</v>
      </c>
      <c r="C1563" t="s">
        <v>102</v>
      </c>
      <c r="D1563" s="2" t="s">
        <v>104</v>
      </c>
      <c r="E1563" s="2">
        <v>17.149999999999999</v>
      </c>
      <c r="F1563">
        <v>145.30000000000001</v>
      </c>
      <c r="G1563">
        <v>-17.25</v>
      </c>
      <c r="H1563">
        <v>145.05000000000001</v>
      </c>
      <c r="I1563">
        <v>760</v>
      </c>
      <c r="J1563" t="s">
        <v>6</v>
      </c>
      <c r="K1563" s="1">
        <v>39692</v>
      </c>
      <c r="L1563">
        <v>2</v>
      </c>
      <c r="M1563" t="s">
        <v>105</v>
      </c>
      <c r="N1563" t="s">
        <v>24</v>
      </c>
      <c r="O1563" t="s">
        <v>15</v>
      </c>
      <c r="P1563" t="s">
        <v>26</v>
      </c>
      <c r="Q1563">
        <v>15</v>
      </c>
      <c r="R1563">
        <v>19.510999999999999</v>
      </c>
      <c r="S1563">
        <f>47122</f>
        <v>47122</v>
      </c>
      <c r="T1563">
        <v>16323</v>
      </c>
      <c r="U1563">
        <f t="shared" si="92"/>
        <v>2.8865137971239796</v>
      </c>
      <c r="X1563" t="s">
        <v>103</v>
      </c>
    </row>
    <row r="1564" spans="1:24" hidden="1" x14ac:dyDescent="0.2">
      <c r="A1564">
        <v>29</v>
      </c>
      <c r="B1564" t="s">
        <v>101</v>
      </c>
      <c r="C1564" t="s">
        <v>102</v>
      </c>
      <c r="D1564" s="2" t="s">
        <v>104</v>
      </c>
      <c r="E1564" s="2">
        <v>17.149999999999999</v>
      </c>
      <c r="F1564">
        <v>145.30000000000001</v>
      </c>
      <c r="G1564">
        <v>-17.25</v>
      </c>
      <c r="H1564">
        <v>145.05000000000001</v>
      </c>
      <c r="I1564">
        <v>760</v>
      </c>
      <c r="J1564" t="s">
        <v>6</v>
      </c>
      <c r="K1564" s="1">
        <v>39692</v>
      </c>
      <c r="L1564">
        <v>2</v>
      </c>
      <c r="M1564" t="s">
        <v>105</v>
      </c>
      <c r="N1564" t="s">
        <v>24</v>
      </c>
      <c r="O1564" t="s">
        <v>15</v>
      </c>
      <c r="P1564" t="s">
        <v>26</v>
      </c>
      <c r="Q1564">
        <v>16</v>
      </c>
      <c r="R1564">
        <v>23.399000000000001</v>
      </c>
      <c r="S1564">
        <f>47122</f>
        <v>47122</v>
      </c>
      <c r="T1564">
        <v>16323</v>
      </c>
      <c r="U1564">
        <f t="shared" si="92"/>
        <v>2.8865137971239796</v>
      </c>
      <c r="X1564" t="s">
        <v>103</v>
      </c>
    </row>
    <row r="1565" spans="1:24" hidden="1" x14ac:dyDescent="0.2">
      <c r="A1565">
        <v>29</v>
      </c>
      <c r="B1565" t="s">
        <v>101</v>
      </c>
      <c r="C1565" t="s">
        <v>102</v>
      </c>
      <c r="D1565" s="2" t="s">
        <v>104</v>
      </c>
      <c r="E1565" s="2">
        <v>17.149999999999999</v>
      </c>
      <c r="F1565">
        <v>145.30000000000001</v>
      </c>
      <c r="G1565">
        <v>-17.25</v>
      </c>
      <c r="H1565">
        <v>145.05000000000001</v>
      </c>
      <c r="I1565">
        <v>760</v>
      </c>
      <c r="J1565" t="s">
        <v>6</v>
      </c>
      <c r="K1565" s="1">
        <v>39692</v>
      </c>
      <c r="L1565">
        <v>2</v>
      </c>
      <c r="M1565" t="s">
        <v>105</v>
      </c>
      <c r="N1565" t="s">
        <v>24</v>
      </c>
      <c r="O1565" t="s">
        <v>15</v>
      </c>
      <c r="P1565" t="s">
        <v>26</v>
      </c>
      <c r="Q1565">
        <v>17</v>
      </c>
      <c r="R1565">
        <v>25.565999999999999</v>
      </c>
      <c r="S1565">
        <f>47122</f>
        <v>47122</v>
      </c>
      <c r="T1565">
        <v>16323</v>
      </c>
      <c r="U1565">
        <f t="shared" si="92"/>
        <v>2.8865137971239796</v>
      </c>
      <c r="X1565" t="s">
        <v>103</v>
      </c>
    </row>
    <row r="1566" spans="1:24" hidden="1" x14ac:dyDescent="0.2">
      <c r="A1566">
        <v>29</v>
      </c>
      <c r="B1566" t="s">
        <v>101</v>
      </c>
      <c r="C1566" t="s">
        <v>102</v>
      </c>
      <c r="D1566" s="2" t="s">
        <v>104</v>
      </c>
      <c r="E1566" s="2">
        <v>17.149999999999999</v>
      </c>
      <c r="F1566">
        <v>145.30000000000001</v>
      </c>
      <c r="G1566">
        <v>-17.25</v>
      </c>
      <c r="H1566">
        <v>145.05000000000001</v>
      </c>
      <c r="I1566">
        <v>760</v>
      </c>
      <c r="J1566" t="s">
        <v>6</v>
      </c>
      <c r="K1566" s="1">
        <v>39692</v>
      </c>
      <c r="L1566">
        <v>2</v>
      </c>
      <c r="M1566" t="s">
        <v>105</v>
      </c>
      <c r="N1566" t="s">
        <v>24</v>
      </c>
      <c r="O1566" t="s">
        <v>15</v>
      </c>
      <c r="P1566" t="s">
        <v>26</v>
      </c>
      <c r="Q1566">
        <v>18</v>
      </c>
      <c r="R1566">
        <v>25.501999999999999</v>
      </c>
      <c r="S1566">
        <f>47122</f>
        <v>47122</v>
      </c>
      <c r="T1566">
        <v>16323</v>
      </c>
      <c r="U1566">
        <f t="shared" si="92"/>
        <v>2.8865137971239796</v>
      </c>
      <c r="X1566" t="s">
        <v>103</v>
      </c>
    </row>
    <row r="1567" spans="1:24" hidden="1" x14ac:dyDescent="0.2">
      <c r="A1567">
        <v>29</v>
      </c>
      <c r="B1567" t="s">
        <v>101</v>
      </c>
      <c r="C1567" t="s">
        <v>102</v>
      </c>
      <c r="D1567" s="2" t="s">
        <v>104</v>
      </c>
      <c r="E1567" s="2">
        <v>17.149999999999999</v>
      </c>
      <c r="F1567">
        <v>145.30000000000001</v>
      </c>
      <c r="G1567">
        <v>-17.25</v>
      </c>
      <c r="H1567">
        <v>145.05000000000001</v>
      </c>
      <c r="I1567">
        <v>760</v>
      </c>
      <c r="J1567" t="s">
        <v>6</v>
      </c>
      <c r="K1567" s="1">
        <v>39692</v>
      </c>
      <c r="L1567">
        <v>2</v>
      </c>
      <c r="M1567" t="s">
        <v>105</v>
      </c>
      <c r="N1567" t="s">
        <v>24</v>
      </c>
      <c r="O1567" t="s">
        <v>15</v>
      </c>
      <c r="P1567" t="s">
        <v>26</v>
      </c>
      <c r="Q1567">
        <v>19</v>
      </c>
      <c r="R1567">
        <v>20.318999999999999</v>
      </c>
      <c r="S1567">
        <f>47122</f>
        <v>47122</v>
      </c>
      <c r="T1567">
        <v>16323</v>
      </c>
      <c r="U1567">
        <f t="shared" si="92"/>
        <v>2.8865137971239796</v>
      </c>
      <c r="X1567" t="s">
        <v>103</v>
      </c>
    </row>
    <row r="1568" spans="1:24" hidden="1" x14ac:dyDescent="0.2">
      <c r="A1568">
        <v>29</v>
      </c>
      <c r="B1568" t="s">
        <v>101</v>
      </c>
      <c r="C1568" t="s">
        <v>102</v>
      </c>
      <c r="D1568" s="2" t="s">
        <v>104</v>
      </c>
      <c r="E1568" s="2">
        <v>17.149999999999999</v>
      </c>
      <c r="F1568">
        <v>145.30000000000001</v>
      </c>
      <c r="G1568">
        <v>-17.25</v>
      </c>
      <c r="H1568">
        <v>145.05000000000001</v>
      </c>
      <c r="I1568">
        <v>760</v>
      </c>
      <c r="J1568" t="s">
        <v>6</v>
      </c>
      <c r="K1568" s="1">
        <v>39692</v>
      </c>
      <c r="L1568">
        <v>2</v>
      </c>
      <c r="M1568" t="s">
        <v>105</v>
      </c>
      <c r="N1568" t="s">
        <v>24</v>
      </c>
      <c r="O1568" t="s">
        <v>15</v>
      </c>
      <c r="P1568" t="s">
        <v>26</v>
      </c>
      <c r="Q1568">
        <v>20</v>
      </c>
      <c r="R1568">
        <v>27.352</v>
      </c>
      <c r="S1568">
        <f>47122</f>
        <v>47122</v>
      </c>
      <c r="T1568">
        <v>16323</v>
      </c>
      <c r="U1568">
        <f t="shared" si="92"/>
        <v>2.8865137971239796</v>
      </c>
      <c r="X1568" t="s">
        <v>103</v>
      </c>
    </row>
    <row r="1569" spans="1:24" x14ac:dyDescent="0.2">
      <c r="A1569">
        <v>29</v>
      </c>
      <c r="B1569" t="s">
        <v>101</v>
      </c>
      <c r="C1569" t="s">
        <v>102</v>
      </c>
      <c r="D1569" s="2" t="s">
        <v>104</v>
      </c>
      <c r="E1569" s="2">
        <v>17.149999999999999</v>
      </c>
      <c r="F1569">
        <v>145.30000000000001</v>
      </c>
      <c r="G1569">
        <v>-17.25</v>
      </c>
      <c r="H1569">
        <v>145.05000000000001</v>
      </c>
      <c r="I1569">
        <v>760</v>
      </c>
      <c r="J1569" t="s">
        <v>6</v>
      </c>
      <c r="K1569" s="1">
        <v>39692</v>
      </c>
      <c r="L1569">
        <v>2</v>
      </c>
      <c r="M1569" t="s">
        <v>105</v>
      </c>
      <c r="N1569" t="s">
        <v>24</v>
      </c>
      <c r="O1569" t="s">
        <v>18</v>
      </c>
      <c r="P1569" t="s">
        <v>27</v>
      </c>
      <c r="Q1569">
        <v>2</v>
      </c>
      <c r="R1569">
        <v>7.1050000000000004</v>
      </c>
      <c r="S1569">
        <f>47122</f>
        <v>47122</v>
      </c>
      <c r="T1569">
        <v>16323</v>
      </c>
      <c r="U1569">
        <f t="shared" si="92"/>
        <v>2.8865137971239796</v>
      </c>
      <c r="X1569" t="s">
        <v>103</v>
      </c>
    </row>
    <row r="1570" spans="1:24" x14ac:dyDescent="0.2">
      <c r="A1570">
        <v>29</v>
      </c>
      <c r="B1570" t="s">
        <v>101</v>
      </c>
      <c r="C1570" t="s">
        <v>102</v>
      </c>
      <c r="D1570" s="2" t="s">
        <v>104</v>
      </c>
      <c r="E1570" s="2">
        <v>17.149999999999999</v>
      </c>
      <c r="F1570">
        <v>145.30000000000001</v>
      </c>
      <c r="G1570">
        <v>-17.25</v>
      </c>
      <c r="H1570">
        <v>145.05000000000001</v>
      </c>
      <c r="I1570">
        <v>760</v>
      </c>
      <c r="J1570" t="s">
        <v>6</v>
      </c>
      <c r="K1570" s="1">
        <v>39692</v>
      </c>
      <c r="L1570">
        <v>2</v>
      </c>
      <c r="M1570" t="s">
        <v>105</v>
      </c>
      <c r="N1570" t="s">
        <v>24</v>
      </c>
      <c r="O1570" t="s">
        <v>18</v>
      </c>
      <c r="P1570" t="s">
        <v>27</v>
      </c>
      <c r="Q1570">
        <v>5</v>
      </c>
      <c r="R1570">
        <v>14.397</v>
      </c>
      <c r="S1570">
        <f>47122</f>
        <v>47122</v>
      </c>
      <c r="T1570">
        <v>16323</v>
      </c>
      <c r="U1570">
        <f t="shared" si="92"/>
        <v>2.8865137971239796</v>
      </c>
      <c r="X1570" t="s">
        <v>103</v>
      </c>
    </row>
    <row r="1571" spans="1:24" x14ac:dyDescent="0.2">
      <c r="A1571">
        <v>29</v>
      </c>
      <c r="B1571" t="s">
        <v>101</v>
      </c>
      <c r="C1571" t="s">
        <v>102</v>
      </c>
      <c r="D1571" s="2" t="s">
        <v>104</v>
      </c>
      <c r="E1571" s="2">
        <v>17.149999999999999</v>
      </c>
      <c r="F1571">
        <v>145.30000000000001</v>
      </c>
      <c r="G1571">
        <v>-17.25</v>
      </c>
      <c r="H1571">
        <v>145.05000000000001</v>
      </c>
      <c r="I1571">
        <v>760</v>
      </c>
      <c r="J1571" t="s">
        <v>6</v>
      </c>
      <c r="K1571" s="1">
        <v>39692</v>
      </c>
      <c r="L1571">
        <v>2</v>
      </c>
      <c r="M1571" t="s">
        <v>105</v>
      </c>
      <c r="N1571" t="s">
        <v>24</v>
      </c>
      <c r="O1571" t="s">
        <v>18</v>
      </c>
      <c r="P1571" t="s">
        <v>27</v>
      </c>
      <c r="Q1571">
        <v>6</v>
      </c>
      <c r="R1571">
        <v>8.7249999999999996</v>
      </c>
      <c r="S1571">
        <f>47122</f>
        <v>47122</v>
      </c>
      <c r="T1571">
        <v>16323</v>
      </c>
      <c r="U1571">
        <f t="shared" si="92"/>
        <v>2.8865137971239796</v>
      </c>
      <c r="X1571" t="s">
        <v>103</v>
      </c>
    </row>
    <row r="1572" spans="1:24" x14ac:dyDescent="0.2">
      <c r="A1572">
        <v>29</v>
      </c>
      <c r="B1572" t="s">
        <v>101</v>
      </c>
      <c r="C1572" t="s">
        <v>102</v>
      </c>
      <c r="D1572" s="2" t="s">
        <v>104</v>
      </c>
      <c r="E1572" s="2">
        <v>17.149999999999999</v>
      </c>
      <c r="F1572">
        <v>145.30000000000001</v>
      </c>
      <c r="G1572">
        <v>-17.25</v>
      </c>
      <c r="H1572">
        <v>145.05000000000001</v>
      </c>
      <c r="I1572">
        <v>760</v>
      </c>
      <c r="J1572" t="s">
        <v>6</v>
      </c>
      <c r="K1572" s="1">
        <v>39692</v>
      </c>
      <c r="L1572">
        <v>2</v>
      </c>
      <c r="M1572" t="s">
        <v>105</v>
      </c>
      <c r="N1572" t="s">
        <v>24</v>
      </c>
      <c r="O1572" t="s">
        <v>18</v>
      </c>
      <c r="P1572" t="s">
        <v>27</v>
      </c>
      <c r="Q1572">
        <v>7</v>
      </c>
      <c r="R1572">
        <v>10.438000000000001</v>
      </c>
      <c r="S1572">
        <f>47122</f>
        <v>47122</v>
      </c>
      <c r="T1572">
        <v>16323</v>
      </c>
      <c r="U1572">
        <f t="shared" si="92"/>
        <v>2.8865137971239796</v>
      </c>
      <c r="X1572" t="s">
        <v>103</v>
      </c>
    </row>
    <row r="1573" spans="1:24" x14ac:dyDescent="0.2">
      <c r="A1573">
        <v>29</v>
      </c>
      <c r="B1573" t="s">
        <v>101</v>
      </c>
      <c r="C1573" t="s">
        <v>102</v>
      </c>
      <c r="D1573" s="2" t="s">
        <v>104</v>
      </c>
      <c r="E1573" s="2">
        <v>17.149999999999999</v>
      </c>
      <c r="F1573">
        <v>145.30000000000001</v>
      </c>
      <c r="G1573">
        <v>-17.25</v>
      </c>
      <c r="H1573">
        <v>145.05000000000001</v>
      </c>
      <c r="I1573">
        <v>760</v>
      </c>
      <c r="J1573" t="s">
        <v>6</v>
      </c>
      <c r="K1573" s="1">
        <v>39692</v>
      </c>
      <c r="L1573">
        <v>2</v>
      </c>
      <c r="M1573" t="s">
        <v>105</v>
      </c>
      <c r="N1573" t="s">
        <v>24</v>
      </c>
      <c r="O1573" t="s">
        <v>18</v>
      </c>
      <c r="P1573" t="s">
        <v>27</v>
      </c>
      <c r="Q1573">
        <v>8</v>
      </c>
      <c r="R1573">
        <v>14.629</v>
      </c>
      <c r="S1573">
        <f>47122</f>
        <v>47122</v>
      </c>
      <c r="T1573">
        <v>16323</v>
      </c>
      <c r="U1573">
        <f t="shared" si="92"/>
        <v>2.8865137971239796</v>
      </c>
      <c r="X1573" t="s">
        <v>103</v>
      </c>
    </row>
    <row r="1574" spans="1:24" x14ac:dyDescent="0.2">
      <c r="A1574">
        <v>29</v>
      </c>
      <c r="B1574" t="s">
        <v>101</v>
      </c>
      <c r="C1574" t="s">
        <v>102</v>
      </c>
      <c r="D1574" s="2" t="s">
        <v>104</v>
      </c>
      <c r="E1574" s="2">
        <v>17.149999999999999</v>
      </c>
      <c r="F1574">
        <v>145.30000000000001</v>
      </c>
      <c r="G1574">
        <v>-17.25</v>
      </c>
      <c r="H1574">
        <v>145.05000000000001</v>
      </c>
      <c r="I1574">
        <v>760</v>
      </c>
      <c r="J1574" t="s">
        <v>6</v>
      </c>
      <c r="K1574" s="1">
        <v>39692</v>
      </c>
      <c r="L1574">
        <v>2</v>
      </c>
      <c r="M1574" t="s">
        <v>105</v>
      </c>
      <c r="N1574" t="s">
        <v>24</v>
      </c>
      <c r="O1574" t="s">
        <v>18</v>
      </c>
      <c r="P1574" t="s">
        <v>27</v>
      </c>
      <c r="Q1574">
        <v>9</v>
      </c>
      <c r="R1574">
        <v>10.715</v>
      </c>
      <c r="S1574">
        <f>47122</f>
        <v>47122</v>
      </c>
      <c r="T1574">
        <v>16323</v>
      </c>
      <c r="U1574">
        <f t="shared" si="92"/>
        <v>2.8865137971239796</v>
      </c>
      <c r="X1574" t="s">
        <v>103</v>
      </c>
    </row>
    <row r="1575" spans="1:24" x14ac:dyDescent="0.2">
      <c r="A1575">
        <v>29</v>
      </c>
      <c r="B1575" t="s">
        <v>101</v>
      </c>
      <c r="C1575" t="s">
        <v>102</v>
      </c>
      <c r="D1575" s="2" t="s">
        <v>104</v>
      </c>
      <c r="E1575" s="2">
        <v>17.149999999999999</v>
      </c>
      <c r="F1575">
        <v>145.30000000000001</v>
      </c>
      <c r="G1575">
        <v>-17.25</v>
      </c>
      <c r="H1575">
        <v>145.05000000000001</v>
      </c>
      <c r="I1575">
        <v>760</v>
      </c>
      <c r="J1575" t="s">
        <v>6</v>
      </c>
      <c r="K1575" s="1">
        <v>39692</v>
      </c>
      <c r="L1575">
        <v>2</v>
      </c>
      <c r="M1575" t="s">
        <v>105</v>
      </c>
      <c r="N1575" t="s">
        <v>24</v>
      </c>
      <c r="O1575" t="s">
        <v>18</v>
      </c>
      <c r="P1575" t="s">
        <v>27</v>
      </c>
      <c r="Q1575">
        <v>10</v>
      </c>
      <c r="R1575">
        <v>13.348000000000001</v>
      </c>
      <c r="S1575">
        <f>47122</f>
        <v>47122</v>
      </c>
      <c r="T1575">
        <v>16323</v>
      </c>
      <c r="U1575">
        <f t="shared" si="92"/>
        <v>2.8865137971239796</v>
      </c>
      <c r="X1575" t="s">
        <v>103</v>
      </c>
    </row>
    <row r="1576" spans="1:24" x14ac:dyDescent="0.2">
      <c r="A1576">
        <v>29</v>
      </c>
      <c r="B1576" t="s">
        <v>101</v>
      </c>
      <c r="C1576" t="s">
        <v>102</v>
      </c>
      <c r="D1576" s="2" t="s">
        <v>104</v>
      </c>
      <c r="E1576" s="2">
        <v>17.149999999999999</v>
      </c>
      <c r="F1576">
        <v>145.30000000000001</v>
      </c>
      <c r="G1576">
        <v>-17.25</v>
      </c>
      <c r="H1576">
        <v>145.05000000000001</v>
      </c>
      <c r="I1576">
        <v>760</v>
      </c>
      <c r="J1576" t="s">
        <v>6</v>
      </c>
      <c r="K1576" s="1">
        <v>39692</v>
      </c>
      <c r="L1576">
        <v>2</v>
      </c>
      <c r="M1576" t="s">
        <v>105</v>
      </c>
      <c r="N1576" t="s">
        <v>24</v>
      </c>
      <c r="O1576" t="s">
        <v>18</v>
      </c>
      <c r="P1576" t="s">
        <v>27</v>
      </c>
      <c r="Q1576">
        <v>11</v>
      </c>
      <c r="R1576">
        <v>7.4370000000000003</v>
      </c>
      <c r="S1576">
        <f>47122</f>
        <v>47122</v>
      </c>
      <c r="T1576">
        <v>16323</v>
      </c>
      <c r="U1576">
        <f t="shared" si="92"/>
        <v>2.8865137971239796</v>
      </c>
      <c r="X1576" t="s">
        <v>103</v>
      </c>
    </row>
    <row r="1577" spans="1:24" x14ac:dyDescent="0.2">
      <c r="A1577">
        <v>29</v>
      </c>
      <c r="B1577" t="s">
        <v>101</v>
      </c>
      <c r="C1577" t="s">
        <v>102</v>
      </c>
      <c r="D1577" s="2" t="s">
        <v>104</v>
      </c>
      <c r="E1577" s="2">
        <v>17.149999999999999</v>
      </c>
      <c r="F1577">
        <v>145.30000000000001</v>
      </c>
      <c r="G1577">
        <v>-17.25</v>
      </c>
      <c r="H1577">
        <v>145.05000000000001</v>
      </c>
      <c r="I1577">
        <v>760</v>
      </c>
      <c r="J1577" t="s">
        <v>6</v>
      </c>
      <c r="K1577" s="1">
        <v>39692</v>
      </c>
      <c r="L1577">
        <v>2</v>
      </c>
      <c r="M1577" t="s">
        <v>105</v>
      </c>
      <c r="N1577" t="s">
        <v>24</v>
      </c>
      <c r="O1577" t="s">
        <v>18</v>
      </c>
      <c r="P1577" t="s">
        <v>27</v>
      </c>
      <c r="Q1577">
        <v>12</v>
      </c>
      <c r="R1577">
        <v>4.5659999999999998</v>
      </c>
      <c r="S1577">
        <f>47122</f>
        <v>47122</v>
      </c>
      <c r="T1577">
        <v>16323</v>
      </c>
      <c r="U1577">
        <f t="shared" si="92"/>
        <v>2.8865137971239796</v>
      </c>
      <c r="X1577" t="s">
        <v>103</v>
      </c>
    </row>
    <row r="1578" spans="1:24" x14ac:dyDescent="0.2">
      <c r="A1578">
        <v>29</v>
      </c>
      <c r="B1578" t="s">
        <v>101</v>
      </c>
      <c r="C1578" t="s">
        <v>102</v>
      </c>
      <c r="D1578" s="2" t="s">
        <v>104</v>
      </c>
      <c r="E1578" s="2">
        <v>17.149999999999999</v>
      </c>
      <c r="F1578">
        <v>145.30000000000001</v>
      </c>
      <c r="G1578">
        <v>-17.25</v>
      </c>
      <c r="H1578">
        <v>145.05000000000001</v>
      </c>
      <c r="I1578">
        <v>760</v>
      </c>
      <c r="J1578" t="s">
        <v>6</v>
      </c>
      <c r="K1578" s="1">
        <v>39692</v>
      </c>
      <c r="L1578">
        <v>2</v>
      </c>
      <c r="M1578" t="s">
        <v>105</v>
      </c>
      <c r="N1578" t="s">
        <v>24</v>
      </c>
      <c r="O1578" t="s">
        <v>18</v>
      </c>
      <c r="P1578" t="s">
        <v>27</v>
      </c>
      <c r="Q1578">
        <v>13</v>
      </c>
      <c r="R1578">
        <v>7.093</v>
      </c>
      <c r="S1578">
        <f>47122</f>
        <v>47122</v>
      </c>
      <c r="T1578">
        <v>16323</v>
      </c>
      <c r="U1578">
        <f t="shared" si="92"/>
        <v>2.8865137971239796</v>
      </c>
      <c r="X1578" t="s">
        <v>103</v>
      </c>
    </row>
    <row r="1579" spans="1:24" x14ac:dyDescent="0.2">
      <c r="A1579">
        <v>29</v>
      </c>
      <c r="B1579" t="s">
        <v>101</v>
      </c>
      <c r="C1579" t="s">
        <v>102</v>
      </c>
      <c r="D1579" s="2" t="s">
        <v>104</v>
      </c>
      <c r="E1579" s="2">
        <v>17.149999999999999</v>
      </c>
      <c r="F1579">
        <v>145.30000000000001</v>
      </c>
      <c r="G1579">
        <v>-17.25</v>
      </c>
      <c r="H1579">
        <v>145.05000000000001</v>
      </c>
      <c r="I1579">
        <v>760</v>
      </c>
      <c r="J1579" t="s">
        <v>6</v>
      </c>
      <c r="K1579" s="1">
        <v>39692</v>
      </c>
      <c r="L1579">
        <v>2</v>
      </c>
      <c r="M1579" t="s">
        <v>105</v>
      </c>
      <c r="N1579" t="s">
        <v>24</v>
      </c>
      <c r="O1579" t="s">
        <v>18</v>
      </c>
      <c r="P1579" t="s">
        <v>27</v>
      </c>
      <c r="Q1579">
        <v>14</v>
      </c>
      <c r="R1579">
        <v>11.07</v>
      </c>
      <c r="S1579">
        <f>47122</f>
        <v>47122</v>
      </c>
      <c r="T1579">
        <v>16323</v>
      </c>
      <c r="U1579">
        <f t="shared" si="92"/>
        <v>2.8865137971239796</v>
      </c>
      <c r="X1579" t="s">
        <v>103</v>
      </c>
    </row>
    <row r="1580" spans="1:24" x14ac:dyDescent="0.2">
      <c r="A1580">
        <v>29</v>
      </c>
      <c r="B1580" t="s">
        <v>101</v>
      </c>
      <c r="C1580" t="s">
        <v>102</v>
      </c>
      <c r="D1580" s="2" t="s">
        <v>104</v>
      </c>
      <c r="E1580" s="2">
        <v>17.149999999999999</v>
      </c>
      <c r="F1580">
        <v>145.30000000000001</v>
      </c>
      <c r="G1580">
        <v>-17.25</v>
      </c>
      <c r="H1580">
        <v>145.05000000000001</v>
      </c>
      <c r="I1580">
        <v>760</v>
      </c>
      <c r="J1580" t="s">
        <v>6</v>
      </c>
      <c r="K1580" s="1">
        <v>39692</v>
      </c>
      <c r="L1580">
        <v>2</v>
      </c>
      <c r="M1580" t="s">
        <v>105</v>
      </c>
      <c r="N1580" t="s">
        <v>24</v>
      </c>
      <c r="O1580" t="s">
        <v>18</v>
      </c>
      <c r="P1580" t="s">
        <v>27</v>
      </c>
      <c r="Q1580">
        <v>15</v>
      </c>
      <c r="R1580">
        <v>6.7670000000000003</v>
      </c>
      <c r="S1580">
        <f>47122</f>
        <v>47122</v>
      </c>
      <c r="T1580">
        <v>16323</v>
      </c>
      <c r="U1580">
        <f t="shared" si="92"/>
        <v>2.8865137971239796</v>
      </c>
      <c r="X1580" t="s">
        <v>103</v>
      </c>
    </row>
    <row r="1581" spans="1:24" x14ac:dyDescent="0.2">
      <c r="A1581">
        <v>29</v>
      </c>
      <c r="B1581" t="s">
        <v>101</v>
      </c>
      <c r="C1581" t="s">
        <v>102</v>
      </c>
      <c r="D1581" s="2" t="s">
        <v>104</v>
      </c>
      <c r="E1581" s="2">
        <v>17.149999999999999</v>
      </c>
      <c r="F1581">
        <v>145.30000000000001</v>
      </c>
      <c r="G1581">
        <v>-17.25</v>
      </c>
      <c r="H1581">
        <v>145.05000000000001</v>
      </c>
      <c r="I1581">
        <v>760</v>
      </c>
      <c r="J1581" t="s">
        <v>6</v>
      </c>
      <c r="K1581" s="1">
        <v>39692</v>
      </c>
      <c r="L1581">
        <v>2</v>
      </c>
      <c r="M1581" t="s">
        <v>105</v>
      </c>
      <c r="N1581" t="s">
        <v>24</v>
      </c>
      <c r="O1581" t="s">
        <v>18</v>
      </c>
      <c r="P1581" t="s">
        <v>27</v>
      </c>
      <c r="Q1581">
        <v>16</v>
      </c>
      <c r="R1581">
        <v>9.6539999999999999</v>
      </c>
      <c r="S1581">
        <f>47122</f>
        <v>47122</v>
      </c>
      <c r="T1581">
        <v>16323</v>
      </c>
      <c r="U1581">
        <f t="shared" si="92"/>
        <v>2.8865137971239796</v>
      </c>
      <c r="X1581" t="s">
        <v>103</v>
      </c>
    </row>
    <row r="1582" spans="1:24" x14ac:dyDescent="0.2">
      <c r="A1582">
        <v>29</v>
      </c>
      <c r="B1582" t="s">
        <v>101</v>
      </c>
      <c r="C1582" t="s">
        <v>102</v>
      </c>
      <c r="D1582" s="2" t="s">
        <v>104</v>
      </c>
      <c r="E1582" s="2">
        <v>17.149999999999999</v>
      </c>
      <c r="F1582">
        <v>145.30000000000001</v>
      </c>
      <c r="G1582">
        <v>-17.25</v>
      </c>
      <c r="H1582">
        <v>145.05000000000001</v>
      </c>
      <c r="I1582">
        <v>760</v>
      </c>
      <c r="J1582" t="s">
        <v>6</v>
      </c>
      <c r="K1582" s="1">
        <v>39692</v>
      </c>
      <c r="L1582">
        <v>2</v>
      </c>
      <c r="M1582" t="s">
        <v>105</v>
      </c>
      <c r="N1582" t="s">
        <v>24</v>
      </c>
      <c r="O1582" t="s">
        <v>18</v>
      </c>
      <c r="P1582" t="s">
        <v>27</v>
      </c>
      <c r="Q1582">
        <v>17</v>
      </c>
      <c r="R1582">
        <v>7.2480000000000002</v>
      </c>
      <c r="S1582">
        <f>47122</f>
        <v>47122</v>
      </c>
      <c r="T1582">
        <v>16323</v>
      </c>
      <c r="U1582">
        <f t="shared" si="92"/>
        <v>2.8865137971239796</v>
      </c>
      <c r="X1582" t="s">
        <v>103</v>
      </c>
    </row>
    <row r="1583" spans="1:24" x14ac:dyDescent="0.2">
      <c r="A1583">
        <v>29</v>
      </c>
      <c r="B1583" t="s">
        <v>101</v>
      </c>
      <c r="C1583" t="s">
        <v>102</v>
      </c>
      <c r="D1583" s="2" t="s">
        <v>104</v>
      </c>
      <c r="E1583" s="2">
        <v>17.149999999999999</v>
      </c>
      <c r="F1583">
        <v>145.30000000000001</v>
      </c>
      <c r="G1583">
        <v>-17.25</v>
      </c>
      <c r="H1583">
        <v>145.05000000000001</v>
      </c>
      <c r="I1583">
        <v>760</v>
      </c>
      <c r="J1583" t="s">
        <v>6</v>
      </c>
      <c r="K1583" s="1">
        <v>39692</v>
      </c>
      <c r="L1583">
        <v>2</v>
      </c>
      <c r="M1583" t="s">
        <v>105</v>
      </c>
      <c r="N1583" t="s">
        <v>24</v>
      </c>
      <c r="O1583" t="s">
        <v>18</v>
      </c>
      <c r="P1583" t="s">
        <v>27</v>
      </c>
      <c r="Q1583">
        <v>18</v>
      </c>
      <c r="R1583">
        <v>6.4989999999999997</v>
      </c>
      <c r="S1583">
        <f>47122</f>
        <v>47122</v>
      </c>
      <c r="T1583">
        <v>16323</v>
      </c>
      <c r="U1583">
        <f t="shared" si="92"/>
        <v>2.8865137971239796</v>
      </c>
      <c r="X1583" t="s">
        <v>103</v>
      </c>
    </row>
    <row r="1584" spans="1:24" hidden="1" x14ac:dyDescent="0.2">
      <c r="A1584">
        <v>29</v>
      </c>
      <c r="B1584" t="s">
        <v>101</v>
      </c>
      <c r="C1584" t="s">
        <v>102</v>
      </c>
      <c r="D1584" s="2" t="s">
        <v>104</v>
      </c>
      <c r="E1584" s="2">
        <v>17.149999999999999</v>
      </c>
      <c r="F1584">
        <v>145.30000000000001</v>
      </c>
      <c r="G1584">
        <v>-17.25</v>
      </c>
      <c r="H1584">
        <v>145.05000000000001</v>
      </c>
      <c r="I1584">
        <v>760</v>
      </c>
      <c r="J1584" t="s">
        <v>6</v>
      </c>
      <c r="K1584" s="1">
        <v>39692</v>
      </c>
      <c r="L1584">
        <v>2</v>
      </c>
      <c r="M1584" t="s">
        <v>105</v>
      </c>
      <c r="N1584" t="s">
        <v>14</v>
      </c>
      <c r="O1584" t="s">
        <v>15</v>
      </c>
      <c r="P1584" t="s">
        <v>27</v>
      </c>
      <c r="Q1584">
        <v>1</v>
      </c>
      <c r="R1584">
        <v>21.8</v>
      </c>
      <c r="S1584">
        <f>47122</f>
        <v>47122</v>
      </c>
      <c r="T1584">
        <v>16323</v>
      </c>
      <c r="U1584">
        <f t="shared" si="92"/>
        <v>2.8865137971239796</v>
      </c>
      <c r="X1584" t="s">
        <v>103</v>
      </c>
    </row>
    <row r="1585" spans="1:24" hidden="1" x14ac:dyDescent="0.2">
      <c r="A1585">
        <v>29</v>
      </c>
      <c r="B1585" t="s">
        <v>101</v>
      </c>
      <c r="C1585" t="s">
        <v>102</v>
      </c>
      <c r="D1585" s="2" t="s">
        <v>104</v>
      </c>
      <c r="E1585" s="2">
        <v>17.149999999999999</v>
      </c>
      <c r="F1585">
        <v>145.30000000000001</v>
      </c>
      <c r="G1585">
        <v>-17.25</v>
      </c>
      <c r="H1585">
        <v>145.05000000000001</v>
      </c>
      <c r="I1585">
        <v>760</v>
      </c>
      <c r="J1585" t="s">
        <v>6</v>
      </c>
      <c r="K1585" s="1">
        <v>39692</v>
      </c>
      <c r="L1585">
        <v>2</v>
      </c>
      <c r="M1585" t="s">
        <v>105</v>
      </c>
      <c r="N1585" t="s">
        <v>14</v>
      </c>
      <c r="O1585" t="s">
        <v>15</v>
      </c>
      <c r="P1585" t="s">
        <v>27</v>
      </c>
      <c r="Q1585">
        <v>2</v>
      </c>
      <c r="R1585">
        <v>19.600000000000001</v>
      </c>
      <c r="S1585">
        <f>47122</f>
        <v>47122</v>
      </c>
      <c r="T1585">
        <v>16323</v>
      </c>
      <c r="U1585">
        <f t="shared" si="92"/>
        <v>2.8865137971239796</v>
      </c>
      <c r="X1585" t="s">
        <v>103</v>
      </c>
    </row>
    <row r="1586" spans="1:24" hidden="1" x14ac:dyDescent="0.2">
      <c r="A1586">
        <v>29</v>
      </c>
      <c r="B1586" t="s">
        <v>101</v>
      </c>
      <c r="C1586" t="s">
        <v>102</v>
      </c>
      <c r="D1586" s="2" t="s">
        <v>104</v>
      </c>
      <c r="E1586" s="2">
        <v>17.149999999999999</v>
      </c>
      <c r="F1586">
        <v>145.30000000000001</v>
      </c>
      <c r="G1586">
        <v>-17.25</v>
      </c>
      <c r="H1586">
        <v>145.05000000000001</v>
      </c>
      <c r="I1586">
        <v>760</v>
      </c>
      <c r="J1586" t="s">
        <v>6</v>
      </c>
      <c r="K1586" s="1">
        <v>39692</v>
      </c>
      <c r="L1586">
        <v>2</v>
      </c>
      <c r="M1586" t="s">
        <v>105</v>
      </c>
      <c r="N1586" t="s">
        <v>14</v>
      </c>
      <c r="O1586" t="s">
        <v>15</v>
      </c>
      <c r="P1586" t="s">
        <v>27</v>
      </c>
      <c r="Q1586">
        <v>3</v>
      </c>
      <c r="R1586">
        <v>16.260000000000002</v>
      </c>
      <c r="S1586">
        <f>47122</f>
        <v>47122</v>
      </c>
      <c r="T1586">
        <v>16323</v>
      </c>
      <c r="U1586">
        <f t="shared" si="92"/>
        <v>2.8865137971239796</v>
      </c>
      <c r="X1586" t="s">
        <v>103</v>
      </c>
    </row>
    <row r="1587" spans="1:24" hidden="1" x14ac:dyDescent="0.2">
      <c r="A1587">
        <v>29</v>
      </c>
      <c r="B1587" t="s">
        <v>101</v>
      </c>
      <c r="C1587" t="s">
        <v>102</v>
      </c>
      <c r="D1587" s="2" t="s">
        <v>104</v>
      </c>
      <c r="E1587" s="2">
        <v>17.149999999999999</v>
      </c>
      <c r="F1587">
        <v>145.30000000000001</v>
      </c>
      <c r="G1587">
        <v>-17.25</v>
      </c>
      <c r="H1587">
        <v>145.05000000000001</v>
      </c>
      <c r="I1587">
        <v>760</v>
      </c>
      <c r="J1587" t="s">
        <v>6</v>
      </c>
      <c r="K1587" s="1">
        <v>39692</v>
      </c>
      <c r="L1587">
        <v>2</v>
      </c>
      <c r="M1587" t="s">
        <v>105</v>
      </c>
      <c r="N1587" t="s">
        <v>14</v>
      </c>
      <c r="O1587" t="s">
        <v>15</v>
      </c>
      <c r="P1587" t="s">
        <v>27</v>
      </c>
      <c r="Q1587">
        <v>4</v>
      </c>
      <c r="R1587">
        <v>15.71</v>
      </c>
      <c r="S1587">
        <f>47122</f>
        <v>47122</v>
      </c>
      <c r="T1587">
        <v>16323</v>
      </c>
      <c r="U1587">
        <f t="shared" si="92"/>
        <v>2.8865137971239796</v>
      </c>
      <c r="X1587" t="s">
        <v>103</v>
      </c>
    </row>
    <row r="1588" spans="1:24" hidden="1" x14ac:dyDescent="0.2">
      <c r="A1588">
        <v>29</v>
      </c>
      <c r="B1588" t="s">
        <v>101</v>
      </c>
      <c r="C1588" t="s">
        <v>102</v>
      </c>
      <c r="D1588" s="2" t="s">
        <v>104</v>
      </c>
      <c r="E1588" s="2">
        <v>17.149999999999999</v>
      </c>
      <c r="F1588">
        <v>145.30000000000001</v>
      </c>
      <c r="G1588">
        <v>-17.25</v>
      </c>
      <c r="H1588">
        <v>145.05000000000001</v>
      </c>
      <c r="I1588">
        <v>760</v>
      </c>
      <c r="J1588" t="s">
        <v>6</v>
      </c>
      <c r="K1588" s="1">
        <v>39692</v>
      </c>
      <c r="L1588">
        <v>2</v>
      </c>
      <c r="M1588" t="s">
        <v>105</v>
      </c>
      <c r="N1588" t="s">
        <v>14</v>
      </c>
      <c r="O1588" t="s">
        <v>15</v>
      </c>
      <c r="P1588" t="s">
        <v>27</v>
      </c>
      <c r="Q1588">
        <v>5</v>
      </c>
      <c r="R1588">
        <v>16.559999999999999</v>
      </c>
      <c r="S1588">
        <f>47122</f>
        <v>47122</v>
      </c>
      <c r="T1588">
        <v>16323</v>
      </c>
      <c r="U1588">
        <f t="shared" si="92"/>
        <v>2.8865137971239796</v>
      </c>
      <c r="X1588" t="s">
        <v>103</v>
      </c>
    </row>
    <row r="1589" spans="1:24" hidden="1" x14ac:dyDescent="0.2">
      <c r="A1589">
        <v>29</v>
      </c>
      <c r="B1589" t="s">
        <v>101</v>
      </c>
      <c r="C1589" t="s">
        <v>102</v>
      </c>
      <c r="D1589" s="2" t="s">
        <v>104</v>
      </c>
      <c r="E1589" s="2">
        <v>17.149999999999999</v>
      </c>
      <c r="F1589">
        <v>145.30000000000001</v>
      </c>
      <c r="G1589">
        <v>-17.25</v>
      </c>
      <c r="H1589">
        <v>145.05000000000001</v>
      </c>
      <c r="I1589">
        <v>760</v>
      </c>
      <c r="J1589" t="s">
        <v>6</v>
      </c>
      <c r="K1589" s="1">
        <v>39692</v>
      </c>
      <c r="L1589">
        <v>2</v>
      </c>
      <c r="M1589" t="s">
        <v>105</v>
      </c>
      <c r="N1589" t="s">
        <v>14</v>
      </c>
      <c r="O1589" t="s">
        <v>15</v>
      </c>
      <c r="P1589" t="s">
        <v>27</v>
      </c>
      <c r="Q1589">
        <v>6</v>
      </c>
      <c r="R1589">
        <v>18.32</v>
      </c>
      <c r="S1589">
        <f>47122</f>
        <v>47122</v>
      </c>
      <c r="T1589">
        <v>16323</v>
      </c>
      <c r="U1589">
        <f t="shared" si="92"/>
        <v>2.8865137971239796</v>
      </c>
      <c r="X1589" t="s">
        <v>103</v>
      </c>
    </row>
    <row r="1590" spans="1:24" hidden="1" x14ac:dyDescent="0.2">
      <c r="A1590">
        <v>29</v>
      </c>
      <c r="B1590" t="s">
        <v>101</v>
      </c>
      <c r="C1590" t="s">
        <v>102</v>
      </c>
      <c r="D1590" s="2" t="s">
        <v>104</v>
      </c>
      <c r="E1590" s="2">
        <v>17.149999999999999</v>
      </c>
      <c r="F1590">
        <v>145.30000000000001</v>
      </c>
      <c r="G1590">
        <v>-17.25</v>
      </c>
      <c r="H1590">
        <v>145.05000000000001</v>
      </c>
      <c r="I1590">
        <v>760</v>
      </c>
      <c r="J1590" t="s">
        <v>6</v>
      </c>
      <c r="K1590" s="1">
        <v>39692</v>
      </c>
      <c r="L1590">
        <v>2</v>
      </c>
      <c r="M1590" t="s">
        <v>105</v>
      </c>
      <c r="N1590" t="s">
        <v>14</v>
      </c>
      <c r="O1590" t="s">
        <v>15</v>
      </c>
      <c r="P1590" t="s">
        <v>27</v>
      </c>
      <c r="Q1590">
        <v>1</v>
      </c>
      <c r="R1590">
        <v>14.11</v>
      </c>
      <c r="S1590">
        <f>47122</f>
        <v>47122</v>
      </c>
      <c r="T1590">
        <v>16323</v>
      </c>
      <c r="U1590">
        <f t="shared" si="92"/>
        <v>2.8865137971239796</v>
      </c>
      <c r="X1590" t="s">
        <v>103</v>
      </c>
    </row>
    <row r="1591" spans="1:24" hidden="1" x14ac:dyDescent="0.2">
      <c r="A1591">
        <v>29</v>
      </c>
      <c r="B1591" t="s">
        <v>101</v>
      </c>
      <c r="C1591" t="s">
        <v>102</v>
      </c>
      <c r="D1591" s="2" t="s">
        <v>104</v>
      </c>
      <c r="E1591" s="2">
        <v>17.149999999999999</v>
      </c>
      <c r="F1591">
        <v>145.30000000000001</v>
      </c>
      <c r="G1591">
        <v>-17.25</v>
      </c>
      <c r="H1591">
        <v>145.05000000000001</v>
      </c>
      <c r="I1591">
        <v>760</v>
      </c>
      <c r="J1591" t="s">
        <v>6</v>
      </c>
      <c r="K1591" s="1">
        <v>39692</v>
      </c>
      <c r="L1591">
        <v>2</v>
      </c>
      <c r="M1591" t="s">
        <v>105</v>
      </c>
      <c r="N1591" t="s">
        <v>14</v>
      </c>
      <c r="O1591" t="s">
        <v>15</v>
      </c>
      <c r="P1591" t="s">
        <v>27</v>
      </c>
      <c r="Q1591">
        <v>2</v>
      </c>
      <c r="R1591">
        <v>13.28</v>
      </c>
      <c r="S1591">
        <f>47122</f>
        <v>47122</v>
      </c>
      <c r="T1591">
        <v>16323</v>
      </c>
      <c r="U1591">
        <f t="shared" si="92"/>
        <v>2.8865137971239796</v>
      </c>
      <c r="X1591" t="s">
        <v>103</v>
      </c>
    </row>
    <row r="1592" spans="1:24" hidden="1" x14ac:dyDescent="0.2">
      <c r="A1592">
        <v>29</v>
      </c>
      <c r="B1592" t="s">
        <v>101</v>
      </c>
      <c r="C1592" t="s">
        <v>102</v>
      </c>
      <c r="D1592" s="2" t="s">
        <v>104</v>
      </c>
      <c r="E1592" s="2">
        <v>17.149999999999999</v>
      </c>
      <c r="F1592">
        <v>145.30000000000001</v>
      </c>
      <c r="G1592">
        <v>-17.25</v>
      </c>
      <c r="H1592">
        <v>145.05000000000001</v>
      </c>
      <c r="I1592">
        <v>760</v>
      </c>
      <c r="J1592" t="s">
        <v>6</v>
      </c>
      <c r="K1592" s="1">
        <v>39692</v>
      </c>
      <c r="L1592">
        <v>2</v>
      </c>
      <c r="M1592" t="s">
        <v>105</v>
      </c>
      <c r="N1592" t="s">
        <v>14</v>
      </c>
      <c r="O1592" t="s">
        <v>15</v>
      </c>
      <c r="P1592" t="s">
        <v>27</v>
      </c>
      <c r="Q1592">
        <v>3</v>
      </c>
      <c r="R1592">
        <v>12.75</v>
      </c>
      <c r="S1592">
        <f>47122</f>
        <v>47122</v>
      </c>
      <c r="T1592">
        <v>16323</v>
      </c>
      <c r="U1592">
        <f t="shared" si="92"/>
        <v>2.8865137971239796</v>
      </c>
      <c r="X1592" t="s">
        <v>103</v>
      </c>
    </row>
    <row r="1593" spans="1:24" hidden="1" x14ac:dyDescent="0.2">
      <c r="A1593">
        <v>29</v>
      </c>
      <c r="B1593" t="s">
        <v>101</v>
      </c>
      <c r="C1593" t="s">
        <v>102</v>
      </c>
      <c r="D1593" s="2" t="s">
        <v>104</v>
      </c>
      <c r="E1593" s="2">
        <v>17.149999999999999</v>
      </c>
      <c r="F1593">
        <v>145.30000000000001</v>
      </c>
      <c r="G1593">
        <v>-17.25</v>
      </c>
      <c r="H1593">
        <v>145.05000000000001</v>
      </c>
      <c r="I1593">
        <v>760</v>
      </c>
      <c r="J1593" t="s">
        <v>6</v>
      </c>
      <c r="K1593" s="1">
        <v>39692</v>
      </c>
      <c r="L1593">
        <v>2</v>
      </c>
      <c r="M1593" t="s">
        <v>105</v>
      </c>
      <c r="N1593" t="s">
        <v>14</v>
      </c>
      <c r="O1593" t="s">
        <v>15</v>
      </c>
      <c r="P1593" t="s">
        <v>27</v>
      </c>
      <c r="Q1593">
        <v>4</v>
      </c>
      <c r="R1593">
        <v>12.8</v>
      </c>
      <c r="S1593">
        <f>47122</f>
        <v>47122</v>
      </c>
      <c r="T1593">
        <v>16323</v>
      </c>
      <c r="U1593">
        <f t="shared" si="92"/>
        <v>2.8865137971239796</v>
      </c>
      <c r="X1593" t="s">
        <v>103</v>
      </c>
    </row>
    <row r="1594" spans="1:24" hidden="1" x14ac:dyDescent="0.2">
      <c r="A1594">
        <v>29</v>
      </c>
      <c r="B1594" t="s">
        <v>101</v>
      </c>
      <c r="C1594" t="s">
        <v>102</v>
      </c>
      <c r="D1594" s="2" t="s">
        <v>104</v>
      </c>
      <c r="E1594" s="2">
        <v>17.149999999999999</v>
      </c>
      <c r="F1594">
        <v>145.30000000000001</v>
      </c>
      <c r="G1594">
        <v>-17.25</v>
      </c>
      <c r="H1594">
        <v>145.05000000000001</v>
      </c>
      <c r="I1594">
        <v>760</v>
      </c>
      <c r="J1594" t="s">
        <v>6</v>
      </c>
      <c r="K1594" s="1">
        <v>39692</v>
      </c>
      <c r="L1594">
        <v>2</v>
      </c>
      <c r="M1594" t="s">
        <v>105</v>
      </c>
      <c r="N1594" t="s">
        <v>14</v>
      </c>
      <c r="O1594" t="s">
        <v>15</v>
      </c>
      <c r="P1594" t="s">
        <v>27</v>
      </c>
      <c r="Q1594">
        <v>5</v>
      </c>
      <c r="R1594">
        <v>11.06</v>
      </c>
      <c r="S1594">
        <f>47122</f>
        <v>47122</v>
      </c>
      <c r="T1594">
        <v>16323</v>
      </c>
      <c r="U1594">
        <f t="shared" si="92"/>
        <v>2.8865137971239796</v>
      </c>
      <c r="X1594" t="s">
        <v>103</v>
      </c>
    </row>
    <row r="1595" spans="1:24" hidden="1" x14ac:dyDescent="0.2">
      <c r="A1595">
        <v>29</v>
      </c>
      <c r="B1595" t="s">
        <v>101</v>
      </c>
      <c r="C1595" t="s">
        <v>102</v>
      </c>
      <c r="D1595" s="2" t="s">
        <v>104</v>
      </c>
      <c r="E1595" s="2">
        <v>17.149999999999999</v>
      </c>
      <c r="F1595">
        <v>145.30000000000001</v>
      </c>
      <c r="G1595">
        <v>-17.25</v>
      </c>
      <c r="H1595">
        <v>145.05000000000001</v>
      </c>
      <c r="I1595">
        <v>760</v>
      </c>
      <c r="J1595" t="s">
        <v>6</v>
      </c>
      <c r="K1595" s="1">
        <v>39692</v>
      </c>
      <c r="L1595">
        <v>2</v>
      </c>
      <c r="M1595" t="s">
        <v>105</v>
      </c>
      <c r="N1595" t="s">
        <v>14</v>
      </c>
      <c r="O1595" t="s">
        <v>15</v>
      </c>
      <c r="P1595" t="s">
        <v>27</v>
      </c>
      <c r="Q1595">
        <v>6</v>
      </c>
      <c r="R1595">
        <v>15.41</v>
      </c>
      <c r="S1595">
        <f>47122</f>
        <v>47122</v>
      </c>
      <c r="T1595">
        <v>16323</v>
      </c>
      <c r="U1595">
        <f t="shared" si="92"/>
        <v>2.8865137971239796</v>
      </c>
      <c r="X1595" t="s">
        <v>103</v>
      </c>
    </row>
    <row r="1596" spans="1:24" hidden="1" x14ac:dyDescent="0.2">
      <c r="A1596">
        <v>29</v>
      </c>
      <c r="B1596" t="s">
        <v>101</v>
      </c>
      <c r="C1596" t="s">
        <v>102</v>
      </c>
      <c r="D1596" s="2" t="s">
        <v>104</v>
      </c>
      <c r="E1596" s="2">
        <v>17.149999999999999</v>
      </c>
      <c r="F1596">
        <v>145.30000000000001</v>
      </c>
      <c r="G1596">
        <v>-17.25</v>
      </c>
      <c r="H1596">
        <v>145.05000000000001</v>
      </c>
      <c r="I1596">
        <v>760</v>
      </c>
      <c r="J1596" t="s">
        <v>6</v>
      </c>
      <c r="K1596" s="1">
        <v>39692</v>
      </c>
      <c r="L1596">
        <v>2</v>
      </c>
      <c r="M1596" t="s">
        <v>105</v>
      </c>
      <c r="N1596" t="s">
        <v>14</v>
      </c>
      <c r="O1596" t="s">
        <v>15</v>
      </c>
      <c r="P1596" t="s">
        <v>27</v>
      </c>
      <c r="Q1596">
        <v>1</v>
      </c>
      <c r="R1596">
        <v>10.97</v>
      </c>
      <c r="S1596">
        <f>47122</f>
        <v>47122</v>
      </c>
      <c r="T1596">
        <v>16323</v>
      </c>
      <c r="U1596">
        <f t="shared" si="92"/>
        <v>2.8865137971239796</v>
      </c>
      <c r="X1596" t="s">
        <v>103</v>
      </c>
    </row>
    <row r="1597" spans="1:24" hidden="1" x14ac:dyDescent="0.2">
      <c r="A1597">
        <v>29</v>
      </c>
      <c r="B1597" t="s">
        <v>101</v>
      </c>
      <c r="C1597" t="s">
        <v>102</v>
      </c>
      <c r="D1597" s="2" t="s">
        <v>104</v>
      </c>
      <c r="E1597" s="2">
        <v>17.149999999999999</v>
      </c>
      <c r="F1597">
        <v>145.30000000000001</v>
      </c>
      <c r="G1597">
        <v>-17.25</v>
      </c>
      <c r="H1597">
        <v>145.05000000000001</v>
      </c>
      <c r="I1597">
        <v>760</v>
      </c>
      <c r="J1597" t="s">
        <v>6</v>
      </c>
      <c r="K1597" s="1">
        <v>39692</v>
      </c>
      <c r="L1597">
        <v>2</v>
      </c>
      <c r="M1597" t="s">
        <v>105</v>
      </c>
      <c r="N1597" t="s">
        <v>14</v>
      </c>
      <c r="O1597" t="s">
        <v>15</v>
      </c>
      <c r="P1597" t="s">
        <v>27</v>
      </c>
      <c r="Q1597">
        <v>2</v>
      </c>
      <c r="R1597">
        <v>10.79</v>
      </c>
      <c r="S1597">
        <f>47122</f>
        <v>47122</v>
      </c>
      <c r="T1597">
        <v>16323</v>
      </c>
      <c r="U1597">
        <f t="shared" si="92"/>
        <v>2.8865137971239796</v>
      </c>
      <c r="X1597" t="s">
        <v>103</v>
      </c>
    </row>
    <row r="1598" spans="1:24" hidden="1" x14ac:dyDescent="0.2">
      <c r="A1598">
        <v>29</v>
      </c>
      <c r="B1598" t="s">
        <v>101</v>
      </c>
      <c r="C1598" t="s">
        <v>102</v>
      </c>
      <c r="D1598" s="2" t="s">
        <v>104</v>
      </c>
      <c r="E1598" s="2">
        <v>17.149999999999999</v>
      </c>
      <c r="F1598">
        <v>145.30000000000001</v>
      </c>
      <c r="G1598">
        <v>-17.25</v>
      </c>
      <c r="H1598">
        <v>145.05000000000001</v>
      </c>
      <c r="I1598">
        <v>760</v>
      </c>
      <c r="J1598" t="s">
        <v>6</v>
      </c>
      <c r="K1598" s="1">
        <v>39692</v>
      </c>
      <c r="L1598">
        <v>2</v>
      </c>
      <c r="M1598" t="s">
        <v>105</v>
      </c>
      <c r="N1598" t="s">
        <v>14</v>
      </c>
      <c r="O1598" t="s">
        <v>15</v>
      </c>
      <c r="P1598" t="s">
        <v>27</v>
      </c>
      <c r="Q1598">
        <v>3</v>
      </c>
      <c r="R1598">
        <v>11.41</v>
      </c>
      <c r="S1598">
        <f>47122</f>
        <v>47122</v>
      </c>
      <c r="T1598">
        <v>16323</v>
      </c>
      <c r="U1598">
        <f t="shared" si="92"/>
        <v>2.8865137971239796</v>
      </c>
      <c r="X1598" t="s">
        <v>103</v>
      </c>
    </row>
    <row r="1599" spans="1:24" hidden="1" x14ac:dyDescent="0.2">
      <c r="A1599">
        <v>29</v>
      </c>
      <c r="B1599" t="s">
        <v>101</v>
      </c>
      <c r="C1599" t="s">
        <v>102</v>
      </c>
      <c r="D1599" s="2" t="s">
        <v>104</v>
      </c>
      <c r="E1599" s="2">
        <v>17.149999999999999</v>
      </c>
      <c r="F1599">
        <v>145.30000000000001</v>
      </c>
      <c r="G1599">
        <v>-17.25</v>
      </c>
      <c r="H1599">
        <v>145.05000000000001</v>
      </c>
      <c r="I1599">
        <v>760</v>
      </c>
      <c r="J1599" t="s">
        <v>6</v>
      </c>
      <c r="K1599" s="1">
        <v>39692</v>
      </c>
      <c r="L1599">
        <v>2</v>
      </c>
      <c r="M1599" t="s">
        <v>105</v>
      </c>
      <c r="N1599" t="s">
        <v>14</v>
      </c>
      <c r="O1599" t="s">
        <v>15</v>
      </c>
      <c r="P1599" t="s">
        <v>27</v>
      </c>
      <c r="Q1599">
        <v>4</v>
      </c>
      <c r="R1599">
        <v>10.72</v>
      </c>
      <c r="S1599">
        <f>47122</f>
        <v>47122</v>
      </c>
      <c r="T1599">
        <v>16323</v>
      </c>
      <c r="U1599">
        <f t="shared" si="92"/>
        <v>2.8865137971239796</v>
      </c>
      <c r="X1599" t="s">
        <v>103</v>
      </c>
    </row>
    <row r="1600" spans="1:24" hidden="1" x14ac:dyDescent="0.2">
      <c r="A1600">
        <v>29</v>
      </c>
      <c r="B1600" t="s">
        <v>101</v>
      </c>
      <c r="C1600" t="s">
        <v>102</v>
      </c>
      <c r="D1600" s="2" t="s">
        <v>104</v>
      </c>
      <c r="E1600" s="2">
        <v>17.149999999999999</v>
      </c>
      <c r="F1600">
        <v>145.30000000000001</v>
      </c>
      <c r="G1600">
        <v>-17.25</v>
      </c>
      <c r="H1600">
        <v>145.05000000000001</v>
      </c>
      <c r="I1600">
        <v>760</v>
      </c>
      <c r="J1600" t="s">
        <v>6</v>
      </c>
      <c r="K1600" s="1">
        <v>39692</v>
      </c>
      <c r="L1600">
        <v>2</v>
      </c>
      <c r="M1600" t="s">
        <v>105</v>
      </c>
      <c r="N1600" t="s">
        <v>14</v>
      </c>
      <c r="O1600" t="s">
        <v>15</v>
      </c>
      <c r="P1600" t="s">
        <v>27</v>
      </c>
      <c r="Q1600">
        <v>5</v>
      </c>
      <c r="R1600">
        <v>9.8800000000000008</v>
      </c>
      <c r="S1600">
        <f>47122</f>
        <v>47122</v>
      </c>
      <c r="T1600">
        <v>16323</v>
      </c>
      <c r="U1600">
        <f t="shared" si="92"/>
        <v>2.8865137971239796</v>
      </c>
      <c r="X1600" t="s">
        <v>103</v>
      </c>
    </row>
    <row r="1601" spans="1:24" hidden="1" x14ac:dyDescent="0.2">
      <c r="A1601">
        <v>29</v>
      </c>
      <c r="B1601" t="s">
        <v>101</v>
      </c>
      <c r="C1601" t="s">
        <v>102</v>
      </c>
      <c r="D1601" s="2" t="s">
        <v>104</v>
      </c>
      <c r="E1601" s="2">
        <v>17.149999999999999</v>
      </c>
      <c r="F1601">
        <v>145.30000000000001</v>
      </c>
      <c r="G1601">
        <v>-17.25</v>
      </c>
      <c r="H1601">
        <v>145.05000000000001</v>
      </c>
      <c r="I1601">
        <v>760</v>
      </c>
      <c r="J1601" t="s">
        <v>6</v>
      </c>
      <c r="K1601" s="1">
        <v>39692</v>
      </c>
      <c r="L1601">
        <v>2</v>
      </c>
      <c r="M1601" t="s">
        <v>105</v>
      </c>
      <c r="N1601" t="s">
        <v>14</v>
      </c>
      <c r="O1601" t="s">
        <v>15</v>
      </c>
      <c r="P1601" t="s">
        <v>27</v>
      </c>
      <c r="Q1601">
        <v>6</v>
      </c>
      <c r="R1601">
        <v>10.050000000000001</v>
      </c>
      <c r="S1601">
        <f>47122</f>
        <v>47122</v>
      </c>
      <c r="T1601">
        <v>16323</v>
      </c>
      <c r="U1601">
        <f t="shared" si="92"/>
        <v>2.8865137971239796</v>
      </c>
      <c r="X1601" t="s">
        <v>103</v>
      </c>
    </row>
    <row r="1602" spans="1:24" hidden="1" x14ac:dyDescent="0.2">
      <c r="A1602">
        <v>29</v>
      </c>
      <c r="B1602" t="s">
        <v>101</v>
      </c>
      <c r="C1602" t="s">
        <v>102</v>
      </c>
      <c r="D1602" s="2" t="s">
        <v>104</v>
      </c>
      <c r="E1602" s="2">
        <v>17.149999999999999</v>
      </c>
      <c r="F1602">
        <v>145.30000000000001</v>
      </c>
      <c r="G1602">
        <v>-17.25</v>
      </c>
      <c r="H1602">
        <v>145.05000000000001</v>
      </c>
      <c r="I1602">
        <v>760</v>
      </c>
      <c r="J1602" t="s">
        <v>6</v>
      </c>
      <c r="K1602" s="1">
        <v>39692</v>
      </c>
      <c r="L1602">
        <v>2</v>
      </c>
      <c r="M1602" t="s">
        <v>105</v>
      </c>
      <c r="N1602" t="s">
        <v>14</v>
      </c>
      <c r="O1602" t="s">
        <v>19</v>
      </c>
      <c r="P1602" t="s">
        <v>27</v>
      </c>
      <c r="Q1602">
        <v>1</v>
      </c>
      <c r="R1602">
        <v>6.52</v>
      </c>
      <c r="S1602">
        <f>47122</f>
        <v>47122</v>
      </c>
      <c r="T1602">
        <v>16323</v>
      </c>
      <c r="U1602">
        <f t="shared" si="92"/>
        <v>2.8865137971239796</v>
      </c>
      <c r="X1602" t="s">
        <v>103</v>
      </c>
    </row>
    <row r="1603" spans="1:24" hidden="1" x14ac:dyDescent="0.2">
      <c r="A1603">
        <v>29</v>
      </c>
      <c r="B1603" t="s">
        <v>101</v>
      </c>
      <c r="C1603" t="s">
        <v>102</v>
      </c>
      <c r="D1603" s="2" t="s">
        <v>104</v>
      </c>
      <c r="E1603" s="2">
        <v>17.149999999999999</v>
      </c>
      <c r="F1603">
        <v>145.30000000000001</v>
      </c>
      <c r="G1603">
        <v>-17.25</v>
      </c>
      <c r="H1603">
        <v>145.05000000000001</v>
      </c>
      <c r="I1603">
        <v>760</v>
      </c>
      <c r="J1603" t="s">
        <v>6</v>
      </c>
      <c r="K1603" s="1">
        <v>39692</v>
      </c>
      <c r="L1603">
        <v>2</v>
      </c>
      <c r="M1603" t="s">
        <v>105</v>
      </c>
      <c r="N1603" t="s">
        <v>14</v>
      </c>
      <c r="O1603" t="s">
        <v>19</v>
      </c>
      <c r="P1603" t="s">
        <v>27</v>
      </c>
      <c r="Q1603">
        <v>2</v>
      </c>
      <c r="R1603">
        <v>9.64</v>
      </c>
      <c r="S1603">
        <f>47122</f>
        <v>47122</v>
      </c>
      <c r="T1603">
        <v>16323</v>
      </c>
      <c r="U1603">
        <f t="shared" si="92"/>
        <v>2.8865137971239796</v>
      </c>
      <c r="X1603" t="s">
        <v>103</v>
      </c>
    </row>
    <row r="1604" spans="1:24" hidden="1" x14ac:dyDescent="0.2">
      <c r="A1604">
        <v>29</v>
      </c>
      <c r="B1604" t="s">
        <v>101</v>
      </c>
      <c r="C1604" t="s">
        <v>102</v>
      </c>
      <c r="D1604" s="2" t="s">
        <v>104</v>
      </c>
      <c r="E1604" s="2">
        <v>17.149999999999999</v>
      </c>
      <c r="F1604">
        <v>145.30000000000001</v>
      </c>
      <c r="G1604">
        <v>-17.25</v>
      </c>
      <c r="H1604">
        <v>145.05000000000001</v>
      </c>
      <c r="I1604">
        <v>760</v>
      </c>
      <c r="J1604" t="s">
        <v>6</v>
      </c>
      <c r="K1604" s="1">
        <v>39692</v>
      </c>
      <c r="L1604">
        <v>2</v>
      </c>
      <c r="M1604" t="s">
        <v>105</v>
      </c>
      <c r="N1604" t="s">
        <v>14</v>
      </c>
      <c r="O1604" t="s">
        <v>19</v>
      </c>
      <c r="P1604" t="s">
        <v>27</v>
      </c>
      <c r="Q1604">
        <v>3</v>
      </c>
      <c r="R1604">
        <v>5.62</v>
      </c>
      <c r="S1604">
        <f>47122</f>
        <v>47122</v>
      </c>
      <c r="T1604">
        <v>16323</v>
      </c>
      <c r="U1604">
        <f t="shared" si="92"/>
        <v>2.8865137971239796</v>
      </c>
      <c r="X1604" t="s">
        <v>103</v>
      </c>
    </row>
    <row r="1605" spans="1:24" hidden="1" x14ac:dyDescent="0.2">
      <c r="A1605">
        <v>29</v>
      </c>
      <c r="B1605" t="s">
        <v>101</v>
      </c>
      <c r="C1605" t="s">
        <v>102</v>
      </c>
      <c r="D1605" s="2" t="s">
        <v>104</v>
      </c>
      <c r="E1605" s="2">
        <v>17.149999999999999</v>
      </c>
      <c r="F1605">
        <v>145.30000000000001</v>
      </c>
      <c r="G1605">
        <v>-17.25</v>
      </c>
      <c r="H1605">
        <v>145.05000000000001</v>
      </c>
      <c r="I1605">
        <v>760</v>
      </c>
      <c r="J1605" t="s">
        <v>6</v>
      </c>
      <c r="K1605" s="1">
        <v>39692</v>
      </c>
      <c r="L1605">
        <v>2</v>
      </c>
      <c r="M1605" t="s">
        <v>105</v>
      </c>
      <c r="N1605" t="s">
        <v>14</v>
      </c>
      <c r="O1605" t="s">
        <v>19</v>
      </c>
      <c r="P1605" t="s">
        <v>27</v>
      </c>
      <c r="Q1605">
        <v>4</v>
      </c>
      <c r="R1605">
        <v>7.44</v>
      </c>
      <c r="S1605">
        <f>47122</f>
        <v>47122</v>
      </c>
      <c r="T1605">
        <v>16323</v>
      </c>
      <c r="U1605">
        <f t="shared" si="92"/>
        <v>2.8865137971239796</v>
      </c>
      <c r="X1605" t="s">
        <v>103</v>
      </c>
    </row>
    <row r="1606" spans="1:24" hidden="1" x14ac:dyDescent="0.2">
      <c r="A1606">
        <v>29</v>
      </c>
      <c r="B1606" t="s">
        <v>101</v>
      </c>
      <c r="C1606" t="s">
        <v>102</v>
      </c>
      <c r="D1606" s="2" t="s">
        <v>104</v>
      </c>
      <c r="E1606" s="2">
        <v>17.149999999999999</v>
      </c>
      <c r="F1606">
        <v>145.30000000000001</v>
      </c>
      <c r="G1606">
        <v>-17.25</v>
      </c>
      <c r="H1606">
        <v>145.05000000000001</v>
      </c>
      <c r="I1606">
        <v>760</v>
      </c>
      <c r="J1606" t="s">
        <v>6</v>
      </c>
      <c r="K1606" s="1">
        <v>39692</v>
      </c>
      <c r="L1606">
        <v>2</v>
      </c>
      <c r="M1606" t="s">
        <v>105</v>
      </c>
      <c r="N1606" t="s">
        <v>14</v>
      </c>
      <c r="O1606" t="s">
        <v>19</v>
      </c>
      <c r="P1606" t="s">
        <v>27</v>
      </c>
      <c r="Q1606">
        <v>5</v>
      </c>
      <c r="R1606">
        <v>7.02</v>
      </c>
      <c r="S1606">
        <f>47122</f>
        <v>47122</v>
      </c>
      <c r="T1606">
        <v>16323</v>
      </c>
      <c r="U1606">
        <f t="shared" si="92"/>
        <v>2.8865137971239796</v>
      </c>
      <c r="X1606" t="s">
        <v>103</v>
      </c>
    </row>
    <row r="1607" spans="1:24" hidden="1" x14ac:dyDescent="0.2">
      <c r="A1607">
        <v>29</v>
      </c>
      <c r="B1607" t="s">
        <v>101</v>
      </c>
      <c r="C1607" t="s">
        <v>102</v>
      </c>
      <c r="D1607" s="2" t="s">
        <v>104</v>
      </c>
      <c r="E1607" s="2">
        <v>17.149999999999999</v>
      </c>
      <c r="F1607">
        <v>145.30000000000001</v>
      </c>
      <c r="G1607">
        <v>-17.25</v>
      </c>
      <c r="H1607">
        <v>145.05000000000001</v>
      </c>
      <c r="I1607">
        <v>760</v>
      </c>
      <c r="J1607" t="s">
        <v>6</v>
      </c>
      <c r="K1607" s="1">
        <v>39692</v>
      </c>
      <c r="L1607">
        <v>2</v>
      </c>
      <c r="M1607" t="s">
        <v>105</v>
      </c>
      <c r="N1607" t="s">
        <v>14</v>
      </c>
      <c r="O1607" t="s">
        <v>19</v>
      </c>
      <c r="P1607" t="s">
        <v>27</v>
      </c>
      <c r="Q1607">
        <v>6</v>
      </c>
      <c r="R1607">
        <v>6.61</v>
      </c>
      <c r="S1607">
        <f>47122</f>
        <v>47122</v>
      </c>
      <c r="T1607">
        <v>16323</v>
      </c>
      <c r="U1607">
        <f t="shared" si="92"/>
        <v>2.8865137971239796</v>
      </c>
      <c r="X1607" t="s">
        <v>103</v>
      </c>
    </row>
    <row r="1608" spans="1:24" hidden="1" x14ac:dyDescent="0.2">
      <c r="A1608">
        <v>29</v>
      </c>
      <c r="B1608" t="s">
        <v>101</v>
      </c>
      <c r="C1608" t="s">
        <v>102</v>
      </c>
      <c r="D1608" s="2" t="s">
        <v>104</v>
      </c>
      <c r="E1608" s="2">
        <v>17.149999999999999</v>
      </c>
      <c r="F1608">
        <v>145.30000000000001</v>
      </c>
      <c r="G1608">
        <v>-17.25</v>
      </c>
      <c r="H1608">
        <v>145.05000000000001</v>
      </c>
      <c r="I1608">
        <v>760</v>
      </c>
      <c r="J1608" t="s">
        <v>6</v>
      </c>
      <c r="K1608" s="1">
        <v>39692</v>
      </c>
      <c r="L1608">
        <v>2</v>
      </c>
      <c r="M1608" t="s">
        <v>105</v>
      </c>
      <c r="N1608" t="s">
        <v>14</v>
      </c>
      <c r="O1608" t="s">
        <v>106</v>
      </c>
      <c r="P1608" t="s">
        <v>27</v>
      </c>
      <c r="Q1608">
        <v>1</v>
      </c>
      <c r="R1608">
        <v>10.119999999999999</v>
      </c>
      <c r="S1608">
        <f>47122</f>
        <v>47122</v>
      </c>
      <c r="T1608">
        <v>16323</v>
      </c>
      <c r="U1608">
        <f t="shared" si="92"/>
        <v>2.8865137971239796</v>
      </c>
      <c r="X1608" t="s">
        <v>103</v>
      </c>
    </row>
    <row r="1609" spans="1:24" hidden="1" x14ac:dyDescent="0.2">
      <c r="A1609">
        <v>29</v>
      </c>
      <c r="B1609" t="s">
        <v>101</v>
      </c>
      <c r="C1609" t="s">
        <v>102</v>
      </c>
      <c r="D1609" s="2" t="s">
        <v>104</v>
      </c>
      <c r="E1609" s="2">
        <v>17.149999999999999</v>
      </c>
      <c r="F1609">
        <v>145.30000000000001</v>
      </c>
      <c r="G1609">
        <v>-17.25</v>
      </c>
      <c r="H1609">
        <v>145.05000000000001</v>
      </c>
      <c r="I1609">
        <v>760</v>
      </c>
      <c r="J1609" t="s">
        <v>6</v>
      </c>
      <c r="K1609" s="1">
        <v>39692</v>
      </c>
      <c r="L1609">
        <v>2</v>
      </c>
      <c r="M1609" t="s">
        <v>105</v>
      </c>
      <c r="N1609" t="s">
        <v>14</v>
      </c>
      <c r="O1609" t="s">
        <v>106</v>
      </c>
      <c r="P1609" t="s">
        <v>27</v>
      </c>
      <c r="Q1609">
        <v>2</v>
      </c>
      <c r="R1609">
        <v>10.83</v>
      </c>
      <c r="S1609">
        <f>47122</f>
        <v>47122</v>
      </c>
      <c r="T1609">
        <v>16323</v>
      </c>
      <c r="U1609">
        <f t="shared" si="92"/>
        <v>2.8865137971239796</v>
      </c>
      <c r="X1609" t="s">
        <v>103</v>
      </c>
    </row>
    <row r="1610" spans="1:24" hidden="1" x14ac:dyDescent="0.2">
      <c r="A1610">
        <v>29</v>
      </c>
      <c r="B1610" t="s">
        <v>101</v>
      </c>
      <c r="C1610" t="s">
        <v>102</v>
      </c>
      <c r="D1610" s="2" t="s">
        <v>104</v>
      </c>
      <c r="E1610" s="2">
        <v>17.149999999999999</v>
      </c>
      <c r="F1610">
        <v>145.30000000000001</v>
      </c>
      <c r="G1610">
        <v>-17.25</v>
      </c>
      <c r="H1610">
        <v>145.05000000000001</v>
      </c>
      <c r="I1610">
        <v>760</v>
      </c>
      <c r="J1610" t="s">
        <v>6</v>
      </c>
      <c r="K1610" s="1">
        <v>39692</v>
      </c>
      <c r="L1610">
        <v>2</v>
      </c>
      <c r="M1610" t="s">
        <v>105</v>
      </c>
      <c r="N1610" t="s">
        <v>14</v>
      </c>
      <c r="O1610" t="s">
        <v>106</v>
      </c>
      <c r="P1610" t="s">
        <v>27</v>
      </c>
      <c r="Q1610">
        <v>3</v>
      </c>
      <c r="R1610">
        <v>9.91</v>
      </c>
      <c r="S1610">
        <f>47122</f>
        <v>47122</v>
      </c>
      <c r="T1610">
        <v>16323</v>
      </c>
      <c r="U1610">
        <f t="shared" ref="U1610:U1625" si="93">74.27/25.73</f>
        <v>2.8865137971239796</v>
      </c>
      <c r="X1610" t="s">
        <v>103</v>
      </c>
    </row>
    <row r="1611" spans="1:24" hidden="1" x14ac:dyDescent="0.2">
      <c r="A1611">
        <v>29</v>
      </c>
      <c r="B1611" t="s">
        <v>101</v>
      </c>
      <c r="C1611" t="s">
        <v>102</v>
      </c>
      <c r="D1611" s="2" t="s">
        <v>104</v>
      </c>
      <c r="E1611" s="2">
        <v>17.149999999999999</v>
      </c>
      <c r="F1611">
        <v>145.30000000000001</v>
      </c>
      <c r="G1611">
        <v>-17.25</v>
      </c>
      <c r="H1611">
        <v>145.05000000000001</v>
      </c>
      <c r="I1611">
        <v>760</v>
      </c>
      <c r="J1611" t="s">
        <v>6</v>
      </c>
      <c r="K1611" s="1">
        <v>39692</v>
      </c>
      <c r="L1611">
        <v>2</v>
      </c>
      <c r="M1611" t="s">
        <v>105</v>
      </c>
      <c r="N1611" t="s">
        <v>14</v>
      </c>
      <c r="O1611" t="s">
        <v>106</v>
      </c>
      <c r="P1611" t="s">
        <v>27</v>
      </c>
      <c r="Q1611">
        <v>4</v>
      </c>
      <c r="R1611">
        <v>10.08</v>
      </c>
      <c r="S1611">
        <f>47122</f>
        <v>47122</v>
      </c>
      <c r="T1611">
        <v>16323</v>
      </c>
      <c r="U1611">
        <f t="shared" si="93"/>
        <v>2.8865137971239796</v>
      </c>
      <c r="X1611" t="s">
        <v>103</v>
      </c>
    </row>
    <row r="1612" spans="1:24" hidden="1" x14ac:dyDescent="0.2">
      <c r="A1612">
        <v>29</v>
      </c>
      <c r="B1612" t="s">
        <v>101</v>
      </c>
      <c r="C1612" t="s">
        <v>102</v>
      </c>
      <c r="D1612" s="2" t="s">
        <v>104</v>
      </c>
      <c r="E1612" s="2">
        <v>17.149999999999999</v>
      </c>
      <c r="F1612">
        <v>145.30000000000001</v>
      </c>
      <c r="G1612">
        <v>-17.25</v>
      </c>
      <c r="H1612">
        <v>145.05000000000001</v>
      </c>
      <c r="I1612">
        <v>760</v>
      </c>
      <c r="J1612" t="s">
        <v>6</v>
      </c>
      <c r="K1612" s="1">
        <v>39692</v>
      </c>
      <c r="L1612">
        <v>2</v>
      </c>
      <c r="M1612" t="s">
        <v>105</v>
      </c>
      <c r="N1612" t="s">
        <v>14</v>
      </c>
      <c r="O1612" t="s">
        <v>106</v>
      </c>
      <c r="P1612" t="s">
        <v>27</v>
      </c>
      <c r="Q1612">
        <v>5</v>
      </c>
      <c r="R1612">
        <v>10.72</v>
      </c>
      <c r="S1612">
        <f>47122</f>
        <v>47122</v>
      </c>
      <c r="T1612">
        <v>16323</v>
      </c>
      <c r="U1612">
        <f t="shared" si="93"/>
        <v>2.8865137971239796</v>
      </c>
      <c r="X1612" t="s">
        <v>103</v>
      </c>
    </row>
    <row r="1613" spans="1:24" hidden="1" x14ac:dyDescent="0.2">
      <c r="A1613">
        <v>29</v>
      </c>
      <c r="B1613" t="s">
        <v>101</v>
      </c>
      <c r="C1613" t="s">
        <v>102</v>
      </c>
      <c r="D1613" s="2" t="s">
        <v>104</v>
      </c>
      <c r="E1613" s="2">
        <v>17.149999999999999</v>
      </c>
      <c r="F1613">
        <v>145.30000000000001</v>
      </c>
      <c r="G1613">
        <v>-17.25</v>
      </c>
      <c r="H1613">
        <v>145.05000000000001</v>
      </c>
      <c r="I1613">
        <v>760</v>
      </c>
      <c r="J1613" t="s">
        <v>6</v>
      </c>
      <c r="K1613" s="1">
        <v>39692</v>
      </c>
      <c r="L1613">
        <v>2</v>
      </c>
      <c r="M1613" t="s">
        <v>105</v>
      </c>
      <c r="N1613" t="s">
        <v>14</v>
      </c>
      <c r="O1613" t="s">
        <v>106</v>
      </c>
      <c r="P1613" t="s">
        <v>27</v>
      </c>
      <c r="Q1613">
        <v>6</v>
      </c>
      <c r="R1613">
        <v>8.7799999999999994</v>
      </c>
      <c r="S1613">
        <f>47122</f>
        <v>47122</v>
      </c>
      <c r="T1613">
        <v>16323</v>
      </c>
      <c r="U1613">
        <f t="shared" si="93"/>
        <v>2.8865137971239796</v>
      </c>
      <c r="X1613" t="s">
        <v>103</v>
      </c>
    </row>
    <row r="1614" spans="1:24" hidden="1" x14ac:dyDescent="0.2">
      <c r="A1614">
        <v>29</v>
      </c>
      <c r="B1614" t="s">
        <v>101</v>
      </c>
      <c r="C1614" t="s">
        <v>102</v>
      </c>
      <c r="D1614" s="2" t="s">
        <v>104</v>
      </c>
      <c r="E1614" s="2">
        <v>17.149999999999999</v>
      </c>
      <c r="F1614">
        <v>145.30000000000001</v>
      </c>
      <c r="G1614">
        <v>-17.25</v>
      </c>
      <c r="H1614">
        <v>145.05000000000001</v>
      </c>
      <c r="I1614">
        <v>760</v>
      </c>
      <c r="J1614" t="s">
        <v>6</v>
      </c>
      <c r="K1614" s="1">
        <v>39692</v>
      </c>
      <c r="L1614">
        <v>2</v>
      </c>
      <c r="M1614" t="s">
        <v>105</v>
      </c>
      <c r="N1614" t="s">
        <v>14</v>
      </c>
      <c r="O1614" t="s">
        <v>106</v>
      </c>
      <c r="P1614" t="s">
        <v>27</v>
      </c>
      <c r="Q1614">
        <v>1</v>
      </c>
      <c r="R1614">
        <v>3.55</v>
      </c>
      <c r="S1614">
        <f>47122</f>
        <v>47122</v>
      </c>
      <c r="T1614">
        <v>16323</v>
      </c>
      <c r="U1614">
        <f t="shared" si="93"/>
        <v>2.8865137971239796</v>
      </c>
      <c r="X1614" t="s">
        <v>103</v>
      </c>
    </row>
    <row r="1615" spans="1:24" hidden="1" x14ac:dyDescent="0.2">
      <c r="A1615">
        <v>29</v>
      </c>
      <c r="B1615" t="s">
        <v>101</v>
      </c>
      <c r="C1615" t="s">
        <v>102</v>
      </c>
      <c r="D1615" s="2" t="s">
        <v>104</v>
      </c>
      <c r="E1615" s="2">
        <v>17.149999999999999</v>
      </c>
      <c r="F1615">
        <v>145.30000000000001</v>
      </c>
      <c r="G1615">
        <v>-17.25</v>
      </c>
      <c r="H1615">
        <v>145.05000000000001</v>
      </c>
      <c r="I1615">
        <v>760</v>
      </c>
      <c r="J1615" t="s">
        <v>6</v>
      </c>
      <c r="K1615" s="1">
        <v>39692</v>
      </c>
      <c r="L1615">
        <v>2</v>
      </c>
      <c r="M1615" t="s">
        <v>105</v>
      </c>
      <c r="N1615" t="s">
        <v>14</v>
      </c>
      <c r="O1615" t="s">
        <v>106</v>
      </c>
      <c r="P1615" t="s">
        <v>27</v>
      </c>
      <c r="Q1615">
        <v>2</v>
      </c>
      <c r="R1615">
        <v>2.4300000000000002</v>
      </c>
      <c r="S1615">
        <f>47122</f>
        <v>47122</v>
      </c>
      <c r="T1615">
        <v>16323</v>
      </c>
      <c r="U1615">
        <f t="shared" si="93"/>
        <v>2.8865137971239796</v>
      </c>
      <c r="X1615" t="s">
        <v>103</v>
      </c>
    </row>
    <row r="1616" spans="1:24" hidden="1" x14ac:dyDescent="0.2">
      <c r="A1616">
        <v>29</v>
      </c>
      <c r="B1616" t="s">
        <v>101</v>
      </c>
      <c r="C1616" t="s">
        <v>102</v>
      </c>
      <c r="D1616" s="2" t="s">
        <v>104</v>
      </c>
      <c r="E1616" s="2">
        <v>17.149999999999999</v>
      </c>
      <c r="F1616">
        <v>145.30000000000001</v>
      </c>
      <c r="G1616">
        <v>-17.25</v>
      </c>
      <c r="H1616">
        <v>145.05000000000001</v>
      </c>
      <c r="I1616">
        <v>760</v>
      </c>
      <c r="J1616" t="s">
        <v>6</v>
      </c>
      <c r="K1616" s="1">
        <v>39692</v>
      </c>
      <c r="L1616">
        <v>2</v>
      </c>
      <c r="M1616" t="s">
        <v>105</v>
      </c>
      <c r="N1616" t="s">
        <v>14</v>
      </c>
      <c r="O1616" t="s">
        <v>106</v>
      </c>
      <c r="P1616" t="s">
        <v>27</v>
      </c>
      <c r="Q1616">
        <v>3</v>
      </c>
      <c r="R1616">
        <v>2.7</v>
      </c>
      <c r="S1616">
        <f>47122</f>
        <v>47122</v>
      </c>
      <c r="T1616">
        <v>16323</v>
      </c>
      <c r="U1616">
        <f t="shared" si="93"/>
        <v>2.8865137971239796</v>
      </c>
      <c r="X1616" t="s">
        <v>103</v>
      </c>
    </row>
    <row r="1617" spans="1:24" hidden="1" x14ac:dyDescent="0.2">
      <c r="A1617">
        <v>29</v>
      </c>
      <c r="B1617" t="s">
        <v>101</v>
      </c>
      <c r="C1617" t="s">
        <v>102</v>
      </c>
      <c r="D1617" s="2" t="s">
        <v>104</v>
      </c>
      <c r="E1617" s="2">
        <v>17.149999999999999</v>
      </c>
      <c r="F1617">
        <v>145.30000000000001</v>
      </c>
      <c r="G1617">
        <v>-17.25</v>
      </c>
      <c r="H1617">
        <v>145.05000000000001</v>
      </c>
      <c r="I1617">
        <v>760</v>
      </c>
      <c r="J1617" t="s">
        <v>6</v>
      </c>
      <c r="K1617" s="1">
        <v>39692</v>
      </c>
      <c r="L1617">
        <v>2</v>
      </c>
      <c r="M1617" t="s">
        <v>105</v>
      </c>
      <c r="N1617" t="s">
        <v>14</v>
      </c>
      <c r="O1617" t="s">
        <v>106</v>
      </c>
      <c r="P1617" t="s">
        <v>27</v>
      </c>
      <c r="Q1617">
        <v>4</v>
      </c>
      <c r="R1617">
        <v>2.09</v>
      </c>
      <c r="S1617">
        <f>47122</f>
        <v>47122</v>
      </c>
      <c r="T1617">
        <v>16323</v>
      </c>
      <c r="U1617">
        <f t="shared" si="93"/>
        <v>2.8865137971239796</v>
      </c>
      <c r="X1617" t="s">
        <v>103</v>
      </c>
    </row>
    <row r="1618" spans="1:24" hidden="1" x14ac:dyDescent="0.2">
      <c r="A1618">
        <v>29</v>
      </c>
      <c r="B1618" t="s">
        <v>101</v>
      </c>
      <c r="C1618" t="s">
        <v>102</v>
      </c>
      <c r="D1618" s="2" t="s">
        <v>104</v>
      </c>
      <c r="E1618" s="2">
        <v>17.149999999999999</v>
      </c>
      <c r="F1618">
        <v>145.30000000000001</v>
      </c>
      <c r="G1618">
        <v>-17.25</v>
      </c>
      <c r="H1618">
        <v>145.05000000000001</v>
      </c>
      <c r="I1618">
        <v>760</v>
      </c>
      <c r="J1618" t="s">
        <v>6</v>
      </c>
      <c r="K1618" s="1">
        <v>39692</v>
      </c>
      <c r="L1618">
        <v>2</v>
      </c>
      <c r="M1618" t="s">
        <v>105</v>
      </c>
      <c r="N1618" t="s">
        <v>14</v>
      </c>
      <c r="O1618" t="s">
        <v>106</v>
      </c>
      <c r="P1618" t="s">
        <v>27</v>
      </c>
      <c r="Q1618">
        <v>5</v>
      </c>
      <c r="R1618">
        <v>2.13</v>
      </c>
      <c r="S1618">
        <f>47122</f>
        <v>47122</v>
      </c>
      <c r="T1618">
        <v>16323</v>
      </c>
      <c r="U1618">
        <f t="shared" si="93"/>
        <v>2.8865137971239796</v>
      </c>
      <c r="X1618" t="s">
        <v>103</v>
      </c>
    </row>
    <row r="1619" spans="1:24" hidden="1" x14ac:dyDescent="0.2">
      <c r="A1619">
        <v>29</v>
      </c>
      <c r="B1619" t="s">
        <v>101</v>
      </c>
      <c r="C1619" t="s">
        <v>102</v>
      </c>
      <c r="D1619" s="2" t="s">
        <v>104</v>
      </c>
      <c r="E1619" s="2">
        <v>17.149999999999999</v>
      </c>
      <c r="F1619">
        <v>145.30000000000001</v>
      </c>
      <c r="G1619">
        <v>-17.25</v>
      </c>
      <c r="H1619">
        <v>145.05000000000001</v>
      </c>
      <c r="I1619">
        <v>760</v>
      </c>
      <c r="J1619" t="s">
        <v>6</v>
      </c>
      <c r="K1619" s="1">
        <v>39692</v>
      </c>
      <c r="L1619">
        <v>2</v>
      </c>
      <c r="M1619" t="s">
        <v>105</v>
      </c>
      <c r="N1619" t="s">
        <v>14</v>
      </c>
      <c r="O1619" t="s">
        <v>106</v>
      </c>
      <c r="P1619" t="s">
        <v>27</v>
      </c>
      <c r="Q1619">
        <v>6</v>
      </c>
      <c r="R1619">
        <v>3.2</v>
      </c>
      <c r="S1619">
        <f>47122</f>
        <v>47122</v>
      </c>
      <c r="T1619">
        <v>16323</v>
      </c>
      <c r="U1619">
        <f t="shared" si="93"/>
        <v>2.8865137971239796</v>
      </c>
      <c r="X1619" t="s">
        <v>103</v>
      </c>
    </row>
    <row r="1620" spans="1:24" hidden="1" x14ac:dyDescent="0.2">
      <c r="A1620">
        <v>29</v>
      </c>
      <c r="B1620" t="s">
        <v>101</v>
      </c>
      <c r="C1620" t="s">
        <v>102</v>
      </c>
      <c r="D1620" s="2" t="s">
        <v>104</v>
      </c>
      <c r="E1620" s="2">
        <v>17.149999999999999</v>
      </c>
      <c r="F1620">
        <v>145.30000000000001</v>
      </c>
      <c r="G1620">
        <v>-17.25</v>
      </c>
      <c r="H1620">
        <v>145.05000000000001</v>
      </c>
      <c r="I1620">
        <v>760</v>
      </c>
      <c r="J1620" t="s">
        <v>6</v>
      </c>
      <c r="K1620" s="1">
        <v>39692</v>
      </c>
      <c r="L1620">
        <v>2</v>
      </c>
      <c r="M1620" t="s">
        <v>105</v>
      </c>
      <c r="N1620" t="s">
        <v>14</v>
      </c>
      <c r="O1620" t="s">
        <v>18</v>
      </c>
      <c r="P1620" t="s">
        <v>27</v>
      </c>
      <c r="Q1620">
        <v>1</v>
      </c>
      <c r="R1620">
        <v>2.92</v>
      </c>
      <c r="S1620">
        <f>47122</f>
        <v>47122</v>
      </c>
      <c r="T1620">
        <v>16323</v>
      </c>
      <c r="U1620">
        <f t="shared" si="93"/>
        <v>2.8865137971239796</v>
      </c>
      <c r="X1620" t="s">
        <v>103</v>
      </c>
    </row>
    <row r="1621" spans="1:24" hidden="1" x14ac:dyDescent="0.2">
      <c r="A1621">
        <v>29</v>
      </c>
      <c r="B1621" t="s">
        <v>101</v>
      </c>
      <c r="C1621" t="s">
        <v>102</v>
      </c>
      <c r="D1621" s="2" t="s">
        <v>104</v>
      </c>
      <c r="E1621" s="2">
        <v>17.149999999999999</v>
      </c>
      <c r="F1621">
        <v>145.30000000000001</v>
      </c>
      <c r="G1621">
        <v>-17.25</v>
      </c>
      <c r="H1621">
        <v>145.05000000000001</v>
      </c>
      <c r="I1621">
        <v>760</v>
      </c>
      <c r="J1621" t="s">
        <v>6</v>
      </c>
      <c r="K1621" s="1">
        <v>39692</v>
      </c>
      <c r="L1621">
        <v>2</v>
      </c>
      <c r="M1621" t="s">
        <v>105</v>
      </c>
      <c r="N1621" t="s">
        <v>14</v>
      </c>
      <c r="O1621" t="s">
        <v>18</v>
      </c>
      <c r="P1621" t="s">
        <v>27</v>
      </c>
      <c r="Q1621">
        <v>2</v>
      </c>
      <c r="R1621">
        <v>3.4</v>
      </c>
      <c r="S1621">
        <f>47122</f>
        <v>47122</v>
      </c>
      <c r="T1621">
        <v>16323</v>
      </c>
      <c r="U1621">
        <f t="shared" si="93"/>
        <v>2.8865137971239796</v>
      </c>
      <c r="X1621" t="s">
        <v>103</v>
      </c>
    </row>
    <row r="1622" spans="1:24" hidden="1" x14ac:dyDescent="0.2">
      <c r="A1622">
        <v>29</v>
      </c>
      <c r="B1622" t="s">
        <v>101</v>
      </c>
      <c r="C1622" t="s">
        <v>102</v>
      </c>
      <c r="D1622" s="2" t="s">
        <v>104</v>
      </c>
      <c r="E1622" s="2">
        <v>17.149999999999999</v>
      </c>
      <c r="F1622">
        <v>145.30000000000001</v>
      </c>
      <c r="G1622">
        <v>-17.25</v>
      </c>
      <c r="H1622">
        <v>145.05000000000001</v>
      </c>
      <c r="I1622">
        <v>760</v>
      </c>
      <c r="J1622" t="s">
        <v>6</v>
      </c>
      <c r="K1622" s="1">
        <v>39692</v>
      </c>
      <c r="L1622">
        <v>2</v>
      </c>
      <c r="M1622" t="s">
        <v>105</v>
      </c>
      <c r="N1622" t="s">
        <v>14</v>
      </c>
      <c r="O1622" t="s">
        <v>18</v>
      </c>
      <c r="P1622" t="s">
        <v>27</v>
      </c>
      <c r="Q1622">
        <v>3</v>
      </c>
      <c r="R1622">
        <v>2.92</v>
      </c>
      <c r="S1622">
        <f>47122</f>
        <v>47122</v>
      </c>
      <c r="T1622">
        <v>16323</v>
      </c>
      <c r="U1622">
        <f t="shared" si="93"/>
        <v>2.8865137971239796</v>
      </c>
      <c r="X1622" t="s">
        <v>103</v>
      </c>
    </row>
    <row r="1623" spans="1:24" hidden="1" x14ac:dyDescent="0.2">
      <c r="A1623">
        <v>29</v>
      </c>
      <c r="B1623" t="s">
        <v>101</v>
      </c>
      <c r="C1623" t="s">
        <v>102</v>
      </c>
      <c r="D1623" s="2" t="s">
        <v>104</v>
      </c>
      <c r="E1623" s="2">
        <v>17.149999999999999</v>
      </c>
      <c r="F1623">
        <v>145.30000000000001</v>
      </c>
      <c r="G1623">
        <v>-17.25</v>
      </c>
      <c r="H1623">
        <v>145.05000000000001</v>
      </c>
      <c r="I1623">
        <v>760</v>
      </c>
      <c r="J1623" t="s">
        <v>6</v>
      </c>
      <c r="K1623" s="1">
        <v>39692</v>
      </c>
      <c r="L1623">
        <v>2</v>
      </c>
      <c r="M1623" t="s">
        <v>105</v>
      </c>
      <c r="N1623" t="s">
        <v>14</v>
      </c>
      <c r="O1623" t="s">
        <v>18</v>
      </c>
      <c r="P1623" t="s">
        <v>27</v>
      </c>
      <c r="Q1623">
        <v>4</v>
      </c>
      <c r="R1623">
        <v>3.28</v>
      </c>
      <c r="S1623">
        <f>47122</f>
        <v>47122</v>
      </c>
      <c r="T1623">
        <v>16323</v>
      </c>
      <c r="U1623">
        <f t="shared" si="93"/>
        <v>2.8865137971239796</v>
      </c>
      <c r="X1623" t="s">
        <v>103</v>
      </c>
    </row>
    <row r="1624" spans="1:24" hidden="1" x14ac:dyDescent="0.2">
      <c r="A1624">
        <v>29</v>
      </c>
      <c r="B1624" t="s">
        <v>101</v>
      </c>
      <c r="C1624" t="s">
        <v>102</v>
      </c>
      <c r="D1624" s="2" t="s">
        <v>104</v>
      </c>
      <c r="E1624" s="2">
        <v>17.149999999999999</v>
      </c>
      <c r="F1624">
        <v>145.30000000000001</v>
      </c>
      <c r="G1624">
        <v>-17.25</v>
      </c>
      <c r="H1624">
        <v>145.05000000000001</v>
      </c>
      <c r="I1624">
        <v>760</v>
      </c>
      <c r="J1624" t="s">
        <v>6</v>
      </c>
      <c r="K1624" s="1">
        <v>39692</v>
      </c>
      <c r="L1624">
        <v>2</v>
      </c>
      <c r="M1624" t="s">
        <v>105</v>
      </c>
      <c r="N1624" t="s">
        <v>14</v>
      </c>
      <c r="O1624" t="s">
        <v>18</v>
      </c>
      <c r="P1624" t="s">
        <v>27</v>
      </c>
      <c r="Q1624">
        <v>5</v>
      </c>
      <c r="R1624">
        <v>2.77</v>
      </c>
      <c r="S1624">
        <f>47122</f>
        <v>47122</v>
      </c>
      <c r="T1624">
        <v>16323</v>
      </c>
      <c r="U1624">
        <f t="shared" si="93"/>
        <v>2.8865137971239796</v>
      </c>
      <c r="X1624" t="s">
        <v>103</v>
      </c>
    </row>
    <row r="1625" spans="1:24" hidden="1" x14ac:dyDescent="0.2">
      <c r="A1625">
        <v>29</v>
      </c>
      <c r="B1625" t="s">
        <v>101</v>
      </c>
      <c r="C1625" t="s">
        <v>102</v>
      </c>
      <c r="D1625" s="2" t="s">
        <v>104</v>
      </c>
      <c r="E1625" s="2">
        <v>17.149999999999999</v>
      </c>
      <c r="F1625">
        <v>145.30000000000001</v>
      </c>
      <c r="G1625">
        <v>-17.25</v>
      </c>
      <c r="H1625">
        <v>145.05000000000001</v>
      </c>
      <c r="I1625">
        <v>760</v>
      </c>
      <c r="J1625" t="s">
        <v>6</v>
      </c>
      <c r="K1625" s="1">
        <v>39692</v>
      </c>
      <c r="L1625">
        <v>2</v>
      </c>
      <c r="M1625" t="s">
        <v>105</v>
      </c>
      <c r="N1625" t="s">
        <v>14</v>
      </c>
      <c r="O1625" t="s">
        <v>18</v>
      </c>
      <c r="P1625" t="s">
        <v>27</v>
      </c>
      <c r="Q1625">
        <v>6</v>
      </c>
      <c r="R1625">
        <v>2.9</v>
      </c>
      <c r="S1625">
        <f>47122</f>
        <v>47122</v>
      </c>
      <c r="T1625">
        <v>16323</v>
      </c>
      <c r="U1625">
        <f t="shared" si="93"/>
        <v>2.8865137971239796</v>
      </c>
      <c r="X1625" t="s">
        <v>103</v>
      </c>
    </row>
    <row r="1626" spans="1:24" hidden="1" x14ac:dyDescent="0.2">
      <c r="A1626">
        <v>30</v>
      </c>
      <c r="B1626" t="s">
        <v>101</v>
      </c>
      <c r="C1626" t="s">
        <v>102</v>
      </c>
      <c r="D1626" s="2" t="s">
        <v>104</v>
      </c>
      <c r="E1626" s="2">
        <v>17.149999999999999</v>
      </c>
      <c r="F1626">
        <v>145.30000000000001</v>
      </c>
      <c r="G1626">
        <v>-17.25</v>
      </c>
      <c r="H1626">
        <v>145.05000000000001</v>
      </c>
      <c r="I1626">
        <v>760</v>
      </c>
      <c r="J1626" t="s">
        <v>6</v>
      </c>
      <c r="K1626" s="1">
        <v>39692</v>
      </c>
      <c r="L1626">
        <v>3</v>
      </c>
      <c r="M1626" t="s">
        <v>105</v>
      </c>
      <c r="N1626" t="s">
        <v>14</v>
      </c>
      <c r="O1626" t="s">
        <v>15</v>
      </c>
      <c r="P1626" t="s">
        <v>27</v>
      </c>
      <c r="Q1626">
        <v>1</v>
      </c>
      <c r="R1626">
        <v>14.73</v>
      </c>
      <c r="S1626">
        <v>57980</v>
      </c>
      <c r="T1626">
        <v>20472</v>
      </c>
      <c r="U1626">
        <f>S1626/T1626</f>
        <v>2.8321610003907778</v>
      </c>
      <c r="X1626" t="s">
        <v>103</v>
      </c>
    </row>
    <row r="1627" spans="1:24" hidden="1" x14ac:dyDescent="0.2">
      <c r="A1627">
        <v>30</v>
      </c>
      <c r="B1627" t="s">
        <v>101</v>
      </c>
      <c r="C1627" t="s">
        <v>102</v>
      </c>
      <c r="D1627" s="2" t="s">
        <v>104</v>
      </c>
      <c r="E1627" s="2">
        <v>17.149999999999999</v>
      </c>
      <c r="F1627">
        <v>145.30000000000001</v>
      </c>
      <c r="G1627">
        <v>-17.25</v>
      </c>
      <c r="H1627">
        <v>145.05000000000001</v>
      </c>
      <c r="I1627">
        <v>760</v>
      </c>
      <c r="J1627" t="s">
        <v>6</v>
      </c>
      <c r="K1627" s="1">
        <v>39692</v>
      </c>
      <c r="L1627">
        <v>3</v>
      </c>
      <c r="M1627" t="s">
        <v>105</v>
      </c>
      <c r="N1627" t="s">
        <v>14</v>
      </c>
      <c r="O1627" t="s">
        <v>15</v>
      </c>
      <c r="P1627" t="s">
        <v>27</v>
      </c>
      <c r="Q1627">
        <v>2</v>
      </c>
      <c r="R1627">
        <v>14.44</v>
      </c>
      <c r="S1627">
        <v>57980</v>
      </c>
      <c r="T1627">
        <v>20472</v>
      </c>
      <c r="U1627">
        <f t="shared" ref="U1627:U1690" si="94">S1627/T1627</f>
        <v>2.8321610003907778</v>
      </c>
      <c r="X1627" t="s">
        <v>103</v>
      </c>
    </row>
    <row r="1628" spans="1:24" hidden="1" x14ac:dyDescent="0.2">
      <c r="A1628">
        <v>30</v>
      </c>
      <c r="B1628" t="s">
        <v>101</v>
      </c>
      <c r="C1628" t="s">
        <v>102</v>
      </c>
      <c r="D1628" s="2" t="s">
        <v>104</v>
      </c>
      <c r="E1628" s="2">
        <v>17.149999999999999</v>
      </c>
      <c r="F1628">
        <v>145.30000000000001</v>
      </c>
      <c r="G1628">
        <v>-17.25</v>
      </c>
      <c r="H1628">
        <v>145.05000000000001</v>
      </c>
      <c r="I1628">
        <v>760</v>
      </c>
      <c r="J1628" t="s">
        <v>6</v>
      </c>
      <c r="K1628" s="1">
        <v>39692</v>
      </c>
      <c r="L1628">
        <v>3</v>
      </c>
      <c r="M1628" t="s">
        <v>105</v>
      </c>
      <c r="N1628" t="s">
        <v>14</v>
      </c>
      <c r="O1628" t="s">
        <v>15</v>
      </c>
      <c r="P1628" t="s">
        <v>27</v>
      </c>
      <c r="Q1628">
        <v>3</v>
      </c>
      <c r="R1628">
        <v>14.5</v>
      </c>
      <c r="S1628">
        <v>57980</v>
      </c>
      <c r="T1628">
        <v>20472</v>
      </c>
      <c r="U1628">
        <f t="shared" si="94"/>
        <v>2.8321610003907778</v>
      </c>
      <c r="X1628" t="s">
        <v>103</v>
      </c>
    </row>
    <row r="1629" spans="1:24" hidden="1" x14ac:dyDescent="0.2">
      <c r="A1629">
        <v>30</v>
      </c>
      <c r="B1629" t="s">
        <v>101</v>
      </c>
      <c r="C1629" t="s">
        <v>102</v>
      </c>
      <c r="D1629" s="2" t="s">
        <v>104</v>
      </c>
      <c r="E1629" s="2">
        <v>17.149999999999999</v>
      </c>
      <c r="F1629">
        <v>145.30000000000001</v>
      </c>
      <c r="G1629">
        <v>-17.25</v>
      </c>
      <c r="H1629">
        <v>145.05000000000001</v>
      </c>
      <c r="I1629">
        <v>760</v>
      </c>
      <c r="J1629" t="s">
        <v>6</v>
      </c>
      <c r="K1629" s="1">
        <v>39692</v>
      </c>
      <c r="L1629">
        <v>3</v>
      </c>
      <c r="M1629" t="s">
        <v>105</v>
      </c>
      <c r="N1629" t="s">
        <v>14</v>
      </c>
      <c r="O1629" t="s">
        <v>15</v>
      </c>
      <c r="P1629" t="s">
        <v>27</v>
      </c>
      <c r="Q1629">
        <v>4</v>
      </c>
      <c r="R1629">
        <v>18.98</v>
      </c>
      <c r="S1629">
        <v>57980</v>
      </c>
      <c r="T1629">
        <v>20472</v>
      </c>
      <c r="U1629">
        <f t="shared" si="94"/>
        <v>2.8321610003907778</v>
      </c>
      <c r="X1629" t="s">
        <v>103</v>
      </c>
    </row>
    <row r="1630" spans="1:24" hidden="1" x14ac:dyDescent="0.2">
      <c r="A1630">
        <v>30</v>
      </c>
      <c r="B1630" t="s">
        <v>101</v>
      </c>
      <c r="C1630" t="s">
        <v>102</v>
      </c>
      <c r="D1630" s="2" t="s">
        <v>104</v>
      </c>
      <c r="E1630" s="2">
        <v>17.149999999999999</v>
      </c>
      <c r="F1630">
        <v>145.30000000000001</v>
      </c>
      <c r="G1630">
        <v>-17.25</v>
      </c>
      <c r="H1630">
        <v>145.05000000000001</v>
      </c>
      <c r="I1630">
        <v>760</v>
      </c>
      <c r="J1630" t="s">
        <v>6</v>
      </c>
      <c r="K1630" s="1">
        <v>39692</v>
      </c>
      <c r="L1630">
        <v>3</v>
      </c>
      <c r="M1630" t="s">
        <v>105</v>
      </c>
      <c r="N1630" t="s">
        <v>14</v>
      </c>
      <c r="O1630" t="s">
        <v>15</v>
      </c>
      <c r="P1630" t="s">
        <v>27</v>
      </c>
      <c r="Q1630">
        <v>5</v>
      </c>
      <c r="R1630">
        <v>14.73</v>
      </c>
      <c r="S1630">
        <v>57980</v>
      </c>
      <c r="T1630">
        <v>20472</v>
      </c>
      <c r="U1630">
        <f t="shared" si="94"/>
        <v>2.8321610003907778</v>
      </c>
      <c r="X1630" t="s">
        <v>103</v>
      </c>
    </row>
    <row r="1631" spans="1:24" hidden="1" x14ac:dyDescent="0.2">
      <c r="A1631">
        <v>30</v>
      </c>
      <c r="B1631" t="s">
        <v>101</v>
      </c>
      <c r="C1631" t="s">
        <v>102</v>
      </c>
      <c r="D1631" s="2" t="s">
        <v>104</v>
      </c>
      <c r="E1631" s="2">
        <v>17.149999999999999</v>
      </c>
      <c r="F1631">
        <v>145.30000000000001</v>
      </c>
      <c r="G1631">
        <v>-17.25</v>
      </c>
      <c r="H1631">
        <v>145.05000000000001</v>
      </c>
      <c r="I1631">
        <v>760</v>
      </c>
      <c r="J1631" t="s">
        <v>6</v>
      </c>
      <c r="K1631" s="1">
        <v>39692</v>
      </c>
      <c r="L1631">
        <v>3</v>
      </c>
      <c r="M1631" t="s">
        <v>105</v>
      </c>
      <c r="N1631" t="s">
        <v>14</v>
      </c>
      <c r="O1631" t="s">
        <v>15</v>
      </c>
      <c r="P1631" t="s">
        <v>27</v>
      </c>
      <c r="Q1631">
        <v>6</v>
      </c>
      <c r="R1631">
        <v>15.88</v>
      </c>
      <c r="S1631">
        <v>57980</v>
      </c>
      <c r="T1631">
        <v>20472</v>
      </c>
      <c r="U1631">
        <f t="shared" si="94"/>
        <v>2.8321610003907778</v>
      </c>
      <c r="X1631" t="s">
        <v>103</v>
      </c>
    </row>
    <row r="1632" spans="1:24" hidden="1" x14ac:dyDescent="0.2">
      <c r="A1632">
        <v>30</v>
      </c>
      <c r="B1632" t="s">
        <v>101</v>
      </c>
      <c r="C1632" t="s">
        <v>102</v>
      </c>
      <c r="D1632" s="2" t="s">
        <v>104</v>
      </c>
      <c r="E1632" s="2">
        <v>17.149999999999999</v>
      </c>
      <c r="F1632">
        <v>145.30000000000001</v>
      </c>
      <c r="G1632">
        <v>-17.25</v>
      </c>
      <c r="H1632">
        <v>145.05000000000001</v>
      </c>
      <c r="I1632">
        <v>760</v>
      </c>
      <c r="J1632" t="s">
        <v>6</v>
      </c>
      <c r="K1632" s="1">
        <v>39692</v>
      </c>
      <c r="L1632">
        <v>3</v>
      </c>
      <c r="M1632" t="s">
        <v>105</v>
      </c>
      <c r="N1632" t="s">
        <v>14</v>
      </c>
      <c r="O1632" t="s">
        <v>15</v>
      </c>
      <c r="P1632" t="s">
        <v>27</v>
      </c>
      <c r="Q1632">
        <v>1</v>
      </c>
      <c r="R1632">
        <v>11.38</v>
      </c>
      <c r="S1632">
        <v>57980</v>
      </c>
      <c r="T1632">
        <v>20472</v>
      </c>
      <c r="U1632">
        <f t="shared" si="94"/>
        <v>2.8321610003907778</v>
      </c>
      <c r="X1632" t="s">
        <v>103</v>
      </c>
    </row>
    <row r="1633" spans="1:24" hidden="1" x14ac:dyDescent="0.2">
      <c r="A1633">
        <v>30</v>
      </c>
      <c r="B1633" t="s">
        <v>101</v>
      </c>
      <c r="C1633" t="s">
        <v>102</v>
      </c>
      <c r="D1633" s="2" t="s">
        <v>104</v>
      </c>
      <c r="E1633" s="2">
        <v>17.149999999999999</v>
      </c>
      <c r="F1633">
        <v>145.30000000000001</v>
      </c>
      <c r="G1633">
        <v>-17.25</v>
      </c>
      <c r="H1633">
        <v>145.05000000000001</v>
      </c>
      <c r="I1633">
        <v>760</v>
      </c>
      <c r="J1633" t="s">
        <v>6</v>
      </c>
      <c r="K1633" s="1">
        <v>39692</v>
      </c>
      <c r="L1633">
        <v>3</v>
      </c>
      <c r="M1633" t="s">
        <v>105</v>
      </c>
      <c r="N1633" t="s">
        <v>14</v>
      </c>
      <c r="O1633" t="s">
        <v>15</v>
      </c>
      <c r="P1633" t="s">
        <v>27</v>
      </c>
      <c r="Q1633">
        <v>2</v>
      </c>
      <c r="R1633">
        <v>11.79</v>
      </c>
      <c r="S1633">
        <v>57980</v>
      </c>
      <c r="T1633">
        <v>20472</v>
      </c>
      <c r="U1633">
        <f t="shared" si="94"/>
        <v>2.8321610003907778</v>
      </c>
      <c r="X1633" t="s">
        <v>103</v>
      </c>
    </row>
    <row r="1634" spans="1:24" hidden="1" x14ac:dyDescent="0.2">
      <c r="A1634">
        <v>30</v>
      </c>
      <c r="B1634" t="s">
        <v>101</v>
      </c>
      <c r="C1634" t="s">
        <v>102</v>
      </c>
      <c r="D1634" s="2" t="s">
        <v>104</v>
      </c>
      <c r="E1634" s="2">
        <v>17.149999999999999</v>
      </c>
      <c r="F1634">
        <v>145.30000000000001</v>
      </c>
      <c r="G1634">
        <v>-17.25</v>
      </c>
      <c r="H1634">
        <v>145.05000000000001</v>
      </c>
      <c r="I1634">
        <v>760</v>
      </c>
      <c r="J1634" t="s">
        <v>6</v>
      </c>
      <c r="K1634" s="1">
        <v>39692</v>
      </c>
      <c r="L1634">
        <v>3</v>
      </c>
      <c r="M1634" t="s">
        <v>105</v>
      </c>
      <c r="N1634" t="s">
        <v>14</v>
      </c>
      <c r="O1634" t="s">
        <v>15</v>
      </c>
      <c r="P1634" t="s">
        <v>27</v>
      </c>
      <c r="Q1634">
        <v>3</v>
      </c>
      <c r="R1634">
        <v>11.7</v>
      </c>
      <c r="S1634">
        <v>57980</v>
      </c>
      <c r="T1634">
        <v>20472</v>
      </c>
      <c r="U1634">
        <f t="shared" si="94"/>
        <v>2.8321610003907778</v>
      </c>
      <c r="X1634" t="s">
        <v>103</v>
      </c>
    </row>
    <row r="1635" spans="1:24" hidden="1" x14ac:dyDescent="0.2">
      <c r="A1635">
        <v>30</v>
      </c>
      <c r="B1635" t="s">
        <v>101</v>
      </c>
      <c r="C1635" t="s">
        <v>102</v>
      </c>
      <c r="D1635" s="2" t="s">
        <v>104</v>
      </c>
      <c r="E1635" s="2">
        <v>17.149999999999999</v>
      </c>
      <c r="F1635">
        <v>145.30000000000001</v>
      </c>
      <c r="G1635">
        <v>-17.25</v>
      </c>
      <c r="H1635">
        <v>145.05000000000001</v>
      </c>
      <c r="I1635">
        <v>760</v>
      </c>
      <c r="J1635" t="s">
        <v>6</v>
      </c>
      <c r="K1635" s="1">
        <v>39692</v>
      </c>
      <c r="L1635">
        <v>3</v>
      </c>
      <c r="M1635" t="s">
        <v>105</v>
      </c>
      <c r="N1635" t="s">
        <v>14</v>
      </c>
      <c r="O1635" t="s">
        <v>15</v>
      </c>
      <c r="P1635" t="s">
        <v>27</v>
      </c>
      <c r="Q1635">
        <v>4</v>
      </c>
      <c r="R1635">
        <v>9.7899999999999991</v>
      </c>
      <c r="S1635">
        <v>57980</v>
      </c>
      <c r="T1635">
        <v>20472</v>
      </c>
      <c r="U1635">
        <f t="shared" si="94"/>
        <v>2.8321610003907778</v>
      </c>
      <c r="X1635" t="s">
        <v>103</v>
      </c>
    </row>
    <row r="1636" spans="1:24" hidden="1" x14ac:dyDescent="0.2">
      <c r="A1636">
        <v>30</v>
      </c>
      <c r="B1636" t="s">
        <v>101</v>
      </c>
      <c r="C1636" t="s">
        <v>102</v>
      </c>
      <c r="D1636" s="2" t="s">
        <v>104</v>
      </c>
      <c r="E1636" s="2">
        <v>17.149999999999999</v>
      </c>
      <c r="F1636">
        <v>145.30000000000001</v>
      </c>
      <c r="G1636">
        <v>-17.25</v>
      </c>
      <c r="H1636">
        <v>145.05000000000001</v>
      </c>
      <c r="I1636">
        <v>760</v>
      </c>
      <c r="J1636" t="s">
        <v>6</v>
      </c>
      <c r="K1636" s="1">
        <v>39692</v>
      </c>
      <c r="L1636">
        <v>3</v>
      </c>
      <c r="M1636" t="s">
        <v>105</v>
      </c>
      <c r="N1636" t="s">
        <v>14</v>
      </c>
      <c r="O1636" t="s">
        <v>15</v>
      </c>
      <c r="P1636" t="s">
        <v>27</v>
      </c>
      <c r="Q1636">
        <v>5</v>
      </c>
      <c r="R1636">
        <v>10.07</v>
      </c>
      <c r="S1636">
        <v>57980</v>
      </c>
      <c r="T1636">
        <v>20472</v>
      </c>
      <c r="U1636">
        <f t="shared" si="94"/>
        <v>2.8321610003907778</v>
      </c>
      <c r="X1636" t="s">
        <v>103</v>
      </c>
    </row>
    <row r="1637" spans="1:24" hidden="1" x14ac:dyDescent="0.2">
      <c r="A1637">
        <v>30</v>
      </c>
      <c r="B1637" t="s">
        <v>101</v>
      </c>
      <c r="C1637" t="s">
        <v>102</v>
      </c>
      <c r="D1637" s="2" t="s">
        <v>104</v>
      </c>
      <c r="E1637" s="2">
        <v>17.149999999999999</v>
      </c>
      <c r="F1637">
        <v>145.30000000000001</v>
      </c>
      <c r="G1637">
        <v>-17.25</v>
      </c>
      <c r="H1637">
        <v>145.05000000000001</v>
      </c>
      <c r="I1637">
        <v>760</v>
      </c>
      <c r="J1637" t="s">
        <v>6</v>
      </c>
      <c r="K1637" s="1">
        <v>39692</v>
      </c>
      <c r="L1637">
        <v>3</v>
      </c>
      <c r="M1637" t="s">
        <v>105</v>
      </c>
      <c r="N1637" t="s">
        <v>14</v>
      </c>
      <c r="O1637" t="s">
        <v>15</v>
      </c>
      <c r="P1637" t="s">
        <v>27</v>
      </c>
      <c r="Q1637">
        <v>6</v>
      </c>
      <c r="R1637">
        <v>11.6</v>
      </c>
      <c r="S1637">
        <v>57980</v>
      </c>
      <c r="T1637">
        <v>20472</v>
      </c>
      <c r="U1637">
        <f t="shared" si="94"/>
        <v>2.8321610003907778</v>
      </c>
      <c r="X1637" t="s">
        <v>103</v>
      </c>
    </row>
    <row r="1638" spans="1:24" hidden="1" x14ac:dyDescent="0.2">
      <c r="A1638">
        <v>30</v>
      </c>
      <c r="B1638" t="s">
        <v>101</v>
      </c>
      <c r="C1638" t="s">
        <v>102</v>
      </c>
      <c r="D1638" s="2" t="s">
        <v>104</v>
      </c>
      <c r="E1638" s="2">
        <v>17.149999999999999</v>
      </c>
      <c r="F1638">
        <v>145.30000000000001</v>
      </c>
      <c r="G1638">
        <v>-17.25</v>
      </c>
      <c r="H1638">
        <v>145.05000000000001</v>
      </c>
      <c r="I1638">
        <v>760</v>
      </c>
      <c r="J1638" t="s">
        <v>6</v>
      </c>
      <c r="K1638" s="1">
        <v>39692</v>
      </c>
      <c r="L1638">
        <v>3</v>
      </c>
      <c r="M1638" t="s">
        <v>105</v>
      </c>
      <c r="N1638" t="s">
        <v>14</v>
      </c>
      <c r="O1638" t="s">
        <v>15</v>
      </c>
      <c r="P1638" t="s">
        <v>27</v>
      </c>
      <c r="Q1638">
        <v>1</v>
      </c>
      <c r="R1638">
        <v>12.34</v>
      </c>
      <c r="S1638">
        <v>57980</v>
      </c>
      <c r="T1638">
        <v>20472</v>
      </c>
      <c r="U1638">
        <f t="shared" si="94"/>
        <v>2.8321610003907778</v>
      </c>
      <c r="X1638" t="s">
        <v>103</v>
      </c>
    </row>
    <row r="1639" spans="1:24" hidden="1" x14ac:dyDescent="0.2">
      <c r="A1639">
        <v>30</v>
      </c>
      <c r="B1639" t="s">
        <v>101</v>
      </c>
      <c r="C1639" t="s">
        <v>102</v>
      </c>
      <c r="D1639" s="2" t="s">
        <v>104</v>
      </c>
      <c r="E1639" s="2">
        <v>17.149999999999999</v>
      </c>
      <c r="F1639">
        <v>145.30000000000001</v>
      </c>
      <c r="G1639">
        <v>-17.25</v>
      </c>
      <c r="H1639">
        <v>145.05000000000001</v>
      </c>
      <c r="I1639">
        <v>760</v>
      </c>
      <c r="J1639" t="s">
        <v>6</v>
      </c>
      <c r="K1639" s="1">
        <v>39692</v>
      </c>
      <c r="L1639">
        <v>3</v>
      </c>
      <c r="M1639" t="s">
        <v>105</v>
      </c>
      <c r="N1639" t="s">
        <v>14</v>
      </c>
      <c r="O1639" t="s">
        <v>15</v>
      </c>
      <c r="P1639" t="s">
        <v>27</v>
      </c>
      <c r="Q1639">
        <v>2</v>
      </c>
      <c r="R1639">
        <v>16.73</v>
      </c>
      <c r="S1639">
        <v>57980</v>
      </c>
      <c r="T1639">
        <v>20472</v>
      </c>
      <c r="U1639">
        <f t="shared" si="94"/>
        <v>2.8321610003907778</v>
      </c>
      <c r="X1639" t="s">
        <v>103</v>
      </c>
    </row>
    <row r="1640" spans="1:24" hidden="1" x14ac:dyDescent="0.2">
      <c r="A1640">
        <v>30</v>
      </c>
      <c r="B1640" t="s">
        <v>101</v>
      </c>
      <c r="C1640" t="s">
        <v>102</v>
      </c>
      <c r="D1640" s="2" t="s">
        <v>104</v>
      </c>
      <c r="E1640" s="2">
        <v>17.149999999999999</v>
      </c>
      <c r="F1640">
        <v>145.30000000000001</v>
      </c>
      <c r="G1640">
        <v>-17.25</v>
      </c>
      <c r="H1640">
        <v>145.05000000000001</v>
      </c>
      <c r="I1640">
        <v>760</v>
      </c>
      <c r="J1640" t="s">
        <v>6</v>
      </c>
      <c r="K1640" s="1">
        <v>39692</v>
      </c>
      <c r="L1640">
        <v>3</v>
      </c>
      <c r="M1640" t="s">
        <v>105</v>
      </c>
      <c r="N1640" t="s">
        <v>14</v>
      </c>
      <c r="O1640" t="s">
        <v>15</v>
      </c>
      <c r="P1640" t="s">
        <v>27</v>
      </c>
      <c r="Q1640">
        <v>3</v>
      </c>
      <c r="R1640">
        <v>12.67</v>
      </c>
      <c r="S1640">
        <v>57980</v>
      </c>
      <c r="T1640">
        <v>20472</v>
      </c>
      <c r="U1640">
        <f t="shared" si="94"/>
        <v>2.8321610003907778</v>
      </c>
      <c r="X1640" t="s">
        <v>103</v>
      </c>
    </row>
    <row r="1641" spans="1:24" hidden="1" x14ac:dyDescent="0.2">
      <c r="A1641">
        <v>30</v>
      </c>
      <c r="B1641" t="s">
        <v>101</v>
      </c>
      <c r="C1641" t="s">
        <v>102</v>
      </c>
      <c r="D1641" s="2" t="s">
        <v>104</v>
      </c>
      <c r="E1641" s="2">
        <v>17.149999999999999</v>
      </c>
      <c r="F1641">
        <v>145.30000000000001</v>
      </c>
      <c r="G1641">
        <v>-17.25</v>
      </c>
      <c r="H1641">
        <v>145.05000000000001</v>
      </c>
      <c r="I1641">
        <v>760</v>
      </c>
      <c r="J1641" t="s">
        <v>6</v>
      </c>
      <c r="K1641" s="1">
        <v>39692</v>
      </c>
      <c r="L1641">
        <v>3</v>
      </c>
      <c r="M1641" t="s">
        <v>105</v>
      </c>
      <c r="N1641" t="s">
        <v>14</v>
      </c>
      <c r="O1641" t="s">
        <v>15</v>
      </c>
      <c r="P1641" t="s">
        <v>27</v>
      </c>
      <c r="Q1641">
        <v>4</v>
      </c>
      <c r="R1641">
        <v>13.02</v>
      </c>
      <c r="S1641">
        <v>57980</v>
      </c>
      <c r="T1641">
        <v>20472</v>
      </c>
      <c r="U1641">
        <f t="shared" si="94"/>
        <v>2.8321610003907778</v>
      </c>
      <c r="X1641" t="s">
        <v>103</v>
      </c>
    </row>
    <row r="1642" spans="1:24" hidden="1" x14ac:dyDescent="0.2">
      <c r="A1642">
        <v>30</v>
      </c>
      <c r="B1642" t="s">
        <v>101</v>
      </c>
      <c r="C1642" t="s">
        <v>102</v>
      </c>
      <c r="D1642" s="2" t="s">
        <v>104</v>
      </c>
      <c r="E1642" s="2">
        <v>17.149999999999999</v>
      </c>
      <c r="F1642">
        <v>145.30000000000001</v>
      </c>
      <c r="G1642">
        <v>-17.25</v>
      </c>
      <c r="H1642">
        <v>145.05000000000001</v>
      </c>
      <c r="I1642">
        <v>760</v>
      </c>
      <c r="J1642" t="s">
        <v>6</v>
      </c>
      <c r="K1642" s="1">
        <v>39692</v>
      </c>
      <c r="L1642">
        <v>3</v>
      </c>
      <c r="M1642" t="s">
        <v>105</v>
      </c>
      <c r="N1642" t="s">
        <v>14</v>
      </c>
      <c r="O1642" t="s">
        <v>15</v>
      </c>
      <c r="P1642" t="s">
        <v>27</v>
      </c>
      <c r="Q1642">
        <v>5</v>
      </c>
      <c r="R1642">
        <v>18.05</v>
      </c>
      <c r="S1642">
        <v>57980</v>
      </c>
      <c r="T1642">
        <v>20472</v>
      </c>
      <c r="U1642">
        <f t="shared" si="94"/>
        <v>2.8321610003907778</v>
      </c>
      <c r="X1642" t="s">
        <v>103</v>
      </c>
    </row>
    <row r="1643" spans="1:24" hidden="1" x14ac:dyDescent="0.2">
      <c r="A1643">
        <v>30</v>
      </c>
      <c r="B1643" t="s">
        <v>101</v>
      </c>
      <c r="C1643" t="s">
        <v>102</v>
      </c>
      <c r="D1643" s="2" t="s">
        <v>104</v>
      </c>
      <c r="E1643" s="2">
        <v>17.149999999999999</v>
      </c>
      <c r="F1643">
        <v>145.30000000000001</v>
      </c>
      <c r="G1643">
        <v>-17.25</v>
      </c>
      <c r="H1643">
        <v>145.05000000000001</v>
      </c>
      <c r="I1643">
        <v>760</v>
      </c>
      <c r="J1643" t="s">
        <v>6</v>
      </c>
      <c r="K1643" s="1">
        <v>39692</v>
      </c>
      <c r="L1643">
        <v>3</v>
      </c>
      <c r="M1643" t="s">
        <v>105</v>
      </c>
      <c r="N1643" t="s">
        <v>14</v>
      </c>
      <c r="O1643" t="s">
        <v>15</v>
      </c>
      <c r="P1643" t="s">
        <v>27</v>
      </c>
      <c r="Q1643">
        <v>6</v>
      </c>
      <c r="R1643">
        <v>12.08</v>
      </c>
      <c r="S1643">
        <v>57980</v>
      </c>
      <c r="T1643">
        <v>20472</v>
      </c>
      <c r="U1643">
        <f t="shared" si="94"/>
        <v>2.8321610003907778</v>
      </c>
      <c r="X1643" t="s">
        <v>103</v>
      </c>
    </row>
    <row r="1644" spans="1:24" hidden="1" x14ac:dyDescent="0.2">
      <c r="A1644">
        <v>30</v>
      </c>
      <c r="B1644" t="s">
        <v>101</v>
      </c>
      <c r="C1644" t="s">
        <v>102</v>
      </c>
      <c r="D1644" s="2" t="s">
        <v>104</v>
      </c>
      <c r="E1644" s="2">
        <v>17.149999999999999</v>
      </c>
      <c r="F1644">
        <v>145.30000000000001</v>
      </c>
      <c r="G1644">
        <v>-17.25</v>
      </c>
      <c r="H1644">
        <v>145.05000000000001</v>
      </c>
      <c r="I1644">
        <v>760</v>
      </c>
      <c r="J1644" t="s">
        <v>6</v>
      </c>
      <c r="K1644" s="1">
        <v>39692</v>
      </c>
      <c r="L1644">
        <v>3</v>
      </c>
      <c r="M1644" t="s">
        <v>105</v>
      </c>
      <c r="N1644" t="s">
        <v>14</v>
      </c>
      <c r="O1644" t="s">
        <v>19</v>
      </c>
      <c r="P1644" t="s">
        <v>27</v>
      </c>
      <c r="Q1644">
        <v>1</v>
      </c>
      <c r="R1644">
        <v>9.76</v>
      </c>
      <c r="S1644">
        <v>57980</v>
      </c>
      <c r="T1644">
        <v>20472</v>
      </c>
      <c r="U1644">
        <f t="shared" si="94"/>
        <v>2.8321610003907778</v>
      </c>
      <c r="X1644" t="s">
        <v>103</v>
      </c>
    </row>
    <row r="1645" spans="1:24" hidden="1" x14ac:dyDescent="0.2">
      <c r="A1645">
        <v>30</v>
      </c>
      <c r="B1645" t="s">
        <v>101</v>
      </c>
      <c r="C1645" t="s">
        <v>102</v>
      </c>
      <c r="D1645" s="2" t="s">
        <v>104</v>
      </c>
      <c r="E1645" s="2">
        <v>17.149999999999999</v>
      </c>
      <c r="F1645">
        <v>145.30000000000001</v>
      </c>
      <c r="G1645">
        <v>-17.25</v>
      </c>
      <c r="H1645">
        <v>145.05000000000001</v>
      </c>
      <c r="I1645">
        <v>760</v>
      </c>
      <c r="J1645" t="s">
        <v>6</v>
      </c>
      <c r="K1645" s="1">
        <v>39692</v>
      </c>
      <c r="L1645">
        <v>3</v>
      </c>
      <c r="M1645" t="s">
        <v>105</v>
      </c>
      <c r="N1645" t="s">
        <v>14</v>
      </c>
      <c r="O1645" t="s">
        <v>19</v>
      </c>
      <c r="P1645" t="s">
        <v>27</v>
      </c>
      <c r="Q1645">
        <v>2</v>
      </c>
      <c r="R1645">
        <v>7.02</v>
      </c>
      <c r="S1645">
        <v>57980</v>
      </c>
      <c r="T1645">
        <v>20472</v>
      </c>
      <c r="U1645">
        <f t="shared" si="94"/>
        <v>2.8321610003907778</v>
      </c>
      <c r="X1645" t="s">
        <v>103</v>
      </c>
    </row>
    <row r="1646" spans="1:24" hidden="1" x14ac:dyDescent="0.2">
      <c r="A1646">
        <v>30</v>
      </c>
      <c r="B1646" t="s">
        <v>101</v>
      </c>
      <c r="C1646" t="s">
        <v>102</v>
      </c>
      <c r="D1646" s="2" t="s">
        <v>104</v>
      </c>
      <c r="E1646" s="2">
        <v>17.149999999999999</v>
      </c>
      <c r="F1646">
        <v>145.30000000000001</v>
      </c>
      <c r="G1646">
        <v>-17.25</v>
      </c>
      <c r="H1646">
        <v>145.05000000000001</v>
      </c>
      <c r="I1646">
        <v>760</v>
      </c>
      <c r="J1646" t="s">
        <v>6</v>
      </c>
      <c r="K1646" s="1">
        <v>39692</v>
      </c>
      <c r="L1646">
        <v>3</v>
      </c>
      <c r="M1646" t="s">
        <v>105</v>
      </c>
      <c r="N1646" t="s">
        <v>14</v>
      </c>
      <c r="O1646" t="s">
        <v>19</v>
      </c>
      <c r="P1646" t="s">
        <v>27</v>
      </c>
      <c r="Q1646">
        <v>3</v>
      </c>
      <c r="R1646">
        <v>8.85</v>
      </c>
      <c r="S1646">
        <v>57980</v>
      </c>
      <c r="T1646">
        <v>20472</v>
      </c>
      <c r="U1646">
        <f t="shared" si="94"/>
        <v>2.8321610003907778</v>
      </c>
      <c r="X1646" t="s">
        <v>103</v>
      </c>
    </row>
    <row r="1647" spans="1:24" hidden="1" x14ac:dyDescent="0.2">
      <c r="A1647">
        <v>30</v>
      </c>
      <c r="B1647" t="s">
        <v>101</v>
      </c>
      <c r="C1647" t="s">
        <v>102</v>
      </c>
      <c r="D1647" s="2" t="s">
        <v>104</v>
      </c>
      <c r="E1647" s="2">
        <v>17.149999999999999</v>
      </c>
      <c r="F1647">
        <v>145.30000000000001</v>
      </c>
      <c r="G1647">
        <v>-17.25</v>
      </c>
      <c r="H1647">
        <v>145.05000000000001</v>
      </c>
      <c r="I1647">
        <v>760</v>
      </c>
      <c r="J1647" t="s">
        <v>6</v>
      </c>
      <c r="K1647" s="1">
        <v>39692</v>
      </c>
      <c r="L1647">
        <v>3</v>
      </c>
      <c r="M1647" t="s">
        <v>105</v>
      </c>
      <c r="N1647" t="s">
        <v>14</v>
      </c>
      <c r="O1647" t="s">
        <v>19</v>
      </c>
      <c r="P1647" t="s">
        <v>27</v>
      </c>
      <c r="Q1647">
        <v>4</v>
      </c>
      <c r="R1647">
        <v>4.6900000000000004</v>
      </c>
      <c r="S1647">
        <v>57980</v>
      </c>
      <c r="T1647">
        <v>20472</v>
      </c>
      <c r="U1647">
        <f t="shared" si="94"/>
        <v>2.8321610003907778</v>
      </c>
      <c r="X1647" t="s">
        <v>103</v>
      </c>
    </row>
    <row r="1648" spans="1:24" hidden="1" x14ac:dyDescent="0.2">
      <c r="A1648">
        <v>30</v>
      </c>
      <c r="B1648" t="s">
        <v>101</v>
      </c>
      <c r="C1648" t="s">
        <v>102</v>
      </c>
      <c r="D1648" s="2" t="s">
        <v>104</v>
      </c>
      <c r="E1648" s="2">
        <v>17.149999999999999</v>
      </c>
      <c r="F1648">
        <v>145.30000000000001</v>
      </c>
      <c r="G1648">
        <v>-17.25</v>
      </c>
      <c r="H1648">
        <v>145.05000000000001</v>
      </c>
      <c r="I1648">
        <v>760</v>
      </c>
      <c r="J1648" t="s">
        <v>6</v>
      </c>
      <c r="K1648" s="1">
        <v>39692</v>
      </c>
      <c r="L1648">
        <v>3</v>
      </c>
      <c r="M1648" t="s">
        <v>105</v>
      </c>
      <c r="N1648" t="s">
        <v>14</v>
      </c>
      <c r="O1648" t="s">
        <v>19</v>
      </c>
      <c r="P1648" t="s">
        <v>27</v>
      </c>
      <c r="Q1648">
        <v>5</v>
      </c>
      <c r="R1648">
        <v>10.75</v>
      </c>
      <c r="S1648">
        <v>57980</v>
      </c>
      <c r="T1648">
        <v>20472</v>
      </c>
      <c r="U1648">
        <f t="shared" si="94"/>
        <v>2.8321610003907778</v>
      </c>
      <c r="X1648" t="s">
        <v>103</v>
      </c>
    </row>
    <row r="1649" spans="1:24" hidden="1" x14ac:dyDescent="0.2">
      <c r="A1649">
        <v>30</v>
      </c>
      <c r="B1649" t="s">
        <v>101</v>
      </c>
      <c r="C1649" t="s">
        <v>102</v>
      </c>
      <c r="D1649" s="2" t="s">
        <v>104</v>
      </c>
      <c r="E1649" s="2">
        <v>17.149999999999999</v>
      </c>
      <c r="F1649">
        <v>145.30000000000001</v>
      </c>
      <c r="G1649">
        <v>-17.25</v>
      </c>
      <c r="H1649">
        <v>145.05000000000001</v>
      </c>
      <c r="I1649">
        <v>760</v>
      </c>
      <c r="J1649" t="s">
        <v>6</v>
      </c>
      <c r="K1649" s="1">
        <v>39692</v>
      </c>
      <c r="L1649">
        <v>3</v>
      </c>
      <c r="M1649" t="s">
        <v>105</v>
      </c>
      <c r="N1649" t="s">
        <v>14</v>
      </c>
      <c r="O1649" t="s">
        <v>19</v>
      </c>
      <c r="P1649" t="s">
        <v>27</v>
      </c>
      <c r="Q1649">
        <v>6</v>
      </c>
      <c r="R1649">
        <v>7.42</v>
      </c>
      <c r="S1649">
        <v>57980</v>
      </c>
      <c r="T1649">
        <v>20472</v>
      </c>
      <c r="U1649">
        <f t="shared" si="94"/>
        <v>2.8321610003907778</v>
      </c>
      <c r="X1649" t="s">
        <v>103</v>
      </c>
    </row>
    <row r="1650" spans="1:24" hidden="1" x14ac:dyDescent="0.2">
      <c r="A1650">
        <v>30</v>
      </c>
      <c r="B1650" t="s">
        <v>101</v>
      </c>
      <c r="C1650" t="s">
        <v>102</v>
      </c>
      <c r="D1650" s="2" t="s">
        <v>104</v>
      </c>
      <c r="E1650" s="2">
        <v>17.149999999999999</v>
      </c>
      <c r="F1650">
        <v>145.30000000000001</v>
      </c>
      <c r="G1650">
        <v>-17.25</v>
      </c>
      <c r="H1650">
        <v>145.05000000000001</v>
      </c>
      <c r="I1650">
        <v>760</v>
      </c>
      <c r="J1650" t="s">
        <v>6</v>
      </c>
      <c r="K1650" s="1">
        <v>39692</v>
      </c>
      <c r="L1650">
        <v>3</v>
      </c>
      <c r="M1650" t="s">
        <v>105</v>
      </c>
      <c r="N1650" t="s">
        <v>14</v>
      </c>
      <c r="O1650" t="s">
        <v>106</v>
      </c>
      <c r="P1650" t="s">
        <v>27</v>
      </c>
      <c r="Q1650">
        <v>1</v>
      </c>
      <c r="R1650">
        <v>16.02</v>
      </c>
      <c r="S1650">
        <v>57980</v>
      </c>
      <c r="T1650">
        <v>20472</v>
      </c>
      <c r="U1650">
        <f t="shared" si="94"/>
        <v>2.8321610003907778</v>
      </c>
      <c r="X1650" t="s">
        <v>103</v>
      </c>
    </row>
    <row r="1651" spans="1:24" hidden="1" x14ac:dyDescent="0.2">
      <c r="A1651">
        <v>30</v>
      </c>
      <c r="B1651" t="s">
        <v>101</v>
      </c>
      <c r="C1651" t="s">
        <v>102</v>
      </c>
      <c r="D1651" s="2" t="s">
        <v>104</v>
      </c>
      <c r="E1651" s="2">
        <v>17.149999999999999</v>
      </c>
      <c r="F1651">
        <v>145.30000000000001</v>
      </c>
      <c r="G1651">
        <v>-17.25</v>
      </c>
      <c r="H1651">
        <v>145.05000000000001</v>
      </c>
      <c r="I1651">
        <v>760</v>
      </c>
      <c r="J1651" t="s">
        <v>6</v>
      </c>
      <c r="K1651" s="1">
        <v>39692</v>
      </c>
      <c r="L1651">
        <v>3</v>
      </c>
      <c r="M1651" t="s">
        <v>105</v>
      </c>
      <c r="N1651" t="s">
        <v>14</v>
      </c>
      <c r="O1651" t="s">
        <v>106</v>
      </c>
      <c r="P1651" t="s">
        <v>27</v>
      </c>
      <c r="Q1651">
        <v>2</v>
      </c>
      <c r="R1651">
        <v>15.25</v>
      </c>
      <c r="S1651">
        <v>57980</v>
      </c>
      <c r="T1651">
        <v>20472</v>
      </c>
      <c r="U1651">
        <f t="shared" si="94"/>
        <v>2.8321610003907778</v>
      </c>
      <c r="X1651" t="s">
        <v>103</v>
      </c>
    </row>
    <row r="1652" spans="1:24" hidden="1" x14ac:dyDescent="0.2">
      <c r="A1652">
        <v>30</v>
      </c>
      <c r="B1652" t="s">
        <v>101</v>
      </c>
      <c r="C1652" t="s">
        <v>102</v>
      </c>
      <c r="D1652" s="2" t="s">
        <v>104</v>
      </c>
      <c r="E1652" s="2">
        <v>17.149999999999999</v>
      </c>
      <c r="F1652">
        <v>145.30000000000001</v>
      </c>
      <c r="G1652">
        <v>-17.25</v>
      </c>
      <c r="H1652">
        <v>145.05000000000001</v>
      </c>
      <c r="I1652">
        <v>760</v>
      </c>
      <c r="J1652" t="s">
        <v>6</v>
      </c>
      <c r="K1652" s="1">
        <v>39692</v>
      </c>
      <c r="L1652">
        <v>3</v>
      </c>
      <c r="M1652" t="s">
        <v>105</v>
      </c>
      <c r="N1652" t="s">
        <v>14</v>
      </c>
      <c r="O1652" t="s">
        <v>106</v>
      </c>
      <c r="P1652" t="s">
        <v>27</v>
      </c>
      <c r="Q1652">
        <v>3</v>
      </c>
      <c r="R1652">
        <v>15.13</v>
      </c>
      <c r="S1652">
        <v>57980</v>
      </c>
      <c r="T1652">
        <v>20472</v>
      </c>
      <c r="U1652">
        <f t="shared" si="94"/>
        <v>2.8321610003907778</v>
      </c>
      <c r="X1652" t="s">
        <v>103</v>
      </c>
    </row>
    <row r="1653" spans="1:24" hidden="1" x14ac:dyDescent="0.2">
      <c r="A1653">
        <v>30</v>
      </c>
      <c r="B1653" t="s">
        <v>101</v>
      </c>
      <c r="C1653" t="s">
        <v>102</v>
      </c>
      <c r="D1653" s="2" t="s">
        <v>104</v>
      </c>
      <c r="E1653" s="2">
        <v>17.149999999999999</v>
      </c>
      <c r="F1653">
        <v>145.30000000000001</v>
      </c>
      <c r="G1653">
        <v>-17.25</v>
      </c>
      <c r="H1653">
        <v>145.05000000000001</v>
      </c>
      <c r="I1653">
        <v>760</v>
      </c>
      <c r="J1653" t="s">
        <v>6</v>
      </c>
      <c r="K1653" s="1">
        <v>39692</v>
      </c>
      <c r="L1653">
        <v>3</v>
      </c>
      <c r="M1653" t="s">
        <v>105</v>
      </c>
      <c r="N1653" t="s">
        <v>14</v>
      </c>
      <c r="O1653" t="s">
        <v>106</v>
      </c>
      <c r="P1653" t="s">
        <v>27</v>
      </c>
      <c r="Q1653">
        <v>4</v>
      </c>
      <c r="R1653">
        <v>15.73</v>
      </c>
      <c r="S1653">
        <v>57980</v>
      </c>
      <c r="T1653">
        <v>20472</v>
      </c>
      <c r="U1653">
        <f t="shared" si="94"/>
        <v>2.8321610003907778</v>
      </c>
      <c r="X1653" t="s">
        <v>103</v>
      </c>
    </row>
    <row r="1654" spans="1:24" hidden="1" x14ac:dyDescent="0.2">
      <c r="A1654">
        <v>30</v>
      </c>
      <c r="B1654" t="s">
        <v>101</v>
      </c>
      <c r="C1654" t="s">
        <v>102</v>
      </c>
      <c r="D1654" s="2" t="s">
        <v>104</v>
      </c>
      <c r="E1654" s="2">
        <v>17.149999999999999</v>
      </c>
      <c r="F1654">
        <v>145.30000000000001</v>
      </c>
      <c r="G1654">
        <v>-17.25</v>
      </c>
      <c r="H1654">
        <v>145.05000000000001</v>
      </c>
      <c r="I1654">
        <v>760</v>
      </c>
      <c r="J1654" t="s">
        <v>6</v>
      </c>
      <c r="K1654" s="1">
        <v>39692</v>
      </c>
      <c r="L1654">
        <v>3</v>
      </c>
      <c r="M1654" t="s">
        <v>105</v>
      </c>
      <c r="N1654" t="s">
        <v>14</v>
      </c>
      <c r="O1654" t="s">
        <v>106</v>
      </c>
      <c r="P1654" t="s">
        <v>27</v>
      </c>
      <c r="Q1654">
        <v>5</v>
      </c>
      <c r="R1654">
        <v>14.19</v>
      </c>
      <c r="S1654">
        <v>57980</v>
      </c>
      <c r="T1654">
        <v>20472</v>
      </c>
      <c r="U1654">
        <f t="shared" si="94"/>
        <v>2.8321610003907778</v>
      </c>
      <c r="X1654" t="s">
        <v>103</v>
      </c>
    </row>
    <row r="1655" spans="1:24" hidden="1" x14ac:dyDescent="0.2">
      <c r="A1655">
        <v>30</v>
      </c>
      <c r="B1655" t="s">
        <v>101</v>
      </c>
      <c r="C1655" t="s">
        <v>102</v>
      </c>
      <c r="D1655" s="2" t="s">
        <v>104</v>
      </c>
      <c r="E1655" s="2">
        <v>17.149999999999999</v>
      </c>
      <c r="F1655">
        <v>145.30000000000001</v>
      </c>
      <c r="G1655">
        <v>-17.25</v>
      </c>
      <c r="H1655">
        <v>145.05000000000001</v>
      </c>
      <c r="I1655">
        <v>760</v>
      </c>
      <c r="J1655" t="s">
        <v>6</v>
      </c>
      <c r="K1655" s="1">
        <v>39692</v>
      </c>
      <c r="L1655">
        <v>3</v>
      </c>
      <c r="M1655" t="s">
        <v>105</v>
      </c>
      <c r="N1655" t="s">
        <v>14</v>
      </c>
      <c r="O1655" t="s">
        <v>106</v>
      </c>
      <c r="P1655" t="s">
        <v>27</v>
      </c>
      <c r="Q1655">
        <v>6</v>
      </c>
      <c r="R1655">
        <v>13.45</v>
      </c>
      <c r="S1655">
        <v>57980</v>
      </c>
      <c r="T1655">
        <v>20472</v>
      </c>
      <c r="U1655">
        <f t="shared" si="94"/>
        <v>2.8321610003907778</v>
      </c>
      <c r="X1655" t="s">
        <v>103</v>
      </c>
    </row>
    <row r="1656" spans="1:24" hidden="1" x14ac:dyDescent="0.2">
      <c r="A1656">
        <v>30</v>
      </c>
      <c r="B1656" t="s">
        <v>101</v>
      </c>
      <c r="C1656" t="s">
        <v>102</v>
      </c>
      <c r="D1656" s="2" t="s">
        <v>104</v>
      </c>
      <c r="E1656" s="2">
        <v>17.149999999999999</v>
      </c>
      <c r="F1656">
        <v>145.30000000000001</v>
      </c>
      <c r="G1656">
        <v>-17.25</v>
      </c>
      <c r="H1656">
        <v>145.05000000000001</v>
      </c>
      <c r="I1656">
        <v>760</v>
      </c>
      <c r="J1656" t="s">
        <v>6</v>
      </c>
      <c r="K1656" s="1">
        <v>39692</v>
      </c>
      <c r="L1656">
        <v>3</v>
      </c>
      <c r="M1656" t="s">
        <v>105</v>
      </c>
      <c r="N1656" t="s">
        <v>14</v>
      </c>
      <c r="O1656" t="s">
        <v>106</v>
      </c>
      <c r="P1656" t="s">
        <v>27</v>
      </c>
      <c r="Q1656">
        <v>1</v>
      </c>
      <c r="R1656">
        <v>1.85</v>
      </c>
      <c r="S1656">
        <v>57980</v>
      </c>
      <c r="T1656">
        <v>20472</v>
      </c>
      <c r="U1656">
        <f t="shared" si="94"/>
        <v>2.8321610003907778</v>
      </c>
      <c r="X1656" t="s">
        <v>103</v>
      </c>
    </row>
    <row r="1657" spans="1:24" hidden="1" x14ac:dyDescent="0.2">
      <c r="A1657">
        <v>30</v>
      </c>
      <c r="B1657" t="s">
        <v>101</v>
      </c>
      <c r="C1657" t="s">
        <v>102</v>
      </c>
      <c r="D1657" s="2" t="s">
        <v>104</v>
      </c>
      <c r="E1657" s="2">
        <v>17.149999999999999</v>
      </c>
      <c r="F1657">
        <v>145.30000000000001</v>
      </c>
      <c r="G1657">
        <v>-17.25</v>
      </c>
      <c r="H1657">
        <v>145.05000000000001</v>
      </c>
      <c r="I1657">
        <v>760</v>
      </c>
      <c r="J1657" t="s">
        <v>6</v>
      </c>
      <c r="K1657" s="1">
        <v>39692</v>
      </c>
      <c r="L1657">
        <v>3</v>
      </c>
      <c r="M1657" t="s">
        <v>105</v>
      </c>
      <c r="N1657" t="s">
        <v>14</v>
      </c>
      <c r="O1657" t="s">
        <v>106</v>
      </c>
      <c r="P1657" t="s">
        <v>27</v>
      </c>
      <c r="Q1657">
        <v>2</v>
      </c>
      <c r="R1657">
        <v>1.25</v>
      </c>
      <c r="S1657">
        <v>57980</v>
      </c>
      <c r="T1657">
        <v>20472</v>
      </c>
      <c r="U1657">
        <f t="shared" si="94"/>
        <v>2.8321610003907778</v>
      </c>
      <c r="X1657" t="s">
        <v>103</v>
      </c>
    </row>
    <row r="1658" spans="1:24" hidden="1" x14ac:dyDescent="0.2">
      <c r="A1658">
        <v>30</v>
      </c>
      <c r="B1658" t="s">
        <v>101</v>
      </c>
      <c r="C1658" t="s">
        <v>102</v>
      </c>
      <c r="D1658" s="2" t="s">
        <v>104</v>
      </c>
      <c r="E1658" s="2">
        <v>17.149999999999999</v>
      </c>
      <c r="F1658">
        <v>145.30000000000001</v>
      </c>
      <c r="G1658">
        <v>-17.25</v>
      </c>
      <c r="H1658">
        <v>145.05000000000001</v>
      </c>
      <c r="I1658">
        <v>760</v>
      </c>
      <c r="J1658" t="s">
        <v>6</v>
      </c>
      <c r="K1658" s="1">
        <v>39692</v>
      </c>
      <c r="L1658">
        <v>3</v>
      </c>
      <c r="M1658" t="s">
        <v>105</v>
      </c>
      <c r="N1658" t="s">
        <v>14</v>
      </c>
      <c r="O1658" t="s">
        <v>106</v>
      </c>
      <c r="P1658" t="s">
        <v>27</v>
      </c>
      <c r="Q1658">
        <v>3</v>
      </c>
      <c r="R1658">
        <v>2.4900000000000002</v>
      </c>
      <c r="S1658">
        <v>57980</v>
      </c>
      <c r="T1658">
        <v>20472</v>
      </c>
      <c r="U1658">
        <f t="shared" si="94"/>
        <v>2.8321610003907778</v>
      </c>
      <c r="X1658" t="s">
        <v>103</v>
      </c>
    </row>
    <row r="1659" spans="1:24" hidden="1" x14ac:dyDescent="0.2">
      <c r="A1659">
        <v>30</v>
      </c>
      <c r="B1659" t="s">
        <v>101</v>
      </c>
      <c r="C1659" t="s">
        <v>102</v>
      </c>
      <c r="D1659" s="2" t="s">
        <v>104</v>
      </c>
      <c r="E1659" s="2">
        <v>17.149999999999999</v>
      </c>
      <c r="F1659">
        <v>145.30000000000001</v>
      </c>
      <c r="G1659">
        <v>-17.25</v>
      </c>
      <c r="H1659">
        <v>145.05000000000001</v>
      </c>
      <c r="I1659">
        <v>760</v>
      </c>
      <c r="J1659" t="s">
        <v>6</v>
      </c>
      <c r="K1659" s="1">
        <v>39692</v>
      </c>
      <c r="L1659">
        <v>3</v>
      </c>
      <c r="M1659" t="s">
        <v>105</v>
      </c>
      <c r="N1659" t="s">
        <v>14</v>
      </c>
      <c r="O1659" t="s">
        <v>106</v>
      </c>
      <c r="P1659" t="s">
        <v>27</v>
      </c>
      <c r="Q1659">
        <v>4</v>
      </c>
      <c r="R1659">
        <v>2.09</v>
      </c>
      <c r="S1659">
        <v>57980</v>
      </c>
      <c r="T1659">
        <v>20472</v>
      </c>
      <c r="U1659">
        <f t="shared" si="94"/>
        <v>2.8321610003907778</v>
      </c>
      <c r="X1659" t="s">
        <v>103</v>
      </c>
    </row>
    <row r="1660" spans="1:24" hidden="1" x14ac:dyDescent="0.2">
      <c r="A1660">
        <v>30</v>
      </c>
      <c r="B1660" t="s">
        <v>101</v>
      </c>
      <c r="C1660" t="s">
        <v>102</v>
      </c>
      <c r="D1660" s="2" t="s">
        <v>104</v>
      </c>
      <c r="E1660" s="2">
        <v>17.149999999999999</v>
      </c>
      <c r="F1660">
        <v>145.30000000000001</v>
      </c>
      <c r="G1660">
        <v>-17.25</v>
      </c>
      <c r="H1660">
        <v>145.05000000000001</v>
      </c>
      <c r="I1660">
        <v>760</v>
      </c>
      <c r="J1660" t="s">
        <v>6</v>
      </c>
      <c r="K1660" s="1">
        <v>39692</v>
      </c>
      <c r="L1660">
        <v>3</v>
      </c>
      <c r="M1660" t="s">
        <v>105</v>
      </c>
      <c r="N1660" t="s">
        <v>14</v>
      </c>
      <c r="O1660" t="s">
        <v>106</v>
      </c>
      <c r="P1660" t="s">
        <v>27</v>
      </c>
      <c r="Q1660">
        <v>5</v>
      </c>
      <c r="R1660">
        <v>2.06</v>
      </c>
      <c r="S1660">
        <v>57980</v>
      </c>
      <c r="T1660">
        <v>20472</v>
      </c>
      <c r="U1660">
        <f t="shared" si="94"/>
        <v>2.8321610003907778</v>
      </c>
      <c r="X1660" t="s">
        <v>103</v>
      </c>
    </row>
    <row r="1661" spans="1:24" hidden="1" x14ac:dyDescent="0.2">
      <c r="A1661">
        <v>30</v>
      </c>
      <c r="B1661" t="s">
        <v>101</v>
      </c>
      <c r="C1661" t="s">
        <v>102</v>
      </c>
      <c r="D1661" s="2" t="s">
        <v>104</v>
      </c>
      <c r="E1661" s="2">
        <v>17.149999999999999</v>
      </c>
      <c r="F1661">
        <v>145.30000000000001</v>
      </c>
      <c r="G1661">
        <v>-17.25</v>
      </c>
      <c r="H1661">
        <v>145.05000000000001</v>
      </c>
      <c r="I1661">
        <v>760</v>
      </c>
      <c r="J1661" t="s">
        <v>6</v>
      </c>
      <c r="K1661" s="1">
        <v>39692</v>
      </c>
      <c r="L1661">
        <v>3</v>
      </c>
      <c r="M1661" t="s">
        <v>105</v>
      </c>
      <c r="N1661" t="s">
        <v>14</v>
      </c>
      <c r="O1661" t="s">
        <v>106</v>
      </c>
      <c r="P1661" t="s">
        <v>27</v>
      </c>
      <c r="Q1661">
        <v>6</v>
      </c>
      <c r="R1661">
        <v>2.25</v>
      </c>
      <c r="S1661">
        <v>57980</v>
      </c>
      <c r="T1661">
        <v>20472</v>
      </c>
      <c r="U1661">
        <f t="shared" si="94"/>
        <v>2.8321610003907778</v>
      </c>
      <c r="X1661" t="s">
        <v>103</v>
      </c>
    </row>
    <row r="1662" spans="1:24" hidden="1" x14ac:dyDescent="0.2">
      <c r="A1662">
        <v>30</v>
      </c>
      <c r="B1662" t="s">
        <v>101</v>
      </c>
      <c r="C1662" t="s">
        <v>102</v>
      </c>
      <c r="D1662" s="2" t="s">
        <v>104</v>
      </c>
      <c r="E1662" s="2">
        <v>17.149999999999999</v>
      </c>
      <c r="F1662">
        <v>145.30000000000001</v>
      </c>
      <c r="G1662">
        <v>-17.25</v>
      </c>
      <c r="H1662">
        <v>145.05000000000001</v>
      </c>
      <c r="I1662">
        <v>760</v>
      </c>
      <c r="J1662" t="s">
        <v>6</v>
      </c>
      <c r="K1662" s="1">
        <v>39692</v>
      </c>
      <c r="L1662">
        <v>3</v>
      </c>
      <c r="M1662" t="s">
        <v>105</v>
      </c>
      <c r="N1662" t="s">
        <v>14</v>
      </c>
      <c r="O1662" t="s">
        <v>18</v>
      </c>
      <c r="P1662" t="s">
        <v>27</v>
      </c>
      <c r="Q1662">
        <v>1</v>
      </c>
      <c r="R1662">
        <v>3.54</v>
      </c>
      <c r="S1662">
        <v>57980</v>
      </c>
      <c r="T1662">
        <v>20472</v>
      </c>
      <c r="U1662">
        <f t="shared" si="94"/>
        <v>2.8321610003907778</v>
      </c>
      <c r="X1662" t="s">
        <v>103</v>
      </c>
    </row>
    <row r="1663" spans="1:24" hidden="1" x14ac:dyDescent="0.2">
      <c r="A1663">
        <v>30</v>
      </c>
      <c r="B1663" t="s">
        <v>101</v>
      </c>
      <c r="C1663" t="s">
        <v>102</v>
      </c>
      <c r="D1663" s="2" t="s">
        <v>104</v>
      </c>
      <c r="E1663" s="2">
        <v>17.149999999999999</v>
      </c>
      <c r="F1663">
        <v>145.30000000000001</v>
      </c>
      <c r="G1663">
        <v>-17.25</v>
      </c>
      <c r="H1663">
        <v>145.05000000000001</v>
      </c>
      <c r="I1663">
        <v>760</v>
      </c>
      <c r="J1663" t="s">
        <v>6</v>
      </c>
      <c r="K1663" s="1">
        <v>39692</v>
      </c>
      <c r="L1663">
        <v>3</v>
      </c>
      <c r="M1663" t="s">
        <v>105</v>
      </c>
      <c r="N1663" t="s">
        <v>14</v>
      </c>
      <c r="O1663" t="s">
        <v>18</v>
      </c>
      <c r="P1663" t="s">
        <v>27</v>
      </c>
      <c r="Q1663">
        <v>2</v>
      </c>
      <c r="R1663">
        <v>2.87</v>
      </c>
      <c r="S1663">
        <v>57980</v>
      </c>
      <c r="T1663">
        <v>20472</v>
      </c>
      <c r="U1663">
        <f t="shared" si="94"/>
        <v>2.8321610003907778</v>
      </c>
      <c r="X1663" t="s">
        <v>103</v>
      </c>
    </row>
    <row r="1664" spans="1:24" hidden="1" x14ac:dyDescent="0.2">
      <c r="A1664">
        <v>30</v>
      </c>
      <c r="B1664" t="s">
        <v>101</v>
      </c>
      <c r="C1664" t="s">
        <v>102</v>
      </c>
      <c r="D1664" s="2" t="s">
        <v>104</v>
      </c>
      <c r="E1664" s="2">
        <v>17.149999999999999</v>
      </c>
      <c r="F1664">
        <v>145.30000000000001</v>
      </c>
      <c r="G1664">
        <v>-17.25</v>
      </c>
      <c r="H1664">
        <v>145.05000000000001</v>
      </c>
      <c r="I1664">
        <v>760</v>
      </c>
      <c r="J1664" t="s">
        <v>6</v>
      </c>
      <c r="K1664" s="1">
        <v>39692</v>
      </c>
      <c r="L1664">
        <v>3</v>
      </c>
      <c r="M1664" t="s">
        <v>105</v>
      </c>
      <c r="N1664" t="s">
        <v>14</v>
      </c>
      <c r="O1664" t="s">
        <v>18</v>
      </c>
      <c r="P1664" t="s">
        <v>27</v>
      </c>
      <c r="Q1664">
        <v>3</v>
      </c>
      <c r="R1664">
        <v>2.69</v>
      </c>
      <c r="S1664">
        <v>57980</v>
      </c>
      <c r="T1664">
        <v>20472</v>
      </c>
      <c r="U1664">
        <f t="shared" si="94"/>
        <v>2.8321610003907778</v>
      </c>
      <c r="X1664" t="s">
        <v>103</v>
      </c>
    </row>
    <row r="1665" spans="1:24" hidden="1" x14ac:dyDescent="0.2">
      <c r="A1665">
        <v>30</v>
      </c>
      <c r="B1665" t="s">
        <v>101</v>
      </c>
      <c r="C1665" t="s">
        <v>102</v>
      </c>
      <c r="D1665" s="2" t="s">
        <v>104</v>
      </c>
      <c r="E1665" s="2">
        <v>17.149999999999999</v>
      </c>
      <c r="F1665">
        <v>145.30000000000001</v>
      </c>
      <c r="G1665">
        <v>-17.25</v>
      </c>
      <c r="H1665">
        <v>145.05000000000001</v>
      </c>
      <c r="I1665">
        <v>760</v>
      </c>
      <c r="J1665" t="s">
        <v>6</v>
      </c>
      <c r="K1665" s="1">
        <v>39692</v>
      </c>
      <c r="L1665">
        <v>3</v>
      </c>
      <c r="M1665" t="s">
        <v>105</v>
      </c>
      <c r="N1665" t="s">
        <v>14</v>
      </c>
      <c r="O1665" t="s">
        <v>18</v>
      </c>
      <c r="P1665" t="s">
        <v>27</v>
      </c>
      <c r="Q1665">
        <v>4</v>
      </c>
      <c r="R1665">
        <v>2.2999999999999998</v>
      </c>
      <c r="S1665">
        <v>57980</v>
      </c>
      <c r="T1665">
        <v>20472</v>
      </c>
      <c r="U1665">
        <f t="shared" si="94"/>
        <v>2.8321610003907778</v>
      </c>
      <c r="X1665" t="s">
        <v>103</v>
      </c>
    </row>
    <row r="1666" spans="1:24" hidden="1" x14ac:dyDescent="0.2">
      <c r="A1666">
        <v>30</v>
      </c>
      <c r="B1666" t="s">
        <v>101</v>
      </c>
      <c r="C1666" t="s">
        <v>102</v>
      </c>
      <c r="D1666" s="2" t="s">
        <v>104</v>
      </c>
      <c r="E1666" s="2">
        <v>17.149999999999999</v>
      </c>
      <c r="F1666">
        <v>145.30000000000001</v>
      </c>
      <c r="G1666">
        <v>-17.25</v>
      </c>
      <c r="H1666">
        <v>145.05000000000001</v>
      </c>
      <c r="I1666">
        <v>760</v>
      </c>
      <c r="J1666" t="s">
        <v>6</v>
      </c>
      <c r="K1666" s="1">
        <v>39692</v>
      </c>
      <c r="L1666">
        <v>3</v>
      </c>
      <c r="M1666" t="s">
        <v>105</v>
      </c>
      <c r="N1666" t="s">
        <v>14</v>
      </c>
      <c r="O1666" t="s">
        <v>18</v>
      </c>
      <c r="P1666" t="s">
        <v>27</v>
      </c>
      <c r="Q1666">
        <v>5</v>
      </c>
      <c r="R1666">
        <v>2.87</v>
      </c>
      <c r="S1666">
        <v>57980</v>
      </c>
      <c r="T1666">
        <v>20472</v>
      </c>
      <c r="U1666">
        <f t="shared" si="94"/>
        <v>2.8321610003907778</v>
      </c>
      <c r="X1666" t="s">
        <v>103</v>
      </c>
    </row>
    <row r="1667" spans="1:24" hidden="1" x14ac:dyDescent="0.2">
      <c r="A1667">
        <v>30</v>
      </c>
      <c r="B1667" t="s">
        <v>101</v>
      </c>
      <c r="C1667" t="s">
        <v>102</v>
      </c>
      <c r="D1667" s="2" t="s">
        <v>104</v>
      </c>
      <c r="E1667" s="2">
        <v>17.149999999999999</v>
      </c>
      <c r="F1667">
        <v>145.30000000000001</v>
      </c>
      <c r="G1667">
        <v>-17.25</v>
      </c>
      <c r="H1667">
        <v>145.05000000000001</v>
      </c>
      <c r="I1667">
        <v>760</v>
      </c>
      <c r="J1667" t="s">
        <v>6</v>
      </c>
      <c r="K1667" s="1">
        <v>39692</v>
      </c>
      <c r="L1667">
        <v>3</v>
      </c>
      <c r="M1667" t="s">
        <v>105</v>
      </c>
      <c r="N1667" t="s">
        <v>14</v>
      </c>
      <c r="O1667" t="s">
        <v>18</v>
      </c>
      <c r="P1667" t="s">
        <v>27</v>
      </c>
      <c r="Q1667">
        <v>6</v>
      </c>
      <c r="R1667">
        <v>3.15</v>
      </c>
      <c r="S1667">
        <v>57980</v>
      </c>
      <c r="T1667">
        <v>20472</v>
      </c>
      <c r="U1667">
        <f t="shared" si="94"/>
        <v>2.8321610003907778</v>
      </c>
      <c r="X1667" t="s">
        <v>103</v>
      </c>
    </row>
    <row r="1668" spans="1:24" x14ac:dyDescent="0.2">
      <c r="A1668">
        <v>30</v>
      </c>
      <c r="B1668" t="s">
        <v>101</v>
      </c>
      <c r="C1668" t="s">
        <v>102</v>
      </c>
      <c r="D1668" s="2" t="s">
        <v>104</v>
      </c>
      <c r="E1668" s="2">
        <v>17.149999999999999</v>
      </c>
      <c r="F1668">
        <v>145.30000000000001</v>
      </c>
      <c r="G1668">
        <v>-17.25</v>
      </c>
      <c r="H1668">
        <v>145.05000000000001</v>
      </c>
      <c r="I1668">
        <v>760</v>
      </c>
      <c r="J1668" t="s">
        <v>6</v>
      </c>
      <c r="K1668" s="1">
        <v>39692</v>
      </c>
      <c r="L1668">
        <v>3</v>
      </c>
      <c r="M1668" t="s">
        <v>105</v>
      </c>
      <c r="N1668" t="s">
        <v>24</v>
      </c>
      <c r="O1668" t="s">
        <v>15</v>
      </c>
      <c r="P1668" t="s">
        <v>27</v>
      </c>
      <c r="Q1668">
        <v>1</v>
      </c>
      <c r="R1668">
        <v>25.35</v>
      </c>
      <c r="S1668">
        <v>57980</v>
      </c>
      <c r="T1668">
        <v>20472</v>
      </c>
      <c r="U1668">
        <f t="shared" si="94"/>
        <v>2.8321610003907778</v>
      </c>
      <c r="X1668" t="s">
        <v>103</v>
      </c>
    </row>
    <row r="1669" spans="1:24" x14ac:dyDescent="0.2">
      <c r="A1669">
        <v>30</v>
      </c>
      <c r="B1669" t="s">
        <v>101</v>
      </c>
      <c r="C1669" t="s">
        <v>102</v>
      </c>
      <c r="D1669" s="2" t="s">
        <v>104</v>
      </c>
      <c r="E1669" s="2">
        <v>17.149999999999999</v>
      </c>
      <c r="F1669">
        <v>145.30000000000001</v>
      </c>
      <c r="G1669">
        <v>-17.25</v>
      </c>
      <c r="H1669">
        <v>145.05000000000001</v>
      </c>
      <c r="I1669">
        <v>760</v>
      </c>
      <c r="J1669" t="s">
        <v>6</v>
      </c>
      <c r="K1669" s="1">
        <v>39692</v>
      </c>
      <c r="L1669">
        <v>3</v>
      </c>
      <c r="M1669" t="s">
        <v>105</v>
      </c>
      <c r="N1669" t="s">
        <v>24</v>
      </c>
      <c r="O1669" t="s">
        <v>15</v>
      </c>
      <c r="P1669" t="s">
        <v>27</v>
      </c>
      <c r="Q1669">
        <v>2</v>
      </c>
      <c r="R1669">
        <v>26.498000000000001</v>
      </c>
      <c r="S1669">
        <v>57980</v>
      </c>
      <c r="T1669">
        <v>20472</v>
      </c>
      <c r="U1669">
        <f t="shared" si="94"/>
        <v>2.8321610003907778</v>
      </c>
      <c r="X1669" t="s">
        <v>103</v>
      </c>
    </row>
    <row r="1670" spans="1:24" x14ac:dyDescent="0.2">
      <c r="A1670">
        <v>30</v>
      </c>
      <c r="B1670" t="s">
        <v>101</v>
      </c>
      <c r="C1670" t="s">
        <v>102</v>
      </c>
      <c r="D1670" s="2" t="s">
        <v>104</v>
      </c>
      <c r="E1670" s="2">
        <v>17.149999999999999</v>
      </c>
      <c r="F1670">
        <v>145.30000000000001</v>
      </c>
      <c r="G1670">
        <v>-17.25</v>
      </c>
      <c r="H1670">
        <v>145.05000000000001</v>
      </c>
      <c r="I1670">
        <v>760</v>
      </c>
      <c r="J1670" t="s">
        <v>6</v>
      </c>
      <c r="K1670" s="1">
        <v>39692</v>
      </c>
      <c r="L1670">
        <v>3</v>
      </c>
      <c r="M1670" t="s">
        <v>105</v>
      </c>
      <c r="N1670" t="s">
        <v>24</v>
      </c>
      <c r="O1670" t="s">
        <v>15</v>
      </c>
      <c r="P1670" t="s">
        <v>27</v>
      </c>
      <c r="Q1670">
        <v>3</v>
      </c>
      <c r="R1670">
        <v>21.023</v>
      </c>
      <c r="S1670">
        <v>57980</v>
      </c>
      <c r="T1670">
        <v>20472</v>
      </c>
      <c r="U1670">
        <f t="shared" si="94"/>
        <v>2.8321610003907778</v>
      </c>
      <c r="X1670" t="s">
        <v>103</v>
      </c>
    </row>
    <row r="1671" spans="1:24" x14ac:dyDescent="0.2">
      <c r="A1671">
        <v>30</v>
      </c>
      <c r="B1671" t="s">
        <v>101</v>
      </c>
      <c r="C1671" t="s">
        <v>102</v>
      </c>
      <c r="D1671" s="2" t="s">
        <v>104</v>
      </c>
      <c r="E1671" s="2">
        <v>17.149999999999999</v>
      </c>
      <c r="F1671">
        <v>145.30000000000001</v>
      </c>
      <c r="G1671">
        <v>-17.25</v>
      </c>
      <c r="H1671">
        <v>145.05000000000001</v>
      </c>
      <c r="I1671">
        <v>760</v>
      </c>
      <c r="J1671" t="s">
        <v>6</v>
      </c>
      <c r="K1671" s="1">
        <v>39692</v>
      </c>
      <c r="L1671">
        <v>3</v>
      </c>
      <c r="M1671" t="s">
        <v>105</v>
      </c>
      <c r="N1671" t="s">
        <v>24</v>
      </c>
      <c r="O1671" t="s">
        <v>15</v>
      </c>
      <c r="P1671" t="s">
        <v>27</v>
      </c>
      <c r="Q1671">
        <v>4</v>
      </c>
      <c r="R1671">
        <v>25.146000000000001</v>
      </c>
      <c r="S1671">
        <v>57980</v>
      </c>
      <c r="T1671">
        <v>20472</v>
      </c>
      <c r="U1671">
        <f t="shared" si="94"/>
        <v>2.8321610003907778</v>
      </c>
      <c r="X1671" t="s">
        <v>103</v>
      </c>
    </row>
    <row r="1672" spans="1:24" x14ac:dyDescent="0.2">
      <c r="A1672">
        <v>30</v>
      </c>
      <c r="B1672" t="s">
        <v>101</v>
      </c>
      <c r="C1672" t="s">
        <v>102</v>
      </c>
      <c r="D1672" s="2" t="s">
        <v>104</v>
      </c>
      <c r="E1672" s="2">
        <v>17.149999999999999</v>
      </c>
      <c r="F1672">
        <v>145.30000000000001</v>
      </c>
      <c r="G1672">
        <v>-17.25</v>
      </c>
      <c r="H1672">
        <v>145.05000000000001</v>
      </c>
      <c r="I1672">
        <v>760</v>
      </c>
      <c r="J1672" t="s">
        <v>6</v>
      </c>
      <c r="K1672" s="1">
        <v>39692</v>
      </c>
      <c r="L1672">
        <v>3</v>
      </c>
      <c r="M1672" t="s">
        <v>105</v>
      </c>
      <c r="N1672" t="s">
        <v>24</v>
      </c>
      <c r="O1672" t="s">
        <v>15</v>
      </c>
      <c r="P1672" t="s">
        <v>27</v>
      </c>
      <c r="Q1672">
        <v>5</v>
      </c>
      <c r="R1672">
        <v>17.248000000000001</v>
      </c>
      <c r="S1672">
        <v>57980</v>
      </c>
      <c r="T1672">
        <v>20472</v>
      </c>
      <c r="U1672">
        <f t="shared" si="94"/>
        <v>2.8321610003907778</v>
      </c>
      <c r="X1672" t="s">
        <v>103</v>
      </c>
    </row>
    <row r="1673" spans="1:24" x14ac:dyDescent="0.2">
      <c r="A1673">
        <v>30</v>
      </c>
      <c r="B1673" t="s">
        <v>101</v>
      </c>
      <c r="C1673" t="s">
        <v>102</v>
      </c>
      <c r="D1673" s="2" t="s">
        <v>104</v>
      </c>
      <c r="E1673" s="2">
        <v>17.149999999999999</v>
      </c>
      <c r="F1673">
        <v>145.30000000000001</v>
      </c>
      <c r="G1673">
        <v>-17.25</v>
      </c>
      <c r="H1673">
        <v>145.05000000000001</v>
      </c>
      <c r="I1673">
        <v>760</v>
      </c>
      <c r="J1673" t="s">
        <v>6</v>
      </c>
      <c r="K1673" s="1">
        <v>39692</v>
      </c>
      <c r="L1673">
        <v>3</v>
      </c>
      <c r="M1673" t="s">
        <v>105</v>
      </c>
      <c r="N1673" t="s">
        <v>24</v>
      </c>
      <c r="O1673" t="s">
        <v>15</v>
      </c>
      <c r="P1673" t="s">
        <v>27</v>
      </c>
      <c r="Q1673">
        <v>6</v>
      </c>
      <c r="R1673">
        <v>19.963999999999999</v>
      </c>
      <c r="S1673">
        <v>57980</v>
      </c>
      <c r="T1673">
        <v>20472</v>
      </c>
      <c r="U1673">
        <f t="shared" si="94"/>
        <v>2.8321610003907778</v>
      </c>
      <c r="X1673" t="s">
        <v>103</v>
      </c>
    </row>
    <row r="1674" spans="1:24" x14ac:dyDescent="0.2">
      <c r="A1674">
        <v>30</v>
      </c>
      <c r="B1674" t="s">
        <v>101</v>
      </c>
      <c r="C1674" t="s">
        <v>102</v>
      </c>
      <c r="D1674" s="2" t="s">
        <v>104</v>
      </c>
      <c r="E1674" s="2">
        <v>17.149999999999999</v>
      </c>
      <c r="F1674">
        <v>145.30000000000001</v>
      </c>
      <c r="G1674">
        <v>-17.25</v>
      </c>
      <c r="H1674">
        <v>145.05000000000001</v>
      </c>
      <c r="I1674">
        <v>760</v>
      </c>
      <c r="J1674" t="s">
        <v>6</v>
      </c>
      <c r="K1674" s="1">
        <v>39692</v>
      </c>
      <c r="L1674">
        <v>3</v>
      </c>
      <c r="M1674" t="s">
        <v>105</v>
      </c>
      <c r="N1674" t="s">
        <v>24</v>
      </c>
      <c r="O1674" t="s">
        <v>15</v>
      </c>
      <c r="P1674" t="s">
        <v>27</v>
      </c>
      <c r="Q1674">
        <v>7</v>
      </c>
      <c r="R1674">
        <v>23.082999999999998</v>
      </c>
      <c r="S1674">
        <v>57980</v>
      </c>
      <c r="T1674">
        <v>20472</v>
      </c>
      <c r="U1674">
        <f t="shared" si="94"/>
        <v>2.8321610003907778</v>
      </c>
      <c r="X1674" t="s">
        <v>103</v>
      </c>
    </row>
    <row r="1675" spans="1:24" x14ac:dyDescent="0.2">
      <c r="A1675">
        <v>30</v>
      </c>
      <c r="B1675" t="s">
        <v>101</v>
      </c>
      <c r="C1675" t="s">
        <v>102</v>
      </c>
      <c r="D1675" s="2" t="s">
        <v>104</v>
      </c>
      <c r="E1675" s="2">
        <v>17.149999999999999</v>
      </c>
      <c r="F1675">
        <v>145.30000000000001</v>
      </c>
      <c r="G1675">
        <v>-17.25</v>
      </c>
      <c r="H1675">
        <v>145.05000000000001</v>
      </c>
      <c r="I1675">
        <v>760</v>
      </c>
      <c r="J1675" t="s">
        <v>6</v>
      </c>
      <c r="K1675" s="1">
        <v>39692</v>
      </c>
      <c r="L1675">
        <v>3</v>
      </c>
      <c r="M1675" t="s">
        <v>105</v>
      </c>
      <c r="N1675" t="s">
        <v>24</v>
      </c>
      <c r="O1675" t="s">
        <v>15</v>
      </c>
      <c r="P1675" t="s">
        <v>27</v>
      </c>
      <c r="Q1675">
        <v>8</v>
      </c>
      <c r="R1675">
        <v>23.771000000000001</v>
      </c>
      <c r="S1675">
        <v>57980</v>
      </c>
      <c r="T1675">
        <v>20472</v>
      </c>
      <c r="U1675">
        <f t="shared" si="94"/>
        <v>2.8321610003907778</v>
      </c>
      <c r="X1675" t="s">
        <v>103</v>
      </c>
    </row>
    <row r="1676" spans="1:24" x14ac:dyDescent="0.2">
      <c r="A1676">
        <v>30</v>
      </c>
      <c r="B1676" t="s">
        <v>101</v>
      </c>
      <c r="C1676" t="s">
        <v>102</v>
      </c>
      <c r="D1676" s="2" t="s">
        <v>104</v>
      </c>
      <c r="E1676" s="2">
        <v>17.149999999999999</v>
      </c>
      <c r="F1676">
        <v>145.30000000000001</v>
      </c>
      <c r="G1676">
        <v>-17.25</v>
      </c>
      <c r="H1676">
        <v>145.05000000000001</v>
      </c>
      <c r="I1676">
        <v>760</v>
      </c>
      <c r="J1676" t="s">
        <v>6</v>
      </c>
      <c r="K1676" s="1">
        <v>39692</v>
      </c>
      <c r="L1676">
        <v>3</v>
      </c>
      <c r="M1676" t="s">
        <v>105</v>
      </c>
      <c r="N1676" t="s">
        <v>24</v>
      </c>
      <c r="O1676" t="s">
        <v>15</v>
      </c>
      <c r="P1676" t="s">
        <v>27</v>
      </c>
      <c r="Q1676">
        <v>9</v>
      </c>
      <c r="R1676">
        <v>22.626000000000001</v>
      </c>
      <c r="S1676">
        <v>57980</v>
      </c>
      <c r="T1676">
        <v>20472</v>
      </c>
      <c r="U1676">
        <f t="shared" si="94"/>
        <v>2.8321610003907778</v>
      </c>
      <c r="X1676" t="s">
        <v>103</v>
      </c>
    </row>
    <row r="1677" spans="1:24" x14ac:dyDescent="0.2">
      <c r="A1677">
        <v>30</v>
      </c>
      <c r="B1677" t="s">
        <v>101</v>
      </c>
      <c r="C1677" t="s">
        <v>102</v>
      </c>
      <c r="D1677" s="2" t="s">
        <v>104</v>
      </c>
      <c r="E1677" s="2">
        <v>17.149999999999999</v>
      </c>
      <c r="F1677">
        <v>145.30000000000001</v>
      </c>
      <c r="G1677">
        <v>-17.25</v>
      </c>
      <c r="H1677">
        <v>145.05000000000001</v>
      </c>
      <c r="I1677">
        <v>760</v>
      </c>
      <c r="J1677" t="s">
        <v>6</v>
      </c>
      <c r="K1677" s="1">
        <v>39692</v>
      </c>
      <c r="L1677">
        <v>3</v>
      </c>
      <c r="M1677" t="s">
        <v>105</v>
      </c>
      <c r="N1677" t="s">
        <v>24</v>
      </c>
      <c r="O1677" t="s">
        <v>15</v>
      </c>
      <c r="P1677" t="s">
        <v>27</v>
      </c>
      <c r="Q1677">
        <v>10</v>
      </c>
      <c r="R1677">
        <v>22.184000000000001</v>
      </c>
      <c r="S1677">
        <v>57980</v>
      </c>
      <c r="T1677">
        <v>20472</v>
      </c>
      <c r="U1677">
        <f t="shared" si="94"/>
        <v>2.8321610003907778</v>
      </c>
      <c r="X1677" t="s">
        <v>103</v>
      </c>
    </row>
    <row r="1678" spans="1:24" x14ac:dyDescent="0.2">
      <c r="A1678">
        <v>30</v>
      </c>
      <c r="B1678" t="s">
        <v>101</v>
      </c>
      <c r="C1678" t="s">
        <v>102</v>
      </c>
      <c r="D1678" s="2" t="s">
        <v>104</v>
      </c>
      <c r="E1678" s="2">
        <v>17.149999999999999</v>
      </c>
      <c r="F1678">
        <v>145.30000000000001</v>
      </c>
      <c r="G1678">
        <v>-17.25</v>
      </c>
      <c r="H1678">
        <v>145.05000000000001</v>
      </c>
      <c r="I1678">
        <v>760</v>
      </c>
      <c r="J1678" t="s">
        <v>6</v>
      </c>
      <c r="K1678" s="1">
        <v>39692</v>
      </c>
      <c r="L1678">
        <v>3</v>
      </c>
      <c r="M1678" t="s">
        <v>105</v>
      </c>
      <c r="N1678" t="s">
        <v>24</v>
      </c>
      <c r="O1678" t="s">
        <v>15</v>
      </c>
      <c r="P1678" t="s">
        <v>27</v>
      </c>
      <c r="Q1678">
        <v>11</v>
      </c>
      <c r="R1678">
        <v>22.327000000000002</v>
      </c>
      <c r="S1678">
        <v>57980</v>
      </c>
      <c r="T1678">
        <v>20472</v>
      </c>
      <c r="U1678">
        <f t="shared" si="94"/>
        <v>2.8321610003907778</v>
      </c>
      <c r="X1678" t="s">
        <v>103</v>
      </c>
    </row>
    <row r="1679" spans="1:24" hidden="1" x14ac:dyDescent="0.2">
      <c r="A1679">
        <v>30</v>
      </c>
      <c r="B1679" t="s">
        <v>101</v>
      </c>
      <c r="C1679" t="s">
        <v>102</v>
      </c>
      <c r="D1679" s="2" t="s">
        <v>104</v>
      </c>
      <c r="E1679" s="2">
        <v>17.149999999999999</v>
      </c>
      <c r="F1679">
        <v>145.30000000000001</v>
      </c>
      <c r="G1679">
        <v>-17.25</v>
      </c>
      <c r="H1679">
        <v>145.05000000000001</v>
      </c>
      <c r="I1679">
        <v>760</v>
      </c>
      <c r="J1679" t="s">
        <v>6</v>
      </c>
      <c r="K1679" s="1">
        <v>39692</v>
      </c>
      <c r="L1679">
        <v>3</v>
      </c>
      <c r="M1679" t="s">
        <v>105</v>
      </c>
      <c r="N1679" t="s">
        <v>24</v>
      </c>
      <c r="O1679" t="s">
        <v>15</v>
      </c>
      <c r="P1679" t="s">
        <v>26</v>
      </c>
      <c r="Q1679">
        <v>12</v>
      </c>
      <c r="R1679">
        <v>25.428000000000001</v>
      </c>
      <c r="S1679">
        <v>57980</v>
      </c>
      <c r="T1679">
        <v>20472</v>
      </c>
      <c r="U1679">
        <f t="shared" si="94"/>
        <v>2.8321610003907778</v>
      </c>
      <c r="X1679" t="s">
        <v>103</v>
      </c>
    </row>
    <row r="1680" spans="1:24" hidden="1" x14ac:dyDescent="0.2">
      <c r="A1680">
        <v>30</v>
      </c>
      <c r="B1680" t="s">
        <v>101</v>
      </c>
      <c r="C1680" t="s">
        <v>102</v>
      </c>
      <c r="D1680" s="2" t="s">
        <v>104</v>
      </c>
      <c r="E1680" s="2">
        <v>17.149999999999999</v>
      </c>
      <c r="F1680">
        <v>145.30000000000001</v>
      </c>
      <c r="G1680">
        <v>-17.25</v>
      </c>
      <c r="H1680">
        <v>145.05000000000001</v>
      </c>
      <c r="I1680">
        <v>760</v>
      </c>
      <c r="J1680" t="s">
        <v>6</v>
      </c>
      <c r="K1680" s="1">
        <v>39692</v>
      </c>
      <c r="L1680">
        <v>3</v>
      </c>
      <c r="M1680" t="s">
        <v>105</v>
      </c>
      <c r="N1680" t="s">
        <v>24</v>
      </c>
      <c r="O1680" t="s">
        <v>15</v>
      </c>
      <c r="P1680" t="s">
        <v>26</v>
      </c>
      <c r="Q1680">
        <v>13</v>
      </c>
      <c r="R1680">
        <v>28.058</v>
      </c>
      <c r="S1680">
        <v>57980</v>
      </c>
      <c r="T1680">
        <v>20472</v>
      </c>
      <c r="U1680">
        <f t="shared" si="94"/>
        <v>2.8321610003907778</v>
      </c>
      <c r="X1680" t="s">
        <v>103</v>
      </c>
    </row>
    <row r="1681" spans="1:24" hidden="1" x14ac:dyDescent="0.2">
      <c r="A1681">
        <v>30</v>
      </c>
      <c r="B1681" t="s">
        <v>101</v>
      </c>
      <c r="C1681" t="s">
        <v>102</v>
      </c>
      <c r="D1681" s="2" t="s">
        <v>104</v>
      </c>
      <c r="E1681" s="2">
        <v>17.149999999999999</v>
      </c>
      <c r="F1681">
        <v>145.30000000000001</v>
      </c>
      <c r="G1681">
        <v>-17.25</v>
      </c>
      <c r="H1681">
        <v>145.05000000000001</v>
      </c>
      <c r="I1681">
        <v>760</v>
      </c>
      <c r="J1681" t="s">
        <v>6</v>
      </c>
      <c r="K1681" s="1">
        <v>39692</v>
      </c>
      <c r="L1681">
        <v>3</v>
      </c>
      <c r="M1681" t="s">
        <v>105</v>
      </c>
      <c r="N1681" t="s">
        <v>24</v>
      </c>
      <c r="O1681" t="s">
        <v>15</v>
      </c>
      <c r="P1681" t="s">
        <v>26</v>
      </c>
      <c r="Q1681">
        <v>14</v>
      </c>
      <c r="R1681">
        <v>21.888000000000002</v>
      </c>
      <c r="S1681">
        <v>57980</v>
      </c>
      <c r="T1681">
        <v>20472</v>
      </c>
      <c r="U1681">
        <f t="shared" si="94"/>
        <v>2.8321610003907778</v>
      </c>
      <c r="X1681" t="s">
        <v>103</v>
      </c>
    </row>
    <row r="1682" spans="1:24" hidden="1" x14ac:dyDescent="0.2">
      <c r="A1682">
        <v>30</v>
      </c>
      <c r="B1682" t="s">
        <v>101</v>
      </c>
      <c r="C1682" t="s">
        <v>102</v>
      </c>
      <c r="D1682" s="2" t="s">
        <v>104</v>
      </c>
      <c r="E1682" s="2">
        <v>17.149999999999999</v>
      </c>
      <c r="F1682">
        <v>145.30000000000001</v>
      </c>
      <c r="G1682">
        <v>-17.25</v>
      </c>
      <c r="H1682">
        <v>145.05000000000001</v>
      </c>
      <c r="I1682">
        <v>760</v>
      </c>
      <c r="J1682" t="s">
        <v>6</v>
      </c>
      <c r="K1682" s="1">
        <v>39692</v>
      </c>
      <c r="L1682">
        <v>3</v>
      </c>
      <c r="M1682" t="s">
        <v>105</v>
      </c>
      <c r="N1682" t="s">
        <v>24</v>
      </c>
      <c r="O1682" t="s">
        <v>15</v>
      </c>
      <c r="P1682" t="s">
        <v>26</v>
      </c>
      <c r="Q1682">
        <v>15</v>
      </c>
      <c r="R1682">
        <v>19.524999999999999</v>
      </c>
      <c r="S1682">
        <v>57980</v>
      </c>
      <c r="T1682">
        <v>20472</v>
      </c>
      <c r="U1682">
        <f t="shared" si="94"/>
        <v>2.8321610003907778</v>
      </c>
      <c r="X1682" t="s">
        <v>103</v>
      </c>
    </row>
    <row r="1683" spans="1:24" hidden="1" x14ac:dyDescent="0.2">
      <c r="A1683">
        <v>30</v>
      </c>
      <c r="B1683" t="s">
        <v>101</v>
      </c>
      <c r="C1683" t="s">
        <v>102</v>
      </c>
      <c r="D1683" s="2" t="s">
        <v>104</v>
      </c>
      <c r="E1683" s="2">
        <v>17.149999999999999</v>
      </c>
      <c r="F1683">
        <v>145.30000000000001</v>
      </c>
      <c r="G1683">
        <v>-17.25</v>
      </c>
      <c r="H1683">
        <v>145.05000000000001</v>
      </c>
      <c r="I1683">
        <v>760</v>
      </c>
      <c r="J1683" t="s">
        <v>6</v>
      </c>
      <c r="K1683" s="1">
        <v>39692</v>
      </c>
      <c r="L1683">
        <v>3</v>
      </c>
      <c r="M1683" t="s">
        <v>105</v>
      </c>
      <c r="N1683" t="s">
        <v>24</v>
      </c>
      <c r="O1683" t="s">
        <v>15</v>
      </c>
      <c r="P1683" t="s">
        <v>26</v>
      </c>
      <c r="Q1683">
        <v>16</v>
      </c>
      <c r="R1683">
        <v>22.64</v>
      </c>
      <c r="S1683">
        <v>57980</v>
      </c>
      <c r="T1683">
        <v>20472</v>
      </c>
      <c r="U1683">
        <f t="shared" si="94"/>
        <v>2.8321610003907778</v>
      </c>
      <c r="X1683" t="s">
        <v>103</v>
      </c>
    </row>
    <row r="1684" spans="1:24" hidden="1" x14ac:dyDescent="0.2">
      <c r="A1684">
        <v>30</v>
      </c>
      <c r="B1684" t="s">
        <v>101</v>
      </c>
      <c r="C1684" t="s">
        <v>102</v>
      </c>
      <c r="D1684" s="2" t="s">
        <v>104</v>
      </c>
      <c r="E1684" s="2">
        <v>17.149999999999999</v>
      </c>
      <c r="F1684">
        <v>145.30000000000001</v>
      </c>
      <c r="G1684">
        <v>-17.25</v>
      </c>
      <c r="H1684">
        <v>145.05000000000001</v>
      </c>
      <c r="I1684">
        <v>760</v>
      </c>
      <c r="J1684" t="s">
        <v>6</v>
      </c>
      <c r="K1684" s="1">
        <v>39692</v>
      </c>
      <c r="L1684">
        <v>3</v>
      </c>
      <c r="M1684" t="s">
        <v>105</v>
      </c>
      <c r="N1684" t="s">
        <v>24</v>
      </c>
      <c r="O1684" t="s">
        <v>15</v>
      </c>
      <c r="P1684" t="s">
        <v>26</v>
      </c>
      <c r="Q1684">
        <v>17</v>
      </c>
      <c r="R1684">
        <v>23.84</v>
      </c>
      <c r="S1684">
        <v>57980</v>
      </c>
      <c r="T1684">
        <v>20472</v>
      </c>
      <c r="U1684">
        <f t="shared" si="94"/>
        <v>2.8321610003907778</v>
      </c>
      <c r="X1684" t="s">
        <v>103</v>
      </c>
    </row>
    <row r="1685" spans="1:24" hidden="1" x14ac:dyDescent="0.2">
      <c r="A1685">
        <v>30</v>
      </c>
      <c r="B1685" t="s">
        <v>101</v>
      </c>
      <c r="C1685" t="s">
        <v>102</v>
      </c>
      <c r="D1685" s="2" t="s">
        <v>104</v>
      </c>
      <c r="E1685" s="2">
        <v>17.149999999999999</v>
      </c>
      <c r="F1685">
        <v>145.30000000000001</v>
      </c>
      <c r="G1685">
        <v>-17.25</v>
      </c>
      <c r="H1685">
        <v>145.05000000000001</v>
      </c>
      <c r="I1685">
        <v>760</v>
      </c>
      <c r="J1685" t="s">
        <v>6</v>
      </c>
      <c r="K1685" s="1">
        <v>39692</v>
      </c>
      <c r="L1685">
        <v>3</v>
      </c>
      <c r="M1685" t="s">
        <v>105</v>
      </c>
      <c r="N1685" t="s">
        <v>24</v>
      </c>
      <c r="O1685" t="s">
        <v>15</v>
      </c>
      <c r="P1685" t="s">
        <v>26</v>
      </c>
      <c r="Q1685">
        <v>18</v>
      </c>
      <c r="R1685">
        <v>24.547999999999998</v>
      </c>
      <c r="S1685">
        <v>57980</v>
      </c>
      <c r="T1685">
        <v>20472</v>
      </c>
      <c r="U1685">
        <f t="shared" si="94"/>
        <v>2.8321610003907778</v>
      </c>
      <c r="X1685" t="s">
        <v>103</v>
      </c>
    </row>
    <row r="1686" spans="1:24" hidden="1" x14ac:dyDescent="0.2">
      <c r="A1686">
        <v>30</v>
      </c>
      <c r="B1686" t="s">
        <v>101</v>
      </c>
      <c r="C1686" t="s">
        <v>102</v>
      </c>
      <c r="D1686" s="2" t="s">
        <v>104</v>
      </c>
      <c r="E1686" s="2">
        <v>17.149999999999999</v>
      </c>
      <c r="F1686">
        <v>145.30000000000001</v>
      </c>
      <c r="G1686">
        <v>-17.25</v>
      </c>
      <c r="H1686">
        <v>145.05000000000001</v>
      </c>
      <c r="I1686">
        <v>760</v>
      </c>
      <c r="J1686" t="s">
        <v>6</v>
      </c>
      <c r="K1686" s="1">
        <v>39692</v>
      </c>
      <c r="L1686">
        <v>3</v>
      </c>
      <c r="M1686" t="s">
        <v>105</v>
      </c>
      <c r="N1686" t="s">
        <v>24</v>
      </c>
      <c r="O1686" t="s">
        <v>15</v>
      </c>
      <c r="P1686" t="s">
        <v>26</v>
      </c>
      <c r="Q1686">
        <v>19</v>
      </c>
      <c r="R1686">
        <v>26.510999999999999</v>
      </c>
      <c r="S1686">
        <v>57980</v>
      </c>
      <c r="T1686">
        <v>20472</v>
      </c>
      <c r="U1686">
        <f t="shared" si="94"/>
        <v>2.8321610003907778</v>
      </c>
      <c r="X1686" t="s">
        <v>103</v>
      </c>
    </row>
    <row r="1687" spans="1:24" hidden="1" x14ac:dyDescent="0.2">
      <c r="A1687">
        <v>30</v>
      </c>
      <c r="B1687" t="s">
        <v>101</v>
      </c>
      <c r="C1687" t="s">
        <v>102</v>
      </c>
      <c r="D1687" s="2" t="s">
        <v>104</v>
      </c>
      <c r="E1687" s="2">
        <v>17.149999999999999</v>
      </c>
      <c r="F1687">
        <v>145.30000000000001</v>
      </c>
      <c r="G1687">
        <v>-17.25</v>
      </c>
      <c r="H1687">
        <v>145.05000000000001</v>
      </c>
      <c r="I1687">
        <v>760</v>
      </c>
      <c r="J1687" t="s">
        <v>6</v>
      </c>
      <c r="K1687" s="1">
        <v>39692</v>
      </c>
      <c r="L1687">
        <v>3</v>
      </c>
      <c r="M1687" t="s">
        <v>105</v>
      </c>
      <c r="N1687" t="s">
        <v>24</v>
      </c>
      <c r="O1687" t="s">
        <v>15</v>
      </c>
      <c r="P1687" t="s">
        <v>26</v>
      </c>
      <c r="Q1687">
        <v>20</v>
      </c>
      <c r="R1687">
        <v>22.75</v>
      </c>
      <c r="S1687">
        <v>57980</v>
      </c>
      <c r="T1687">
        <v>20472</v>
      </c>
      <c r="U1687">
        <f t="shared" si="94"/>
        <v>2.8321610003907778</v>
      </c>
      <c r="X1687" t="s">
        <v>103</v>
      </c>
    </row>
    <row r="1688" spans="1:24" hidden="1" x14ac:dyDescent="0.2">
      <c r="A1688">
        <v>30</v>
      </c>
      <c r="B1688" t="s">
        <v>101</v>
      </c>
      <c r="C1688" t="s">
        <v>102</v>
      </c>
      <c r="D1688" s="2" t="s">
        <v>104</v>
      </c>
      <c r="E1688" s="2">
        <v>17.149999999999999</v>
      </c>
      <c r="F1688">
        <v>145.30000000000001</v>
      </c>
      <c r="G1688">
        <v>-17.25</v>
      </c>
      <c r="H1688">
        <v>145.05000000000001</v>
      </c>
      <c r="I1688">
        <v>760</v>
      </c>
      <c r="J1688" t="s">
        <v>6</v>
      </c>
      <c r="K1688" s="1">
        <v>39692</v>
      </c>
      <c r="L1688">
        <v>3</v>
      </c>
      <c r="M1688" t="s">
        <v>105</v>
      </c>
      <c r="N1688" t="s">
        <v>24</v>
      </c>
      <c r="O1688" t="s">
        <v>15</v>
      </c>
      <c r="P1688" t="s">
        <v>26</v>
      </c>
      <c r="Q1688">
        <v>21</v>
      </c>
      <c r="R1688">
        <v>21.876000000000001</v>
      </c>
      <c r="S1688">
        <v>57980</v>
      </c>
      <c r="T1688">
        <v>20472</v>
      </c>
      <c r="U1688">
        <f t="shared" si="94"/>
        <v>2.8321610003907778</v>
      </c>
      <c r="X1688" t="s">
        <v>103</v>
      </c>
    </row>
    <row r="1689" spans="1:24" x14ac:dyDescent="0.2">
      <c r="A1689">
        <v>30</v>
      </c>
      <c r="B1689" t="s">
        <v>101</v>
      </c>
      <c r="C1689" t="s">
        <v>102</v>
      </c>
      <c r="D1689" s="2" t="s">
        <v>104</v>
      </c>
      <c r="E1689" s="2">
        <v>17.149999999999999</v>
      </c>
      <c r="F1689">
        <v>145.30000000000001</v>
      </c>
      <c r="G1689">
        <v>-17.25</v>
      </c>
      <c r="H1689">
        <v>145.05000000000001</v>
      </c>
      <c r="I1689">
        <v>760</v>
      </c>
      <c r="J1689" t="s">
        <v>6</v>
      </c>
      <c r="K1689" s="1">
        <v>39692</v>
      </c>
      <c r="L1689">
        <v>3</v>
      </c>
      <c r="M1689" t="s">
        <v>105</v>
      </c>
      <c r="N1689" t="s">
        <v>24</v>
      </c>
      <c r="O1689" t="s">
        <v>18</v>
      </c>
      <c r="P1689" t="s">
        <v>27</v>
      </c>
      <c r="Q1689">
        <v>1</v>
      </c>
      <c r="R1689">
        <v>14.129</v>
      </c>
      <c r="S1689">
        <v>57980</v>
      </c>
      <c r="T1689">
        <v>20472</v>
      </c>
      <c r="U1689">
        <f t="shared" si="94"/>
        <v>2.8321610003907778</v>
      </c>
      <c r="X1689" t="s">
        <v>103</v>
      </c>
    </row>
    <row r="1690" spans="1:24" x14ac:dyDescent="0.2">
      <c r="A1690">
        <v>30</v>
      </c>
      <c r="B1690" t="s">
        <v>101</v>
      </c>
      <c r="C1690" t="s">
        <v>102</v>
      </c>
      <c r="D1690" s="2" t="s">
        <v>104</v>
      </c>
      <c r="E1690" s="2">
        <v>17.149999999999999</v>
      </c>
      <c r="F1690">
        <v>145.30000000000001</v>
      </c>
      <c r="G1690">
        <v>-17.25</v>
      </c>
      <c r="H1690">
        <v>145.05000000000001</v>
      </c>
      <c r="I1690">
        <v>760</v>
      </c>
      <c r="J1690" t="s">
        <v>6</v>
      </c>
      <c r="K1690" s="1">
        <v>39692</v>
      </c>
      <c r="L1690">
        <v>3</v>
      </c>
      <c r="M1690" t="s">
        <v>105</v>
      </c>
      <c r="N1690" t="s">
        <v>24</v>
      </c>
      <c r="O1690" t="s">
        <v>18</v>
      </c>
      <c r="P1690" t="s">
        <v>27</v>
      </c>
      <c r="Q1690">
        <v>2</v>
      </c>
      <c r="R1690">
        <v>12.209</v>
      </c>
      <c r="S1690">
        <v>57980</v>
      </c>
      <c r="T1690">
        <v>20472</v>
      </c>
      <c r="U1690">
        <f t="shared" si="94"/>
        <v>2.8321610003907778</v>
      </c>
      <c r="X1690" t="s">
        <v>103</v>
      </c>
    </row>
    <row r="1691" spans="1:24" x14ac:dyDescent="0.2">
      <c r="A1691">
        <v>30</v>
      </c>
      <c r="B1691" t="s">
        <v>101</v>
      </c>
      <c r="C1691" t="s">
        <v>102</v>
      </c>
      <c r="D1691" s="2" t="s">
        <v>104</v>
      </c>
      <c r="E1691" s="2">
        <v>17.149999999999999</v>
      </c>
      <c r="F1691">
        <v>145.30000000000001</v>
      </c>
      <c r="G1691">
        <v>-17.25</v>
      </c>
      <c r="H1691">
        <v>145.05000000000001</v>
      </c>
      <c r="I1691">
        <v>760</v>
      </c>
      <c r="J1691" t="s">
        <v>6</v>
      </c>
      <c r="K1691" s="1">
        <v>39692</v>
      </c>
      <c r="L1691">
        <v>3</v>
      </c>
      <c r="M1691" t="s">
        <v>105</v>
      </c>
      <c r="N1691" t="s">
        <v>24</v>
      </c>
      <c r="O1691" t="s">
        <v>18</v>
      </c>
      <c r="P1691" t="s">
        <v>27</v>
      </c>
      <c r="Q1691">
        <v>3</v>
      </c>
      <c r="R1691">
        <v>12.864000000000001</v>
      </c>
      <c r="S1691">
        <v>57980</v>
      </c>
      <c r="T1691">
        <v>20472</v>
      </c>
      <c r="U1691">
        <f t="shared" ref="U1691:U1699" si="95">S1691/T1691</f>
        <v>2.8321610003907778</v>
      </c>
      <c r="X1691" t="s">
        <v>103</v>
      </c>
    </row>
    <row r="1692" spans="1:24" x14ac:dyDescent="0.2">
      <c r="A1692">
        <v>30</v>
      </c>
      <c r="B1692" t="s">
        <v>101</v>
      </c>
      <c r="C1692" t="s">
        <v>102</v>
      </c>
      <c r="D1692" s="2" t="s">
        <v>104</v>
      </c>
      <c r="E1692" s="2">
        <v>17.149999999999999</v>
      </c>
      <c r="F1692">
        <v>145.30000000000001</v>
      </c>
      <c r="G1692">
        <v>-17.25</v>
      </c>
      <c r="H1692">
        <v>145.05000000000001</v>
      </c>
      <c r="I1692">
        <v>760</v>
      </c>
      <c r="J1692" t="s">
        <v>6</v>
      </c>
      <c r="K1692" s="1">
        <v>39692</v>
      </c>
      <c r="L1692">
        <v>3</v>
      </c>
      <c r="M1692" t="s">
        <v>105</v>
      </c>
      <c r="N1692" t="s">
        <v>24</v>
      </c>
      <c r="O1692" t="s">
        <v>18</v>
      </c>
      <c r="P1692" t="s">
        <v>27</v>
      </c>
      <c r="Q1692">
        <v>4</v>
      </c>
      <c r="R1692">
        <v>14.257</v>
      </c>
      <c r="S1692">
        <v>57980</v>
      </c>
      <c r="T1692">
        <v>20472</v>
      </c>
      <c r="U1692">
        <f t="shared" si="95"/>
        <v>2.8321610003907778</v>
      </c>
      <c r="X1692" t="s">
        <v>103</v>
      </c>
    </row>
    <row r="1693" spans="1:24" x14ac:dyDescent="0.2">
      <c r="A1693">
        <v>30</v>
      </c>
      <c r="B1693" t="s">
        <v>101</v>
      </c>
      <c r="C1693" t="s">
        <v>102</v>
      </c>
      <c r="D1693" s="2" t="s">
        <v>104</v>
      </c>
      <c r="E1693" s="2">
        <v>17.149999999999999</v>
      </c>
      <c r="F1693">
        <v>145.30000000000001</v>
      </c>
      <c r="G1693">
        <v>-17.25</v>
      </c>
      <c r="H1693">
        <v>145.05000000000001</v>
      </c>
      <c r="I1693">
        <v>760</v>
      </c>
      <c r="J1693" t="s">
        <v>6</v>
      </c>
      <c r="K1693" s="1">
        <v>39692</v>
      </c>
      <c r="L1693">
        <v>3</v>
      </c>
      <c r="M1693" t="s">
        <v>105</v>
      </c>
      <c r="N1693" t="s">
        <v>24</v>
      </c>
      <c r="O1693" t="s">
        <v>18</v>
      </c>
      <c r="P1693" t="s">
        <v>27</v>
      </c>
      <c r="Q1693">
        <v>5</v>
      </c>
      <c r="R1693">
        <v>15.000999999999999</v>
      </c>
      <c r="S1693">
        <v>57980</v>
      </c>
      <c r="T1693">
        <v>20472</v>
      </c>
      <c r="U1693">
        <f t="shared" si="95"/>
        <v>2.8321610003907778</v>
      </c>
      <c r="X1693" t="s">
        <v>103</v>
      </c>
    </row>
    <row r="1694" spans="1:24" x14ac:dyDescent="0.2">
      <c r="A1694">
        <v>30</v>
      </c>
      <c r="B1694" t="s">
        <v>101</v>
      </c>
      <c r="C1694" t="s">
        <v>102</v>
      </c>
      <c r="D1694" s="2" t="s">
        <v>104</v>
      </c>
      <c r="E1694" s="2">
        <v>17.149999999999999</v>
      </c>
      <c r="F1694">
        <v>145.30000000000001</v>
      </c>
      <c r="G1694">
        <v>-17.25</v>
      </c>
      <c r="H1694">
        <v>145.05000000000001</v>
      </c>
      <c r="I1694">
        <v>760</v>
      </c>
      <c r="J1694" t="s">
        <v>6</v>
      </c>
      <c r="K1694" s="1">
        <v>39692</v>
      </c>
      <c r="L1694">
        <v>3</v>
      </c>
      <c r="M1694" t="s">
        <v>105</v>
      </c>
      <c r="N1694" t="s">
        <v>24</v>
      </c>
      <c r="O1694" t="s">
        <v>18</v>
      </c>
      <c r="P1694" t="s">
        <v>27</v>
      </c>
      <c r="Q1694">
        <v>6</v>
      </c>
      <c r="R1694">
        <v>12.222</v>
      </c>
      <c r="S1694">
        <v>57980</v>
      </c>
      <c r="T1694">
        <v>20472</v>
      </c>
      <c r="U1694">
        <f t="shared" si="95"/>
        <v>2.8321610003907778</v>
      </c>
      <c r="X1694" t="s">
        <v>103</v>
      </c>
    </row>
    <row r="1695" spans="1:24" x14ac:dyDescent="0.2">
      <c r="A1695">
        <v>30</v>
      </c>
      <c r="B1695" t="s">
        <v>101</v>
      </c>
      <c r="C1695" t="s">
        <v>102</v>
      </c>
      <c r="D1695" s="2" t="s">
        <v>104</v>
      </c>
      <c r="E1695" s="2">
        <v>17.149999999999999</v>
      </c>
      <c r="F1695">
        <v>145.30000000000001</v>
      </c>
      <c r="G1695">
        <v>-17.25</v>
      </c>
      <c r="H1695">
        <v>145.05000000000001</v>
      </c>
      <c r="I1695">
        <v>760</v>
      </c>
      <c r="J1695" t="s">
        <v>6</v>
      </c>
      <c r="K1695" s="1">
        <v>39692</v>
      </c>
      <c r="L1695">
        <v>3</v>
      </c>
      <c r="M1695" t="s">
        <v>105</v>
      </c>
      <c r="N1695" t="s">
        <v>24</v>
      </c>
      <c r="O1695" t="s">
        <v>18</v>
      </c>
      <c r="P1695" t="s">
        <v>27</v>
      </c>
      <c r="Q1695">
        <v>7</v>
      </c>
      <c r="R1695">
        <v>13.744</v>
      </c>
      <c r="S1695">
        <v>57980</v>
      </c>
      <c r="T1695">
        <v>20472</v>
      </c>
      <c r="U1695">
        <f t="shared" si="95"/>
        <v>2.8321610003907778</v>
      </c>
      <c r="X1695" t="s">
        <v>103</v>
      </c>
    </row>
    <row r="1696" spans="1:24" x14ac:dyDescent="0.2">
      <c r="A1696">
        <v>30</v>
      </c>
      <c r="B1696" t="s">
        <v>101</v>
      </c>
      <c r="C1696" t="s">
        <v>102</v>
      </c>
      <c r="D1696" s="2" t="s">
        <v>104</v>
      </c>
      <c r="E1696" s="2">
        <v>17.149999999999999</v>
      </c>
      <c r="F1696">
        <v>145.30000000000001</v>
      </c>
      <c r="G1696">
        <v>-17.25</v>
      </c>
      <c r="H1696">
        <v>145.05000000000001</v>
      </c>
      <c r="I1696">
        <v>760</v>
      </c>
      <c r="J1696" t="s">
        <v>6</v>
      </c>
      <c r="K1696" s="1">
        <v>39692</v>
      </c>
      <c r="L1696">
        <v>3</v>
      </c>
      <c r="M1696" t="s">
        <v>105</v>
      </c>
      <c r="N1696" t="s">
        <v>24</v>
      </c>
      <c r="O1696" t="s">
        <v>18</v>
      </c>
      <c r="P1696" t="s">
        <v>27</v>
      </c>
      <c r="Q1696">
        <v>8</v>
      </c>
      <c r="R1696">
        <v>9.86</v>
      </c>
      <c r="S1696">
        <v>57980</v>
      </c>
      <c r="T1696">
        <v>20472</v>
      </c>
      <c r="U1696">
        <f t="shared" si="95"/>
        <v>2.8321610003907778</v>
      </c>
      <c r="X1696" t="s">
        <v>103</v>
      </c>
    </row>
    <row r="1697" spans="1:24" x14ac:dyDescent="0.2">
      <c r="A1697">
        <v>30</v>
      </c>
      <c r="B1697" t="s">
        <v>101</v>
      </c>
      <c r="C1697" t="s">
        <v>102</v>
      </c>
      <c r="D1697" s="2" t="s">
        <v>104</v>
      </c>
      <c r="E1697" s="2">
        <v>17.149999999999999</v>
      </c>
      <c r="F1697">
        <v>145.30000000000001</v>
      </c>
      <c r="G1697">
        <v>-17.25</v>
      </c>
      <c r="H1697">
        <v>145.05000000000001</v>
      </c>
      <c r="I1697">
        <v>760</v>
      </c>
      <c r="J1697" t="s">
        <v>6</v>
      </c>
      <c r="K1697" s="1">
        <v>39692</v>
      </c>
      <c r="L1697">
        <v>3</v>
      </c>
      <c r="M1697" t="s">
        <v>105</v>
      </c>
      <c r="N1697" t="s">
        <v>24</v>
      </c>
      <c r="O1697" t="s">
        <v>18</v>
      </c>
      <c r="P1697" t="s">
        <v>27</v>
      </c>
      <c r="Q1697">
        <v>9</v>
      </c>
      <c r="R1697">
        <v>13.824999999999999</v>
      </c>
      <c r="S1697">
        <v>57980</v>
      </c>
      <c r="T1697">
        <v>20472</v>
      </c>
      <c r="U1697">
        <f t="shared" si="95"/>
        <v>2.8321610003907778</v>
      </c>
      <c r="X1697" t="s">
        <v>103</v>
      </c>
    </row>
    <row r="1698" spans="1:24" x14ac:dyDescent="0.2">
      <c r="A1698">
        <v>30</v>
      </c>
      <c r="B1698" t="s">
        <v>101</v>
      </c>
      <c r="C1698" t="s">
        <v>102</v>
      </c>
      <c r="D1698" s="2" t="s">
        <v>104</v>
      </c>
      <c r="E1698" s="2">
        <v>17.149999999999999</v>
      </c>
      <c r="F1698">
        <v>145.30000000000001</v>
      </c>
      <c r="G1698">
        <v>-17.25</v>
      </c>
      <c r="H1698">
        <v>145.05000000000001</v>
      </c>
      <c r="I1698">
        <v>760</v>
      </c>
      <c r="J1698" t="s">
        <v>6</v>
      </c>
      <c r="K1698" s="1">
        <v>39692</v>
      </c>
      <c r="L1698">
        <v>3</v>
      </c>
      <c r="M1698" t="s">
        <v>105</v>
      </c>
      <c r="N1698" t="s">
        <v>24</v>
      </c>
      <c r="O1698" t="s">
        <v>18</v>
      </c>
      <c r="P1698" t="s">
        <v>27</v>
      </c>
      <c r="Q1698">
        <v>10</v>
      </c>
      <c r="R1698">
        <v>9.91</v>
      </c>
      <c r="S1698">
        <v>57980</v>
      </c>
      <c r="T1698">
        <v>20472</v>
      </c>
      <c r="U1698">
        <f t="shared" si="95"/>
        <v>2.8321610003907778</v>
      </c>
      <c r="X1698" t="s">
        <v>103</v>
      </c>
    </row>
    <row r="1699" spans="1:24" x14ac:dyDescent="0.2">
      <c r="A1699">
        <v>30</v>
      </c>
      <c r="B1699" t="s">
        <v>101</v>
      </c>
      <c r="C1699" t="s">
        <v>102</v>
      </c>
      <c r="D1699" s="2" t="s">
        <v>104</v>
      </c>
      <c r="E1699" s="2">
        <v>17.149999999999999</v>
      </c>
      <c r="F1699">
        <v>145.30000000000001</v>
      </c>
      <c r="G1699">
        <v>-17.25</v>
      </c>
      <c r="H1699">
        <v>145.05000000000001</v>
      </c>
      <c r="I1699">
        <v>760</v>
      </c>
      <c r="J1699" t="s">
        <v>6</v>
      </c>
      <c r="K1699" s="1">
        <v>39692</v>
      </c>
      <c r="L1699">
        <v>3</v>
      </c>
      <c r="M1699" t="s">
        <v>105</v>
      </c>
      <c r="N1699" t="s">
        <v>24</v>
      </c>
      <c r="O1699" t="s">
        <v>18</v>
      </c>
      <c r="P1699" t="s">
        <v>27</v>
      </c>
      <c r="Q1699">
        <v>11</v>
      </c>
      <c r="R1699">
        <v>13.582000000000001</v>
      </c>
      <c r="S1699">
        <v>57980</v>
      </c>
      <c r="T1699">
        <v>20472</v>
      </c>
      <c r="U1699">
        <f t="shared" si="95"/>
        <v>2.8321610003907778</v>
      </c>
      <c r="X1699" t="s">
        <v>103</v>
      </c>
    </row>
    <row r="1700" spans="1:24" hidden="1" x14ac:dyDescent="0.2">
      <c r="A1700">
        <v>31</v>
      </c>
      <c r="B1700" t="s">
        <v>101</v>
      </c>
      <c r="C1700" t="s">
        <v>102</v>
      </c>
      <c r="D1700" s="2" t="s">
        <v>104</v>
      </c>
      <c r="E1700" s="2">
        <v>17.149999999999999</v>
      </c>
      <c r="F1700">
        <v>145.30000000000001</v>
      </c>
      <c r="G1700">
        <v>-17.25</v>
      </c>
      <c r="H1700">
        <v>145.05000000000001</v>
      </c>
      <c r="I1700">
        <v>760</v>
      </c>
      <c r="J1700" t="s">
        <v>6</v>
      </c>
      <c r="K1700" s="1">
        <v>39692</v>
      </c>
      <c r="L1700">
        <v>4</v>
      </c>
      <c r="M1700" t="s">
        <v>105</v>
      </c>
      <c r="N1700" t="s">
        <v>14</v>
      </c>
      <c r="O1700" t="s">
        <v>15</v>
      </c>
      <c r="P1700" t="s">
        <v>27</v>
      </c>
      <c r="Q1700" s="3">
        <v>1</v>
      </c>
      <c r="R1700">
        <v>19.39</v>
      </c>
      <c r="S1700">
        <f>47646</f>
        <v>47646</v>
      </c>
      <c r="T1700">
        <v>16020</v>
      </c>
      <c r="U1700">
        <f>S1700/T1700</f>
        <v>2.9741573033707867</v>
      </c>
      <c r="X1700" t="s">
        <v>103</v>
      </c>
    </row>
    <row r="1701" spans="1:24" hidden="1" x14ac:dyDescent="0.2">
      <c r="A1701">
        <v>31</v>
      </c>
      <c r="B1701" t="s">
        <v>101</v>
      </c>
      <c r="C1701" t="s">
        <v>102</v>
      </c>
      <c r="D1701" s="2" t="s">
        <v>104</v>
      </c>
      <c r="E1701" s="2">
        <v>17.149999999999999</v>
      </c>
      <c r="F1701">
        <v>145.30000000000001</v>
      </c>
      <c r="G1701">
        <v>-17.25</v>
      </c>
      <c r="H1701">
        <v>145.05000000000001</v>
      </c>
      <c r="I1701">
        <v>760</v>
      </c>
      <c r="J1701" t="s">
        <v>6</v>
      </c>
      <c r="K1701" s="1">
        <v>39692</v>
      </c>
      <c r="L1701">
        <v>4</v>
      </c>
      <c r="M1701" t="s">
        <v>105</v>
      </c>
      <c r="N1701" t="s">
        <v>14</v>
      </c>
      <c r="O1701" t="s">
        <v>15</v>
      </c>
      <c r="P1701" t="s">
        <v>27</v>
      </c>
      <c r="Q1701" s="3">
        <v>2</v>
      </c>
      <c r="R1701">
        <v>17.989999999999998</v>
      </c>
      <c r="S1701">
        <f>47646</f>
        <v>47646</v>
      </c>
      <c r="T1701">
        <v>16020</v>
      </c>
      <c r="U1701">
        <f t="shared" ref="U1701:U1764" si="96">S1701/T1701</f>
        <v>2.9741573033707867</v>
      </c>
      <c r="X1701" t="s">
        <v>103</v>
      </c>
    </row>
    <row r="1702" spans="1:24" hidden="1" x14ac:dyDescent="0.2">
      <c r="A1702">
        <v>31</v>
      </c>
      <c r="B1702" t="s">
        <v>101</v>
      </c>
      <c r="C1702" t="s">
        <v>102</v>
      </c>
      <c r="D1702" s="2" t="s">
        <v>104</v>
      </c>
      <c r="E1702" s="2">
        <v>17.149999999999999</v>
      </c>
      <c r="F1702">
        <v>145.30000000000001</v>
      </c>
      <c r="G1702">
        <v>-17.25</v>
      </c>
      <c r="H1702">
        <v>145.05000000000001</v>
      </c>
      <c r="I1702">
        <v>760</v>
      </c>
      <c r="J1702" t="s">
        <v>6</v>
      </c>
      <c r="K1702" s="1">
        <v>39692</v>
      </c>
      <c r="L1702">
        <v>4</v>
      </c>
      <c r="M1702" t="s">
        <v>105</v>
      </c>
      <c r="N1702" t="s">
        <v>14</v>
      </c>
      <c r="O1702" t="s">
        <v>15</v>
      </c>
      <c r="P1702" t="s">
        <v>27</v>
      </c>
      <c r="Q1702" s="3">
        <v>3</v>
      </c>
      <c r="R1702">
        <v>20.71</v>
      </c>
      <c r="S1702">
        <f>47646</f>
        <v>47646</v>
      </c>
      <c r="T1702">
        <v>16020</v>
      </c>
      <c r="U1702">
        <f t="shared" si="96"/>
        <v>2.9741573033707867</v>
      </c>
      <c r="X1702" t="s">
        <v>103</v>
      </c>
    </row>
    <row r="1703" spans="1:24" hidden="1" x14ac:dyDescent="0.2">
      <c r="A1703">
        <v>31</v>
      </c>
      <c r="B1703" t="s">
        <v>101</v>
      </c>
      <c r="C1703" t="s">
        <v>102</v>
      </c>
      <c r="D1703" s="2" t="s">
        <v>104</v>
      </c>
      <c r="E1703" s="2">
        <v>17.149999999999999</v>
      </c>
      <c r="F1703">
        <v>145.30000000000001</v>
      </c>
      <c r="G1703">
        <v>-17.25</v>
      </c>
      <c r="H1703">
        <v>145.05000000000001</v>
      </c>
      <c r="I1703">
        <v>760</v>
      </c>
      <c r="J1703" t="s">
        <v>6</v>
      </c>
      <c r="K1703" s="1">
        <v>39692</v>
      </c>
      <c r="L1703">
        <v>4</v>
      </c>
      <c r="M1703" t="s">
        <v>105</v>
      </c>
      <c r="N1703" t="s">
        <v>14</v>
      </c>
      <c r="O1703" t="s">
        <v>15</v>
      </c>
      <c r="P1703" t="s">
        <v>27</v>
      </c>
      <c r="Q1703" s="3">
        <v>4</v>
      </c>
      <c r="R1703">
        <v>18.23</v>
      </c>
      <c r="S1703">
        <f>47646</f>
        <v>47646</v>
      </c>
      <c r="T1703">
        <v>16020</v>
      </c>
      <c r="U1703">
        <f t="shared" si="96"/>
        <v>2.9741573033707867</v>
      </c>
      <c r="X1703" t="s">
        <v>103</v>
      </c>
    </row>
    <row r="1704" spans="1:24" hidden="1" x14ac:dyDescent="0.2">
      <c r="A1704">
        <v>31</v>
      </c>
      <c r="B1704" t="s">
        <v>101</v>
      </c>
      <c r="C1704" t="s">
        <v>102</v>
      </c>
      <c r="D1704" s="2" t="s">
        <v>104</v>
      </c>
      <c r="E1704" s="2">
        <v>17.149999999999999</v>
      </c>
      <c r="F1704">
        <v>145.30000000000001</v>
      </c>
      <c r="G1704">
        <v>-17.25</v>
      </c>
      <c r="H1704">
        <v>145.05000000000001</v>
      </c>
      <c r="I1704">
        <v>760</v>
      </c>
      <c r="J1704" t="s">
        <v>6</v>
      </c>
      <c r="K1704" s="1">
        <v>39692</v>
      </c>
      <c r="L1704">
        <v>4</v>
      </c>
      <c r="M1704" t="s">
        <v>105</v>
      </c>
      <c r="N1704" t="s">
        <v>14</v>
      </c>
      <c r="O1704" t="s">
        <v>15</v>
      </c>
      <c r="P1704" t="s">
        <v>27</v>
      </c>
      <c r="Q1704" s="3">
        <v>5</v>
      </c>
      <c r="R1704">
        <v>17.55</v>
      </c>
      <c r="S1704">
        <f>47646</f>
        <v>47646</v>
      </c>
      <c r="T1704">
        <v>16020</v>
      </c>
      <c r="U1704">
        <f t="shared" si="96"/>
        <v>2.9741573033707867</v>
      </c>
      <c r="X1704" t="s">
        <v>103</v>
      </c>
    </row>
    <row r="1705" spans="1:24" hidden="1" x14ac:dyDescent="0.2">
      <c r="A1705">
        <v>31</v>
      </c>
      <c r="B1705" t="s">
        <v>101</v>
      </c>
      <c r="C1705" t="s">
        <v>102</v>
      </c>
      <c r="D1705" s="2" t="s">
        <v>104</v>
      </c>
      <c r="E1705" s="2">
        <v>17.149999999999999</v>
      </c>
      <c r="F1705">
        <v>145.30000000000001</v>
      </c>
      <c r="G1705">
        <v>-17.25</v>
      </c>
      <c r="H1705">
        <v>145.05000000000001</v>
      </c>
      <c r="I1705">
        <v>760</v>
      </c>
      <c r="J1705" t="s">
        <v>6</v>
      </c>
      <c r="K1705" s="1">
        <v>39692</v>
      </c>
      <c r="L1705">
        <v>4</v>
      </c>
      <c r="M1705" t="s">
        <v>105</v>
      </c>
      <c r="N1705" t="s">
        <v>14</v>
      </c>
      <c r="O1705" t="s">
        <v>15</v>
      </c>
      <c r="P1705" t="s">
        <v>27</v>
      </c>
      <c r="Q1705" s="3">
        <v>6</v>
      </c>
      <c r="R1705">
        <v>16.45</v>
      </c>
      <c r="S1705">
        <f>47646</f>
        <v>47646</v>
      </c>
      <c r="T1705">
        <v>16020</v>
      </c>
      <c r="U1705">
        <f t="shared" si="96"/>
        <v>2.9741573033707867</v>
      </c>
      <c r="X1705" t="s">
        <v>103</v>
      </c>
    </row>
    <row r="1706" spans="1:24" hidden="1" x14ac:dyDescent="0.2">
      <c r="A1706">
        <v>31</v>
      </c>
      <c r="B1706" t="s">
        <v>101</v>
      </c>
      <c r="C1706" t="s">
        <v>102</v>
      </c>
      <c r="D1706" s="2" t="s">
        <v>104</v>
      </c>
      <c r="E1706" s="2">
        <v>17.149999999999999</v>
      </c>
      <c r="F1706">
        <v>145.30000000000001</v>
      </c>
      <c r="G1706">
        <v>-17.25</v>
      </c>
      <c r="H1706">
        <v>145.05000000000001</v>
      </c>
      <c r="I1706">
        <v>760</v>
      </c>
      <c r="J1706" t="s">
        <v>6</v>
      </c>
      <c r="K1706" s="1">
        <v>39692</v>
      </c>
      <c r="L1706">
        <v>4</v>
      </c>
      <c r="M1706" t="s">
        <v>105</v>
      </c>
      <c r="N1706" t="s">
        <v>14</v>
      </c>
      <c r="O1706" t="s">
        <v>15</v>
      </c>
      <c r="P1706" t="s">
        <v>27</v>
      </c>
      <c r="Q1706" s="3">
        <v>1</v>
      </c>
      <c r="R1706">
        <v>13.64</v>
      </c>
      <c r="S1706">
        <f>47646</f>
        <v>47646</v>
      </c>
      <c r="T1706">
        <v>16020</v>
      </c>
      <c r="U1706">
        <f t="shared" si="96"/>
        <v>2.9741573033707867</v>
      </c>
      <c r="X1706" t="s">
        <v>103</v>
      </c>
    </row>
    <row r="1707" spans="1:24" hidden="1" x14ac:dyDescent="0.2">
      <c r="A1707">
        <v>31</v>
      </c>
      <c r="B1707" t="s">
        <v>101</v>
      </c>
      <c r="C1707" t="s">
        <v>102</v>
      </c>
      <c r="D1707" s="2" t="s">
        <v>104</v>
      </c>
      <c r="E1707" s="2">
        <v>17.149999999999999</v>
      </c>
      <c r="F1707">
        <v>145.30000000000001</v>
      </c>
      <c r="G1707">
        <v>-17.25</v>
      </c>
      <c r="H1707">
        <v>145.05000000000001</v>
      </c>
      <c r="I1707">
        <v>760</v>
      </c>
      <c r="J1707" t="s">
        <v>6</v>
      </c>
      <c r="K1707" s="1">
        <v>39692</v>
      </c>
      <c r="L1707">
        <v>4</v>
      </c>
      <c r="M1707" t="s">
        <v>105</v>
      </c>
      <c r="N1707" t="s">
        <v>14</v>
      </c>
      <c r="O1707" t="s">
        <v>15</v>
      </c>
      <c r="P1707" t="s">
        <v>27</v>
      </c>
      <c r="Q1707" s="3">
        <v>2</v>
      </c>
      <c r="R1707">
        <v>13.15</v>
      </c>
      <c r="S1707">
        <f>47646</f>
        <v>47646</v>
      </c>
      <c r="T1707">
        <v>16020</v>
      </c>
      <c r="U1707">
        <f t="shared" si="96"/>
        <v>2.9741573033707867</v>
      </c>
      <c r="X1707" t="s">
        <v>103</v>
      </c>
    </row>
    <row r="1708" spans="1:24" hidden="1" x14ac:dyDescent="0.2">
      <c r="A1708">
        <v>31</v>
      </c>
      <c r="B1708" t="s">
        <v>101</v>
      </c>
      <c r="C1708" t="s">
        <v>102</v>
      </c>
      <c r="D1708" s="2" t="s">
        <v>104</v>
      </c>
      <c r="E1708" s="2">
        <v>17.149999999999999</v>
      </c>
      <c r="F1708">
        <v>145.30000000000001</v>
      </c>
      <c r="G1708">
        <v>-17.25</v>
      </c>
      <c r="H1708">
        <v>145.05000000000001</v>
      </c>
      <c r="I1708">
        <v>760</v>
      </c>
      <c r="J1708" t="s">
        <v>6</v>
      </c>
      <c r="K1708" s="1">
        <v>39692</v>
      </c>
      <c r="L1708">
        <v>4</v>
      </c>
      <c r="M1708" t="s">
        <v>105</v>
      </c>
      <c r="N1708" t="s">
        <v>14</v>
      </c>
      <c r="O1708" t="s">
        <v>15</v>
      </c>
      <c r="P1708" t="s">
        <v>27</v>
      </c>
      <c r="Q1708" s="3">
        <v>3</v>
      </c>
      <c r="R1708">
        <v>11.7</v>
      </c>
      <c r="S1708">
        <f>47646</f>
        <v>47646</v>
      </c>
      <c r="T1708">
        <v>16020</v>
      </c>
      <c r="U1708">
        <f t="shared" si="96"/>
        <v>2.9741573033707867</v>
      </c>
      <c r="X1708" t="s">
        <v>103</v>
      </c>
    </row>
    <row r="1709" spans="1:24" hidden="1" x14ac:dyDescent="0.2">
      <c r="A1709">
        <v>31</v>
      </c>
      <c r="B1709" t="s">
        <v>101</v>
      </c>
      <c r="C1709" t="s">
        <v>102</v>
      </c>
      <c r="D1709" s="2" t="s">
        <v>104</v>
      </c>
      <c r="E1709" s="2">
        <v>17.149999999999999</v>
      </c>
      <c r="F1709">
        <v>145.30000000000001</v>
      </c>
      <c r="G1709">
        <v>-17.25</v>
      </c>
      <c r="H1709">
        <v>145.05000000000001</v>
      </c>
      <c r="I1709">
        <v>760</v>
      </c>
      <c r="J1709" t="s">
        <v>6</v>
      </c>
      <c r="K1709" s="1">
        <v>39692</v>
      </c>
      <c r="L1709">
        <v>4</v>
      </c>
      <c r="M1709" t="s">
        <v>105</v>
      </c>
      <c r="N1709" t="s">
        <v>14</v>
      </c>
      <c r="O1709" t="s">
        <v>15</v>
      </c>
      <c r="P1709" t="s">
        <v>27</v>
      </c>
      <c r="Q1709" s="3">
        <v>4</v>
      </c>
      <c r="R1709">
        <v>13.07</v>
      </c>
      <c r="S1709">
        <f>47646</f>
        <v>47646</v>
      </c>
      <c r="T1709">
        <v>16020</v>
      </c>
      <c r="U1709">
        <f t="shared" si="96"/>
        <v>2.9741573033707867</v>
      </c>
      <c r="X1709" t="s">
        <v>103</v>
      </c>
    </row>
    <row r="1710" spans="1:24" hidden="1" x14ac:dyDescent="0.2">
      <c r="A1710">
        <v>31</v>
      </c>
      <c r="B1710" t="s">
        <v>101</v>
      </c>
      <c r="C1710" t="s">
        <v>102</v>
      </c>
      <c r="D1710" s="2" t="s">
        <v>104</v>
      </c>
      <c r="E1710" s="2">
        <v>17.149999999999999</v>
      </c>
      <c r="F1710">
        <v>145.30000000000001</v>
      </c>
      <c r="G1710">
        <v>-17.25</v>
      </c>
      <c r="H1710">
        <v>145.05000000000001</v>
      </c>
      <c r="I1710">
        <v>760</v>
      </c>
      <c r="J1710" t="s">
        <v>6</v>
      </c>
      <c r="K1710" s="1">
        <v>39692</v>
      </c>
      <c r="L1710">
        <v>4</v>
      </c>
      <c r="M1710" t="s">
        <v>105</v>
      </c>
      <c r="N1710" t="s">
        <v>14</v>
      </c>
      <c r="O1710" t="s">
        <v>15</v>
      </c>
      <c r="P1710" t="s">
        <v>27</v>
      </c>
      <c r="Q1710" s="3">
        <v>5</v>
      </c>
      <c r="R1710">
        <v>12.3</v>
      </c>
      <c r="S1710">
        <f>47646</f>
        <v>47646</v>
      </c>
      <c r="T1710">
        <v>16020</v>
      </c>
      <c r="U1710">
        <f t="shared" si="96"/>
        <v>2.9741573033707867</v>
      </c>
      <c r="X1710" t="s">
        <v>103</v>
      </c>
    </row>
    <row r="1711" spans="1:24" hidden="1" x14ac:dyDescent="0.2">
      <c r="A1711">
        <v>31</v>
      </c>
      <c r="B1711" t="s">
        <v>101</v>
      </c>
      <c r="C1711" t="s">
        <v>102</v>
      </c>
      <c r="D1711" s="2" t="s">
        <v>104</v>
      </c>
      <c r="E1711" s="2">
        <v>17.149999999999999</v>
      </c>
      <c r="F1711">
        <v>145.30000000000001</v>
      </c>
      <c r="G1711">
        <v>-17.25</v>
      </c>
      <c r="H1711">
        <v>145.05000000000001</v>
      </c>
      <c r="I1711">
        <v>760</v>
      </c>
      <c r="J1711" t="s">
        <v>6</v>
      </c>
      <c r="K1711" s="1">
        <v>39692</v>
      </c>
      <c r="L1711">
        <v>4</v>
      </c>
      <c r="M1711" t="s">
        <v>105</v>
      </c>
      <c r="N1711" t="s">
        <v>14</v>
      </c>
      <c r="O1711" t="s">
        <v>15</v>
      </c>
      <c r="P1711" t="s">
        <v>27</v>
      </c>
      <c r="Q1711" s="3">
        <v>6</v>
      </c>
      <c r="R1711">
        <v>13.87</v>
      </c>
      <c r="S1711">
        <f>47646</f>
        <v>47646</v>
      </c>
      <c r="T1711">
        <v>16020</v>
      </c>
      <c r="U1711">
        <f t="shared" si="96"/>
        <v>2.9741573033707867</v>
      </c>
      <c r="X1711" t="s">
        <v>103</v>
      </c>
    </row>
    <row r="1712" spans="1:24" hidden="1" x14ac:dyDescent="0.2">
      <c r="A1712">
        <v>31</v>
      </c>
      <c r="B1712" t="s">
        <v>101</v>
      </c>
      <c r="C1712" t="s">
        <v>102</v>
      </c>
      <c r="D1712" s="2" t="s">
        <v>104</v>
      </c>
      <c r="E1712" s="2">
        <v>17.149999999999999</v>
      </c>
      <c r="F1712">
        <v>145.30000000000001</v>
      </c>
      <c r="G1712">
        <v>-17.25</v>
      </c>
      <c r="H1712">
        <v>145.05000000000001</v>
      </c>
      <c r="I1712">
        <v>760</v>
      </c>
      <c r="J1712" t="s">
        <v>6</v>
      </c>
      <c r="K1712" s="1">
        <v>39692</v>
      </c>
      <c r="L1712">
        <v>4</v>
      </c>
      <c r="M1712" t="s">
        <v>105</v>
      </c>
      <c r="N1712" t="s">
        <v>14</v>
      </c>
      <c r="O1712" t="s">
        <v>15</v>
      </c>
      <c r="P1712" t="s">
        <v>27</v>
      </c>
      <c r="Q1712" s="3">
        <v>1</v>
      </c>
      <c r="R1712">
        <v>9.4700000000000006</v>
      </c>
      <c r="S1712">
        <f>47646</f>
        <v>47646</v>
      </c>
      <c r="T1712">
        <v>16020</v>
      </c>
      <c r="U1712">
        <f t="shared" si="96"/>
        <v>2.9741573033707867</v>
      </c>
      <c r="X1712" t="s">
        <v>103</v>
      </c>
    </row>
    <row r="1713" spans="1:24" hidden="1" x14ac:dyDescent="0.2">
      <c r="A1713">
        <v>31</v>
      </c>
      <c r="B1713" t="s">
        <v>101</v>
      </c>
      <c r="C1713" t="s">
        <v>102</v>
      </c>
      <c r="D1713" s="2" t="s">
        <v>104</v>
      </c>
      <c r="E1713" s="2">
        <v>17.149999999999999</v>
      </c>
      <c r="F1713">
        <v>145.30000000000001</v>
      </c>
      <c r="G1713">
        <v>-17.25</v>
      </c>
      <c r="H1713">
        <v>145.05000000000001</v>
      </c>
      <c r="I1713">
        <v>760</v>
      </c>
      <c r="J1713" t="s">
        <v>6</v>
      </c>
      <c r="K1713" s="1">
        <v>39692</v>
      </c>
      <c r="L1713">
        <v>4</v>
      </c>
      <c r="M1713" t="s">
        <v>105</v>
      </c>
      <c r="N1713" t="s">
        <v>14</v>
      </c>
      <c r="O1713" t="s">
        <v>15</v>
      </c>
      <c r="P1713" t="s">
        <v>27</v>
      </c>
      <c r="Q1713" s="3">
        <v>2</v>
      </c>
      <c r="R1713">
        <v>12.35</v>
      </c>
      <c r="S1713">
        <f>47646</f>
        <v>47646</v>
      </c>
      <c r="T1713">
        <v>16020</v>
      </c>
      <c r="U1713">
        <f t="shared" si="96"/>
        <v>2.9741573033707867</v>
      </c>
      <c r="X1713" t="s">
        <v>103</v>
      </c>
    </row>
    <row r="1714" spans="1:24" hidden="1" x14ac:dyDescent="0.2">
      <c r="A1714">
        <v>31</v>
      </c>
      <c r="B1714" t="s">
        <v>101</v>
      </c>
      <c r="C1714" t="s">
        <v>102</v>
      </c>
      <c r="D1714" s="2" t="s">
        <v>104</v>
      </c>
      <c r="E1714" s="2">
        <v>17.149999999999999</v>
      </c>
      <c r="F1714">
        <v>145.30000000000001</v>
      </c>
      <c r="G1714">
        <v>-17.25</v>
      </c>
      <c r="H1714">
        <v>145.05000000000001</v>
      </c>
      <c r="I1714">
        <v>760</v>
      </c>
      <c r="J1714" t="s">
        <v>6</v>
      </c>
      <c r="K1714" s="1">
        <v>39692</v>
      </c>
      <c r="L1714">
        <v>4</v>
      </c>
      <c r="M1714" t="s">
        <v>105</v>
      </c>
      <c r="N1714" t="s">
        <v>14</v>
      </c>
      <c r="O1714" t="s">
        <v>15</v>
      </c>
      <c r="P1714" t="s">
        <v>27</v>
      </c>
      <c r="Q1714" s="3">
        <v>3</v>
      </c>
      <c r="R1714">
        <v>9.2899999999999991</v>
      </c>
      <c r="S1714">
        <f>47646</f>
        <v>47646</v>
      </c>
      <c r="T1714">
        <v>16020</v>
      </c>
      <c r="U1714">
        <f t="shared" si="96"/>
        <v>2.9741573033707867</v>
      </c>
      <c r="X1714" t="s">
        <v>103</v>
      </c>
    </row>
    <row r="1715" spans="1:24" hidden="1" x14ac:dyDescent="0.2">
      <c r="A1715">
        <v>31</v>
      </c>
      <c r="B1715" t="s">
        <v>101</v>
      </c>
      <c r="C1715" t="s">
        <v>102</v>
      </c>
      <c r="D1715" s="2" t="s">
        <v>104</v>
      </c>
      <c r="E1715" s="2">
        <v>17.149999999999999</v>
      </c>
      <c r="F1715">
        <v>145.30000000000001</v>
      </c>
      <c r="G1715">
        <v>-17.25</v>
      </c>
      <c r="H1715">
        <v>145.05000000000001</v>
      </c>
      <c r="I1715">
        <v>760</v>
      </c>
      <c r="J1715" t="s">
        <v>6</v>
      </c>
      <c r="K1715" s="1">
        <v>39692</v>
      </c>
      <c r="L1715">
        <v>4</v>
      </c>
      <c r="M1715" t="s">
        <v>105</v>
      </c>
      <c r="N1715" t="s">
        <v>14</v>
      </c>
      <c r="O1715" t="s">
        <v>15</v>
      </c>
      <c r="P1715" t="s">
        <v>27</v>
      </c>
      <c r="Q1715" s="3">
        <v>4</v>
      </c>
      <c r="R1715">
        <v>16.170000000000002</v>
      </c>
      <c r="S1715">
        <f>47646</f>
        <v>47646</v>
      </c>
      <c r="T1715">
        <v>16020</v>
      </c>
      <c r="U1715">
        <f t="shared" si="96"/>
        <v>2.9741573033707867</v>
      </c>
      <c r="X1715" t="s">
        <v>103</v>
      </c>
    </row>
    <row r="1716" spans="1:24" hidden="1" x14ac:dyDescent="0.2">
      <c r="A1716">
        <v>31</v>
      </c>
      <c r="B1716" t="s">
        <v>101</v>
      </c>
      <c r="C1716" t="s">
        <v>102</v>
      </c>
      <c r="D1716" s="2" t="s">
        <v>104</v>
      </c>
      <c r="E1716" s="2">
        <v>17.149999999999999</v>
      </c>
      <c r="F1716">
        <v>145.30000000000001</v>
      </c>
      <c r="G1716">
        <v>-17.25</v>
      </c>
      <c r="H1716">
        <v>145.05000000000001</v>
      </c>
      <c r="I1716">
        <v>760</v>
      </c>
      <c r="J1716" t="s">
        <v>6</v>
      </c>
      <c r="K1716" s="1">
        <v>39692</v>
      </c>
      <c r="L1716">
        <v>4</v>
      </c>
      <c r="M1716" t="s">
        <v>105</v>
      </c>
      <c r="N1716" t="s">
        <v>14</v>
      </c>
      <c r="O1716" t="s">
        <v>15</v>
      </c>
      <c r="P1716" t="s">
        <v>27</v>
      </c>
      <c r="Q1716" s="3">
        <v>5</v>
      </c>
      <c r="R1716">
        <v>10.28</v>
      </c>
      <c r="S1716">
        <f>47646</f>
        <v>47646</v>
      </c>
      <c r="T1716">
        <v>16020</v>
      </c>
      <c r="U1716">
        <f t="shared" si="96"/>
        <v>2.9741573033707867</v>
      </c>
      <c r="X1716" t="s">
        <v>103</v>
      </c>
    </row>
    <row r="1717" spans="1:24" hidden="1" x14ac:dyDescent="0.2">
      <c r="A1717">
        <v>31</v>
      </c>
      <c r="B1717" t="s">
        <v>101</v>
      </c>
      <c r="C1717" t="s">
        <v>102</v>
      </c>
      <c r="D1717" s="2" t="s">
        <v>104</v>
      </c>
      <c r="E1717" s="2">
        <v>17.149999999999999</v>
      </c>
      <c r="F1717">
        <v>145.30000000000001</v>
      </c>
      <c r="G1717">
        <v>-17.25</v>
      </c>
      <c r="H1717">
        <v>145.05000000000001</v>
      </c>
      <c r="I1717">
        <v>760</v>
      </c>
      <c r="J1717" t="s">
        <v>6</v>
      </c>
      <c r="K1717" s="1">
        <v>39692</v>
      </c>
      <c r="L1717">
        <v>4</v>
      </c>
      <c r="M1717" t="s">
        <v>105</v>
      </c>
      <c r="N1717" t="s">
        <v>14</v>
      </c>
      <c r="O1717" t="s">
        <v>15</v>
      </c>
      <c r="P1717" t="s">
        <v>27</v>
      </c>
      <c r="Q1717" s="3">
        <v>6</v>
      </c>
      <c r="R1717">
        <v>11.45</v>
      </c>
      <c r="S1717">
        <f>47646</f>
        <v>47646</v>
      </c>
      <c r="T1717">
        <v>16020</v>
      </c>
      <c r="U1717">
        <f t="shared" si="96"/>
        <v>2.9741573033707867</v>
      </c>
      <c r="X1717" t="s">
        <v>103</v>
      </c>
    </row>
    <row r="1718" spans="1:24" hidden="1" x14ac:dyDescent="0.2">
      <c r="A1718">
        <v>31</v>
      </c>
      <c r="B1718" t="s">
        <v>101</v>
      </c>
      <c r="C1718" t="s">
        <v>102</v>
      </c>
      <c r="D1718" s="2" t="s">
        <v>104</v>
      </c>
      <c r="E1718" s="2">
        <v>17.149999999999999</v>
      </c>
      <c r="F1718">
        <v>145.30000000000001</v>
      </c>
      <c r="G1718">
        <v>-17.25</v>
      </c>
      <c r="H1718">
        <v>145.05000000000001</v>
      </c>
      <c r="I1718">
        <v>760</v>
      </c>
      <c r="J1718" t="s">
        <v>6</v>
      </c>
      <c r="K1718" s="1">
        <v>39692</v>
      </c>
      <c r="L1718">
        <v>4</v>
      </c>
      <c r="M1718" t="s">
        <v>105</v>
      </c>
      <c r="N1718" t="s">
        <v>14</v>
      </c>
      <c r="O1718" t="s">
        <v>19</v>
      </c>
      <c r="P1718" t="s">
        <v>27</v>
      </c>
      <c r="Q1718" s="3">
        <v>1</v>
      </c>
      <c r="R1718">
        <v>6.28</v>
      </c>
      <c r="S1718">
        <f>47646</f>
        <v>47646</v>
      </c>
      <c r="T1718">
        <v>16020</v>
      </c>
      <c r="U1718">
        <f t="shared" si="96"/>
        <v>2.9741573033707867</v>
      </c>
      <c r="X1718" t="s">
        <v>103</v>
      </c>
    </row>
    <row r="1719" spans="1:24" hidden="1" x14ac:dyDescent="0.2">
      <c r="A1719">
        <v>31</v>
      </c>
      <c r="B1719" t="s">
        <v>101</v>
      </c>
      <c r="C1719" t="s">
        <v>102</v>
      </c>
      <c r="D1719" s="2" t="s">
        <v>104</v>
      </c>
      <c r="E1719" s="2">
        <v>17.149999999999999</v>
      </c>
      <c r="F1719">
        <v>145.30000000000001</v>
      </c>
      <c r="G1719">
        <v>-17.25</v>
      </c>
      <c r="H1719">
        <v>145.05000000000001</v>
      </c>
      <c r="I1719">
        <v>760</v>
      </c>
      <c r="J1719" t="s">
        <v>6</v>
      </c>
      <c r="K1719" s="1">
        <v>39692</v>
      </c>
      <c r="L1719">
        <v>4</v>
      </c>
      <c r="M1719" t="s">
        <v>105</v>
      </c>
      <c r="N1719" t="s">
        <v>14</v>
      </c>
      <c r="O1719" t="s">
        <v>19</v>
      </c>
      <c r="P1719" t="s">
        <v>27</v>
      </c>
      <c r="Q1719" s="3">
        <v>2</v>
      </c>
      <c r="R1719">
        <v>5.23</v>
      </c>
      <c r="S1719">
        <f>47646</f>
        <v>47646</v>
      </c>
      <c r="T1719">
        <v>16020</v>
      </c>
      <c r="U1719">
        <f t="shared" si="96"/>
        <v>2.9741573033707867</v>
      </c>
      <c r="X1719" t="s">
        <v>103</v>
      </c>
    </row>
    <row r="1720" spans="1:24" hidden="1" x14ac:dyDescent="0.2">
      <c r="A1720">
        <v>31</v>
      </c>
      <c r="B1720" t="s">
        <v>101</v>
      </c>
      <c r="C1720" t="s">
        <v>102</v>
      </c>
      <c r="D1720" s="2" t="s">
        <v>104</v>
      </c>
      <c r="E1720" s="2">
        <v>17.149999999999999</v>
      </c>
      <c r="F1720">
        <v>145.30000000000001</v>
      </c>
      <c r="G1720">
        <v>-17.25</v>
      </c>
      <c r="H1720">
        <v>145.05000000000001</v>
      </c>
      <c r="I1720">
        <v>760</v>
      </c>
      <c r="J1720" t="s">
        <v>6</v>
      </c>
      <c r="K1720" s="1">
        <v>39692</v>
      </c>
      <c r="L1720">
        <v>4</v>
      </c>
      <c r="M1720" t="s">
        <v>105</v>
      </c>
      <c r="N1720" t="s">
        <v>14</v>
      </c>
      <c r="O1720" t="s">
        <v>19</v>
      </c>
      <c r="P1720" t="s">
        <v>27</v>
      </c>
      <c r="Q1720" s="3">
        <v>3</v>
      </c>
      <c r="R1720">
        <v>5.52</v>
      </c>
      <c r="S1720">
        <f>47646</f>
        <v>47646</v>
      </c>
      <c r="T1720">
        <v>16020</v>
      </c>
      <c r="U1720">
        <f t="shared" si="96"/>
        <v>2.9741573033707867</v>
      </c>
      <c r="X1720" t="s">
        <v>103</v>
      </c>
    </row>
    <row r="1721" spans="1:24" hidden="1" x14ac:dyDescent="0.2">
      <c r="A1721">
        <v>31</v>
      </c>
      <c r="B1721" t="s">
        <v>101</v>
      </c>
      <c r="C1721" t="s">
        <v>102</v>
      </c>
      <c r="D1721" s="2" t="s">
        <v>104</v>
      </c>
      <c r="E1721" s="2">
        <v>17.149999999999999</v>
      </c>
      <c r="F1721">
        <v>145.30000000000001</v>
      </c>
      <c r="G1721">
        <v>-17.25</v>
      </c>
      <c r="H1721">
        <v>145.05000000000001</v>
      </c>
      <c r="I1721">
        <v>760</v>
      </c>
      <c r="J1721" t="s">
        <v>6</v>
      </c>
      <c r="K1721" s="1">
        <v>39692</v>
      </c>
      <c r="L1721">
        <v>4</v>
      </c>
      <c r="M1721" t="s">
        <v>105</v>
      </c>
      <c r="N1721" t="s">
        <v>14</v>
      </c>
      <c r="O1721" t="s">
        <v>19</v>
      </c>
      <c r="P1721" t="s">
        <v>27</v>
      </c>
      <c r="Q1721" s="3">
        <v>4</v>
      </c>
      <c r="R1721">
        <v>7.22</v>
      </c>
      <c r="S1721">
        <f>47646</f>
        <v>47646</v>
      </c>
      <c r="T1721">
        <v>16020</v>
      </c>
      <c r="U1721">
        <f t="shared" si="96"/>
        <v>2.9741573033707867</v>
      </c>
      <c r="X1721" t="s">
        <v>103</v>
      </c>
    </row>
    <row r="1722" spans="1:24" hidden="1" x14ac:dyDescent="0.2">
      <c r="A1722">
        <v>31</v>
      </c>
      <c r="B1722" t="s">
        <v>101</v>
      </c>
      <c r="C1722" t="s">
        <v>102</v>
      </c>
      <c r="D1722" s="2" t="s">
        <v>104</v>
      </c>
      <c r="E1722" s="2">
        <v>17.149999999999999</v>
      </c>
      <c r="F1722">
        <v>145.30000000000001</v>
      </c>
      <c r="G1722">
        <v>-17.25</v>
      </c>
      <c r="H1722">
        <v>145.05000000000001</v>
      </c>
      <c r="I1722">
        <v>760</v>
      </c>
      <c r="J1722" t="s">
        <v>6</v>
      </c>
      <c r="K1722" s="1">
        <v>39692</v>
      </c>
      <c r="L1722">
        <v>4</v>
      </c>
      <c r="M1722" t="s">
        <v>105</v>
      </c>
      <c r="N1722" t="s">
        <v>14</v>
      </c>
      <c r="O1722" t="s">
        <v>19</v>
      </c>
      <c r="P1722" t="s">
        <v>27</v>
      </c>
      <c r="Q1722" s="3">
        <v>5</v>
      </c>
      <c r="R1722">
        <v>4.32</v>
      </c>
      <c r="S1722">
        <f>47646</f>
        <v>47646</v>
      </c>
      <c r="T1722">
        <v>16020</v>
      </c>
      <c r="U1722">
        <f t="shared" si="96"/>
        <v>2.9741573033707867</v>
      </c>
      <c r="X1722" t="s">
        <v>103</v>
      </c>
    </row>
    <row r="1723" spans="1:24" hidden="1" x14ac:dyDescent="0.2">
      <c r="A1723">
        <v>31</v>
      </c>
      <c r="B1723" t="s">
        <v>101</v>
      </c>
      <c r="C1723" t="s">
        <v>102</v>
      </c>
      <c r="D1723" s="2" t="s">
        <v>104</v>
      </c>
      <c r="E1723" s="2">
        <v>17.149999999999999</v>
      </c>
      <c r="F1723">
        <v>145.30000000000001</v>
      </c>
      <c r="G1723">
        <v>-17.25</v>
      </c>
      <c r="H1723">
        <v>145.05000000000001</v>
      </c>
      <c r="I1723">
        <v>760</v>
      </c>
      <c r="J1723" t="s">
        <v>6</v>
      </c>
      <c r="K1723" s="1">
        <v>39692</v>
      </c>
      <c r="L1723">
        <v>4</v>
      </c>
      <c r="M1723" t="s">
        <v>105</v>
      </c>
      <c r="N1723" t="s">
        <v>14</v>
      </c>
      <c r="O1723" t="s">
        <v>19</v>
      </c>
      <c r="P1723" t="s">
        <v>27</v>
      </c>
      <c r="Q1723" s="3">
        <v>6</v>
      </c>
      <c r="R1723">
        <v>5.13</v>
      </c>
      <c r="S1723">
        <f>47646</f>
        <v>47646</v>
      </c>
      <c r="T1723">
        <v>16020</v>
      </c>
      <c r="U1723">
        <f t="shared" si="96"/>
        <v>2.9741573033707867</v>
      </c>
      <c r="X1723" t="s">
        <v>103</v>
      </c>
    </row>
    <row r="1724" spans="1:24" hidden="1" x14ac:dyDescent="0.2">
      <c r="A1724">
        <v>31</v>
      </c>
      <c r="B1724" t="s">
        <v>101</v>
      </c>
      <c r="C1724" t="s">
        <v>102</v>
      </c>
      <c r="D1724" s="2" t="s">
        <v>104</v>
      </c>
      <c r="E1724" s="2">
        <v>17.149999999999999</v>
      </c>
      <c r="F1724">
        <v>145.30000000000001</v>
      </c>
      <c r="G1724">
        <v>-17.25</v>
      </c>
      <c r="H1724">
        <v>145.05000000000001</v>
      </c>
      <c r="I1724">
        <v>760</v>
      </c>
      <c r="J1724" t="s">
        <v>6</v>
      </c>
      <c r="K1724" s="1">
        <v>39692</v>
      </c>
      <c r="L1724">
        <v>4</v>
      </c>
      <c r="M1724" t="s">
        <v>105</v>
      </c>
      <c r="N1724" t="s">
        <v>14</v>
      </c>
      <c r="O1724" t="s">
        <v>106</v>
      </c>
      <c r="P1724" t="s">
        <v>27</v>
      </c>
      <c r="Q1724" s="3">
        <v>1</v>
      </c>
      <c r="R1724">
        <v>12.75</v>
      </c>
      <c r="S1724">
        <f>47646</f>
        <v>47646</v>
      </c>
      <c r="T1724">
        <v>16020</v>
      </c>
      <c r="U1724">
        <f t="shared" si="96"/>
        <v>2.9741573033707867</v>
      </c>
      <c r="X1724" t="s">
        <v>103</v>
      </c>
    </row>
    <row r="1725" spans="1:24" hidden="1" x14ac:dyDescent="0.2">
      <c r="A1725">
        <v>31</v>
      </c>
      <c r="B1725" t="s">
        <v>101</v>
      </c>
      <c r="C1725" t="s">
        <v>102</v>
      </c>
      <c r="D1725" s="2" t="s">
        <v>104</v>
      </c>
      <c r="E1725" s="2">
        <v>17.149999999999999</v>
      </c>
      <c r="F1725">
        <v>145.30000000000001</v>
      </c>
      <c r="G1725">
        <v>-17.25</v>
      </c>
      <c r="H1725">
        <v>145.05000000000001</v>
      </c>
      <c r="I1725">
        <v>760</v>
      </c>
      <c r="J1725" t="s">
        <v>6</v>
      </c>
      <c r="K1725" s="1">
        <v>39692</v>
      </c>
      <c r="L1725">
        <v>4</v>
      </c>
      <c r="M1725" t="s">
        <v>105</v>
      </c>
      <c r="N1725" t="s">
        <v>14</v>
      </c>
      <c r="O1725" t="s">
        <v>106</v>
      </c>
      <c r="P1725" t="s">
        <v>27</v>
      </c>
      <c r="Q1725" s="3">
        <v>2</v>
      </c>
      <c r="R1725">
        <v>12.47</v>
      </c>
      <c r="S1725">
        <f>47646</f>
        <v>47646</v>
      </c>
      <c r="T1725">
        <v>16020</v>
      </c>
      <c r="U1725">
        <f t="shared" si="96"/>
        <v>2.9741573033707867</v>
      </c>
      <c r="X1725" t="s">
        <v>103</v>
      </c>
    </row>
    <row r="1726" spans="1:24" hidden="1" x14ac:dyDescent="0.2">
      <c r="A1726">
        <v>31</v>
      </c>
      <c r="B1726" t="s">
        <v>101</v>
      </c>
      <c r="C1726" t="s">
        <v>102</v>
      </c>
      <c r="D1726" s="2" t="s">
        <v>104</v>
      </c>
      <c r="E1726" s="2">
        <v>17.149999999999999</v>
      </c>
      <c r="F1726">
        <v>145.30000000000001</v>
      </c>
      <c r="G1726">
        <v>-17.25</v>
      </c>
      <c r="H1726">
        <v>145.05000000000001</v>
      </c>
      <c r="I1726">
        <v>760</v>
      </c>
      <c r="J1726" t="s">
        <v>6</v>
      </c>
      <c r="K1726" s="1">
        <v>39692</v>
      </c>
      <c r="L1726">
        <v>4</v>
      </c>
      <c r="M1726" t="s">
        <v>105</v>
      </c>
      <c r="N1726" t="s">
        <v>14</v>
      </c>
      <c r="O1726" t="s">
        <v>106</v>
      </c>
      <c r="P1726" t="s">
        <v>27</v>
      </c>
      <c r="Q1726" s="3">
        <v>3</v>
      </c>
      <c r="R1726">
        <v>13.17</v>
      </c>
      <c r="S1726">
        <f>47646</f>
        <v>47646</v>
      </c>
      <c r="T1726">
        <v>16020</v>
      </c>
      <c r="U1726">
        <f t="shared" si="96"/>
        <v>2.9741573033707867</v>
      </c>
      <c r="X1726" t="s">
        <v>103</v>
      </c>
    </row>
    <row r="1727" spans="1:24" hidden="1" x14ac:dyDescent="0.2">
      <c r="A1727">
        <v>31</v>
      </c>
      <c r="B1727" t="s">
        <v>101</v>
      </c>
      <c r="C1727" t="s">
        <v>102</v>
      </c>
      <c r="D1727" s="2" t="s">
        <v>104</v>
      </c>
      <c r="E1727" s="2">
        <v>17.149999999999999</v>
      </c>
      <c r="F1727">
        <v>145.30000000000001</v>
      </c>
      <c r="G1727">
        <v>-17.25</v>
      </c>
      <c r="H1727">
        <v>145.05000000000001</v>
      </c>
      <c r="I1727">
        <v>760</v>
      </c>
      <c r="J1727" t="s">
        <v>6</v>
      </c>
      <c r="K1727" s="1">
        <v>39692</v>
      </c>
      <c r="L1727">
        <v>4</v>
      </c>
      <c r="M1727" t="s">
        <v>105</v>
      </c>
      <c r="N1727" t="s">
        <v>14</v>
      </c>
      <c r="O1727" t="s">
        <v>106</v>
      </c>
      <c r="P1727" t="s">
        <v>27</v>
      </c>
      <c r="Q1727" s="3">
        <v>4</v>
      </c>
      <c r="R1727">
        <v>13.04</v>
      </c>
      <c r="S1727">
        <f>47646</f>
        <v>47646</v>
      </c>
      <c r="T1727">
        <v>16020</v>
      </c>
      <c r="U1727">
        <f t="shared" si="96"/>
        <v>2.9741573033707867</v>
      </c>
      <c r="X1727" t="s">
        <v>103</v>
      </c>
    </row>
    <row r="1728" spans="1:24" hidden="1" x14ac:dyDescent="0.2">
      <c r="A1728">
        <v>31</v>
      </c>
      <c r="B1728" t="s">
        <v>101</v>
      </c>
      <c r="C1728" t="s">
        <v>102</v>
      </c>
      <c r="D1728" s="2" t="s">
        <v>104</v>
      </c>
      <c r="E1728" s="2">
        <v>17.149999999999999</v>
      </c>
      <c r="F1728">
        <v>145.30000000000001</v>
      </c>
      <c r="G1728">
        <v>-17.25</v>
      </c>
      <c r="H1728">
        <v>145.05000000000001</v>
      </c>
      <c r="I1728">
        <v>760</v>
      </c>
      <c r="J1728" t="s">
        <v>6</v>
      </c>
      <c r="K1728" s="1">
        <v>39692</v>
      </c>
      <c r="L1728">
        <v>4</v>
      </c>
      <c r="M1728" t="s">
        <v>105</v>
      </c>
      <c r="N1728" t="s">
        <v>14</v>
      </c>
      <c r="O1728" t="s">
        <v>106</v>
      </c>
      <c r="P1728" t="s">
        <v>27</v>
      </c>
      <c r="Q1728" s="3">
        <v>5</v>
      </c>
      <c r="R1728">
        <v>11.44</v>
      </c>
      <c r="S1728">
        <f>47646</f>
        <v>47646</v>
      </c>
      <c r="T1728">
        <v>16020</v>
      </c>
      <c r="U1728">
        <f t="shared" si="96"/>
        <v>2.9741573033707867</v>
      </c>
      <c r="X1728" t="s">
        <v>103</v>
      </c>
    </row>
    <row r="1729" spans="1:24" hidden="1" x14ac:dyDescent="0.2">
      <c r="A1729">
        <v>31</v>
      </c>
      <c r="B1729" t="s">
        <v>101</v>
      </c>
      <c r="C1729" t="s">
        <v>102</v>
      </c>
      <c r="D1729" s="2" t="s">
        <v>104</v>
      </c>
      <c r="E1729" s="2">
        <v>17.149999999999999</v>
      </c>
      <c r="F1729">
        <v>145.30000000000001</v>
      </c>
      <c r="G1729">
        <v>-17.25</v>
      </c>
      <c r="H1729">
        <v>145.05000000000001</v>
      </c>
      <c r="I1729">
        <v>760</v>
      </c>
      <c r="J1729" t="s">
        <v>6</v>
      </c>
      <c r="K1729" s="1">
        <v>39692</v>
      </c>
      <c r="L1729">
        <v>4</v>
      </c>
      <c r="M1729" t="s">
        <v>105</v>
      </c>
      <c r="N1729" t="s">
        <v>14</v>
      </c>
      <c r="O1729" t="s">
        <v>106</v>
      </c>
      <c r="P1729" t="s">
        <v>27</v>
      </c>
      <c r="Q1729" s="3">
        <v>6</v>
      </c>
      <c r="R1729">
        <v>11.27</v>
      </c>
      <c r="S1729">
        <f>47646</f>
        <v>47646</v>
      </c>
      <c r="T1729">
        <v>16020</v>
      </c>
      <c r="U1729">
        <f t="shared" si="96"/>
        <v>2.9741573033707867</v>
      </c>
      <c r="X1729" t="s">
        <v>103</v>
      </c>
    </row>
    <row r="1730" spans="1:24" hidden="1" x14ac:dyDescent="0.2">
      <c r="A1730">
        <v>31</v>
      </c>
      <c r="B1730" t="s">
        <v>101</v>
      </c>
      <c r="C1730" t="s">
        <v>102</v>
      </c>
      <c r="D1730" s="2" t="s">
        <v>104</v>
      </c>
      <c r="E1730" s="2">
        <v>17.149999999999999</v>
      </c>
      <c r="F1730">
        <v>145.30000000000001</v>
      </c>
      <c r="G1730">
        <v>-17.25</v>
      </c>
      <c r="H1730">
        <v>145.05000000000001</v>
      </c>
      <c r="I1730">
        <v>760</v>
      </c>
      <c r="J1730" t="s">
        <v>6</v>
      </c>
      <c r="K1730" s="1">
        <v>39692</v>
      </c>
      <c r="L1730">
        <v>4</v>
      </c>
      <c r="M1730" t="s">
        <v>105</v>
      </c>
      <c r="N1730" t="s">
        <v>14</v>
      </c>
      <c r="O1730" t="s">
        <v>106</v>
      </c>
      <c r="P1730" t="s">
        <v>27</v>
      </c>
      <c r="Q1730" s="3">
        <v>1</v>
      </c>
      <c r="R1730">
        <v>2.56</v>
      </c>
      <c r="S1730">
        <f>47646</f>
        <v>47646</v>
      </c>
      <c r="T1730">
        <v>16020</v>
      </c>
      <c r="U1730">
        <f t="shared" si="96"/>
        <v>2.9741573033707867</v>
      </c>
      <c r="X1730" t="s">
        <v>103</v>
      </c>
    </row>
    <row r="1731" spans="1:24" hidden="1" x14ac:dyDescent="0.2">
      <c r="A1731">
        <v>31</v>
      </c>
      <c r="B1731" t="s">
        <v>101</v>
      </c>
      <c r="C1731" t="s">
        <v>102</v>
      </c>
      <c r="D1731" s="2" t="s">
        <v>104</v>
      </c>
      <c r="E1731" s="2">
        <v>17.149999999999999</v>
      </c>
      <c r="F1731">
        <v>145.30000000000001</v>
      </c>
      <c r="G1731">
        <v>-17.25</v>
      </c>
      <c r="H1731">
        <v>145.05000000000001</v>
      </c>
      <c r="I1731">
        <v>760</v>
      </c>
      <c r="J1731" t="s">
        <v>6</v>
      </c>
      <c r="K1731" s="1">
        <v>39692</v>
      </c>
      <c r="L1731">
        <v>4</v>
      </c>
      <c r="M1731" t="s">
        <v>105</v>
      </c>
      <c r="N1731" t="s">
        <v>14</v>
      </c>
      <c r="O1731" t="s">
        <v>106</v>
      </c>
      <c r="P1731" t="s">
        <v>27</v>
      </c>
      <c r="Q1731" s="3">
        <v>2</v>
      </c>
      <c r="R1731">
        <v>2.54</v>
      </c>
      <c r="S1731">
        <f>47646</f>
        <v>47646</v>
      </c>
      <c r="T1731">
        <v>16020</v>
      </c>
      <c r="U1731">
        <f t="shared" si="96"/>
        <v>2.9741573033707867</v>
      </c>
      <c r="X1731" t="s">
        <v>103</v>
      </c>
    </row>
    <row r="1732" spans="1:24" hidden="1" x14ac:dyDescent="0.2">
      <c r="A1732">
        <v>31</v>
      </c>
      <c r="B1732" t="s">
        <v>101</v>
      </c>
      <c r="C1732" t="s">
        <v>102</v>
      </c>
      <c r="D1732" s="2" t="s">
        <v>104</v>
      </c>
      <c r="E1732" s="2">
        <v>17.149999999999999</v>
      </c>
      <c r="F1732">
        <v>145.30000000000001</v>
      </c>
      <c r="G1732">
        <v>-17.25</v>
      </c>
      <c r="H1732">
        <v>145.05000000000001</v>
      </c>
      <c r="I1732">
        <v>760</v>
      </c>
      <c r="J1732" t="s">
        <v>6</v>
      </c>
      <c r="K1732" s="1">
        <v>39692</v>
      </c>
      <c r="L1732">
        <v>4</v>
      </c>
      <c r="M1732" t="s">
        <v>105</v>
      </c>
      <c r="N1732" t="s">
        <v>14</v>
      </c>
      <c r="O1732" t="s">
        <v>106</v>
      </c>
      <c r="P1732" t="s">
        <v>27</v>
      </c>
      <c r="Q1732" s="3">
        <v>3</v>
      </c>
      <c r="R1732">
        <v>1.57</v>
      </c>
      <c r="S1732">
        <f>47646</f>
        <v>47646</v>
      </c>
      <c r="T1732">
        <v>16020</v>
      </c>
      <c r="U1732">
        <f t="shared" si="96"/>
        <v>2.9741573033707867</v>
      </c>
      <c r="X1732" t="s">
        <v>103</v>
      </c>
    </row>
    <row r="1733" spans="1:24" hidden="1" x14ac:dyDescent="0.2">
      <c r="A1733">
        <v>31</v>
      </c>
      <c r="B1733" t="s">
        <v>101</v>
      </c>
      <c r="C1733" t="s">
        <v>102</v>
      </c>
      <c r="D1733" s="2" t="s">
        <v>104</v>
      </c>
      <c r="E1733" s="2">
        <v>17.149999999999999</v>
      </c>
      <c r="F1733">
        <v>145.30000000000001</v>
      </c>
      <c r="G1733">
        <v>-17.25</v>
      </c>
      <c r="H1733">
        <v>145.05000000000001</v>
      </c>
      <c r="I1733">
        <v>760</v>
      </c>
      <c r="J1733" t="s">
        <v>6</v>
      </c>
      <c r="K1733" s="1">
        <v>39692</v>
      </c>
      <c r="L1733">
        <v>4</v>
      </c>
      <c r="M1733" t="s">
        <v>105</v>
      </c>
      <c r="N1733" t="s">
        <v>14</v>
      </c>
      <c r="O1733" t="s">
        <v>106</v>
      </c>
      <c r="P1733" t="s">
        <v>27</v>
      </c>
      <c r="Q1733" s="3">
        <v>4</v>
      </c>
      <c r="R1733">
        <v>3.53</v>
      </c>
      <c r="S1733">
        <f>47646</f>
        <v>47646</v>
      </c>
      <c r="T1733">
        <v>16020</v>
      </c>
      <c r="U1733">
        <f t="shared" si="96"/>
        <v>2.9741573033707867</v>
      </c>
      <c r="X1733" t="s">
        <v>103</v>
      </c>
    </row>
    <row r="1734" spans="1:24" hidden="1" x14ac:dyDescent="0.2">
      <c r="A1734">
        <v>31</v>
      </c>
      <c r="B1734" t="s">
        <v>101</v>
      </c>
      <c r="C1734" t="s">
        <v>102</v>
      </c>
      <c r="D1734" s="2" t="s">
        <v>104</v>
      </c>
      <c r="E1734" s="2">
        <v>17.149999999999999</v>
      </c>
      <c r="F1734">
        <v>145.30000000000001</v>
      </c>
      <c r="G1734">
        <v>-17.25</v>
      </c>
      <c r="H1734">
        <v>145.05000000000001</v>
      </c>
      <c r="I1734">
        <v>760</v>
      </c>
      <c r="J1734" t="s">
        <v>6</v>
      </c>
      <c r="K1734" s="1">
        <v>39692</v>
      </c>
      <c r="L1734">
        <v>4</v>
      </c>
      <c r="M1734" t="s">
        <v>105</v>
      </c>
      <c r="N1734" t="s">
        <v>14</v>
      </c>
      <c r="O1734" t="s">
        <v>106</v>
      </c>
      <c r="P1734" t="s">
        <v>27</v>
      </c>
      <c r="Q1734" s="3">
        <v>5</v>
      </c>
      <c r="R1734">
        <v>2.69</v>
      </c>
      <c r="S1734">
        <f>47646</f>
        <v>47646</v>
      </c>
      <c r="T1734">
        <v>16020</v>
      </c>
      <c r="U1734">
        <f t="shared" si="96"/>
        <v>2.9741573033707867</v>
      </c>
      <c r="X1734" t="s">
        <v>103</v>
      </c>
    </row>
    <row r="1735" spans="1:24" hidden="1" x14ac:dyDescent="0.2">
      <c r="A1735">
        <v>31</v>
      </c>
      <c r="B1735" t="s">
        <v>101</v>
      </c>
      <c r="C1735" t="s">
        <v>102</v>
      </c>
      <c r="D1735" s="2" t="s">
        <v>104</v>
      </c>
      <c r="E1735" s="2">
        <v>17.149999999999999</v>
      </c>
      <c r="F1735">
        <v>145.30000000000001</v>
      </c>
      <c r="G1735">
        <v>-17.25</v>
      </c>
      <c r="H1735">
        <v>145.05000000000001</v>
      </c>
      <c r="I1735">
        <v>760</v>
      </c>
      <c r="J1735" t="s">
        <v>6</v>
      </c>
      <c r="K1735" s="1">
        <v>39692</v>
      </c>
      <c r="L1735">
        <v>4</v>
      </c>
      <c r="M1735" t="s">
        <v>105</v>
      </c>
      <c r="N1735" t="s">
        <v>14</v>
      </c>
      <c r="O1735" t="s">
        <v>106</v>
      </c>
      <c r="P1735" t="s">
        <v>27</v>
      </c>
      <c r="Q1735" s="3">
        <v>6</v>
      </c>
      <c r="R1735">
        <v>2.76</v>
      </c>
      <c r="S1735">
        <f>47646</f>
        <v>47646</v>
      </c>
      <c r="T1735">
        <v>16020</v>
      </c>
      <c r="U1735">
        <f t="shared" si="96"/>
        <v>2.9741573033707867</v>
      </c>
      <c r="X1735" t="s">
        <v>103</v>
      </c>
    </row>
    <row r="1736" spans="1:24" hidden="1" x14ac:dyDescent="0.2">
      <c r="A1736">
        <v>31</v>
      </c>
      <c r="B1736" t="s">
        <v>101</v>
      </c>
      <c r="C1736" t="s">
        <v>102</v>
      </c>
      <c r="D1736" s="2" t="s">
        <v>104</v>
      </c>
      <c r="E1736" s="2">
        <v>17.149999999999999</v>
      </c>
      <c r="F1736">
        <v>145.30000000000001</v>
      </c>
      <c r="G1736">
        <v>-17.25</v>
      </c>
      <c r="H1736">
        <v>145.05000000000001</v>
      </c>
      <c r="I1736">
        <v>760</v>
      </c>
      <c r="J1736" t="s">
        <v>6</v>
      </c>
      <c r="K1736" s="1">
        <v>39692</v>
      </c>
      <c r="L1736">
        <v>4</v>
      </c>
      <c r="M1736" t="s">
        <v>105</v>
      </c>
      <c r="N1736" t="s">
        <v>14</v>
      </c>
      <c r="O1736" t="s">
        <v>18</v>
      </c>
      <c r="P1736" t="s">
        <v>27</v>
      </c>
      <c r="Q1736" s="3">
        <v>1</v>
      </c>
      <c r="R1736">
        <v>2.59</v>
      </c>
      <c r="S1736">
        <f>47646</f>
        <v>47646</v>
      </c>
      <c r="T1736">
        <v>16020</v>
      </c>
      <c r="U1736">
        <f t="shared" si="96"/>
        <v>2.9741573033707867</v>
      </c>
      <c r="X1736" t="s">
        <v>103</v>
      </c>
    </row>
    <row r="1737" spans="1:24" hidden="1" x14ac:dyDescent="0.2">
      <c r="A1737">
        <v>31</v>
      </c>
      <c r="B1737" t="s">
        <v>101</v>
      </c>
      <c r="C1737" t="s">
        <v>102</v>
      </c>
      <c r="D1737" s="2" t="s">
        <v>104</v>
      </c>
      <c r="E1737" s="2">
        <v>17.149999999999999</v>
      </c>
      <c r="F1737">
        <v>145.30000000000001</v>
      </c>
      <c r="G1737">
        <v>-17.25</v>
      </c>
      <c r="H1737">
        <v>145.05000000000001</v>
      </c>
      <c r="I1737">
        <v>760</v>
      </c>
      <c r="J1737" t="s">
        <v>6</v>
      </c>
      <c r="K1737" s="1">
        <v>39692</v>
      </c>
      <c r="L1737">
        <v>4</v>
      </c>
      <c r="M1737" t="s">
        <v>105</v>
      </c>
      <c r="N1737" t="s">
        <v>14</v>
      </c>
      <c r="O1737" t="s">
        <v>18</v>
      </c>
      <c r="P1737" t="s">
        <v>27</v>
      </c>
      <c r="Q1737" s="3">
        <v>2</v>
      </c>
      <c r="R1737">
        <v>3.58</v>
      </c>
      <c r="S1737">
        <f>47646</f>
        <v>47646</v>
      </c>
      <c r="T1737">
        <v>16020</v>
      </c>
      <c r="U1737">
        <f t="shared" si="96"/>
        <v>2.9741573033707867</v>
      </c>
      <c r="X1737" t="s">
        <v>103</v>
      </c>
    </row>
    <row r="1738" spans="1:24" hidden="1" x14ac:dyDescent="0.2">
      <c r="A1738">
        <v>31</v>
      </c>
      <c r="B1738" t="s">
        <v>101</v>
      </c>
      <c r="C1738" t="s">
        <v>102</v>
      </c>
      <c r="D1738" s="2" t="s">
        <v>104</v>
      </c>
      <c r="E1738" s="2">
        <v>17.149999999999999</v>
      </c>
      <c r="F1738">
        <v>145.30000000000001</v>
      </c>
      <c r="G1738">
        <v>-17.25</v>
      </c>
      <c r="H1738">
        <v>145.05000000000001</v>
      </c>
      <c r="I1738">
        <v>760</v>
      </c>
      <c r="J1738" t="s">
        <v>6</v>
      </c>
      <c r="K1738" s="1">
        <v>39692</v>
      </c>
      <c r="L1738">
        <v>4</v>
      </c>
      <c r="M1738" t="s">
        <v>105</v>
      </c>
      <c r="N1738" t="s">
        <v>14</v>
      </c>
      <c r="O1738" t="s">
        <v>18</v>
      </c>
      <c r="P1738" t="s">
        <v>27</v>
      </c>
      <c r="Q1738" s="3">
        <v>3</v>
      </c>
      <c r="R1738">
        <v>2.83</v>
      </c>
      <c r="S1738">
        <f>47646</f>
        <v>47646</v>
      </c>
      <c r="T1738">
        <v>16020</v>
      </c>
      <c r="U1738">
        <f t="shared" si="96"/>
        <v>2.9741573033707867</v>
      </c>
      <c r="X1738" t="s">
        <v>103</v>
      </c>
    </row>
    <row r="1739" spans="1:24" hidden="1" x14ac:dyDescent="0.2">
      <c r="A1739">
        <v>31</v>
      </c>
      <c r="B1739" t="s">
        <v>101</v>
      </c>
      <c r="C1739" t="s">
        <v>102</v>
      </c>
      <c r="D1739" s="2" t="s">
        <v>104</v>
      </c>
      <c r="E1739" s="2">
        <v>17.149999999999999</v>
      </c>
      <c r="F1739">
        <v>145.30000000000001</v>
      </c>
      <c r="G1739">
        <v>-17.25</v>
      </c>
      <c r="H1739">
        <v>145.05000000000001</v>
      </c>
      <c r="I1739">
        <v>760</v>
      </c>
      <c r="J1739" t="s">
        <v>6</v>
      </c>
      <c r="K1739" s="1">
        <v>39692</v>
      </c>
      <c r="L1739">
        <v>4</v>
      </c>
      <c r="M1739" t="s">
        <v>105</v>
      </c>
      <c r="N1739" t="s">
        <v>14</v>
      </c>
      <c r="O1739" t="s">
        <v>18</v>
      </c>
      <c r="P1739" t="s">
        <v>27</v>
      </c>
      <c r="Q1739" s="3">
        <v>4</v>
      </c>
      <c r="R1739">
        <v>3.29</v>
      </c>
      <c r="S1739">
        <f>47646</f>
        <v>47646</v>
      </c>
      <c r="T1739">
        <v>16020</v>
      </c>
      <c r="U1739">
        <f t="shared" si="96"/>
        <v>2.9741573033707867</v>
      </c>
      <c r="X1739" t="s">
        <v>103</v>
      </c>
    </row>
    <row r="1740" spans="1:24" hidden="1" x14ac:dyDescent="0.2">
      <c r="A1740">
        <v>31</v>
      </c>
      <c r="B1740" t="s">
        <v>101</v>
      </c>
      <c r="C1740" t="s">
        <v>102</v>
      </c>
      <c r="D1740" s="2" t="s">
        <v>104</v>
      </c>
      <c r="E1740" s="2">
        <v>17.149999999999999</v>
      </c>
      <c r="F1740">
        <v>145.30000000000001</v>
      </c>
      <c r="G1740">
        <v>-17.25</v>
      </c>
      <c r="H1740">
        <v>145.05000000000001</v>
      </c>
      <c r="I1740">
        <v>760</v>
      </c>
      <c r="J1740" t="s">
        <v>6</v>
      </c>
      <c r="K1740" s="1">
        <v>39692</v>
      </c>
      <c r="L1740">
        <v>4</v>
      </c>
      <c r="M1740" t="s">
        <v>105</v>
      </c>
      <c r="N1740" t="s">
        <v>14</v>
      </c>
      <c r="O1740" t="s">
        <v>18</v>
      </c>
      <c r="P1740" t="s">
        <v>27</v>
      </c>
      <c r="Q1740" s="3">
        <v>5</v>
      </c>
      <c r="R1740">
        <v>2.69</v>
      </c>
      <c r="S1740">
        <f>47646</f>
        <v>47646</v>
      </c>
      <c r="T1740">
        <v>16020</v>
      </c>
      <c r="U1740">
        <f t="shared" si="96"/>
        <v>2.9741573033707867</v>
      </c>
      <c r="X1740" t="s">
        <v>103</v>
      </c>
    </row>
    <row r="1741" spans="1:24" hidden="1" x14ac:dyDescent="0.2">
      <c r="A1741">
        <v>31</v>
      </c>
      <c r="B1741" t="s">
        <v>101</v>
      </c>
      <c r="C1741" t="s">
        <v>102</v>
      </c>
      <c r="D1741" s="2" t="s">
        <v>104</v>
      </c>
      <c r="E1741" s="2">
        <v>17.149999999999999</v>
      </c>
      <c r="F1741">
        <v>145.30000000000001</v>
      </c>
      <c r="G1741">
        <v>-17.25</v>
      </c>
      <c r="H1741">
        <v>145.05000000000001</v>
      </c>
      <c r="I1741">
        <v>760</v>
      </c>
      <c r="J1741" t="s">
        <v>6</v>
      </c>
      <c r="K1741" s="1">
        <v>39692</v>
      </c>
      <c r="L1741">
        <v>4</v>
      </c>
      <c r="M1741" t="s">
        <v>105</v>
      </c>
      <c r="N1741" t="s">
        <v>14</v>
      </c>
      <c r="O1741" t="s">
        <v>18</v>
      </c>
      <c r="P1741" t="s">
        <v>27</v>
      </c>
      <c r="Q1741" s="3">
        <v>6</v>
      </c>
      <c r="R1741">
        <v>2.1800000000000002</v>
      </c>
      <c r="S1741">
        <f>47646</f>
        <v>47646</v>
      </c>
      <c r="T1741">
        <v>16020</v>
      </c>
      <c r="U1741">
        <f t="shared" si="96"/>
        <v>2.9741573033707867</v>
      </c>
      <c r="X1741" t="s">
        <v>103</v>
      </c>
    </row>
    <row r="1742" spans="1:24" x14ac:dyDescent="0.2">
      <c r="A1742">
        <v>31</v>
      </c>
      <c r="B1742" t="s">
        <v>101</v>
      </c>
      <c r="C1742" t="s">
        <v>102</v>
      </c>
      <c r="D1742" s="2" t="s">
        <v>104</v>
      </c>
      <c r="E1742" s="2">
        <v>17.149999999999999</v>
      </c>
      <c r="F1742">
        <v>145.30000000000001</v>
      </c>
      <c r="G1742">
        <v>-17.25</v>
      </c>
      <c r="H1742">
        <v>145.05000000000001</v>
      </c>
      <c r="I1742">
        <v>760</v>
      </c>
      <c r="J1742" t="s">
        <v>6</v>
      </c>
      <c r="K1742" s="1">
        <v>39692</v>
      </c>
      <c r="L1742">
        <v>4</v>
      </c>
      <c r="M1742" t="s">
        <v>105</v>
      </c>
      <c r="N1742" t="s">
        <v>24</v>
      </c>
      <c r="O1742" t="s">
        <v>15</v>
      </c>
      <c r="P1742" s="3" t="s">
        <v>27</v>
      </c>
      <c r="Q1742">
        <v>1</v>
      </c>
      <c r="R1742">
        <v>19.614000000000001</v>
      </c>
      <c r="S1742">
        <f>47646</f>
        <v>47646</v>
      </c>
      <c r="T1742">
        <v>16020</v>
      </c>
      <c r="U1742">
        <f t="shared" si="96"/>
        <v>2.9741573033707867</v>
      </c>
      <c r="X1742" t="s">
        <v>103</v>
      </c>
    </row>
    <row r="1743" spans="1:24" x14ac:dyDescent="0.2">
      <c r="A1743">
        <v>31</v>
      </c>
      <c r="B1743" t="s">
        <v>101</v>
      </c>
      <c r="C1743" t="s">
        <v>102</v>
      </c>
      <c r="D1743" s="2" t="s">
        <v>104</v>
      </c>
      <c r="E1743" s="2">
        <v>17.149999999999999</v>
      </c>
      <c r="F1743">
        <v>145.30000000000001</v>
      </c>
      <c r="G1743">
        <v>-17.25</v>
      </c>
      <c r="H1743">
        <v>145.05000000000001</v>
      </c>
      <c r="I1743">
        <v>760</v>
      </c>
      <c r="J1743" t="s">
        <v>6</v>
      </c>
      <c r="K1743" s="1">
        <v>39692</v>
      </c>
      <c r="L1743">
        <v>4</v>
      </c>
      <c r="M1743" t="s">
        <v>105</v>
      </c>
      <c r="N1743" t="s">
        <v>24</v>
      </c>
      <c r="O1743" t="s">
        <v>15</v>
      </c>
      <c r="P1743" s="3" t="s">
        <v>27</v>
      </c>
      <c r="Q1743">
        <v>2</v>
      </c>
      <c r="R1743">
        <v>27.510999999999999</v>
      </c>
      <c r="S1743">
        <f>47646</f>
        <v>47646</v>
      </c>
      <c r="T1743">
        <v>16020</v>
      </c>
      <c r="U1743">
        <f t="shared" si="96"/>
        <v>2.9741573033707867</v>
      </c>
      <c r="X1743" t="s">
        <v>103</v>
      </c>
    </row>
    <row r="1744" spans="1:24" x14ac:dyDescent="0.2">
      <c r="A1744">
        <v>31</v>
      </c>
      <c r="B1744" t="s">
        <v>101</v>
      </c>
      <c r="C1744" t="s">
        <v>102</v>
      </c>
      <c r="D1744" s="2" t="s">
        <v>104</v>
      </c>
      <c r="E1744" s="2">
        <v>17.149999999999999</v>
      </c>
      <c r="F1744">
        <v>145.30000000000001</v>
      </c>
      <c r="G1744">
        <v>-17.25</v>
      </c>
      <c r="H1744">
        <v>145.05000000000001</v>
      </c>
      <c r="I1744">
        <v>760</v>
      </c>
      <c r="J1744" t="s">
        <v>6</v>
      </c>
      <c r="K1744" s="1">
        <v>39692</v>
      </c>
      <c r="L1744">
        <v>4</v>
      </c>
      <c r="M1744" t="s">
        <v>105</v>
      </c>
      <c r="N1744" t="s">
        <v>24</v>
      </c>
      <c r="O1744" t="s">
        <v>15</v>
      </c>
      <c r="P1744" s="3" t="s">
        <v>27</v>
      </c>
      <c r="Q1744">
        <v>3</v>
      </c>
      <c r="R1744">
        <v>19.591999999999999</v>
      </c>
      <c r="S1744">
        <f>47646</f>
        <v>47646</v>
      </c>
      <c r="T1744">
        <v>16020</v>
      </c>
      <c r="U1744">
        <f t="shared" si="96"/>
        <v>2.9741573033707867</v>
      </c>
      <c r="X1744" t="s">
        <v>103</v>
      </c>
    </row>
    <row r="1745" spans="1:24" x14ac:dyDescent="0.2">
      <c r="A1745">
        <v>31</v>
      </c>
      <c r="B1745" t="s">
        <v>101</v>
      </c>
      <c r="C1745" t="s">
        <v>102</v>
      </c>
      <c r="D1745" s="2" t="s">
        <v>104</v>
      </c>
      <c r="E1745" s="2">
        <v>17.149999999999999</v>
      </c>
      <c r="F1745">
        <v>145.30000000000001</v>
      </c>
      <c r="G1745">
        <v>-17.25</v>
      </c>
      <c r="H1745">
        <v>145.05000000000001</v>
      </c>
      <c r="I1745">
        <v>760</v>
      </c>
      <c r="J1745" t="s">
        <v>6</v>
      </c>
      <c r="K1745" s="1">
        <v>39692</v>
      </c>
      <c r="L1745">
        <v>4</v>
      </c>
      <c r="M1745" t="s">
        <v>105</v>
      </c>
      <c r="N1745" t="s">
        <v>24</v>
      </c>
      <c r="O1745" t="s">
        <v>15</v>
      </c>
      <c r="P1745" s="3" t="s">
        <v>27</v>
      </c>
      <c r="Q1745">
        <v>4</v>
      </c>
      <c r="R1745">
        <v>21.132000000000001</v>
      </c>
      <c r="S1745">
        <f>47646</f>
        <v>47646</v>
      </c>
      <c r="T1745">
        <v>16020</v>
      </c>
      <c r="U1745">
        <f t="shared" si="96"/>
        <v>2.9741573033707867</v>
      </c>
      <c r="X1745" t="s">
        <v>103</v>
      </c>
    </row>
    <row r="1746" spans="1:24" x14ac:dyDescent="0.2">
      <c r="A1746">
        <v>31</v>
      </c>
      <c r="B1746" t="s">
        <v>101</v>
      </c>
      <c r="C1746" t="s">
        <v>102</v>
      </c>
      <c r="D1746" s="2" t="s">
        <v>104</v>
      </c>
      <c r="E1746" s="2">
        <v>17.149999999999999</v>
      </c>
      <c r="F1746">
        <v>145.30000000000001</v>
      </c>
      <c r="G1746">
        <v>-17.25</v>
      </c>
      <c r="H1746">
        <v>145.05000000000001</v>
      </c>
      <c r="I1746">
        <v>760</v>
      </c>
      <c r="J1746" t="s">
        <v>6</v>
      </c>
      <c r="K1746" s="1">
        <v>39692</v>
      </c>
      <c r="L1746">
        <v>4</v>
      </c>
      <c r="M1746" t="s">
        <v>105</v>
      </c>
      <c r="N1746" t="s">
        <v>24</v>
      </c>
      <c r="O1746" t="s">
        <v>15</v>
      </c>
      <c r="P1746" s="3" t="s">
        <v>27</v>
      </c>
      <c r="Q1746">
        <v>5</v>
      </c>
      <c r="R1746">
        <v>26.135999999999999</v>
      </c>
      <c r="S1746">
        <f>47646</f>
        <v>47646</v>
      </c>
      <c r="T1746">
        <v>16020</v>
      </c>
      <c r="U1746">
        <f t="shared" si="96"/>
        <v>2.9741573033707867</v>
      </c>
      <c r="X1746" t="s">
        <v>103</v>
      </c>
    </row>
    <row r="1747" spans="1:24" x14ac:dyDescent="0.2">
      <c r="A1747">
        <v>31</v>
      </c>
      <c r="B1747" t="s">
        <v>101</v>
      </c>
      <c r="C1747" t="s">
        <v>102</v>
      </c>
      <c r="D1747" s="2" t="s">
        <v>104</v>
      </c>
      <c r="E1747" s="2">
        <v>17.149999999999999</v>
      </c>
      <c r="F1747">
        <v>145.30000000000001</v>
      </c>
      <c r="G1747">
        <v>-17.25</v>
      </c>
      <c r="H1747">
        <v>145.05000000000001</v>
      </c>
      <c r="I1747">
        <v>760</v>
      </c>
      <c r="J1747" t="s">
        <v>6</v>
      </c>
      <c r="K1747" s="1">
        <v>39692</v>
      </c>
      <c r="L1747">
        <v>4</v>
      </c>
      <c r="M1747" t="s">
        <v>105</v>
      </c>
      <c r="N1747" t="s">
        <v>24</v>
      </c>
      <c r="O1747" t="s">
        <v>15</v>
      </c>
      <c r="P1747" s="3" t="s">
        <v>27</v>
      </c>
      <c r="Q1747">
        <v>6</v>
      </c>
      <c r="R1747">
        <v>23.645</v>
      </c>
      <c r="S1747">
        <f>47646</f>
        <v>47646</v>
      </c>
      <c r="T1747">
        <v>16020</v>
      </c>
      <c r="U1747">
        <f t="shared" si="96"/>
        <v>2.9741573033707867</v>
      </c>
      <c r="X1747" t="s">
        <v>103</v>
      </c>
    </row>
    <row r="1748" spans="1:24" x14ac:dyDescent="0.2">
      <c r="A1748">
        <v>31</v>
      </c>
      <c r="B1748" t="s">
        <v>101</v>
      </c>
      <c r="C1748" t="s">
        <v>102</v>
      </c>
      <c r="D1748" s="2" t="s">
        <v>104</v>
      </c>
      <c r="E1748" s="2">
        <v>17.149999999999999</v>
      </c>
      <c r="F1748">
        <v>145.30000000000001</v>
      </c>
      <c r="G1748">
        <v>-17.25</v>
      </c>
      <c r="H1748">
        <v>145.05000000000001</v>
      </c>
      <c r="I1748">
        <v>760</v>
      </c>
      <c r="J1748" t="s">
        <v>6</v>
      </c>
      <c r="K1748" s="1">
        <v>39692</v>
      </c>
      <c r="L1748">
        <v>4</v>
      </c>
      <c r="M1748" t="s">
        <v>105</v>
      </c>
      <c r="N1748" t="s">
        <v>24</v>
      </c>
      <c r="O1748" t="s">
        <v>15</v>
      </c>
      <c r="P1748" s="3" t="s">
        <v>27</v>
      </c>
      <c r="Q1748">
        <v>7</v>
      </c>
      <c r="R1748">
        <v>16.893999999999998</v>
      </c>
      <c r="S1748">
        <f>47646</f>
        <v>47646</v>
      </c>
      <c r="T1748">
        <v>16020</v>
      </c>
      <c r="U1748">
        <f t="shared" si="96"/>
        <v>2.9741573033707867</v>
      </c>
      <c r="X1748" t="s">
        <v>103</v>
      </c>
    </row>
    <row r="1749" spans="1:24" x14ac:dyDescent="0.2">
      <c r="A1749">
        <v>31</v>
      </c>
      <c r="B1749" t="s">
        <v>101</v>
      </c>
      <c r="C1749" t="s">
        <v>102</v>
      </c>
      <c r="D1749" s="2" t="s">
        <v>104</v>
      </c>
      <c r="E1749" s="2">
        <v>17.149999999999999</v>
      </c>
      <c r="F1749">
        <v>145.30000000000001</v>
      </c>
      <c r="G1749">
        <v>-17.25</v>
      </c>
      <c r="H1749">
        <v>145.05000000000001</v>
      </c>
      <c r="I1749">
        <v>760</v>
      </c>
      <c r="J1749" t="s">
        <v>6</v>
      </c>
      <c r="K1749" s="1">
        <v>39692</v>
      </c>
      <c r="L1749">
        <v>4</v>
      </c>
      <c r="M1749" t="s">
        <v>105</v>
      </c>
      <c r="N1749" t="s">
        <v>24</v>
      </c>
      <c r="O1749" t="s">
        <v>15</v>
      </c>
      <c r="P1749" s="3" t="s">
        <v>27</v>
      </c>
      <c r="Q1749">
        <v>8</v>
      </c>
      <c r="R1749">
        <v>23.289000000000001</v>
      </c>
      <c r="S1749">
        <f>47646</f>
        <v>47646</v>
      </c>
      <c r="T1749">
        <v>16020</v>
      </c>
      <c r="U1749">
        <f t="shared" si="96"/>
        <v>2.9741573033707867</v>
      </c>
      <c r="X1749" t="s">
        <v>103</v>
      </c>
    </row>
    <row r="1750" spans="1:24" x14ac:dyDescent="0.2">
      <c r="A1750">
        <v>31</v>
      </c>
      <c r="B1750" t="s">
        <v>101</v>
      </c>
      <c r="C1750" t="s">
        <v>102</v>
      </c>
      <c r="D1750" s="2" t="s">
        <v>104</v>
      </c>
      <c r="E1750" s="2">
        <v>17.149999999999999</v>
      </c>
      <c r="F1750">
        <v>145.30000000000001</v>
      </c>
      <c r="G1750">
        <v>-17.25</v>
      </c>
      <c r="H1750">
        <v>145.05000000000001</v>
      </c>
      <c r="I1750">
        <v>760</v>
      </c>
      <c r="J1750" t="s">
        <v>6</v>
      </c>
      <c r="K1750" s="1">
        <v>39692</v>
      </c>
      <c r="L1750">
        <v>4</v>
      </c>
      <c r="M1750" t="s">
        <v>105</v>
      </c>
      <c r="N1750" t="s">
        <v>24</v>
      </c>
      <c r="O1750" t="s">
        <v>15</v>
      </c>
      <c r="P1750" s="3" t="s">
        <v>27</v>
      </c>
      <c r="Q1750">
        <v>9</v>
      </c>
      <c r="R1750">
        <v>25.219000000000001</v>
      </c>
      <c r="S1750">
        <f>47646</f>
        <v>47646</v>
      </c>
      <c r="T1750">
        <v>16020</v>
      </c>
      <c r="U1750">
        <f t="shared" si="96"/>
        <v>2.9741573033707867</v>
      </c>
      <c r="X1750" t="s">
        <v>103</v>
      </c>
    </row>
    <row r="1751" spans="1:24" x14ac:dyDescent="0.2">
      <c r="A1751">
        <v>31</v>
      </c>
      <c r="B1751" t="s">
        <v>101</v>
      </c>
      <c r="C1751" t="s">
        <v>102</v>
      </c>
      <c r="D1751" s="2" t="s">
        <v>104</v>
      </c>
      <c r="E1751" s="2">
        <v>17.149999999999999</v>
      </c>
      <c r="F1751">
        <v>145.30000000000001</v>
      </c>
      <c r="G1751">
        <v>-17.25</v>
      </c>
      <c r="H1751">
        <v>145.05000000000001</v>
      </c>
      <c r="I1751">
        <v>760</v>
      </c>
      <c r="J1751" t="s">
        <v>6</v>
      </c>
      <c r="K1751" s="1">
        <v>39692</v>
      </c>
      <c r="L1751">
        <v>4</v>
      </c>
      <c r="M1751" t="s">
        <v>105</v>
      </c>
      <c r="N1751" t="s">
        <v>24</v>
      </c>
      <c r="O1751" t="s">
        <v>15</v>
      </c>
      <c r="P1751" s="3" t="s">
        <v>27</v>
      </c>
      <c r="Q1751">
        <v>10</v>
      </c>
      <c r="R1751">
        <v>26.312999999999999</v>
      </c>
      <c r="S1751">
        <f>47646</f>
        <v>47646</v>
      </c>
      <c r="T1751">
        <v>16020</v>
      </c>
      <c r="U1751">
        <f t="shared" si="96"/>
        <v>2.9741573033707867</v>
      </c>
      <c r="X1751" t="s">
        <v>103</v>
      </c>
    </row>
    <row r="1752" spans="1:24" hidden="1" x14ac:dyDescent="0.2">
      <c r="A1752">
        <v>31</v>
      </c>
      <c r="B1752" t="s">
        <v>101</v>
      </c>
      <c r="C1752" t="s">
        <v>102</v>
      </c>
      <c r="D1752" s="2" t="s">
        <v>104</v>
      </c>
      <c r="E1752" s="2">
        <v>17.149999999999999</v>
      </c>
      <c r="F1752">
        <v>145.30000000000001</v>
      </c>
      <c r="G1752">
        <v>-17.25</v>
      </c>
      <c r="H1752">
        <v>145.05000000000001</v>
      </c>
      <c r="I1752">
        <v>760</v>
      </c>
      <c r="J1752" t="s">
        <v>6</v>
      </c>
      <c r="K1752" s="1">
        <v>39692</v>
      </c>
      <c r="L1752">
        <v>4</v>
      </c>
      <c r="M1752" t="s">
        <v>105</v>
      </c>
      <c r="N1752" t="s">
        <v>24</v>
      </c>
      <c r="O1752" t="s">
        <v>15</v>
      </c>
      <c r="P1752" s="3" t="s">
        <v>26</v>
      </c>
      <c r="Q1752">
        <v>11</v>
      </c>
      <c r="R1752">
        <v>27.914999999999999</v>
      </c>
      <c r="S1752">
        <f>47646</f>
        <v>47646</v>
      </c>
      <c r="T1752">
        <v>16020</v>
      </c>
      <c r="U1752">
        <f t="shared" si="96"/>
        <v>2.9741573033707867</v>
      </c>
      <c r="X1752" t="s">
        <v>103</v>
      </c>
    </row>
    <row r="1753" spans="1:24" hidden="1" x14ac:dyDescent="0.2">
      <c r="A1753">
        <v>31</v>
      </c>
      <c r="B1753" t="s">
        <v>101</v>
      </c>
      <c r="C1753" t="s">
        <v>102</v>
      </c>
      <c r="D1753" s="2" t="s">
        <v>104</v>
      </c>
      <c r="E1753" s="2">
        <v>17.149999999999999</v>
      </c>
      <c r="F1753">
        <v>145.30000000000001</v>
      </c>
      <c r="G1753">
        <v>-17.25</v>
      </c>
      <c r="H1753">
        <v>145.05000000000001</v>
      </c>
      <c r="I1753">
        <v>760</v>
      </c>
      <c r="J1753" t="s">
        <v>6</v>
      </c>
      <c r="K1753" s="1">
        <v>39692</v>
      </c>
      <c r="L1753">
        <v>4</v>
      </c>
      <c r="M1753" t="s">
        <v>105</v>
      </c>
      <c r="N1753" t="s">
        <v>24</v>
      </c>
      <c r="O1753" t="s">
        <v>15</v>
      </c>
      <c r="P1753" s="3" t="s">
        <v>26</v>
      </c>
      <c r="Q1753">
        <v>12</v>
      </c>
      <c r="R1753">
        <v>24.149000000000001</v>
      </c>
      <c r="S1753">
        <f>47646</f>
        <v>47646</v>
      </c>
      <c r="T1753">
        <v>16020</v>
      </c>
      <c r="U1753">
        <f t="shared" si="96"/>
        <v>2.9741573033707867</v>
      </c>
      <c r="X1753" t="s">
        <v>103</v>
      </c>
    </row>
    <row r="1754" spans="1:24" hidden="1" x14ac:dyDescent="0.2">
      <c r="A1754">
        <v>31</v>
      </c>
      <c r="B1754" t="s">
        <v>101</v>
      </c>
      <c r="C1754" t="s">
        <v>102</v>
      </c>
      <c r="D1754" s="2" t="s">
        <v>104</v>
      </c>
      <c r="E1754" s="2">
        <v>17.149999999999999</v>
      </c>
      <c r="F1754">
        <v>145.30000000000001</v>
      </c>
      <c r="G1754">
        <v>-17.25</v>
      </c>
      <c r="H1754">
        <v>145.05000000000001</v>
      </c>
      <c r="I1754">
        <v>760</v>
      </c>
      <c r="J1754" t="s">
        <v>6</v>
      </c>
      <c r="K1754" s="1">
        <v>39692</v>
      </c>
      <c r="L1754">
        <v>4</v>
      </c>
      <c r="M1754" t="s">
        <v>105</v>
      </c>
      <c r="N1754" t="s">
        <v>24</v>
      </c>
      <c r="O1754" t="s">
        <v>15</v>
      </c>
      <c r="P1754" s="3" t="s">
        <v>26</v>
      </c>
      <c r="Q1754">
        <v>13</v>
      </c>
      <c r="R1754">
        <v>28.99</v>
      </c>
      <c r="S1754">
        <f>47646</f>
        <v>47646</v>
      </c>
      <c r="T1754">
        <v>16020</v>
      </c>
      <c r="U1754">
        <f t="shared" si="96"/>
        <v>2.9741573033707867</v>
      </c>
      <c r="X1754" t="s">
        <v>103</v>
      </c>
    </row>
    <row r="1755" spans="1:24" hidden="1" x14ac:dyDescent="0.2">
      <c r="A1755">
        <v>31</v>
      </c>
      <c r="B1755" t="s">
        <v>101</v>
      </c>
      <c r="C1755" t="s">
        <v>102</v>
      </c>
      <c r="D1755" s="2" t="s">
        <v>104</v>
      </c>
      <c r="E1755" s="2">
        <v>17.149999999999999</v>
      </c>
      <c r="F1755">
        <v>145.30000000000001</v>
      </c>
      <c r="G1755">
        <v>-17.25</v>
      </c>
      <c r="H1755">
        <v>145.05000000000001</v>
      </c>
      <c r="I1755">
        <v>760</v>
      </c>
      <c r="J1755" t="s">
        <v>6</v>
      </c>
      <c r="K1755" s="1">
        <v>39692</v>
      </c>
      <c r="L1755">
        <v>4</v>
      </c>
      <c r="M1755" t="s">
        <v>105</v>
      </c>
      <c r="N1755" t="s">
        <v>24</v>
      </c>
      <c r="O1755" t="s">
        <v>15</v>
      </c>
      <c r="P1755" s="3" t="s">
        <v>26</v>
      </c>
      <c r="Q1755">
        <v>14</v>
      </c>
      <c r="R1755">
        <v>18.379000000000001</v>
      </c>
      <c r="S1755">
        <f>47646</f>
        <v>47646</v>
      </c>
      <c r="T1755">
        <v>16020</v>
      </c>
      <c r="U1755">
        <f t="shared" si="96"/>
        <v>2.9741573033707867</v>
      </c>
      <c r="X1755" t="s">
        <v>103</v>
      </c>
    </row>
    <row r="1756" spans="1:24" hidden="1" x14ac:dyDescent="0.2">
      <c r="A1756">
        <v>31</v>
      </c>
      <c r="B1756" t="s">
        <v>101</v>
      </c>
      <c r="C1756" t="s">
        <v>102</v>
      </c>
      <c r="D1756" s="2" t="s">
        <v>104</v>
      </c>
      <c r="E1756" s="2">
        <v>17.149999999999999</v>
      </c>
      <c r="F1756">
        <v>145.30000000000001</v>
      </c>
      <c r="G1756">
        <v>-17.25</v>
      </c>
      <c r="H1756">
        <v>145.05000000000001</v>
      </c>
      <c r="I1756">
        <v>760</v>
      </c>
      <c r="J1756" t="s">
        <v>6</v>
      </c>
      <c r="K1756" s="1">
        <v>39692</v>
      </c>
      <c r="L1756">
        <v>4</v>
      </c>
      <c r="M1756" t="s">
        <v>105</v>
      </c>
      <c r="N1756" t="s">
        <v>24</v>
      </c>
      <c r="O1756" t="s">
        <v>15</v>
      </c>
      <c r="P1756" s="3" t="s">
        <v>26</v>
      </c>
      <c r="Q1756">
        <v>15</v>
      </c>
      <c r="R1756">
        <v>26.445</v>
      </c>
      <c r="S1756">
        <f>47646</f>
        <v>47646</v>
      </c>
      <c r="T1756">
        <v>16020</v>
      </c>
      <c r="U1756">
        <f t="shared" si="96"/>
        <v>2.9741573033707867</v>
      </c>
      <c r="X1756" t="s">
        <v>103</v>
      </c>
    </row>
    <row r="1757" spans="1:24" hidden="1" x14ac:dyDescent="0.2">
      <c r="A1757">
        <v>31</v>
      </c>
      <c r="B1757" t="s">
        <v>101</v>
      </c>
      <c r="C1757" t="s">
        <v>102</v>
      </c>
      <c r="D1757" s="2" t="s">
        <v>104</v>
      </c>
      <c r="E1757" s="2">
        <v>17.149999999999999</v>
      </c>
      <c r="F1757">
        <v>145.30000000000001</v>
      </c>
      <c r="G1757">
        <v>-17.25</v>
      </c>
      <c r="H1757">
        <v>145.05000000000001</v>
      </c>
      <c r="I1757">
        <v>760</v>
      </c>
      <c r="J1757" t="s">
        <v>6</v>
      </c>
      <c r="K1757" s="1">
        <v>39692</v>
      </c>
      <c r="L1757">
        <v>4</v>
      </c>
      <c r="M1757" t="s">
        <v>105</v>
      </c>
      <c r="N1757" t="s">
        <v>24</v>
      </c>
      <c r="O1757" t="s">
        <v>15</v>
      </c>
      <c r="P1757" s="3" t="s">
        <v>26</v>
      </c>
      <c r="Q1757">
        <v>16</v>
      </c>
      <c r="R1757">
        <v>30.405000000000001</v>
      </c>
      <c r="S1757">
        <f>47646</f>
        <v>47646</v>
      </c>
      <c r="T1757">
        <v>16020</v>
      </c>
      <c r="U1757">
        <f t="shared" si="96"/>
        <v>2.9741573033707867</v>
      </c>
      <c r="X1757" t="s">
        <v>103</v>
      </c>
    </row>
    <row r="1758" spans="1:24" hidden="1" x14ac:dyDescent="0.2">
      <c r="A1758">
        <v>31</v>
      </c>
      <c r="B1758" t="s">
        <v>101</v>
      </c>
      <c r="C1758" t="s">
        <v>102</v>
      </c>
      <c r="D1758" s="2" t="s">
        <v>104</v>
      </c>
      <c r="E1758" s="2">
        <v>17.149999999999999</v>
      </c>
      <c r="F1758">
        <v>145.30000000000001</v>
      </c>
      <c r="G1758">
        <v>-17.25</v>
      </c>
      <c r="H1758">
        <v>145.05000000000001</v>
      </c>
      <c r="I1758">
        <v>760</v>
      </c>
      <c r="J1758" t="s">
        <v>6</v>
      </c>
      <c r="K1758" s="1">
        <v>39692</v>
      </c>
      <c r="L1758">
        <v>4</v>
      </c>
      <c r="M1758" t="s">
        <v>105</v>
      </c>
      <c r="N1758" t="s">
        <v>24</v>
      </c>
      <c r="O1758" t="s">
        <v>15</v>
      </c>
      <c r="P1758" s="3" t="s">
        <v>26</v>
      </c>
      <c r="Q1758">
        <v>17</v>
      </c>
      <c r="R1758">
        <v>28.529</v>
      </c>
      <c r="S1758">
        <f>47646</f>
        <v>47646</v>
      </c>
      <c r="T1758">
        <v>16020</v>
      </c>
      <c r="U1758">
        <f t="shared" si="96"/>
        <v>2.9741573033707867</v>
      </c>
      <c r="X1758" t="s">
        <v>103</v>
      </c>
    </row>
    <row r="1759" spans="1:24" hidden="1" x14ac:dyDescent="0.2">
      <c r="A1759">
        <v>31</v>
      </c>
      <c r="B1759" t="s">
        <v>101</v>
      </c>
      <c r="C1759" t="s">
        <v>102</v>
      </c>
      <c r="D1759" s="2" t="s">
        <v>104</v>
      </c>
      <c r="E1759" s="2">
        <v>17.149999999999999</v>
      </c>
      <c r="F1759">
        <v>145.30000000000001</v>
      </c>
      <c r="G1759">
        <v>-17.25</v>
      </c>
      <c r="H1759">
        <v>145.05000000000001</v>
      </c>
      <c r="I1759">
        <v>760</v>
      </c>
      <c r="J1759" t="s">
        <v>6</v>
      </c>
      <c r="K1759" s="1">
        <v>39692</v>
      </c>
      <c r="L1759">
        <v>4</v>
      </c>
      <c r="M1759" t="s">
        <v>105</v>
      </c>
      <c r="N1759" t="s">
        <v>24</v>
      </c>
      <c r="O1759" t="s">
        <v>15</v>
      </c>
      <c r="P1759" s="3" t="s">
        <v>26</v>
      </c>
      <c r="Q1759">
        <v>18</v>
      </c>
      <c r="R1759">
        <v>27.68</v>
      </c>
      <c r="S1759">
        <f>47646</f>
        <v>47646</v>
      </c>
      <c r="T1759">
        <v>16020</v>
      </c>
      <c r="U1759">
        <f t="shared" si="96"/>
        <v>2.9741573033707867</v>
      </c>
      <c r="X1759" t="s">
        <v>103</v>
      </c>
    </row>
    <row r="1760" spans="1:24" hidden="1" x14ac:dyDescent="0.2">
      <c r="A1760">
        <v>31</v>
      </c>
      <c r="B1760" t="s">
        <v>101</v>
      </c>
      <c r="C1760" t="s">
        <v>102</v>
      </c>
      <c r="D1760" s="2" t="s">
        <v>104</v>
      </c>
      <c r="E1760" s="2">
        <v>17.149999999999999</v>
      </c>
      <c r="F1760">
        <v>145.30000000000001</v>
      </c>
      <c r="G1760">
        <v>-17.25</v>
      </c>
      <c r="H1760">
        <v>145.05000000000001</v>
      </c>
      <c r="I1760">
        <v>760</v>
      </c>
      <c r="J1760" t="s">
        <v>6</v>
      </c>
      <c r="K1760" s="1">
        <v>39692</v>
      </c>
      <c r="L1760">
        <v>4</v>
      </c>
      <c r="M1760" t="s">
        <v>105</v>
      </c>
      <c r="N1760" t="s">
        <v>24</v>
      </c>
      <c r="O1760" t="s">
        <v>15</v>
      </c>
      <c r="P1760" s="3" t="s">
        <v>26</v>
      </c>
      <c r="Q1760">
        <v>19</v>
      </c>
      <c r="R1760">
        <v>25.021999999999998</v>
      </c>
      <c r="S1760">
        <f>47646</f>
        <v>47646</v>
      </c>
      <c r="T1760">
        <v>16020</v>
      </c>
      <c r="U1760">
        <f t="shared" si="96"/>
        <v>2.9741573033707867</v>
      </c>
      <c r="X1760" t="s">
        <v>103</v>
      </c>
    </row>
    <row r="1761" spans="1:24" hidden="1" x14ac:dyDescent="0.2">
      <c r="A1761">
        <v>31</v>
      </c>
      <c r="B1761" t="s">
        <v>101</v>
      </c>
      <c r="C1761" t="s">
        <v>102</v>
      </c>
      <c r="D1761" s="2" t="s">
        <v>104</v>
      </c>
      <c r="E1761" s="2">
        <v>17.149999999999999</v>
      </c>
      <c r="F1761">
        <v>145.30000000000001</v>
      </c>
      <c r="G1761">
        <v>-17.25</v>
      </c>
      <c r="H1761">
        <v>145.05000000000001</v>
      </c>
      <c r="I1761">
        <v>760</v>
      </c>
      <c r="J1761" t="s">
        <v>6</v>
      </c>
      <c r="K1761" s="1">
        <v>39692</v>
      </c>
      <c r="L1761">
        <v>4</v>
      </c>
      <c r="M1761" t="s">
        <v>105</v>
      </c>
      <c r="N1761" t="s">
        <v>24</v>
      </c>
      <c r="O1761" t="s">
        <v>15</v>
      </c>
      <c r="P1761" s="3" t="s">
        <v>26</v>
      </c>
      <c r="Q1761">
        <v>20</v>
      </c>
      <c r="R1761">
        <v>26.69</v>
      </c>
      <c r="S1761">
        <f>47646</f>
        <v>47646</v>
      </c>
      <c r="T1761">
        <v>16020</v>
      </c>
      <c r="U1761">
        <f t="shared" si="96"/>
        <v>2.9741573033707867</v>
      </c>
      <c r="X1761" t="s">
        <v>103</v>
      </c>
    </row>
    <row r="1762" spans="1:24" x14ac:dyDescent="0.2">
      <c r="A1762">
        <v>31</v>
      </c>
      <c r="B1762" t="s">
        <v>101</v>
      </c>
      <c r="C1762" t="s">
        <v>102</v>
      </c>
      <c r="D1762" s="2" t="s">
        <v>104</v>
      </c>
      <c r="E1762" s="2">
        <v>17.149999999999999</v>
      </c>
      <c r="F1762">
        <v>145.30000000000001</v>
      </c>
      <c r="G1762">
        <v>-17.25</v>
      </c>
      <c r="H1762">
        <v>145.05000000000001</v>
      </c>
      <c r="I1762">
        <v>760</v>
      </c>
      <c r="J1762" t="s">
        <v>6</v>
      </c>
      <c r="K1762" s="1">
        <v>39692</v>
      </c>
      <c r="L1762">
        <v>4</v>
      </c>
      <c r="M1762" t="s">
        <v>105</v>
      </c>
      <c r="N1762" t="s">
        <v>24</v>
      </c>
      <c r="O1762" t="s">
        <v>18</v>
      </c>
      <c r="P1762" s="3" t="s">
        <v>27</v>
      </c>
      <c r="Q1762">
        <v>1</v>
      </c>
      <c r="R1762">
        <v>8.6140000000000008</v>
      </c>
      <c r="S1762">
        <f>47646</f>
        <v>47646</v>
      </c>
      <c r="T1762">
        <v>16020</v>
      </c>
      <c r="U1762">
        <f t="shared" si="96"/>
        <v>2.9741573033707867</v>
      </c>
      <c r="X1762" t="s">
        <v>103</v>
      </c>
    </row>
    <row r="1763" spans="1:24" x14ac:dyDescent="0.2">
      <c r="A1763">
        <v>31</v>
      </c>
      <c r="B1763" t="s">
        <v>101</v>
      </c>
      <c r="C1763" t="s">
        <v>102</v>
      </c>
      <c r="D1763" s="2" t="s">
        <v>104</v>
      </c>
      <c r="E1763" s="2">
        <v>17.149999999999999</v>
      </c>
      <c r="F1763">
        <v>145.30000000000001</v>
      </c>
      <c r="G1763">
        <v>-17.25</v>
      </c>
      <c r="H1763">
        <v>145.05000000000001</v>
      </c>
      <c r="I1763">
        <v>760</v>
      </c>
      <c r="J1763" t="s">
        <v>6</v>
      </c>
      <c r="K1763" s="1">
        <v>39692</v>
      </c>
      <c r="L1763">
        <v>4</v>
      </c>
      <c r="M1763" t="s">
        <v>105</v>
      </c>
      <c r="N1763" t="s">
        <v>24</v>
      </c>
      <c r="O1763" t="s">
        <v>18</v>
      </c>
      <c r="P1763" s="3" t="s">
        <v>27</v>
      </c>
      <c r="Q1763">
        <v>2</v>
      </c>
      <c r="R1763">
        <v>8.8330000000000002</v>
      </c>
      <c r="S1763">
        <f>47646</f>
        <v>47646</v>
      </c>
      <c r="T1763">
        <v>16020</v>
      </c>
      <c r="U1763">
        <f t="shared" si="96"/>
        <v>2.9741573033707867</v>
      </c>
      <c r="X1763" t="s">
        <v>103</v>
      </c>
    </row>
    <row r="1764" spans="1:24" x14ac:dyDescent="0.2">
      <c r="A1764">
        <v>31</v>
      </c>
      <c r="B1764" t="s">
        <v>101</v>
      </c>
      <c r="C1764" t="s">
        <v>102</v>
      </c>
      <c r="D1764" s="2" t="s">
        <v>104</v>
      </c>
      <c r="E1764" s="2">
        <v>17.149999999999999</v>
      </c>
      <c r="F1764">
        <v>145.30000000000001</v>
      </c>
      <c r="G1764">
        <v>-17.25</v>
      </c>
      <c r="H1764">
        <v>145.05000000000001</v>
      </c>
      <c r="I1764">
        <v>760</v>
      </c>
      <c r="J1764" t="s">
        <v>6</v>
      </c>
      <c r="K1764" s="1">
        <v>39692</v>
      </c>
      <c r="L1764">
        <v>4</v>
      </c>
      <c r="M1764" t="s">
        <v>105</v>
      </c>
      <c r="N1764" t="s">
        <v>24</v>
      </c>
      <c r="O1764" t="s">
        <v>18</v>
      </c>
      <c r="P1764" s="3" t="s">
        <v>27</v>
      </c>
      <c r="Q1764">
        <v>3</v>
      </c>
      <c r="R1764">
        <v>10.372999999999999</v>
      </c>
      <c r="S1764">
        <f>47646</f>
        <v>47646</v>
      </c>
      <c r="T1764">
        <v>16020</v>
      </c>
      <c r="U1764">
        <f t="shared" si="96"/>
        <v>2.9741573033707867</v>
      </c>
      <c r="X1764" t="s">
        <v>103</v>
      </c>
    </row>
    <row r="1765" spans="1:24" x14ac:dyDescent="0.2">
      <c r="A1765">
        <v>31</v>
      </c>
      <c r="B1765" t="s">
        <v>101</v>
      </c>
      <c r="C1765" t="s">
        <v>102</v>
      </c>
      <c r="D1765" s="2" t="s">
        <v>104</v>
      </c>
      <c r="E1765" s="2">
        <v>17.149999999999999</v>
      </c>
      <c r="F1765">
        <v>145.30000000000001</v>
      </c>
      <c r="G1765">
        <v>-17.25</v>
      </c>
      <c r="H1765">
        <v>145.05000000000001</v>
      </c>
      <c r="I1765">
        <v>760</v>
      </c>
      <c r="J1765" t="s">
        <v>6</v>
      </c>
      <c r="K1765" s="1">
        <v>39692</v>
      </c>
      <c r="L1765">
        <v>4</v>
      </c>
      <c r="M1765" t="s">
        <v>105</v>
      </c>
      <c r="N1765" t="s">
        <v>24</v>
      </c>
      <c r="O1765" t="s">
        <v>18</v>
      </c>
      <c r="P1765" s="3" t="s">
        <v>27</v>
      </c>
      <c r="Q1765">
        <v>4</v>
      </c>
      <c r="R1765">
        <v>10.33</v>
      </c>
      <c r="S1765">
        <f>47646</f>
        <v>47646</v>
      </c>
      <c r="T1765">
        <v>16020</v>
      </c>
      <c r="U1765">
        <f t="shared" ref="U1765:U1773" si="97">S1765/T1765</f>
        <v>2.9741573033707867</v>
      </c>
      <c r="X1765" t="s">
        <v>103</v>
      </c>
    </row>
    <row r="1766" spans="1:24" x14ac:dyDescent="0.2">
      <c r="A1766">
        <v>31</v>
      </c>
      <c r="B1766" t="s">
        <v>101</v>
      </c>
      <c r="C1766" t="s">
        <v>102</v>
      </c>
      <c r="D1766" s="2" t="s">
        <v>104</v>
      </c>
      <c r="E1766" s="2">
        <v>17.149999999999999</v>
      </c>
      <c r="F1766">
        <v>145.30000000000001</v>
      </c>
      <c r="G1766">
        <v>-17.25</v>
      </c>
      <c r="H1766">
        <v>145.05000000000001</v>
      </c>
      <c r="I1766">
        <v>760</v>
      </c>
      <c r="J1766" t="s">
        <v>6</v>
      </c>
      <c r="K1766" s="1">
        <v>39692</v>
      </c>
      <c r="L1766">
        <v>4</v>
      </c>
      <c r="M1766" t="s">
        <v>105</v>
      </c>
      <c r="N1766" t="s">
        <v>24</v>
      </c>
      <c r="O1766" t="s">
        <v>18</v>
      </c>
      <c r="P1766" s="3" t="s">
        <v>27</v>
      </c>
      <c r="Q1766">
        <v>5</v>
      </c>
      <c r="R1766">
        <v>11.526</v>
      </c>
      <c r="S1766">
        <f>47646</f>
        <v>47646</v>
      </c>
      <c r="T1766">
        <v>16020</v>
      </c>
      <c r="U1766">
        <f t="shared" si="97"/>
        <v>2.9741573033707867</v>
      </c>
      <c r="X1766" t="s">
        <v>103</v>
      </c>
    </row>
    <row r="1767" spans="1:24" x14ac:dyDescent="0.2">
      <c r="A1767">
        <v>31</v>
      </c>
      <c r="B1767" t="s">
        <v>101</v>
      </c>
      <c r="C1767" t="s">
        <v>102</v>
      </c>
      <c r="D1767" s="2" t="s">
        <v>104</v>
      </c>
      <c r="E1767" s="2">
        <v>17.149999999999999</v>
      </c>
      <c r="F1767">
        <v>145.30000000000001</v>
      </c>
      <c r="G1767">
        <v>-17.25</v>
      </c>
      <c r="H1767">
        <v>145.05000000000001</v>
      </c>
      <c r="I1767">
        <v>760</v>
      </c>
      <c r="J1767" t="s">
        <v>6</v>
      </c>
      <c r="K1767" s="1">
        <v>39692</v>
      </c>
      <c r="L1767">
        <v>4</v>
      </c>
      <c r="M1767" t="s">
        <v>105</v>
      </c>
      <c r="N1767" t="s">
        <v>24</v>
      </c>
      <c r="O1767" t="s">
        <v>18</v>
      </c>
      <c r="P1767" s="3" t="s">
        <v>27</v>
      </c>
      <c r="Q1767">
        <v>6</v>
      </c>
      <c r="R1767">
        <v>10.688000000000001</v>
      </c>
      <c r="S1767">
        <f>47646</f>
        <v>47646</v>
      </c>
      <c r="T1767">
        <v>16020</v>
      </c>
      <c r="U1767">
        <f t="shared" si="97"/>
        <v>2.9741573033707867</v>
      </c>
      <c r="X1767" t="s">
        <v>103</v>
      </c>
    </row>
    <row r="1768" spans="1:24" x14ac:dyDescent="0.2">
      <c r="A1768">
        <v>31</v>
      </c>
      <c r="B1768" t="s">
        <v>101</v>
      </c>
      <c r="C1768" t="s">
        <v>102</v>
      </c>
      <c r="D1768" s="2" t="s">
        <v>104</v>
      </c>
      <c r="E1768" s="2">
        <v>17.149999999999999</v>
      </c>
      <c r="F1768">
        <v>145.30000000000001</v>
      </c>
      <c r="G1768">
        <v>-17.25</v>
      </c>
      <c r="H1768">
        <v>145.05000000000001</v>
      </c>
      <c r="I1768">
        <v>760</v>
      </c>
      <c r="J1768" t="s">
        <v>6</v>
      </c>
      <c r="K1768" s="1">
        <v>39692</v>
      </c>
      <c r="L1768">
        <v>4</v>
      </c>
      <c r="M1768" t="s">
        <v>105</v>
      </c>
      <c r="N1768" t="s">
        <v>24</v>
      </c>
      <c r="O1768" t="s">
        <v>18</v>
      </c>
      <c r="P1768" s="3" t="s">
        <v>27</v>
      </c>
      <c r="Q1768">
        <v>7</v>
      </c>
      <c r="R1768">
        <v>9.218</v>
      </c>
      <c r="S1768">
        <f>47646</f>
        <v>47646</v>
      </c>
      <c r="T1768">
        <v>16020</v>
      </c>
      <c r="U1768">
        <f t="shared" si="97"/>
        <v>2.9741573033707867</v>
      </c>
      <c r="X1768" t="s">
        <v>103</v>
      </c>
    </row>
    <row r="1769" spans="1:24" x14ac:dyDescent="0.2">
      <c r="A1769">
        <v>31</v>
      </c>
      <c r="B1769" t="s">
        <v>101</v>
      </c>
      <c r="C1769" t="s">
        <v>102</v>
      </c>
      <c r="D1769" s="2" t="s">
        <v>104</v>
      </c>
      <c r="E1769" s="2">
        <v>17.149999999999999</v>
      </c>
      <c r="F1769">
        <v>145.30000000000001</v>
      </c>
      <c r="G1769">
        <v>-17.25</v>
      </c>
      <c r="H1769">
        <v>145.05000000000001</v>
      </c>
      <c r="I1769">
        <v>760</v>
      </c>
      <c r="J1769" t="s">
        <v>6</v>
      </c>
      <c r="K1769" s="1">
        <v>39692</v>
      </c>
      <c r="L1769">
        <v>4</v>
      </c>
      <c r="M1769" t="s">
        <v>105</v>
      </c>
      <c r="N1769" t="s">
        <v>24</v>
      </c>
      <c r="O1769" t="s">
        <v>18</v>
      </c>
      <c r="P1769" s="3" t="s">
        <v>27</v>
      </c>
      <c r="Q1769">
        <v>8</v>
      </c>
      <c r="R1769">
        <v>7.9489999999999998</v>
      </c>
      <c r="S1769">
        <f>47646</f>
        <v>47646</v>
      </c>
      <c r="T1769">
        <v>16020</v>
      </c>
      <c r="U1769">
        <f t="shared" si="97"/>
        <v>2.9741573033707867</v>
      </c>
      <c r="X1769" t="s">
        <v>103</v>
      </c>
    </row>
    <row r="1770" spans="1:24" x14ac:dyDescent="0.2">
      <c r="A1770">
        <v>31</v>
      </c>
      <c r="B1770" t="s">
        <v>101</v>
      </c>
      <c r="C1770" t="s">
        <v>102</v>
      </c>
      <c r="D1770" s="2" t="s">
        <v>104</v>
      </c>
      <c r="E1770" s="2">
        <v>17.149999999999999</v>
      </c>
      <c r="F1770">
        <v>145.30000000000001</v>
      </c>
      <c r="G1770">
        <v>-17.25</v>
      </c>
      <c r="H1770">
        <v>145.05000000000001</v>
      </c>
      <c r="I1770">
        <v>760</v>
      </c>
      <c r="J1770" t="s">
        <v>6</v>
      </c>
      <c r="K1770" s="1">
        <v>39692</v>
      </c>
      <c r="L1770">
        <v>4</v>
      </c>
      <c r="M1770" t="s">
        <v>105</v>
      </c>
      <c r="N1770" t="s">
        <v>24</v>
      </c>
      <c r="O1770" t="s">
        <v>18</v>
      </c>
      <c r="P1770" s="3" t="s">
        <v>27</v>
      </c>
      <c r="Q1770">
        <v>9</v>
      </c>
      <c r="R1770">
        <v>14.03</v>
      </c>
      <c r="S1770">
        <f>47646</f>
        <v>47646</v>
      </c>
      <c r="T1770">
        <v>16020</v>
      </c>
      <c r="U1770">
        <f t="shared" si="97"/>
        <v>2.9741573033707867</v>
      </c>
      <c r="X1770" t="s">
        <v>103</v>
      </c>
    </row>
    <row r="1771" spans="1:24" x14ac:dyDescent="0.2">
      <c r="A1771">
        <v>31</v>
      </c>
      <c r="B1771" t="s">
        <v>101</v>
      </c>
      <c r="C1771" t="s">
        <v>102</v>
      </c>
      <c r="D1771" s="2" t="s">
        <v>104</v>
      </c>
      <c r="E1771" s="2">
        <v>17.149999999999999</v>
      </c>
      <c r="F1771">
        <v>145.30000000000001</v>
      </c>
      <c r="G1771">
        <v>-17.25</v>
      </c>
      <c r="H1771">
        <v>145.05000000000001</v>
      </c>
      <c r="I1771">
        <v>760</v>
      </c>
      <c r="J1771" t="s">
        <v>6</v>
      </c>
      <c r="K1771" s="1">
        <v>39692</v>
      </c>
      <c r="L1771">
        <v>4</v>
      </c>
      <c r="M1771" t="s">
        <v>105</v>
      </c>
      <c r="N1771" t="s">
        <v>24</v>
      </c>
      <c r="O1771" t="s">
        <v>18</v>
      </c>
      <c r="P1771" s="3" t="s">
        <v>27</v>
      </c>
      <c r="Q1771">
        <v>10</v>
      </c>
      <c r="R1771">
        <v>13.371</v>
      </c>
      <c r="S1771">
        <f>47646</f>
        <v>47646</v>
      </c>
      <c r="T1771">
        <v>16020</v>
      </c>
      <c r="U1771">
        <f t="shared" si="97"/>
        <v>2.9741573033707867</v>
      </c>
      <c r="X1771" t="s">
        <v>103</v>
      </c>
    </row>
    <row r="1772" spans="1:24" x14ac:dyDescent="0.2">
      <c r="A1772">
        <v>31</v>
      </c>
      <c r="B1772" t="s">
        <v>101</v>
      </c>
      <c r="C1772" t="s">
        <v>102</v>
      </c>
      <c r="D1772" s="2" t="s">
        <v>104</v>
      </c>
      <c r="E1772" s="2">
        <v>17.149999999999999</v>
      </c>
      <c r="F1772">
        <v>145.30000000000001</v>
      </c>
      <c r="G1772">
        <v>-17.25</v>
      </c>
      <c r="H1772">
        <v>145.05000000000001</v>
      </c>
      <c r="I1772">
        <v>760</v>
      </c>
      <c r="J1772" t="s">
        <v>6</v>
      </c>
      <c r="K1772" s="1">
        <v>39692</v>
      </c>
      <c r="L1772">
        <v>4</v>
      </c>
      <c r="M1772" t="s">
        <v>105</v>
      </c>
      <c r="N1772" t="s">
        <v>24</v>
      </c>
      <c r="O1772" t="s">
        <v>18</v>
      </c>
      <c r="P1772" s="3" t="s">
        <v>27</v>
      </c>
      <c r="Q1772">
        <v>11</v>
      </c>
      <c r="R1772">
        <v>10.026999999999999</v>
      </c>
      <c r="S1772">
        <f>47646</f>
        <v>47646</v>
      </c>
      <c r="T1772">
        <v>16020</v>
      </c>
      <c r="U1772">
        <f t="shared" si="97"/>
        <v>2.9741573033707867</v>
      </c>
      <c r="X1772" t="s">
        <v>103</v>
      </c>
    </row>
    <row r="1773" spans="1:24" x14ac:dyDescent="0.2">
      <c r="A1773">
        <v>31</v>
      </c>
      <c r="B1773" t="s">
        <v>101</v>
      </c>
      <c r="C1773" t="s">
        <v>102</v>
      </c>
      <c r="D1773" s="2" t="s">
        <v>104</v>
      </c>
      <c r="E1773" s="2">
        <v>17.149999999999999</v>
      </c>
      <c r="F1773">
        <v>145.30000000000001</v>
      </c>
      <c r="G1773">
        <v>-17.25</v>
      </c>
      <c r="H1773">
        <v>145.05000000000001</v>
      </c>
      <c r="I1773">
        <v>760</v>
      </c>
      <c r="J1773" t="s">
        <v>6</v>
      </c>
      <c r="K1773" s="1">
        <v>39692</v>
      </c>
      <c r="L1773">
        <v>4</v>
      </c>
      <c r="M1773" t="s">
        <v>105</v>
      </c>
      <c r="N1773" t="s">
        <v>24</v>
      </c>
      <c r="O1773" t="s">
        <v>18</v>
      </c>
      <c r="P1773" s="3" t="s">
        <v>27</v>
      </c>
      <c r="Q1773">
        <v>12</v>
      </c>
      <c r="R1773">
        <v>8.3460000000000001</v>
      </c>
      <c r="S1773">
        <f>47646</f>
        <v>47646</v>
      </c>
      <c r="T1773">
        <v>16020</v>
      </c>
      <c r="U1773">
        <f t="shared" si="97"/>
        <v>2.9741573033707867</v>
      </c>
      <c r="X1773" t="s">
        <v>103</v>
      </c>
    </row>
    <row r="1774" spans="1:24" x14ac:dyDescent="0.2">
      <c r="A1774">
        <v>32</v>
      </c>
      <c r="B1774" t="s">
        <v>101</v>
      </c>
      <c r="C1774" t="s">
        <v>102</v>
      </c>
      <c r="D1774" s="2" t="s">
        <v>104</v>
      </c>
      <c r="E1774" s="2">
        <v>17.149999999999999</v>
      </c>
      <c r="F1774">
        <v>145.30000000000001</v>
      </c>
      <c r="G1774">
        <v>-17.25</v>
      </c>
      <c r="H1774">
        <v>145.05000000000001</v>
      </c>
      <c r="I1774">
        <v>760</v>
      </c>
      <c r="J1774" t="s">
        <v>40</v>
      </c>
      <c r="K1774" s="1">
        <v>39692</v>
      </c>
      <c r="L1774">
        <v>5</v>
      </c>
      <c r="M1774" t="s">
        <v>105</v>
      </c>
      <c r="N1774" t="s">
        <v>24</v>
      </c>
      <c r="O1774" t="s">
        <v>15</v>
      </c>
      <c r="P1774" t="s">
        <v>27</v>
      </c>
      <c r="Q1774">
        <v>1</v>
      </c>
      <c r="R1774">
        <v>19.481000000000002</v>
      </c>
      <c r="S1774">
        <v>34690</v>
      </c>
      <c r="T1774">
        <v>17189</v>
      </c>
      <c r="U1774">
        <f>S1774/T1774</f>
        <v>2.0181511431729593</v>
      </c>
      <c r="X1774" t="s">
        <v>103</v>
      </c>
    </row>
    <row r="1775" spans="1:24" x14ac:dyDescent="0.2">
      <c r="A1775">
        <v>32</v>
      </c>
      <c r="B1775" t="s">
        <v>101</v>
      </c>
      <c r="C1775" t="s">
        <v>102</v>
      </c>
      <c r="D1775" s="2" t="s">
        <v>104</v>
      </c>
      <c r="E1775" s="2">
        <v>17.149999999999999</v>
      </c>
      <c r="F1775">
        <v>145.30000000000001</v>
      </c>
      <c r="G1775">
        <v>-17.25</v>
      </c>
      <c r="H1775">
        <v>145.05000000000001</v>
      </c>
      <c r="I1775">
        <v>760</v>
      </c>
      <c r="J1775" t="s">
        <v>40</v>
      </c>
      <c r="K1775" s="1">
        <v>39692</v>
      </c>
      <c r="L1775">
        <v>5</v>
      </c>
      <c r="M1775" t="s">
        <v>105</v>
      </c>
      <c r="N1775" t="s">
        <v>24</v>
      </c>
      <c r="O1775" t="s">
        <v>15</v>
      </c>
      <c r="P1775" t="s">
        <v>27</v>
      </c>
      <c r="Q1775">
        <v>2</v>
      </c>
      <c r="R1775">
        <v>19.100999999999999</v>
      </c>
      <c r="S1775">
        <v>34690</v>
      </c>
      <c r="T1775">
        <v>17189</v>
      </c>
      <c r="U1775">
        <f t="shared" ref="U1775:U1832" si="98">S1775/T1775</f>
        <v>2.0181511431729593</v>
      </c>
      <c r="X1775" t="s">
        <v>103</v>
      </c>
    </row>
    <row r="1776" spans="1:24" x14ac:dyDescent="0.2">
      <c r="A1776">
        <v>32</v>
      </c>
      <c r="B1776" t="s">
        <v>101</v>
      </c>
      <c r="C1776" t="s">
        <v>102</v>
      </c>
      <c r="D1776" s="2" t="s">
        <v>104</v>
      </c>
      <c r="E1776" s="2">
        <v>17.149999999999999</v>
      </c>
      <c r="F1776">
        <v>145.30000000000001</v>
      </c>
      <c r="G1776">
        <v>-17.25</v>
      </c>
      <c r="H1776">
        <v>145.05000000000001</v>
      </c>
      <c r="I1776">
        <v>760</v>
      </c>
      <c r="J1776" t="s">
        <v>40</v>
      </c>
      <c r="K1776" s="1">
        <v>39692</v>
      </c>
      <c r="L1776">
        <v>5</v>
      </c>
      <c r="M1776" t="s">
        <v>105</v>
      </c>
      <c r="N1776" t="s">
        <v>24</v>
      </c>
      <c r="O1776" t="s">
        <v>15</v>
      </c>
      <c r="P1776" t="s">
        <v>27</v>
      </c>
      <c r="Q1776">
        <v>3</v>
      </c>
      <c r="R1776">
        <v>15.635999999999999</v>
      </c>
      <c r="S1776">
        <v>34690</v>
      </c>
      <c r="T1776">
        <v>17189</v>
      </c>
      <c r="U1776">
        <f t="shared" si="98"/>
        <v>2.0181511431729593</v>
      </c>
      <c r="X1776" t="s">
        <v>103</v>
      </c>
    </row>
    <row r="1777" spans="1:24" x14ac:dyDescent="0.2">
      <c r="A1777">
        <v>32</v>
      </c>
      <c r="B1777" t="s">
        <v>101</v>
      </c>
      <c r="C1777" t="s">
        <v>102</v>
      </c>
      <c r="D1777" s="2" t="s">
        <v>104</v>
      </c>
      <c r="E1777" s="2">
        <v>17.149999999999999</v>
      </c>
      <c r="F1777">
        <v>145.30000000000001</v>
      </c>
      <c r="G1777">
        <v>-17.25</v>
      </c>
      <c r="H1777">
        <v>145.05000000000001</v>
      </c>
      <c r="I1777">
        <v>760</v>
      </c>
      <c r="J1777" t="s">
        <v>40</v>
      </c>
      <c r="K1777" s="1">
        <v>39692</v>
      </c>
      <c r="L1777">
        <v>5</v>
      </c>
      <c r="M1777" t="s">
        <v>105</v>
      </c>
      <c r="N1777" t="s">
        <v>24</v>
      </c>
      <c r="O1777" t="s">
        <v>15</v>
      </c>
      <c r="P1777" t="s">
        <v>27</v>
      </c>
      <c r="Q1777">
        <v>4</v>
      </c>
      <c r="R1777">
        <v>18.056000000000001</v>
      </c>
      <c r="S1777">
        <v>34690</v>
      </c>
      <c r="T1777">
        <v>17189</v>
      </c>
      <c r="U1777">
        <f t="shared" si="98"/>
        <v>2.0181511431729593</v>
      </c>
      <c r="X1777" t="s">
        <v>103</v>
      </c>
    </row>
    <row r="1778" spans="1:24" x14ac:dyDescent="0.2">
      <c r="A1778">
        <v>32</v>
      </c>
      <c r="B1778" t="s">
        <v>101</v>
      </c>
      <c r="C1778" t="s">
        <v>102</v>
      </c>
      <c r="D1778" s="2" t="s">
        <v>104</v>
      </c>
      <c r="E1778" s="2">
        <v>17.149999999999999</v>
      </c>
      <c r="F1778">
        <v>145.30000000000001</v>
      </c>
      <c r="G1778">
        <v>-17.25</v>
      </c>
      <c r="H1778">
        <v>145.05000000000001</v>
      </c>
      <c r="I1778">
        <v>760</v>
      </c>
      <c r="J1778" t="s">
        <v>40</v>
      </c>
      <c r="K1778" s="1">
        <v>39692</v>
      </c>
      <c r="L1778">
        <v>5</v>
      </c>
      <c r="M1778" t="s">
        <v>105</v>
      </c>
      <c r="N1778" t="s">
        <v>24</v>
      </c>
      <c r="O1778" t="s">
        <v>15</v>
      </c>
      <c r="P1778" t="s">
        <v>27</v>
      </c>
      <c r="Q1778">
        <v>5</v>
      </c>
      <c r="R1778">
        <v>14.891999999999999</v>
      </c>
      <c r="S1778">
        <v>34690</v>
      </c>
      <c r="T1778">
        <v>17189</v>
      </c>
      <c r="U1778">
        <f t="shared" si="98"/>
        <v>2.0181511431729593</v>
      </c>
      <c r="X1778" t="s">
        <v>103</v>
      </c>
    </row>
    <row r="1779" spans="1:24" x14ac:dyDescent="0.2">
      <c r="A1779">
        <v>32</v>
      </c>
      <c r="B1779" t="s">
        <v>101</v>
      </c>
      <c r="C1779" t="s">
        <v>102</v>
      </c>
      <c r="D1779" s="2" t="s">
        <v>104</v>
      </c>
      <c r="E1779" s="2">
        <v>17.149999999999999</v>
      </c>
      <c r="F1779">
        <v>145.30000000000001</v>
      </c>
      <c r="G1779">
        <v>-17.25</v>
      </c>
      <c r="H1779">
        <v>145.05000000000001</v>
      </c>
      <c r="I1779">
        <v>760</v>
      </c>
      <c r="J1779" t="s">
        <v>40</v>
      </c>
      <c r="K1779" s="1">
        <v>39692</v>
      </c>
      <c r="L1779">
        <v>5</v>
      </c>
      <c r="M1779" t="s">
        <v>105</v>
      </c>
      <c r="N1779" t="s">
        <v>24</v>
      </c>
      <c r="O1779" t="s">
        <v>15</v>
      </c>
      <c r="P1779" t="s">
        <v>27</v>
      </c>
      <c r="Q1779">
        <v>6</v>
      </c>
      <c r="R1779">
        <v>12.025</v>
      </c>
      <c r="S1779">
        <v>34690</v>
      </c>
      <c r="T1779">
        <v>17189</v>
      </c>
      <c r="U1779">
        <f t="shared" si="98"/>
        <v>2.0181511431729593</v>
      </c>
      <c r="X1779" t="s">
        <v>103</v>
      </c>
    </row>
    <row r="1780" spans="1:24" x14ac:dyDescent="0.2">
      <c r="A1780">
        <v>32</v>
      </c>
      <c r="B1780" t="s">
        <v>101</v>
      </c>
      <c r="C1780" t="s">
        <v>102</v>
      </c>
      <c r="D1780" s="2" t="s">
        <v>104</v>
      </c>
      <c r="E1780" s="2">
        <v>17.149999999999999</v>
      </c>
      <c r="F1780">
        <v>145.30000000000001</v>
      </c>
      <c r="G1780">
        <v>-17.25</v>
      </c>
      <c r="H1780">
        <v>145.05000000000001</v>
      </c>
      <c r="I1780">
        <v>760</v>
      </c>
      <c r="J1780" t="s">
        <v>40</v>
      </c>
      <c r="K1780" s="1">
        <v>39692</v>
      </c>
      <c r="L1780">
        <v>5</v>
      </c>
      <c r="M1780" t="s">
        <v>105</v>
      </c>
      <c r="N1780" t="s">
        <v>24</v>
      </c>
      <c r="O1780" t="s">
        <v>15</v>
      </c>
      <c r="P1780" t="s">
        <v>27</v>
      </c>
      <c r="Q1780">
        <v>7</v>
      </c>
      <c r="R1780">
        <v>14.116</v>
      </c>
      <c r="S1780">
        <v>34690</v>
      </c>
      <c r="T1780">
        <v>17189</v>
      </c>
      <c r="U1780">
        <f t="shared" si="98"/>
        <v>2.0181511431729593</v>
      </c>
      <c r="X1780" t="s">
        <v>103</v>
      </c>
    </row>
    <row r="1781" spans="1:24" x14ac:dyDescent="0.2">
      <c r="A1781">
        <v>32</v>
      </c>
      <c r="B1781" t="s">
        <v>101</v>
      </c>
      <c r="C1781" t="s">
        <v>102</v>
      </c>
      <c r="D1781" s="2" t="s">
        <v>104</v>
      </c>
      <c r="E1781" s="2">
        <v>17.149999999999999</v>
      </c>
      <c r="F1781">
        <v>145.30000000000001</v>
      </c>
      <c r="G1781">
        <v>-17.25</v>
      </c>
      <c r="H1781">
        <v>145.05000000000001</v>
      </c>
      <c r="I1781">
        <v>760</v>
      </c>
      <c r="J1781" t="s">
        <v>40</v>
      </c>
      <c r="K1781" s="1">
        <v>39692</v>
      </c>
      <c r="L1781">
        <v>5</v>
      </c>
      <c r="M1781" t="s">
        <v>105</v>
      </c>
      <c r="N1781" t="s">
        <v>24</v>
      </c>
      <c r="O1781" t="s">
        <v>15</v>
      </c>
      <c r="P1781" t="s">
        <v>27</v>
      </c>
      <c r="Q1781">
        <v>8</v>
      </c>
      <c r="R1781">
        <v>17.852</v>
      </c>
      <c r="S1781">
        <v>34690</v>
      </c>
      <c r="T1781">
        <v>17189</v>
      </c>
      <c r="U1781">
        <f t="shared" si="98"/>
        <v>2.0181511431729593</v>
      </c>
      <c r="X1781" t="s">
        <v>103</v>
      </c>
    </row>
    <row r="1782" spans="1:24" x14ac:dyDescent="0.2">
      <c r="A1782">
        <v>32</v>
      </c>
      <c r="B1782" t="s">
        <v>101</v>
      </c>
      <c r="C1782" t="s">
        <v>102</v>
      </c>
      <c r="D1782" s="2" t="s">
        <v>104</v>
      </c>
      <c r="E1782" s="2">
        <v>17.149999999999999</v>
      </c>
      <c r="F1782">
        <v>145.30000000000001</v>
      </c>
      <c r="G1782">
        <v>-17.25</v>
      </c>
      <c r="H1782">
        <v>145.05000000000001</v>
      </c>
      <c r="I1782">
        <v>760</v>
      </c>
      <c r="J1782" t="s">
        <v>40</v>
      </c>
      <c r="K1782" s="1">
        <v>39692</v>
      </c>
      <c r="L1782">
        <v>5</v>
      </c>
      <c r="M1782" t="s">
        <v>105</v>
      </c>
      <c r="N1782" t="s">
        <v>24</v>
      </c>
      <c r="O1782" t="s">
        <v>15</v>
      </c>
      <c r="P1782" t="s">
        <v>27</v>
      </c>
      <c r="Q1782">
        <v>9</v>
      </c>
      <c r="R1782">
        <v>17.599</v>
      </c>
      <c r="S1782">
        <v>34690</v>
      </c>
      <c r="T1782">
        <v>17189</v>
      </c>
      <c r="U1782">
        <f t="shared" si="98"/>
        <v>2.0181511431729593</v>
      </c>
      <c r="X1782" t="s">
        <v>103</v>
      </c>
    </row>
    <row r="1783" spans="1:24" x14ac:dyDescent="0.2">
      <c r="A1783">
        <v>32</v>
      </c>
      <c r="B1783" t="s">
        <v>101</v>
      </c>
      <c r="C1783" t="s">
        <v>102</v>
      </c>
      <c r="D1783" s="2" t="s">
        <v>104</v>
      </c>
      <c r="E1783" s="2">
        <v>17.149999999999999</v>
      </c>
      <c r="F1783">
        <v>145.30000000000001</v>
      </c>
      <c r="G1783">
        <v>-17.25</v>
      </c>
      <c r="H1783">
        <v>145.05000000000001</v>
      </c>
      <c r="I1783">
        <v>760</v>
      </c>
      <c r="J1783" t="s">
        <v>40</v>
      </c>
      <c r="K1783" s="1">
        <v>39692</v>
      </c>
      <c r="L1783">
        <v>5</v>
      </c>
      <c r="M1783" t="s">
        <v>105</v>
      </c>
      <c r="N1783" t="s">
        <v>24</v>
      </c>
      <c r="O1783" t="s">
        <v>15</v>
      </c>
      <c r="P1783" t="s">
        <v>27</v>
      </c>
      <c r="Q1783">
        <v>10</v>
      </c>
      <c r="R1783">
        <v>19.542999999999999</v>
      </c>
      <c r="S1783">
        <v>34690</v>
      </c>
      <c r="T1783">
        <v>17189</v>
      </c>
      <c r="U1783">
        <f t="shared" si="98"/>
        <v>2.0181511431729593</v>
      </c>
      <c r="X1783" t="s">
        <v>103</v>
      </c>
    </row>
    <row r="1784" spans="1:24" x14ac:dyDescent="0.2">
      <c r="A1784">
        <v>32</v>
      </c>
      <c r="B1784" t="s">
        <v>101</v>
      </c>
      <c r="C1784" t="s">
        <v>102</v>
      </c>
      <c r="D1784" s="2" t="s">
        <v>104</v>
      </c>
      <c r="E1784" s="2">
        <v>17.149999999999999</v>
      </c>
      <c r="F1784">
        <v>145.30000000000001</v>
      </c>
      <c r="G1784">
        <v>-17.25</v>
      </c>
      <c r="H1784">
        <v>145.05000000000001</v>
      </c>
      <c r="I1784">
        <v>760</v>
      </c>
      <c r="J1784" t="s">
        <v>40</v>
      </c>
      <c r="K1784" s="1">
        <v>39692</v>
      </c>
      <c r="L1784">
        <v>5</v>
      </c>
      <c r="M1784" t="s">
        <v>105</v>
      </c>
      <c r="N1784" t="s">
        <v>24</v>
      </c>
      <c r="O1784" t="s">
        <v>15</v>
      </c>
      <c r="P1784" t="s">
        <v>27</v>
      </c>
      <c r="Q1784">
        <v>21</v>
      </c>
      <c r="R1784">
        <v>10.975</v>
      </c>
      <c r="S1784">
        <v>34690</v>
      </c>
      <c r="T1784">
        <v>17189</v>
      </c>
      <c r="U1784">
        <f t="shared" si="98"/>
        <v>2.0181511431729593</v>
      </c>
      <c r="X1784" t="s">
        <v>103</v>
      </c>
    </row>
    <row r="1785" spans="1:24" x14ac:dyDescent="0.2">
      <c r="A1785">
        <v>32</v>
      </c>
      <c r="B1785" t="s">
        <v>101</v>
      </c>
      <c r="C1785" t="s">
        <v>102</v>
      </c>
      <c r="D1785" s="2" t="s">
        <v>104</v>
      </c>
      <c r="E1785" s="2">
        <v>17.149999999999999</v>
      </c>
      <c r="F1785">
        <v>145.30000000000001</v>
      </c>
      <c r="G1785">
        <v>-17.25</v>
      </c>
      <c r="H1785">
        <v>145.05000000000001</v>
      </c>
      <c r="I1785">
        <v>760</v>
      </c>
      <c r="J1785" t="s">
        <v>40</v>
      </c>
      <c r="K1785" s="1">
        <v>39692</v>
      </c>
      <c r="L1785">
        <v>5</v>
      </c>
      <c r="M1785" t="s">
        <v>105</v>
      </c>
      <c r="N1785" t="s">
        <v>24</v>
      </c>
      <c r="O1785" t="s">
        <v>15</v>
      </c>
      <c r="P1785" t="s">
        <v>27</v>
      </c>
      <c r="Q1785">
        <v>22</v>
      </c>
      <c r="R1785">
        <v>20.222000000000001</v>
      </c>
      <c r="S1785">
        <v>34690</v>
      </c>
      <c r="T1785">
        <v>17189</v>
      </c>
      <c r="U1785">
        <f t="shared" si="98"/>
        <v>2.0181511431729593</v>
      </c>
      <c r="X1785" t="s">
        <v>103</v>
      </c>
    </row>
    <row r="1786" spans="1:24" hidden="1" x14ac:dyDescent="0.2">
      <c r="A1786">
        <v>32</v>
      </c>
      <c r="B1786" t="s">
        <v>101</v>
      </c>
      <c r="C1786" t="s">
        <v>102</v>
      </c>
      <c r="D1786" s="2" t="s">
        <v>104</v>
      </c>
      <c r="E1786" s="2">
        <v>17.149999999999999</v>
      </c>
      <c r="F1786">
        <v>145.30000000000001</v>
      </c>
      <c r="G1786">
        <v>-17.25</v>
      </c>
      <c r="H1786">
        <v>145.05000000000001</v>
      </c>
      <c r="I1786">
        <v>760</v>
      </c>
      <c r="J1786" t="s">
        <v>40</v>
      </c>
      <c r="K1786" s="1">
        <v>39692</v>
      </c>
      <c r="L1786">
        <v>5</v>
      </c>
      <c r="M1786" t="s">
        <v>105</v>
      </c>
      <c r="N1786" t="s">
        <v>24</v>
      </c>
      <c r="O1786" t="s">
        <v>15</v>
      </c>
      <c r="P1786" t="s">
        <v>26</v>
      </c>
      <c r="Q1786">
        <v>11</v>
      </c>
      <c r="R1786">
        <v>17.007000000000001</v>
      </c>
      <c r="S1786">
        <v>34690</v>
      </c>
      <c r="T1786">
        <v>17189</v>
      </c>
      <c r="U1786">
        <f t="shared" si="98"/>
        <v>2.0181511431729593</v>
      </c>
      <c r="X1786" t="s">
        <v>103</v>
      </c>
    </row>
    <row r="1787" spans="1:24" hidden="1" x14ac:dyDescent="0.2">
      <c r="A1787">
        <v>32</v>
      </c>
      <c r="B1787" t="s">
        <v>101</v>
      </c>
      <c r="C1787" t="s">
        <v>102</v>
      </c>
      <c r="D1787" s="2" t="s">
        <v>104</v>
      </c>
      <c r="E1787" s="2">
        <v>17.149999999999999</v>
      </c>
      <c r="F1787">
        <v>145.30000000000001</v>
      </c>
      <c r="G1787">
        <v>-17.25</v>
      </c>
      <c r="H1787">
        <v>145.05000000000001</v>
      </c>
      <c r="I1787">
        <v>760</v>
      </c>
      <c r="J1787" t="s">
        <v>40</v>
      </c>
      <c r="K1787" s="1">
        <v>39692</v>
      </c>
      <c r="L1787">
        <v>5</v>
      </c>
      <c r="M1787" t="s">
        <v>105</v>
      </c>
      <c r="N1787" t="s">
        <v>24</v>
      </c>
      <c r="O1787" t="s">
        <v>15</v>
      </c>
      <c r="P1787" t="s">
        <v>26</v>
      </c>
      <c r="Q1787">
        <v>12</v>
      </c>
      <c r="R1787">
        <v>20.088999999999999</v>
      </c>
      <c r="S1787">
        <v>34690</v>
      </c>
      <c r="T1787">
        <v>17189</v>
      </c>
      <c r="U1787">
        <f t="shared" si="98"/>
        <v>2.0181511431729593</v>
      </c>
      <c r="X1787" t="s">
        <v>103</v>
      </c>
    </row>
    <row r="1788" spans="1:24" hidden="1" x14ac:dyDescent="0.2">
      <c r="A1788">
        <v>32</v>
      </c>
      <c r="B1788" t="s">
        <v>101</v>
      </c>
      <c r="C1788" t="s">
        <v>102</v>
      </c>
      <c r="D1788" s="2" t="s">
        <v>104</v>
      </c>
      <c r="E1788" s="2">
        <v>17.149999999999999</v>
      </c>
      <c r="F1788">
        <v>145.30000000000001</v>
      </c>
      <c r="G1788">
        <v>-17.25</v>
      </c>
      <c r="H1788">
        <v>145.05000000000001</v>
      </c>
      <c r="I1788">
        <v>760</v>
      </c>
      <c r="J1788" t="s">
        <v>40</v>
      </c>
      <c r="K1788" s="1">
        <v>39692</v>
      </c>
      <c r="L1788">
        <v>5</v>
      </c>
      <c r="M1788" t="s">
        <v>105</v>
      </c>
      <c r="N1788" t="s">
        <v>24</v>
      </c>
      <c r="O1788" t="s">
        <v>15</v>
      </c>
      <c r="P1788" t="s">
        <v>26</v>
      </c>
      <c r="Q1788">
        <v>13</v>
      </c>
      <c r="R1788">
        <v>20.515999999999998</v>
      </c>
      <c r="S1788">
        <v>34690</v>
      </c>
      <c r="T1788">
        <v>17189</v>
      </c>
      <c r="U1788">
        <f t="shared" si="98"/>
        <v>2.0181511431729593</v>
      </c>
      <c r="X1788" t="s">
        <v>103</v>
      </c>
    </row>
    <row r="1789" spans="1:24" hidden="1" x14ac:dyDescent="0.2">
      <c r="A1789">
        <v>32</v>
      </c>
      <c r="B1789" t="s">
        <v>101</v>
      </c>
      <c r="C1789" t="s">
        <v>102</v>
      </c>
      <c r="D1789" s="2" t="s">
        <v>104</v>
      </c>
      <c r="E1789" s="2">
        <v>17.149999999999999</v>
      </c>
      <c r="F1789">
        <v>145.30000000000001</v>
      </c>
      <c r="G1789">
        <v>-17.25</v>
      </c>
      <c r="H1789">
        <v>145.05000000000001</v>
      </c>
      <c r="I1789">
        <v>760</v>
      </c>
      <c r="J1789" t="s">
        <v>40</v>
      </c>
      <c r="K1789" s="1">
        <v>39692</v>
      </c>
      <c r="L1789">
        <v>5</v>
      </c>
      <c r="M1789" t="s">
        <v>105</v>
      </c>
      <c r="N1789" t="s">
        <v>24</v>
      </c>
      <c r="O1789" t="s">
        <v>15</v>
      </c>
      <c r="P1789" t="s">
        <v>26</v>
      </c>
      <c r="Q1789">
        <v>14</v>
      </c>
      <c r="R1789">
        <v>19.93</v>
      </c>
      <c r="S1789">
        <v>34690</v>
      </c>
      <c r="T1789">
        <v>17189</v>
      </c>
      <c r="U1789">
        <f t="shared" si="98"/>
        <v>2.0181511431729593</v>
      </c>
      <c r="X1789" t="s">
        <v>103</v>
      </c>
    </row>
    <row r="1790" spans="1:24" hidden="1" x14ac:dyDescent="0.2">
      <c r="A1790">
        <v>32</v>
      </c>
      <c r="B1790" t="s">
        <v>101</v>
      </c>
      <c r="C1790" t="s">
        <v>102</v>
      </c>
      <c r="D1790" s="2" t="s">
        <v>104</v>
      </c>
      <c r="E1790" s="2">
        <v>17.149999999999999</v>
      </c>
      <c r="F1790">
        <v>145.30000000000001</v>
      </c>
      <c r="G1790">
        <v>-17.25</v>
      </c>
      <c r="H1790">
        <v>145.05000000000001</v>
      </c>
      <c r="I1790">
        <v>760</v>
      </c>
      <c r="J1790" t="s">
        <v>40</v>
      </c>
      <c r="K1790" s="1">
        <v>39692</v>
      </c>
      <c r="L1790">
        <v>5</v>
      </c>
      <c r="M1790" t="s">
        <v>105</v>
      </c>
      <c r="N1790" t="s">
        <v>24</v>
      </c>
      <c r="O1790" t="s">
        <v>15</v>
      </c>
      <c r="P1790" t="s">
        <v>26</v>
      </c>
      <c r="Q1790">
        <v>15</v>
      </c>
      <c r="R1790">
        <v>20.922000000000001</v>
      </c>
      <c r="S1790">
        <v>34690</v>
      </c>
      <c r="T1790">
        <v>17189</v>
      </c>
      <c r="U1790">
        <f t="shared" si="98"/>
        <v>2.0181511431729593</v>
      </c>
      <c r="X1790" t="s">
        <v>103</v>
      </c>
    </row>
    <row r="1791" spans="1:24" hidden="1" x14ac:dyDescent="0.2">
      <c r="A1791">
        <v>32</v>
      </c>
      <c r="B1791" t="s">
        <v>101</v>
      </c>
      <c r="C1791" t="s">
        <v>102</v>
      </c>
      <c r="D1791" s="2" t="s">
        <v>104</v>
      </c>
      <c r="E1791" s="2">
        <v>17.149999999999999</v>
      </c>
      <c r="F1791">
        <v>145.30000000000001</v>
      </c>
      <c r="G1791">
        <v>-17.25</v>
      </c>
      <c r="H1791">
        <v>145.05000000000001</v>
      </c>
      <c r="I1791">
        <v>760</v>
      </c>
      <c r="J1791" t="s">
        <v>40</v>
      </c>
      <c r="K1791" s="1">
        <v>39692</v>
      </c>
      <c r="L1791">
        <v>5</v>
      </c>
      <c r="M1791" t="s">
        <v>105</v>
      </c>
      <c r="N1791" t="s">
        <v>24</v>
      </c>
      <c r="O1791" t="s">
        <v>15</v>
      </c>
      <c r="P1791" t="s">
        <v>26</v>
      </c>
      <c r="Q1791">
        <v>16</v>
      </c>
      <c r="R1791">
        <v>20.495000000000001</v>
      </c>
      <c r="S1791">
        <v>34690</v>
      </c>
      <c r="T1791">
        <v>17189</v>
      </c>
      <c r="U1791">
        <f t="shared" si="98"/>
        <v>2.0181511431729593</v>
      </c>
      <c r="X1791" t="s">
        <v>103</v>
      </c>
    </row>
    <row r="1792" spans="1:24" hidden="1" x14ac:dyDescent="0.2">
      <c r="A1792">
        <v>32</v>
      </c>
      <c r="B1792" t="s">
        <v>101</v>
      </c>
      <c r="C1792" t="s">
        <v>102</v>
      </c>
      <c r="D1792" s="2" t="s">
        <v>104</v>
      </c>
      <c r="E1792" s="2">
        <v>17.149999999999999</v>
      </c>
      <c r="F1792">
        <v>145.30000000000001</v>
      </c>
      <c r="G1792">
        <v>-17.25</v>
      </c>
      <c r="H1792">
        <v>145.05000000000001</v>
      </c>
      <c r="I1792">
        <v>760</v>
      </c>
      <c r="J1792" t="s">
        <v>40</v>
      </c>
      <c r="K1792" s="1">
        <v>39692</v>
      </c>
      <c r="L1792">
        <v>5</v>
      </c>
      <c r="M1792" t="s">
        <v>105</v>
      </c>
      <c r="N1792" t="s">
        <v>24</v>
      </c>
      <c r="O1792" t="s">
        <v>15</v>
      </c>
      <c r="P1792" t="s">
        <v>26</v>
      </c>
      <c r="Q1792">
        <v>17</v>
      </c>
      <c r="R1792">
        <v>18.373999999999999</v>
      </c>
      <c r="S1792">
        <v>34690</v>
      </c>
      <c r="T1792">
        <v>17189</v>
      </c>
      <c r="U1792">
        <f t="shared" si="98"/>
        <v>2.0181511431729593</v>
      </c>
      <c r="X1792" t="s">
        <v>103</v>
      </c>
    </row>
    <row r="1793" spans="1:24" hidden="1" x14ac:dyDescent="0.2">
      <c r="A1793">
        <v>32</v>
      </c>
      <c r="B1793" t="s">
        <v>101</v>
      </c>
      <c r="C1793" t="s">
        <v>102</v>
      </c>
      <c r="D1793" s="2" t="s">
        <v>104</v>
      </c>
      <c r="E1793" s="2">
        <v>17.149999999999999</v>
      </c>
      <c r="F1793">
        <v>145.30000000000001</v>
      </c>
      <c r="G1793">
        <v>-17.25</v>
      </c>
      <c r="H1793">
        <v>145.05000000000001</v>
      </c>
      <c r="I1793">
        <v>760</v>
      </c>
      <c r="J1793" t="s">
        <v>40</v>
      </c>
      <c r="K1793" s="1">
        <v>39692</v>
      </c>
      <c r="L1793">
        <v>5</v>
      </c>
      <c r="M1793" t="s">
        <v>105</v>
      </c>
      <c r="N1793" t="s">
        <v>24</v>
      </c>
      <c r="O1793" t="s">
        <v>15</v>
      </c>
      <c r="P1793" t="s">
        <v>26</v>
      </c>
      <c r="Q1793">
        <v>18</v>
      </c>
      <c r="R1793">
        <v>22.036999999999999</v>
      </c>
      <c r="S1793">
        <v>34690</v>
      </c>
      <c r="T1793">
        <v>17189</v>
      </c>
      <c r="U1793">
        <f t="shared" si="98"/>
        <v>2.0181511431729593</v>
      </c>
      <c r="X1793" t="s">
        <v>103</v>
      </c>
    </row>
    <row r="1794" spans="1:24" hidden="1" x14ac:dyDescent="0.2">
      <c r="A1794">
        <v>32</v>
      </c>
      <c r="B1794" t="s">
        <v>101</v>
      </c>
      <c r="C1794" t="s">
        <v>102</v>
      </c>
      <c r="D1794" s="2" t="s">
        <v>104</v>
      </c>
      <c r="E1794" s="2">
        <v>17.149999999999999</v>
      </c>
      <c r="F1794">
        <v>145.30000000000001</v>
      </c>
      <c r="G1794">
        <v>-17.25</v>
      </c>
      <c r="H1794">
        <v>145.05000000000001</v>
      </c>
      <c r="I1794">
        <v>760</v>
      </c>
      <c r="J1794" t="s">
        <v>40</v>
      </c>
      <c r="K1794" s="1">
        <v>39692</v>
      </c>
      <c r="L1794">
        <v>5</v>
      </c>
      <c r="M1794" t="s">
        <v>105</v>
      </c>
      <c r="N1794" t="s">
        <v>24</v>
      </c>
      <c r="O1794" t="s">
        <v>15</v>
      </c>
      <c r="P1794" t="s">
        <v>26</v>
      </c>
      <c r="Q1794">
        <v>19</v>
      </c>
      <c r="R1794">
        <v>17.456</v>
      </c>
      <c r="S1794">
        <v>34690</v>
      </c>
      <c r="T1794">
        <v>17189</v>
      </c>
      <c r="U1794">
        <f t="shared" si="98"/>
        <v>2.0181511431729593</v>
      </c>
      <c r="X1794" t="s">
        <v>103</v>
      </c>
    </row>
    <row r="1795" spans="1:24" hidden="1" x14ac:dyDescent="0.2">
      <c r="A1795">
        <v>32</v>
      </c>
      <c r="B1795" t="s">
        <v>101</v>
      </c>
      <c r="C1795" t="s">
        <v>102</v>
      </c>
      <c r="D1795" s="2" t="s">
        <v>104</v>
      </c>
      <c r="E1795" s="2">
        <v>17.149999999999999</v>
      </c>
      <c r="F1795">
        <v>145.30000000000001</v>
      </c>
      <c r="G1795">
        <v>-17.25</v>
      </c>
      <c r="H1795">
        <v>145.05000000000001</v>
      </c>
      <c r="I1795">
        <v>760</v>
      </c>
      <c r="J1795" t="s">
        <v>40</v>
      </c>
      <c r="K1795" s="1">
        <v>39692</v>
      </c>
      <c r="L1795">
        <v>5</v>
      </c>
      <c r="M1795" t="s">
        <v>105</v>
      </c>
      <c r="N1795" t="s">
        <v>24</v>
      </c>
      <c r="O1795" t="s">
        <v>15</v>
      </c>
      <c r="P1795" t="s">
        <v>26</v>
      </c>
      <c r="Q1795">
        <v>20</v>
      </c>
      <c r="R1795">
        <v>22.244</v>
      </c>
      <c r="S1795">
        <v>34690</v>
      </c>
      <c r="T1795">
        <v>17189</v>
      </c>
      <c r="U1795">
        <f t="shared" si="98"/>
        <v>2.0181511431729593</v>
      </c>
      <c r="X1795" t="s">
        <v>103</v>
      </c>
    </row>
    <row r="1796" spans="1:24" x14ac:dyDescent="0.2">
      <c r="A1796">
        <v>32</v>
      </c>
      <c r="B1796" t="s">
        <v>101</v>
      </c>
      <c r="C1796" t="s">
        <v>102</v>
      </c>
      <c r="D1796" s="2" t="s">
        <v>104</v>
      </c>
      <c r="E1796" s="2">
        <v>17.149999999999999</v>
      </c>
      <c r="F1796">
        <v>145.30000000000001</v>
      </c>
      <c r="G1796">
        <v>-17.25</v>
      </c>
      <c r="H1796">
        <v>145.05000000000001</v>
      </c>
      <c r="I1796">
        <v>760</v>
      </c>
      <c r="J1796" t="s">
        <v>40</v>
      </c>
      <c r="K1796" s="1">
        <v>39692</v>
      </c>
      <c r="L1796">
        <v>5</v>
      </c>
      <c r="M1796" t="s">
        <v>105</v>
      </c>
      <c r="N1796" t="s">
        <v>24</v>
      </c>
      <c r="O1796" t="s">
        <v>18</v>
      </c>
      <c r="P1796" t="s">
        <v>27</v>
      </c>
      <c r="Q1796">
        <v>12</v>
      </c>
      <c r="R1796">
        <v>10.202999999999999</v>
      </c>
      <c r="S1796">
        <v>34690</v>
      </c>
      <c r="T1796">
        <v>17189</v>
      </c>
      <c r="U1796">
        <f t="shared" si="98"/>
        <v>2.0181511431729593</v>
      </c>
      <c r="X1796" t="s">
        <v>103</v>
      </c>
    </row>
    <row r="1797" spans="1:24" x14ac:dyDescent="0.2">
      <c r="A1797">
        <v>32</v>
      </c>
      <c r="B1797" t="s">
        <v>101</v>
      </c>
      <c r="C1797" t="s">
        <v>102</v>
      </c>
      <c r="D1797" s="2" t="s">
        <v>104</v>
      </c>
      <c r="E1797" s="2">
        <v>17.149999999999999</v>
      </c>
      <c r="F1797">
        <v>145.30000000000001</v>
      </c>
      <c r="G1797">
        <v>-17.25</v>
      </c>
      <c r="H1797">
        <v>145.05000000000001</v>
      </c>
      <c r="I1797">
        <v>760</v>
      </c>
      <c r="J1797" t="s">
        <v>40</v>
      </c>
      <c r="K1797" s="1">
        <v>39692</v>
      </c>
      <c r="L1797">
        <v>5</v>
      </c>
      <c r="M1797" t="s">
        <v>105</v>
      </c>
      <c r="N1797" t="s">
        <v>24</v>
      </c>
      <c r="O1797" t="s">
        <v>18</v>
      </c>
      <c r="P1797" t="s">
        <v>27</v>
      </c>
      <c r="Q1797">
        <v>1</v>
      </c>
      <c r="R1797">
        <v>10.129</v>
      </c>
      <c r="S1797">
        <v>34690</v>
      </c>
      <c r="T1797">
        <v>17189</v>
      </c>
      <c r="U1797">
        <f t="shared" si="98"/>
        <v>2.0181511431729593</v>
      </c>
      <c r="X1797" t="s">
        <v>103</v>
      </c>
    </row>
    <row r="1798" spans="1:24" x14ac:dyDescent="0.2">
      <c r="A1798">
        <v>32</v>
      </c>
      <c r="B1798" t="s">
        <v>101</v>
      </c>
      <c r="C1798" t="s">
        <v>102</v>
      </c>
      <c r="D1798" s="2" t="s">
        <v>104</v>
      </c>
      <c r="E1798" s="2">
        <v>17.149999999999999</v>
      </c>
      <c r="F1798">
        <v>145.30000000000001</v>
      </c>
      <c r="G1798">
        <v>-17.25</v>
      </c>
      <c r="H1798">
        <v>145.05000000000001</v>
      </c>
      <c r="I1798">
        <v>760</v>
      </c>
      <c r="J1798" t="s">
        <v>40</v>
      </c>
      <c r="K1798" s="1">
        <v>39692</v>
      </c>
      <c r="L1798">
        <v>5</v>
      </c>
      <c r="M1798" t="s">
        <v>105</v>
      </c>
      <c r="N1798" t="s">
        <v>24</v>
      </c>
      <c r="O1798" t="s">
        <v>18</v>
      </c>
      <c r="P1798" t="s">
        <v>27</v>
      </c>
      <c r="Q1798">
        <v>2</v>
      </c>
      <c r="R1798">
        <v>7.3129999999999997</v>
      </c>
      <c r="S1798">
        <v>34690</v>
      </c>
      <c r="T1798">
        <v>17189</v>
      </c>
      <c r="U1798">
        <f t="shared" si="98"/>
        <v>2.0181511431729593</v>
      </c>
      <c r="X1798" t="s">
        <v>103</v>
      </c>
    </row>
    <row r="1799" spans="1:24" x14ac:dyDescent="0.2">
      <c r="A1799">
        <v>32</v>
      </c>
      <c r="B1799" t="s">
        <v>101</v>
      </c>
      <c r="C1799" t="s">
        <v>102</v>
      </c>
      <c r="D1799" s="2" t="s">
        <v>104</v>
      </c>
      <c r="E1799" s="2">
        <v>17.149999999999999</v>
      </c>
      <c r="F1799">
        <v>145.30000000000001</v>
      </c>
      <c r="G1799">
        <v>-17.25</v>
      </c>
      <c r="H1799">
        <v>145.05000000000001</v>
      </c>
      <c r="I1799">
        <v>760</v>
      </c>
      <c r="J1799" t="s">
        <v>40</v>
      </c>
      <c r="K1799" s="1">
        <v>39692</v>
      </c>
      <c r="L1799">
        <v>5</v>
      </c>
      <c r="M1799" t="s">
        <v>105</v>
      </c>
      <c r="N1799" t="s">
        <v>24</v>
      </c>
      <c r="O1799" t="s">
        <v>18</v>
      </c>
      <c r="P1799" t="s">
        <v>27</v>
      </c>
      <c r="Q1799">
        <v>3</v>
      </c>
      <c r="R1799">
        <v>11.512</v>
      </c>
      <c r="S1799">
        <v>34690</v>
      </c>
      <c r="T1799">
        <v>17189</v>
      </c>
      <c r="U1799">
        <f t="shared" si="98"/>
        <v>2.0181511431729593</v>
      </c>
      <c r="X1799" t="s">
        <v>103</v>
      </c>
    </row>
    <row r="1800" spans="1:24" x14ac:dyDescent="0.2">
      <c r="A1800">
        <v>32</v>
      </c>
      <c r="B1800" t="s">
        <v>101</v>
      </c>
      <c r="C1800" t="s">
        <v>102</v>
      </c>
      <c r="D1800" s="2" t="s">
        <v>104</v>
      </c>
      <c r="E1800" s="2">
        <v>17.149999999999999</v>
      </c>
      <c r="F1800">
        <v>145.30000000000001</v>
      </c>
      <c r="G1800">
        <v>-17.25</v>
      </c>
      <c r="H1800">
        <v>145.05000000000001</v>
      </c>
      <c r="I1800">
        <v>760</v>
      </c>
      <c r="J1800" t="s">
        <v>40</v>
      </c>
      <c r="K1800" s="1">
        <v>39692</v>
      </c>
      <c r="L1800">
        <v>5</v>
      </c>
      <c r="M1800" t="s">
        <v>105</v>
      </c>
      <c r="N1800" t="s">
        <v>24</v>
      </c>
      <c r="O1800" t="s">
        <v>18</v>
      </c>
      <c r="P1800" t="s">
        <v>27</v>
      </c>
      <c r="Q1800">
        <v>4</v>
      </c>
      <c r="R1800">
        <v>5.6980000000000004</v>
      </c>
      <c r="S1800">
        <v>34690</v>
      </c>
      <c r="T1800">
        <v>17189</v>
      </c>
      <c r="U1800">
        <f t="shared" si="98"/>
        <v>2.0181511431729593</v>
      </c>
      <c r="X1800" t="s">
        <v>103</v>
      </c>
    </row>
    <row r="1801" spans="1:24" x14ac:dyDescent="0.2">
      <c r="A1801">
        <v>32</v>
      </c>
      <c r="B1801" t="s">
        <v>101</v>
      </c>
      <c r="C1801" t="s">
        <v>102</v>
      </c>
      <c r="D1801" s="2" t="s">
        <v>104</v>
      </c>
      <c r="E1801" s="2">
        <v>17.149999999999999</v>
      </c>
      <c r="F1801">
        <v>145.30000000000001</v>
      </c>
      <c r="G1801">
        <v>-17.25</v>
      </c>
      <c r="H1801">
        <v>145.05000000000001</v>
      </c>
      <c r="I1801">
        <v>760</v>
      </c>
      <c r="J1801" t="s">
        <v>40</v>
      </c>
      <c r="K1801" s="1">
        <v>39692</v>
      </c>
      <c r="L1801">
        <v>5</v>
      </c>
      <c r="M1801" t="s">
        <v>105</v>
      </c>
      <c r="N1801" t="s">
        <v>24</v>
      </c>
      <c r="O1801" t="s">
        <v>18</v>
      </c>
      <c r="P1801" t="s">
        <v>27</v>
      </c>
      <c r="Q1801">
        <v>5</v>
      </c>
      <c r="R1801">
        <v>6.7409999999999997</v>
      </c>
      <c r="S1801">
        <v>34690</v>
      </c>
      <c r="T1801">
        <v>17189</v>
      </c>
      <c r="U1801">
        <f t="shared" si="98"/>
        <v>2.0181511431729593</v>
      </c>
      <c r="X1801" t="s">
        <v>103</v>
      </c>
    </row>
    <row r="1802" spans="1:24" x14ac:dyDescent="0.2">
      <c r="A1802">
        <v>32</v>
      </c>
      <c r="B1802" t="s">
        <v>101</v>
      </c>
      <c r="C1802" t="s">
        <v>102</v>
      </c>
      <c r="D1802" s="2" t="s">
        <v>104</v>
      </c>
      <c r="E1802" s="2">
        <v>17.149999999999999</v>
      </c>
      <c r="F1802">
        <v>145.30000000000001</v>
      </c>
      <c r="G1802">
        <v>-17.25</v>
      </c>
      <c r="H1802">
        <v>145.05000000000001</v>
      </c>
      <c r="I1802">
        <v>760</v>
      </c>
      <c r="J1802" t="s">
        <v>40</v>
      </c>
      <c r="K1802" s="1">
        <v>39692</v>
      </c>
      <c r="L1802">
        <v>5</v>
      </c>
      <c r="M1802" t="s">
        <v>105</v>
      </c>
      <c r="N1802" t="s">
        <v>24</v>
      </c>
      <c r="O1802" t="s">
        <v>18</v>
      </c>
      <c r="P1802" t="s">
        <v>27</v>
      </c>
      <c r="Q1802">
        <v>6</v>
      </c>
      <c r="R1802">
        <v>9.6449999999999996</v>
      </c>
      <c r="S1802">
        <v>34690</v>
      </c>
      <c r="T1802">
        <v>17189</v>
      </c>
      <c r="U1802">
        <f t="shared" si="98"/>
        <v>2.0181511431729593</v>
      </c>
      <c r="X1802" t="s">
        <v>103</v>
      </c>
    </row>
    <row r="1803" spans="1:24" x14ac:dyDescent="0.2">
      <c r="A1803">
        <v>32</v>
      </c>
      <c r="B1803" t="s">
        <v>101</v>
      </c>
      <c r="C1803" t="s">
        <v>102</v>
      </c>
      <c r="D1803" s="2" t="s">
        <v>104</v>
      </c>
      <c r="E1803" s="2">
        <v>17.149999999999999</v>
      </c>
      <c r="F1803">
        <v>145.30000000000001</v>
      </c>
      <c r="G1803">
        <v>-17.25</v>
      </c>
      <c r="H1803">
        <v>145.05000000000001</v>
      </c>
      <c r="I1803">
        <v>760</v>
      </c>
      <c r="J1803" t="s">
        <v>40</v>
      </c>
      <c r="K1803" s="1">
        <v>39692</v>
      </c>
      <c r="L1803">
        <v>5</v>
      </c>
      <c r="M1803" t="s">
        <v>105</v>
      </c>
      <c r="N1803" t="s">
        <v>24</v>
      </c>
      <c r="O1803" t="s">
        <v>18</v>
      </c>
      <c r="P1803" t="s">
        <v>27</v>
      </c>
      <c r="Q1803">
        <v>7</v>
      </c>
      <c r="R1803">
        <v>9.4559999999999995</v>
      </c>
      <c r="S1803">
        <v>34690</v>
      </c>
      <c r="T1803">
        <v>17189</v>
      </c>
      <c r="U1803">
        <f t="shared" si="98"/>
        <v>2.0181511431729593</v>
      </c>
      <c r="X1803" t="s">
        <v>103</v>
      </c>
    </row>
    <row r="1804" spans="1:24" x14ac:dyDescent="0.2">
      <c r="A1804">
        <v>32</v>
      </c>
      <c r="B1804" t="s">
        <v>101</v>
      </c>
      <c r="C1804" t="s">
        <v>102</v>
      </c>
      <c r="D1804" s="2" t="s">
        <v>104</v>
      </c>
      <c r="E1804" s="2">
        <v>17.149999999999999</v>
      </c>
      <c r="F1804">
        <v>145.30000000000001</v>
      </c>
      <c r="G1804">
        <v>-17.25</v>
      </c>
      <c r="H1804">
        <v>145.05000000000001</v>
      </c>
      <c r="I1804">
        <v>760</v>
      </c>
      <c r="J1804" t="s">
        <v>40</v>
      </c>
      <c r="K1804" s="1">
        <v>39692</v>
      </c>
      <c r="L1804">
        <v>5</v>
      </c>
      <c r="M1804" t="s">
        <v>105</v>
      </c>
      <c r="N1804" t="s">
        <v>24</v>
      </c>
      <c r="O1804" t="s">
        <v>18</v>
      </c>
      <c r="P1804" t="s">
        <v>27</v>
      </c>
      <c r="Q1804">
        <v>8</v>
      </c>
      <c r="R1804">
        <v>15.836</v>
      </c>
      <c r="S1804">
        <v>34690</v>
      </c>
      <c r="T1804">
        <v>17189</v>
      </c>
      <c r="U1804">
        <f t="shared" si="98"/>
        <v>2.0181511431729593</v>
      </c>
      <c r="X1804" t="s">
        <v>103</v>
      </c>
    </row>
    <row r="1805" spans="1:24" x14ac:dyDescent="0.2">
      <c r="A1805">
        <v>32</v>
      </c>
      <c r="B1805" t="s">
        <v>101</v>
      </c>
      <c r="C1805" t="s">
        <v>102</v>
      </c>
      <c r="D1805" s="2" t="s">
        <v>104</v>
      </c>
      <c r="E1805" s="2">
        <v>17.149999999999999</v>
      </c>
      <c r="F1805">
        <v>145.30000000000001</v>
      </c>
      <c r="G1805">
        <v>-17.25</v>
      </c>
      <c r="H1805">
        <v>145.05000000000001</v>
      </c>
      <c r="I1805">
        <v>760</v>
      </c>
      <c r="J1805" t="s">
        <v>40</v>
      </c>
      <c r="K1805" s="1">
        <v>39692</v>
      </c>
      <c r="L1805">
        <v>5</v>
      </c>
      <c r="M1805" t="s">
        <v>105</v>
      </c>
      <c r="N1805" t="s">
        <v>24</v>
      </c>
      <c r="O1805" t="s">
        <v>18</v>
      </c>
      <c r="P1805" t="s">
        <v>27</v>
      </c>
      <c r="Q1805">
        <v>9</v>
      </c>
      <c r="R1805">
        <v>9.3529999999999998</v>
      </c>
      <c r="S1805">
        <v>34690</v>
      </c>
      <c r="T1805">
        <v>17189</v>
      </c>
      <c r="U1805">
        <f t="shared" si="98"/>
        <v>2.0181511431729593</v>
      </c>
      <c r="X1805" t="s">
        <v>103</v>
      </c>
    </row>
    <row r="1806" spans="1:24" x14ac:dyDescent="0.2">
      <c r="A1806">
        <v>32</v>
      </c>
      <c r="B1806" t="s">
        <v>101</v>
      </c>
      <c r="C1806" t="s">
        <v>102</v>
      </c>
      <c r="D1806" s="2" t="s">
        <v>104</v>
      </c>
      <c r="E1806" s="2">
        <v>17.149999999999999</v>
      </c>
      <c r="F1806">
        <v>145.30000000000001</v>
      </c>
      <c r="G1806">
        <v>-17.25</v>
      </c>
      <c r="H1806">
        <v>145.05000000000001</v>
      </c>
      <c r="I1806">
        <v>760</v>
      </c>
      <c r="J1806" t="s">
        <v>40</v>
      </c>
      <c r="K1806" s="1">
        <v>39692</v>
      </c>
      <c r="L1806">
        <v>5</v>
      </c>
      <c r="M1806" t="s">
        <v>105</v>
      </c>
      <c r="N1806" t="s">
        <v>24</v>
      </c>
      <c r="O1806" t="s">
        <v>18</v>
      </c>
      <c r="P1806" t="s">
        <v>27</v>
      </c>
      <c r="Q1806">
        <v>10</v>
      </c>
      <c r="R1806">
        <v>10.797000000000001</v>
      </c>
      <c r="S1806">
        <v>34690</v>
      </c>
      <c r="T1806">
        <v>17189</v>
      </c>
      <c r="U1806">
        <f t="shared" si="98"/>
        <v>2.0181511431729593</v>
      </c>
      <c r="X1806" t="s">
        <v>103</v>
      </c>
    </row>
    <row r="1807" spans="1:24" x14ac:dyDescent="0.2">
      <c r="A1807">
        <v>32</v>
      </c>
      <c r="B1807" t="s">
        <v>101</v>
      </c>
      <c r="C1807" t="s">
        <v>102</v>
      </c>
      <c r="D1807" s="2" t="s">
        <v>104</v>
      </c>
      <c r="E1807" s="2">
        <v>17.149999999999999</v>
      </c>
      <c r="F1807">
        <v>145.30000000000001</v>
      </c>
      <c r="G1807">
        <v>-17.25</v>
      </c>
      <c r="H1807">
        <v>145.05000000000001</v>
      </c>
      <c r="I1807">
        <v>760</v>
      </c>
      <c r="J1807" t="s">
        <v>40</v>
      </c>
      <c r="K1807" s="1">
        <v>39692</v>
      </c>
      <c r="L1807">
        <v>5</v>
      </c>
      <c r="M1807" t="s">
        <v>105</v>
      </c>
      <c r="N1807" t="s">
        <v>24</v>
      </c>
      <c r="O1807" t="s">
        <v>18</v>
      </c>
      <c r="P1807" t="s">
        <v>27</v>
      </c>
      <c r="Q1807">
        <v>11</v>
      </c>
      <c r="R1807">
        <v>8.09</v>
      </c>
      <c r="S1807">
        <v>34690</v>
      </c>
      <c r="T1807">
        <v>17189</v>
      </c>
      <c r="U1807">
        <f t="shared" si="98"/>
        <v>2.0181511431729593</v>
      </c>
      <c r="X1807" t="s">
        <v>103</v>
      </c>
    </row>
    <row r="1808" spans="1:24" x14ac:dyDescent="0.2">
      <c r="A1808">
        <v>32</v>
      </c>
      <c r="B1808" t="s">
        <v>101</v>
      </c>
      <c r="C1808" t="s">
        <v>102</v>
      </c>
      <c r="D1808" s="2" t="s">
        <v>104</v>
      </c>
      <c r="E1808" s="2">
        <v>17.149999999999999</v>
      </c>
      <c r="F1808">
        <v>145.30000000000001</v>
      </c>
      <c r="G1808">
        <v>-17.25</v>
      </c>
      <c r="H1808">
        <v>145.05000000000001</v>
      </c>
      <c r="I1808">
        <v>760</v>
      </c>
      <c r="J1808" t="s">
        <v>40</v>
      </c>
      <c r="K1808" s="1">
        <v>39692</v>
      </c>
      <c r="L1808">
        <v>5</v>
      </c>
      <c r="M1808" t="s">
        <v>105</v>
      </c>
      <c r="N1808" t="s">
        <v>24</v>
      </c>
      <c r="O1808" t="s">
        <v>18</v>
      </c>
      <c r="P1808" t="s">
        <v>27</v>
      </c>
      <c r="Q1808">
        <v>12</v>
      </c>
      <c r="R1808">
        <v>8.4730000000000008</v>
      </c>
      <c r="S1808">
        <v>34690</v>
      </c>
      <c r="T1808">
        <v>17189</v>
      </c>
      <c r="U1808">
        <f t="shared" si="98"/>
        <v>2.0181511431729593</v>
      </c>
      <c r="X1808" t="s">
        <v>103</v>
      </c>
    </row>
    <row r="1809" spans="1:24" x14ac:dyDescent="0.2">
      <c r="A1809">
        <v>32</v>
      </c>
      <c r="B1809" t="s">
        <v>101</v>
      </c>
      <c r="C1809" t="s">
        <v>102</v>
      </c>
      <c r="D1809" s="2" t="s">
        <v>104</v>
      </c>
      <c r="E1809" s="2">
        <v>17.149999999999999</v>
      </c>
      <c r="F1809">
        <v>145.30000000000001</v>
      </c>
      <c r="G1809">
        <v>-17.25</v>
      </c>
      <c r="H1809">
        <v>145.05000000000001</v>
      </c>
      <c r="I1809">
        <v>760</v>
      </c>
      <c r="J1809" t="s">
        <v>40</v>
      </c>
      <c r="K1809" s="1">
        <v>39692</v>
      </c>
      <c r="L1809">
        <v>5</v>
      </c>
      <c r="M1809" t="s">
        <v>105</v>
      </c>
      <c r="N1809" t="s">
        <v>24</v>
      </c>
      <c r="O1809" t="s">
        <v>18</v>
      </c>
      <c r="P1809" t="s">
        <v>27</v>
      </c>
      <c r="Q1809">
        <v>13</v>
      </c>
      <c r="R1809">
        <v>7.12</v>
      </c>
      <c r="S1809">
        <v>34690</v>
      </c>
      <c r="T1809">
        <v>17189</v>
      </c>
      <c r="U1809">
        <f t="shared" si="98"/>
        <v>2.0181511431729593</v>
      </c>
      <c r="X1809" t="s">
        <v>103</v>
      </c>
    </row>
    <row r="1810" spans="1:24" hidden="1" x14ac:dyDescent="0.2">
      <c r="A1810">
        <v>32</v>
      </c>
      <c r="B1810" t="s">
        <v>101</v>
      </c>
      <c r="C1810" t="s">
        <v>102</v>
      </c>
      <c r="D1810" s="2" t="s">
        <v>104</v>
      </c>
      <c r="E1810" s="2">
        <v>17.149999999999999</v>
      </c>
      <c r="F1810">
        <v>145.30000000000001</v>
      </c>
      <c r="G1810">
        <v>-17.25</v>
      </c>
      <c r="H1810">
        <v>145.05000000000001</v>
      </c>
      <c r="I1810">
        <v>760</v>
      </c>
      <c r="J1810" t="s">
        <v>40</v>
      </c>
      <c r="K1810" s="1">
        <v>39692</v>
      </c>
      <c r="L1810">
        <v>5</v>
      </c>
      <c r="M1810" t="s">
        <v>105</v>
      </c>
      <c r="N1810" t="s">
        <v>14</v>
      </c>
      <c r="O1810" t="s">
        <v>15</v>
      </c>
      <c r="P1810" t="s">
        <v>27</v>
      </c>
      <c r="Q1810">
        <v>1</v>
      </c>
      <c r="R1810">
        <v>22.22</v>
      </c>
      <c r="S1810">
        <v>34690</v>
      </c>
      <c r="T1810">
        <v>17189</v>
      </c>
      <c r="U1810">
        <f t="shared" si="98"/>
        <v>2.0181511431729593</v>
      </c>
      <c r="X1810" t="s">
        <v>103</v>
      </c>
    </row>
    <row r="1811" spans="1:24" hidden="1" x14ac:dyDescent="0.2">
      <c r="A1811">
        <v>32</v>
      </c>
      <c r="B1811" t="s">
        <v>101</v>
      </c>
      <c r="C1811" t="s">
        <v>102</v>
      </c>
      <c r="D1811" s="2" t="s">
        <v>104</v>
      </c>
      <c r="E1811" s="2">
        <v>17.149999999999999</v>
      </c>
      <c r="F1811">
        <v>145.30000000000001</v>
      </c>
      <c r="G1811">
        <v>-17.25</v>
      </c>
      <c r="H1811">
        <v>145.05000000000001</v>
      </c>
      <c r="I1811">
        <v>760</v>
      </c>
      <c r="J1811" t="s">
        <v>40</v>
      </c>
      <c r="K1811" s="1">
        <v>39692</v>
      </c>
      <c r="L1811">
        <v>5</v>
      </c>
      <c r="M1811" t="s">
        <v>105</v>
      </c>
      <c r="N1811" t="s">
        <v>14</v>
      </c>
      <c r="O1811" t="s">
        <v>15</v>
      </c>
      <c r="P1811" t="s">
        <v>27</v>
      </c>
      <c r="Q1811">
        <v>2</v>
      </c>
      <c r="R1811">
        <v>22.29</v>
      </c>
      <c r="S1811">
        <v>34690</v>
      </c>
      <c r="T1811">
        <v>17189</v>
      </c>
      <c r="U1811">
        <f t="shared" si="98"/>
        <v>2.0181511431729593</v>
      </c>
      <c r="X1811" t="s">
        <v>103</v>
      </c>
    </row>
    <row r="1812" spans="1:24" hidden="1" x14ac:dyDescent="0.2">
      <c r="A1812">
        <v>32</v>
      </c>
      <c r="B1812" t="s">
        <v>101</v>
      </c>
      <c r="C1812" t="s">
        <v>102</v>
      </c>
      <c r="D1812" s="2" t="s">
        <v>104</v>
      </c>
      <c r="E1812" s="2">
        <v>17.149999999999999</v>
      </c>
      <c r="F1812">
        <v>145.30000000000001</v>
      </c>
      <c r="G1812">
        <v>-17.25</v>
      </c>
      <c r="H1812">
        <v>145.05000000000001</v>
      </c>
      <c r="I1812">
        <v>760</v>
      </c>
      <c r="J1812" t="s">
        <v>40</v>
      </c>
      <c r="K1812" s="1">
        <v>39692</v>
      </c>
      <c r="L1812">
        <v>5</v>
      </c>
      <c r="M1812" t="s">
        <v>105</v>
      </c>
      <c r="N1812" t="s">
        <v>14</v>
      </c>
      <c r="O1812" t="s">
        <v>15</v>
      </c>
      <c r="P1812" t="s">
        <v>27</v>
      </c>
      <c r="Q1812">
        <v>3</v>
      </c>
      <c r="R1812">
        <v>23</v>
      </c>
      <c r="S1812">
        <v>34690</v>
      </c>
      <c r="T1812">
        <v>17189</v>
      </c>
      <c r="U1812">
        <f t="shared" si="98"/>
        <v>2.0181511431729593</v>
      </c>
      <c r="X1812" t="s">
        <v>103</v>
      </c>
    </row>
    <row r="1813" spans="1:24" hidden="1" x14ac:dyDescent="0.2">
      <c r="A1813">
        <v>32</v>
      </c>
      <c r="B1813" t="s">
        <v>101</v>
      </c>
      <c r="C1813" t="s">
        <v>102</v>
      </c>
      <c r="D1813" s="2" t="s">
        <v>104</v>
      </c>
      <c r="E1813" s="2">
        <v>17.149999999999999</v>
      </c>
      <c r="F1813">
        <v>145.30000000000001</v>
      </c>
      <c r="G1813">
        <v>-17.25</v>
      </c>
      <c r="H1813">
        <v>145.05000000000001</v>
      </c>
      <c r="I1813">
        <v>760</v>
      </c>
      <c r="J1813" t="s">
        <v>40</v>
      </c>
      <c r="K1813" s="1">
        <v>39692</v>
      </c>
      <c r="L1813">
        <v>5</v>
      </c>
      <c r="M1813" t="s">
        <v>105</v>
      </c>
      <c r="N1813" t="s">
        <v>14</v>
      </c>
      <c r="O1813" t="s">
        <v>15</v>
      </c>
      <c r="P1813" t="s">
        <v>27</v>
      </c>
      <c r="Q1813">
        <v>4</v>
      </c>
      <c r="R1813">
        <v>24.18</v>
      </c>
      <c r="S1813">
        <v>34690</v>
      </c>
      <c r="T1813">
        <v>17189</v>
      </c>
      <c r="U1813">
        <f t="shared" si="98"/>
        <v>2.0181511431729593</v>
      </c>
      <c r="X1813" t="s">
        <v>103</v>
      </c>
    </row>
    <row r="1814" spans="1:24" hidden="1" x14ac:dyDescent="0.2">
      <c r="A1814">
        <v>32</v>
      </c>
      <c r="B1814" t="s">
        <v>101</v>
      </c>
      <c r="C1814" t="s">
        <v>102</v>
      </c>
      <c r="D1814" s="2" t="s">
        <v>104</v>
      </c>
      <c r="E1814" s="2">
        <v>17.149999999999999</v>
      </c>
      <c r="F1814">
        <v>145.30000000000001</v>
      </c>
      <c r="G1814">
        <v>-17.25</v>
      </c>
      <c r="H1814">
        <v>145.05000000000001</v>
      </c>
      <c r="I1814">
        <v>760</v>
      </c>
      <c r="J1814" t="s">
        <v>40</v>
      </c>
      <c r="K1814" s="1">
        <v>39692</v>
      </c>
      <c r="L1814">
        <v>5</v>
      </c>
      <c r="M1814" t="s">
        <v>105</v>
      </c>
      <c r="N1814" t="s">
        <v>14</v>
      </c>
      <c r="O1814" t="s">
        <v>15</v>
      </c>
      <c r="P1814" t="s">
        <v>27</v>
      </c>
      <c r="Q1814">
        <v>5</v>
      </c>
      <c r="R1814">
        <v>22.28</v>
      </c>
      <c r="S1814">
        <v>34690</v>
      </c>
      <c r="T1814">
        <v>17189</v>
      </c>
      <c r="U1814">
        <f t="shared" si="98"/>
        <v>2.0181511431729593</v>
      </c>
      <c r="X1814" t="s">
        <v>103</v>
      </c>
    </row>
    <row r="1815" spans="1:24" hidden="1" x14ac:dyDescent="0.2">
      <c r="A1815">
        <v>32</v>
      </c>
      <c r="B1815" t="s">
        <v>101</v>
      </c>
      <c r="C1815" t="s">
        <v>102</v>
      </c>
      <c r="D1815" s="2" t="s">
        <v>104</v>
      </c>
      <c r="E1815" s="2">
        <v>17.149999999999999</v>
      </c>
      <c r="F1815">
        <v>145.30000000000001</v>
      </c>
      <c r="G1815">
        <v>-17.25</v>
      </c>
      <c r="H1815">
        <v>145.05000000000001</v>
      </c>
      <c r="I1815">
        <v>760</v>
      </c>
      <c r="J1815" t="s">
        <v>40</v>
      </c>
      <c r="K1815" s="1">
        <v>39692</v>
      </c>
      <c r="L1815">
        <v>5</v>
      </c>
      <c r="M1815" t="s">
        <v>105</v>
      </c>
      <c r="N1815" t="s">
        <v>14</v>
      </c>
      <c r="O1815" t="s">
        <v>15</v>
      </c>
      <c r="P1815" t="s">
        <v>27</v>
      </c>
      <c r="Q1815">
        <v>6</v>
      </c>
      <c r="R1815">
        <v>23.93</v>
      </c>
      <c r="S1815">
        <v>34690</v>
      </c>
      <c r="T1815">
        <v>17189</v>
      </c>
      <c r="U1815">
        <f t="shared" si="98"/>
        <v>2.0181511431729593</v>
      </c>
      <c r="X1815" t="s">
        <v>103</v>
      </c>
    </row>
    <row r="1816" spans="1:24" hidden="1" x14ac:dyDescent="0.2">
      <c r="A1816">
        <v>32</v>
      </c>
      <c r="B1816" t="s">
        <v>101</v>
      </c>
      <c r="C1816" t="s">
        <v>102</v>
      </c>
      <c r="D1816" s="2" t="s">
        <v>104</v>
      </c>
      <c r="E1816" s="2">
        <v>17.149999999999999</v>
      </c>
      <c r="F1816">
        <v>145.30000000000001</v>
      </c>
      <c r="G1816">
        <v>-17.25</v>
      </c>
      <c r="H1816">
        <v>145.05000000000001</v>
      </c>
      <c r="I1816">
        <v>760</v>
      </c>
      <c r="J1816" t="s">
        <v>40</v>
      </c>
      <c r="K1816" s="1">
        <v>39692</v>
      </c>
      <c r="L1816">
        <v>5</v>
      </c>
      <c r="M1816" t="s">
        <v>105</v>
      </c>
      <c r="N1816" t="s">
        <v>14</v>
      </c>
      <c r="O1816" t="s">
        <v>15</v>
      </c>
      <c r="P1816" t="s">
        <v>27</v>
      </c>
      <c r="Q1816">
        <v>1</v>
      </c>
      <c r="R1816">
        <v>16.43</v>
      </c>
      <c r="S1816">
        <v>34690</v>
      </c>
      <c r="T1816">
        <v>17189</v>
      </c>
      <c r="U1816">
        <f t="shared" si="98"/>
        <v>2.0181511431729593</v>
      </c>
      <c r="X1816" t="s">
        <v>103</v>
      </c>
    </row>
    <row r="1817" spans="1:24" hidden="1" x14ac:dyDescent="0.2">
      <c r="A1817">
        <v>32</v>
      </c>
      <c r="B1817" t="s">
        <v>101</v>
      </c>
      <c r="C1817" t="s">
        <v>102</v>
      </c>
      <c r="D1817" s="2" t="s">
        <v>104</v>
      </c>
      <c r="E1817" s="2">
        <v>17.149999999999999</v>
      </c>
      <c r="F1817">
        <v>145.30000000000001</v>
      </c>
      <c r="G1817">
        <v>-17.25</v>
      </c>
      <c r="H1817">
        <v>145.05000000000001</v>
      </c>
      <c r="I1817">
        <v>760</v>
      </c>
      <c r="J1817" t="s">
        <v>40</v>
      </c>
      <c r="K1817" s="1">
        <v>39692</v>
      </c>
      <c r="L1817">
        <v>5</v>
      </c>
      <c r="M1817" t="s">
        <v>105</v>
      </c>
      <c r="N1817" t="s">
        <v>14</v>
      </c>
      <c r="O1817" t="s">
        <v>15</v>
      </c>
      <c r="P1817" t="s">
        <v>27</v>
      </c>
      <c r="Q1817">
        <v>2</v>
      </c>
      <c r="R1817">
        <v>16.149999999999999</v>
      </c>
      <c r="S1817">
        <v>34690</v>
      </c>
      <c r="T1817">
        <v>17189</v>
      </c>
      <c r="U1817">
        <f t="shared" si="98"/>
        <v>2.0181511431729593</v>
      </c>
      <c r="X1817" t="s">
        <v>103</v>
      </c>
    </row>
    <row r="1818" spans="1:24" hidden="1" x14ac:dyDescent="0.2">
      <c r="A1818">
        <v>32</v>
      </c>
      <c r="B1818" t="s">
        <v>101</v>
      </c>
      <c r="C1818" t="s">
        <v>102</v>
      </c>
      <c r="D1818" s="2" t="s">
        <v>104</v>
      </c>
      <c r="E1818" s="2">
        <v>17.149999999999999</v>
      </c>
      <c r="F1818">
        <v>145.30000000000001</v>
      </c>
      <c r="G1818">
        <v>-17.25</v>
      </c>
      <c r="H1818">
        <v>145.05000000000001</v>
      </c>
      <c r="I1818">
        <v>760</v>
      </c>
      <c r="J1818" t="s">
        <v>40</v>
      </c>
      <c r="K1818" s="1">
        <v>39692</v>
      </c>
      <c r="L1818">
        <v>5</v>
      </c>
      <c r="M1818" t="s">
        <v>105</v>
      </c>
      <c r="N1818" t="s">
        <v>14</v>
      </c>
      <c r="O1818" t="s">
        <v>15</v>
      </c>
      <c r="P1818" t="s">
        <v>27</v>
      </c>
      <c r="Q1818">
        <v>3</v>
      </c>
      <c r="R1818">
        <v>10.94</v>
      </c>
      <c r="S1818">
        <v>34690</v>
      </c>
      <c r="T1818">
        <v>17189</v>
      </c>
      <c r="U1818">
        <f t="shared" si="98"/>
        <v>2.0181511431729593</v>
      </c>
      <c r="X1818" t="s">
        <v>103</v>
      </c>
    </row>
    <row r="1819" spans="1:24" hidden="1" x14ac:dyDescent="0.2">
      <c r="A1819">
        <v>32</v>
      </c>
      <c r="B1819" t="s">
        <v>101</v>
      </c>
      <c r="C1819" t="s">
        <v>102</v>
      </c>
      <c r="D1819" s="2" t="s">
        <v>104</v>
      </c>
      <c r="E1819" s="2">
        <v>17.149999999999999</v>
      </c>
      <c r="F1819">
        <v>145.30000000000001</v>
      </c>
      <c r="G1819">
        <v>-17.25</v>
      </c>
      <c r="H1819">
        <v>145.05000000000001</v>
      </c>
      <c r="I1819">
        <v>760</v>
      </c>
      <c r="J1819" t="s">
        <v>40</v>
      </c>
      <c r="K1819" s="1">
        <v>39692</v>
      </c>
      <c r="L1819">
        <v>5</v>
      </c>
      <c r="M1819" t="s">
        <v>105</v>
      </c>
      <c r="N1819" t="s">
        <v>14</v>
      </c>
      <c r="O1819" t="s">
        <v>15</v>
      </c>
      <c r="P1819" t="s">
        <v>27</v>
      </c>
      <c r="Q1819">
        <v>4</v>
      </c>
      <c r="R1819">
        <v>16.82</v>
      </c>
      <c r="S1819">
        <v>34690</v>
      </c>
      <c r="T1819">
        <v>17189</v>
      </c>
      <c r="U1819">
        <f t="shared" si="98"/>
        <v>2.0181511431729593</v>
      </c>
      <c r="X1819" t="s">
        <v>103</v>
      </c>
    </row>
    <row r="1820" spans="1:24" hidden="1" x14ac:dyDescent="0.2">
      <c r="A1820">
        <v>32</v>
      </c>
      <c r="B1820" t="s">
        <v>101</v>
      </c>
      <c r="C1820" t="s">
        <v>102</v>
      </c>
      <c r="D1820" s="2" t="s">
        <v>104</v>
      </c>
      <c r="E1820" s="2">
        <v>17.149999999999999</v>
      </c>
      <c r="F1820">
        <v>145.30000000000001</v>
      </c>
      <c r="G1820">
        <v>-17.25</v>
      </c>
      <c r="H1820">
        <v>145.05000000000001</v>
      </c>
      <c r="I1820">
        <v>760</v>
      </c>
      <c r="J1820" t="s">
        <v>40</v>
      </c>
      <c r="K1820" s="1">
        <v>39692</v>
      </c>
      <c r="L1820">
        <v>5</v>
      </c>
      <c r="M1820" t="s">
        <v>105</v>
      </c>
      <c r="N1820" t="s">
        <v>14</v>
      </c>
      <c r="O1820" t="s">
        <v>15</v>
      </c>
      <c r="P1820" t="s">
        <v>27</v>
      </c>
      <c r="Q1820">
        <v>5</v>
      </c>
      <c r="R1820">
        <v>17.64</v>
      </c>
      <c r="S1820">
        <v>34690</v>
      </c>
      <c r="T1820">
        <v>17189</v>
      </c>
      <c r="U1820">
        <f t="shared" si="98"/>
        <v>2.0181511431729593</v>
      </c>
      <c r="X1820" t="s">
        <v>103</v>
      </c>
    </row>
    <row r="1821" spans="1:24" hidden="1" x14ac:dyDescent="0.2">
      <c r="A1821">
        <v>32</v>
      </c>
      <c r="B1821" t="s">
        <v>101</v>
      </c>
      <c r="C1821" t="s">
        <v>102</v>
      </c>
      <c r="D1821" s="2" t="s">
        <v>104</v>
      </c>
      <c r="E1821" s="2">
        <v>17.149999999999999</v>
      </c>
      <c r="F1821">
        <v>145.30000000000001</v>
      </c>
      <c r="G1821">
        <v>-17.25</v>
      </c>
      <c r="H1821">
        <v>145.05000000000001</v>
      </c>
      <c r="I1821">
        <v>760</v>
      </c>
      <c r="J1821" t="s">
        <v>40</v>
      </c>
      <c r="K1821" s="1">
        <v>39692</v>
      </c>
      <c r="L1821">
        <v>5</v>
      </c>
      <c r="M1821" t="s">
        <v>105</v>
      </c>
      <c r="N1821" t="s">
        <v>14</v>
      </c>
      <c r="O1821" t="s">
        <v>15</v>
      </c>
      <c r="P1821" t="s">
        <v>27</v>
      </c>
      <c r="Q1821">
        <v>6</v>
      </c>
      <c r="R1821">
        <v>13.29</v>
      </c>
      <c r="S1821">
        <v>34690</v>
      </c>
      <c r="T1821">
        <v>17189</v>
      </c>
      <c r="U1821">
        <f t="shared" si="98"/>
        <v>2.0181511431729593</v>
      </c>
      <c r="X1821" t="s">
        <v>103</v>
      </c>
    </row>
    <row r="1822" spans="1:24" hidden="1" x14ac:dyDescent="0.2">
      <c r="A1822">
        <v>32</v>
      </c>
      <c r="B1822" t="s">
        <v>101</v>
      </c>
      <c r="C1822" t="s">
        <v>102</v>
      </c>
      <c r="D1822" s="2" t="s">
        <v>104</v>
      </c>
      <c r="E1822" s="2">
        <v>17.149999999999999</v>
      </c>
      <c r="F1822">
        <v>145.30000000000001</v>
      </c>
      <c r="G1822">
        <v>-17.25</v>
      </c>
      <c r="H1822">
        <v>145.05000000000001</v>
      </c>
      <c r="I1822">
        <v>760</v>
      </c>
      <c r="J1822" t="s">
        <v>40</v>
      </c>
      <c r="K1822" s="1">
        <v>39692</v>
      </c>
      <c r="L1822">
        <v>5</v>
      </c>
      <c r="M1822" t="s">
        <v>105</v>
      </c>
      <c r="N1822" t="s">
        <v>14</v>
      </c>
      <c r="O1822" t="s">
        <v>19</v>
      </c>
      <c r="P1822" t="s">
        <v>27</v>
      </c>
      <c r="Q1822">
        <v>1</v>
      </c>
      <c r="R1822">
        <v>6.73</v>
      </c>
      <c r="S1822">
        <v>34690</v>
      </c>
      <c r="T1822">
        <v>17189</v>
      </c>
      <c r="U1822">
        <f t="shared" si="98"/>
        <v>2.0181511431729593</v>
      </c>
      <c r="X1822" t="s">
        <v>103</v>
      </c>
    </row>
    <row r="1823" spans="1:24" hidden="1" x14ac:dyDescent="0.2">
      <c r="A1823">
        <v>32</v>
      </c>
      <c r="B1823" t="s">
        <v>101</v>
      </c>
      <c r="C1823" t="s">
        <v>102</v>
      </c>
      <c r="D1823" s="2" t="s">
        <v>104</v>
      </c>
      <c r="E1823" s="2">
        <v>17.149999999999999</v>
      </c>
      <c r="F1823">
        <v>145.30000000000001</v>
      </c>
      <c r="G1823">
        <v>-17.25</v>
      </c>
      <c r="H1823">
        <v>145.05000000000001</v>
      </c>
      <c r="I1823">
        <v>760</v>
      </c>
      <c r="J1823" t="s">
        <v>40</v>
      </c>
      <c r="K1823" s="1">
        <v>39692</v>
      </c>
      <c r="L1823">
        <v>5</v>
      </c>
      <c r="M1823" t="s">
        <v>105</v>
      </c>
      <c r="N1823" t="s">
        <v>14</v>
      </c>
      <c r="O1823" t="s">
        <v>19</v>
      </c>
      <c r="P1823" t="s">
        <v>27</v>
      </c>
      <c r="Q1823">
        <v>2</v>
      </c>
      <c r="R1823">
        <v>5.1100000000000003</v>
      </c>
      <c r="S1823">
        <v>34690</v>
      </c>
      <c r="T1823">
        <v>17189</v>
      </c>
      <c r="U1823">
        <f t="shared" si="98"/>
        <v>2.0181511431729593</v>
      </c>
      <c r="X1823" t="s">
        <v>103</v>
      </c>
    </row>
    <row r="1824" spans="1:24" hidden="1" x14ac:dyDescent="0.2">
      <c r="A1824">
        <v>32</v>
      </c>
      <c r="B1824" t="s">
        <v>101</v>
      </c>
      <c r="C1824" t="s">
        <v>102</v>
      </c>
      <c r="D1824" s="2" t="s">
        <v>104</v>
      </c>
      <c r="E1824" s="2">
        <v>17.149999999999999</v>
      </c>
      <c r="F1824">
        <v>145.30000000000001</v>
      </c>
      <c r="G1824">
        <v>-17.25</v>
      </c>
      <c r="H1824">
        <v>145.05000000000001</v>
      </c>
      <c r="I1824">
        <v>760</v>
      </c>
      <c r="J1824" t="s">
        <v>40</v>
      </c>
      <c r="K1824" s="1">
        <v>39692</v>
      </c>
      <c r="L1824">
        <v>5</v>
      </c>
      <c r="M1824" t="s">
        <v>105</v>
      </c>
      <c r="N1824" t="s">
        <v>14</v>
      </c>
      <c r="O1824" t="s">
        <v>19</v>
      </c>
      <c r="P1824" t="s">
        <v>27</v>
      </c>
      <c r="Q1824">
        <v>3</v>
      </c>
      <c r="R1824">
        <v>5.79</v>
      </c>
      <c r="S1824">
        <v>34690</v>
      </c>
      <c r="T1824">
        <v>17189</v>
      </c>
      <c r="U1824">
        <f t="shared" si="98"/>
        <v>2.0181511431729593</v>
      </c>
      <c r="X1824" t="s">
        <v>103</v>
      </c>
    </row>
    <row r="1825" spans="1:24" hidden="1" x14ac:dyDescent="0.2">
      <c r="A1825">
        <v>32</v>
      </c>
      <c r="B1825" t="s">
        <v>101</v>
      </c>
      <c r="C1825" t="s">
        <v>102</v>
      </c>
      <c r="D1825" s="2" t="s">
        <v>104</v>
      </c>
      <c r="E1825" s="2">
        <v>17.149999999999999</v>
      </c>
      <c r="F1825">
        <v>145.30000000000001</v>
      </c>
      <c r="G1825">
        <v>-17.25</v>
      </c>
      <c r="H1825">
        <v>145.05000000000001</v>
      </c>
      <c r="I1825">
        <v>760</v>
      </c>
      <c r="J1825" t="s">
        <v>40</v>
      </c>
      <c r="K1825" s="1">
        <v>39692</v>
      </c>
      <c r="L1825">
        <v>5</v>
      </c>
      <c r="M1825" t="s">
        <v>105</v>
      </c>
      <c r="N1825" t="s">
        <v>14</v>
      </c>
      <c r="O1825" t="s">
        <v>19</v>
      </c>
      <c r="P1825" t="s">
        <v>27</v>
      </c>
      <c r="Q1825">
        <v>4</v>
      </c>
      <c r="R1825">
        <v>4.8</v>
      </c>
      <c r="S1825">
        <v>34690</v>
      </c>
      <c r="T1825">
        <v>17189</v>
      </c>
      <c r="U1825">
        <f t="shared" si="98"/>
        <v>2.0181511431729593</v>
      </c>
      <c r="X1825" t="s">
        <v>103</v>
      </c>
    </row>
    <row r="1826" spans="1:24" hidden="1" x14ac:dyDescent="0.2">
      <c r="A1826">
        <v>32</v>
      </c>
      <c r="B1826" t="s">
        <v>101</v>
      </c>
      <c r="C1826" t="s">
        <v>102</v>
      </c>
      <c r="D1826" s="2" t="s">
        <v>104</v>
      </c>
      <c r="E1826" s="2">
        <v>17.149999999999999</v>
      </c>
      <c r="F1826">
        <v>145.30000000000001</v>
      </c>
      <c r="G1826">
        <v>-17.25</v>
      </c>
      <c r="H1826">
        <v>145.05000000000001</v>
      </c>
      <c r="I1826">
        <v>760</v>
      </c>
      <c r="J1826" t="s">
        <v>40</v>
      </c>
      <c r="K1826" s="1">
        <v>39692</v>
      </c>
      <c r="L1826">
        <v>5</v>
      </c>
      <c r="M1826" t="s">
        <v>105</v>
      </c>
      <c r="N1826" t="s">
        <v>14</v>
      </c>
      <c r="O1826" t="s">
        <v>19</v>
      </c>
      <c r="P1826" t="s">
        <v>27</v>
      </c>
      <c r="Q1826">
        <v>5</v>
      </c>
      <c r="R1826">
        <v>3.77</v>
      </c>
      <c r="S1826">
        <v>34690</v>
      </c>
      <c r="T1826">
        <v>17189</v>
      </c>
      <c r="U1826">
        <f t="shared" si="98"/>
        <v>2.0181511431729593</v>
      </c>
      <c r="X1826" t="s">
        <v>103</v>
      </c>
    </row>
    <row r="1827" spans="1:24" hidden="1" x14ac:dyDescent="0.2">
      <c r="A1827">
        <v>32</v>
      </c>
      <c r="B1827" t="s">
        <v>101</v>
      </c>
      <c r="C1827" t="s">
        <v>102</v>
      </c>
      <c r="D1827" s="2" t="s">
        <v>104</v>
      </c>
      <c r="E1827" s="2">
        <v>17.149999999999999</v>
      </c>
      <c r="F1827">
        <v>145.30000000000001</v>
      </c>
      <c r="G1827">
        <v>-17.25</v>
      </c>
      <c r="H1827">
        <v>145.05000000000001</v>
      </c>
      <c r="I1827">
        <v>760</v>
      </c>
      <c r="J1827" t="s">
        <v>40</v>
      </c>
      <c r="K1827" s="1">
        <v>39692</v>
      </c>
      <c r="L1827">
        <v>5</v>
      </c>
      <c r="M1827" t="s">
        <v>105</v>
      </c>
      <c r="N1827" t="s">
        <v>14</v>
      </c>
      <c r="O1827" t="s">
        <v>19</v>
      </c>
      <c r="P1827" t="s">
        <v>27</v>
      </c>
      <c r="Q1827">
        <v>6</v>
      </c>
      <c r="R1827">
        <v>4.0599999999999996</v>
      </c>
      <c r="S1827">
        <v>34690</v>
      </c>
      <c r="T1827">
        <v>17189</v>
      </c>
      <c r="U1827">
        <f t="shared" si="98"/>
        <v>2.0181511431729593</v>
      </c>
      <c r="X1827" t="s">
        <v>103</v>
      </c>
    </row>
    <row r="1828" spans="1:24" hidden="1" x14ac:dyDescent="0.2">
      <c r="A1828">
        <v>32</v>
      </c>
      <c r="B1828" t="s">
        <v>101</v>
      </c>
      <c r="C1828" t="s">
        <v>102</v>
      </c>
      <c r="D1828" s="2" t="s">
        <v>104</v>
      </c>
      <c r="E1828" s="2">
        <v>17.149999999999999</v>
      </c>
      <c r="F1828">
        <v>145.30000000000001</v>
      </c>
      <c r="G1828">
        <v>-17.25</v>
      </c>
      <c r="H1828">
        <v>145.05000000000001</v>
      </c>
      <c r="I1828">
        <v>760</v>
      </c>
      <c r="J1828" t="s">
        <v>40</v>
      </c>
      <c r="K1828" s="1">
        <v>39692</v>
      </c>
      <c r="L1828">
        <v>5</v>
      </c>
      <c r="M1828" t="s">
        <v>105</v>
      </c>
      <c r="N1828" t="s">
        <v>14</v>
      </c>
      <c r="O1828" t="s">
        <v>106</v>
      </c>
      <c r="P1828" t="s">
        <v>27</v>
      </c>
      <c r="Q1828">
        <v>1</v>
      </c>
      <c r="R1828">
        <v>13.73</v>
      </c>
      <c r="S1828">
        <v>34690</v>
      </c>
      <c r="T1828">
        <v>17189</v>
      </c>
      <c r="U1828">
        <f t="shared" si="98"/>
        <v>2.0181511431729593</v>
      </c>
      <c r="X1828" t="s">
        <v>103</v>
      </c>
    </row>
    <row r="1829" spans="1:24" hidden="1" x14ac:dyDescent="0.2">
      <c r="A1829">
        <v>32</v>
      </c>
      <c r="B1829" t="s">
        <v>101</v>
      </c>
      <c r="C1829" t="s">
        <v>102</v>
      </c>
      <c r="D1829" s="2" t="s">
        <v>104</v>
      </c>
      <c r="E1829" s="2">
        <v>17.149999999999999</v>
      </c>
      <c r="F1829">
        <v>145.30000000000001</v>
      </c>
      <c r="G1829">
        <v>-17.25</v>
      </c>
      <c r="H1829">
        <v>145.05000000000001</v>
      </c>
      <c r="I1829">
        <v>760</v>
      </c>
      <c r="J1829" t="s">
        <v>40</v>
      </c>
      <c r="K1829" s="1">
        <v>39692</v>
      </c>
      <c r="L1829">
        <v>5</v>
      </c>
      <c r="M1829" t="s">
        <v>105</v>
      </c>
      <c r="N1829" t="s">
        <v>14</v>
      </c>
      <c r="O1829" t="s">
        <v>106</v>
      </c>
      <c r="P1829" t="s">
        <v>27</v>
      </c>
      <c r="Q1829">
        <v>2</v>
      </c>
      <c r="R1829">
        <v>14.29</v>
      </c>
      <c r="S1829">
        <v>34690</v>
      </c>
      <c r="T1829">
        <v>17189</v>
      </c>
      <c r="U1829">
        <f t="shared" si="98"/>
        <v>2.0181511431729593</v>
      </c>
      <c r="X1829" t="s">
        <v>103</v>
      </c>
    </row>
    <row r="1830" spans="1:24" hidden="1" x14ac:dyDescent="0.2">
      <c r="A1830">
        <v>32</v>
      </c>
      <c r="B1830" t="s">
        <v>101</v>
      </c>
      <c r="C1830" t="s">
        <v>102</v>
      </c>
      <c r="D1830" s="2" t="s">
        <v>104</v>
      </c>
      <c r="E1830" s="2">
        <v>17.149999999999999</v>
      </c>
      <c r="F1830">
        <v>145.30000000000001</v>
      </c>
      <c r="G1830">
        <v>-17.25</v>
      </c>
      <c r="H1830">
        <v>145.05000000000001</v>
      </c>
      <c r="I1830">
        <v>760</v>
      </c>
      <c r="J1830" t="s">
        <v>40</v>
      </c>
      <c r="K1830" s="1">
        <v>39692</v>
      </c>
      <c r="L1830">
        <v>5</v>
      </c>
      <c r="M1830" t="s">
        <v>105</v>
      </c>
      <c r="N1830" t="s">
        <v>14</v>
      </c>
      <c r="O1830" t="s">
        <v>106</v>
      </c>
      <c r="P1830" t="s">
        <v>27</v>
      </c>
      <c r="Q1830">
        <v>3</v>
      </c>
      <c r="R1830">
        <v>14.33</v>
      </c>
      <c r="S1830">
        <v>34690</v>
      </c>
      <c r="T1830">
        <v>17189</v>
      </c>
      <c r="U1830">
        <f t="shared" si="98"/>
        <v>2.0181511431729593</v>
      </c>
      <c r="X1830" t="s">
        <v>103</v>
      </c>
    </row>
    <row r="1831" spans="1:24" hidden="1" x14ac:dyDescent="0.2">
      <c r="A1831">
        <v>32</v>
      </c>
      <c r="B1831" t="s">
        <v>101</v>
      </c>
      <c r="C1831" t="s">
        <v>102</v>
      </c>
      <c r="D1831" s="2" t="s">
        <v>104</v>
      </c>
      <c r="E1831" s="2">
        <v>17.149999999999999</v>
      </c>
      <c r="F1831">
        <v>145.30000000000001</v>
      </c>
      <c r="G1831">
        <v>-17.25</v>
      </c>
      <c r="H1831">
        <v>145.05000000000001</v>
      </c>
      <c r="I1831">
        <v>760</v>
      </c>
      <c r="J1831" t="s">
        <v>40</v>
      </c>
      <c r="K1831" s="1">
        <v>39692</v>
      </c>
      <c r="L1831">
        <v>5</v>
      </c>
      <c r="M1831" t="s">
        <v>105</v>
      </c>
      <c r="N1831" t="s">
        <v>14</v>
      </c>
      <c r="O1831" t="s">
        <v>106</v>
      </c>
      <c r="P1831" t="s">
        <v>27</v>
      </c>
      <c r="Q1831">
        <v>4</v>
      </c>
      <c r="R1831">
        <v>13.92</v>
      </c>
      <c r="S1831">
        <v>34690</v>
      </c>
      <c r="T1831">
        <v>17189</v>
      </c>
      <c r="U1831">
        <f t="shared" si="98"/>
        <v>2.0181511431729593</v>
      </c>
      <c r="X1831" t="s">
        <v>103</v>
      </c>
    </row>
    <row r="1832" spans="1:24" hidden="1" x14ac:dyDescent="0.2">
      <c r="A1832">
        <v>32</v>
      </c>
      <c r="B1832" t="s">
        <v>101</v>
      </c>
      <c r="C1832" t="s">
        <v>102</v>
      </c>
      <c r="D1832" s="2" t="s">
        <v>104</v>
      </c>
      <c r="E1832" s="2">
        <v>17.149999999999999</v>
      </c>
      <c r="F1832">
        <v>145.30000000000001</v>
      </c>
      <c r="G1832">
        <v>-17.25</v>
      </c>
      <c r="H1832">
        <v>145.05000000000001</v>
      </c>
      <c r="I1832">
        <v>760</v>
      </c>
      <c r="J1832" t="s">
        <v>40</v>
      </c>
      <c r="K1832" s="1">
        <v>39692</v>
      </c>
      <c r="L1832">
        <v>5</v>
      </c>
      <c r="M1832" t="s">
        <v>105</v>
      </c>
      <c r="N1832" t="s">
        <v>14</v>
      </c>
      <c r="O1832" t="s">
        <v>106</v>
      </c>
      <c r="P1832" t="s">
        <v>27</v>
      </c>
      <c r="Q1832">
        <v>5</v>
      </c>
      <c r="R1832">
        <v>12.38</v>
      </c>
      <c r="S1832">
        <v>34690</v>
      </c>
      <c r="T1832">
        <v>17189</v>
      </c>
      <c r="U1832">
        <f t="shared" si="98"/>
        <v>2.0181511431729593</v>
      </c>
      <c r="X1832" t="s">
        <v>103</v>
      </c>
    </row>
    <row r="1833" spans="1:24" hidden="1" x14ac:dyDescent="0.2">
      <c r="A1833">
        <v>32</v>
      </c>
      <c r="B1833" t="s">
        <v>101</v>
      </c>
      <c r="C1833" t="s">
        <v>102</v>
      </c>
      <c r="D1833" s="2" t="s">
        <v>104</v>
      </c>
      <c r="E1833" s="2">
        <v>17.149999999999999</v>
      </c>
      <c r="F1833">
        <v>145.30000000000001</v>
      </c>
      <c r="G1833">
        <v>-17.25</v>
      </c>
      <c r="H1833">
        <v>145.05000000000001</v>
      </c>
      <c r="I1833">
        <v>760</v>
      </c>
      <c r="J1833" t="s">
        <v>40</v>
      </c>
      <c r="K1833" s="1">
        <v>39692</v>
      </c>
      <c r="L1833">
        <v>5</v>
      </c>
      <c r="M1833" t="s">
        <v>105</v>
      </c>
      <c r="N1833" t="s">
        <v>14</v>
      </c>
      <c r="O1833" t="s">
        <v>106</v>
      </c>
      <c r="P1833" t="s">
        <v>27</v>
      </c>
      <c r="Q1833">
        <v>6</v>
      </c>
      <c r="R1833">
        <v>11.12</v>
      </c>
      <c r="S1833">
        <v>34690</v>
      </c>
      <c r="T1833">
        <v>17189</v>
      </c>
      <c r="U1833">
        <f t="shared" ref="U1833:U1840" si="99">S1833/T1833</f>
        <v>2.0181511431729593</v>
      </c>
      <c r="X1833" t="s">
        <v>103</v>
      </c>
    </row>
    <row r="1834" spans="1:24" hidden="1" x14ac:dyDescent="0.2">
      <c r="A1834">
        <v>32</v>
      </c>
      <c r="B1834" t="s">
        <v>101</v>
      </c>
      <c r="C1834" t="s">
        <v>102</v>
      </c>
      <c r="D1834" s="2" t="s">
        <v>104</v>
      </c>
      <c r="E1834" s="2">
        <v>17.149999999999999</v>
      </c>
      <c r="F1834">
        <v>145.30000000000001</v>
      </c>
      <c r="G1834">
        <v>-17.25</v>
      </c>
      <c r="H1834">
        <v>145.05000000000001</v>
      </c>
      <c r="I1834">
        <v>760</v>
      </c>
      <c r="J1834" t="s">
        <v>40</v>
      </c>
      <c r="K1834" s="1">
        <v>39692</v>
      </c>
      <c r="L1834">
        <v>5</v>
      </c>
      <c r="M1834" t="s">
        <v>105</v>
      </c>
      <c r="N1834" t="s">
        <v>14</v>
      </c>
      <c r="O1834" t="s">
        <v>18</v>
      </c>
      <c r="P1834" t="s">
        <v>27</v>
      </c>
      <c r="Q1834">
        <v>1</v>
      </c>
      <c r="R1834">
        <v>2.38</v>
      </c>
      <c r="S1834">
        <v>34690</v>
      </c>
      <c r="T1834">
        <v>17189</v>
      </c>
      <c r="U1834">
        <f t="shared" si="99"/>
        <v>2.0181511431729593</v>
      </c>
      <c r="X1834" t="s">
        <v>103</v>
      </c>
    </row>
    <row r="1835" spans="1:24" hidden="1" x14ac:dyDescent="0.2">
      <c r="A1835">
        <v>32</v>
      </c>
      <c r="B1835" t="s">
        <v>101</v>
      </c>
      <c r="C1835" t="s">
        <v>102</v>
      </c>
      <c r="D1835" s="2" t="s">
        <v>104</v>
      </c>
      <c r="E1835" s="2">
        <v>17.149999999999999</v>
      </c>
      <c r="F1835">
        <v>145.30000000000001</v>
      </c>
      <c r="G1835">
        <v>-17.25</v>
      </c>
      <c r="H1835">
        <v>145.05000000000001</v>
      </c>
      <c r="I1835">
        <v>760</v>
      </c>
      <c r="J1835" t="s">
        <v>40</v>
      </c>
      <c r="K1835" s="1">
        <v>39692</v>
      </c>
      <c r="L1835">
        <v>5</v>
      </c>
      <c r="M1835" t="s">
        <v>105</v>
      </c>
      <c r="N1835" t="s">
        <v>14</v>
      </c>
      <c r="O1835" t="s">
        <v>18</v>
      </c>
      <c r="P1835" t="s">
        <v>27</v>
      </c>
      <c r="Q1835">
        <v>2</v>
      </c>
      <c r="R1835">
        <v>2.72</v>
      </c>
      <c r="S1835">
        <v>34690</v>
      </c>
      <c r="T1835">
        <v>17189</v>
      </c>
      <c r="U1835">
        <f t="shared" si="99"/>
        <v>2.0181511431729593</v>
      </c>
      <c r="X1835" t="s">
        <v>103</v>
      </c>
    </row>
    <row r="1836" spans="1:24" hidden="1" x14ac:dyDescent="0.2">
      <c r="A1836">
        <v>32</v>
      </c>
      <c r="B1836" t="s">
        <v>101</v>
      </c>
      <c r="C1836" t="s">
        <v>102</v>
      </c>
      <c r="D1836" s="2" t="s">
        <v>104</v>
      </c>
      <c r="E1836" s="2">
        <v>17.149999999999999</v>
      </c>
      <c r="F1836">
        <v>145.30000000000001</v>
      </c>
      <c r="G1836">
        <v>-17.25</v>
      </c>
      <c r="H1836">
        <v>145.05000000000001</v>
      </c>
      <c r="I1836">
        <v>760</v>
      </c>
      <c r="J1836" t="s">
        <v>40</v>
      </c>
      <c r="K1836" s="1">
        <v>39692</v>
      </c>
      <c r="L1836">
        <v>5</v>
      </c>
      <c r="M1836" t="s">
        <v>105</v>
      </c>
      <c r="N1836" t="s">
        <v>14</v>
      </c>
      <c r="O1836" t="s">
        <v>18</v>
      </c>
      <c r="P1836" t="s">
        <v>27</v>
      </c>
      <c r="Q1836">
        <v>3</v>
      </c>
      <c r="R1836">
        <v>4.9800000000000004</v>
      </c>
      <c r="S1836">
        <v>34690</v>
      </c>
      <c r="T1836">
        <v>17189</v>
      </c>
      <c r="U1836">
        <f t="shared" si="99"/>
        <v>2.0181511431729593</v>
      </c>
      <c r="X1836" t="s">
        <v>103</v>
      </c>
    </row>
    <row r="1837" spans="1:24" hidden="1" x14ac:dyDescent="0.2">
      <c r="A1837">
        <v>32</v>
      </c>
      <c r="B1837" t="s">
        <v>101</v>
      </c>
      <c r="C1837" t="s">
        <v>102</v>
      </c>
      <c r="D1837" s="2" t="s">
        <v>104</v>
      </c>
      <c r="E1837" s="2">
        <v>17.149999999999999</v>
      </c>
      <c r="F1837">
        <v>145.30000000000001</v>
      </c>
      <c r="G1837">
        <v>-17.25</v>
      </c>
      <c r="H1837">
        <v>145.05000000000001</v>
      </c>
      <c r="I1837">
        <v>760</v>
      </c>
      <c r="J1837" t="s">
        <v>40</v>
      </c>
      <c r="K1837" s="1">
        <v>39692</v>
      </c>
      <c r="L1837">
        <v>5</v>
      </c>
      <c r="M1837" t="s">
        <v>105</v>
      </c>
      <c r="N1837" t="s">
        <v>14</v>
      </c>
      <c r="O1837" t="s">
        <v>18</v>
      </c>
      <c r="P1837" t="s">
        <v>27</v>
      </c>
      <c r="Q1837">
        <v>4</v>
      </c>
      <c r="R1837">
        <v>3.95</v>
      </c>
      <c r="S1837">
        <v>34690</v>
      </c>
      <c r="T1837">
        <v>17189</v>
      </c>
      <c r="U1837">
        <f t="shared" si="99"/>
        <v>2.0181511431729593</v>
      </c>
      <c r="X1837" t="s">
        <v>103</v>
      </c>
    </row>
    <row r="1838" spans="1:24" hidden="1" x14ac:dyDescent="0.2">
      <c r="A1838">
        <v>32</v>
      </c>
      <c r="B1838" t="s">
        <v>101</v>
      </c>
      <c r="C1838" t="s">
        <v>102</v>
      </c>
      <c r="D1838" s="2" t="s">
        <v>104</v>
      </c>
      <c r="E1838" s="2">
        <v>17.149999999999999</v>
      </c>
      <c r="F1838">
        <v>145.30000000000001</v>
      </c>
      <c r="G1838">
        <v>-17.25</v>
      </c>
      <c r="H1838">
        <v>145.05000000000001</v>
      </c>
      <c r="I1838">
        <v>760</v>
      </c>
      <c r="J1838" t="s">
        <v>40</v>
      </c>
      <c r="K1838" s="1">
        <v>39692</v>
      </c>
      <c r="L1838">
        <v>5</v>
      </c>
      <c r="M1838" t="s">
        <v>105</v>
      </c>
      <c r="N1838" t="s">
        <v>14</v>
      </c>
      <c r="O1838" t="s">
        <v>18</v>
      </c>
      <c r="P1838" t="s">
        <v>27</v>
      </c>
      <c r="Q1838">
        <v>5</v>
      </c>
      <c r="R1838">
        <v>2.99</v>
      </c>
      <c r="S1838">
        <v>34690</v>
      </c>
      <c r="T1838">
        <v>17189</v>
      </c>
      <c r="U1838">
        <f t="shared" si="99"/>
        <v>2.0181511431729593</v>
      </c>
      <c r="X1838" t="s">
        <v>103</v>
      </c>
    </row>
    <row r="1839" spans="1:24" hidden="1" x14ac:dyDescent="0.2">
      <c r="A1839">
        <v>32</v>
      </c>
      <c r="B1839" t="s">
        <v>101</v>
      </c>
      <c r="C1839" t="s">
        <v>102</v>
      </c>
      <c r="D1839" s="2" t="s">
        <v>104</v>
      </c>
      <c r="E1839" s="2">
        <v>17.149999999999999</v>
      </c>
      <c r="F1839">
        <v>145.30000000000001</v>
      </c>
      <c r="G1839">
        <v>-17.25</v>
      </c>
      <c r="H1839">
        <v>145.05000000000001</v>
      </c>
      <c r="I1839">
        <v>760</v>
      </c>
      <c r="J1839" t="s">
        <v>40</v>
      </c>
      <c r="K1839" s="1">
        <v>39692</v>
      </c>
      <c r="L1839">
        <v>5</v>
      </c>
      <c r="M1839" t="s">
        <v>105</v>
      </c>
      <c r="N1839" t="s">
        <v>14</v>
      </c>
      <c r="O1839" t="s">
        <v>18</v>
      </c>
      <c r="P1839" t="s">
        <v>27</v>
      </c>
      <c r="Q1839">
        <v>6</v>
      </c>
      <c r="R1839">
        <v>3.18</v>
      </c>
      <c r="S1839">
        <v>34690</v>
      </c>
      <c r="T1839">
        <v>17189</v>
      </c>
      <c r="U1839">
        <f t="shared" si="99"/>
        <v>2.0181511431729593</v>
      </c>
      <c r="X1839" t="s">
        <v>103</v>
      </c>
    </row>
    <row r="1840" spans="1:24" hidden="1" x14ac:dyDescent="0.2">
      <c r="A1840">
        <v>33</v>
      </c>
      <c r="B1840" t="s">
        <v>101</v>
      </c>
      <c r="C1840" t="s">
        <v>102</v>
      </c>
      <c r="D1840" s="2" t="s">
        <v>104</v>
      </c>
      <c r="E1840" s="2">
        <v>17.149999999999999</v>
      </c>
      <c r="F1840">
        <v>145.30000000000001</v>
      </c>
      <c r="G1840">
        <v>-17.25</v>
      </c>
      <c r="H1840">
        <v>145.05000000000001</v>
      </c>
      <c r="I1840">
        <v>760</v>
      </c>
      <c r="J1840" t="s">
        <v>40</v>
      </c>
      <c r="K1840" s="1">
        <v>39692</v>
      </c>
      <c r="L1840">
        <v>6</v>
      </c>
      <c r="M1840" t="s">
        <v>105</v>
      </c>
      <c r="N1840" t="s">
        <v>14</v>
      </c>
      <c r="O1840" t="s">
        <v>15</v>
      </c>
      <c r="P1840" t="s">
        <v>27</v>
      </c>
      <c r="Q1840">
        <v>1</v>
      </c>
      <c r="R1840">
        <v>16.809999999999999</v>
      </c>
      <c r="S1840">
        <v>43701</v>
      </c>
      <c r="T1840">
        <v>20894</v>
      </c>
      <c r="U1840">
        <f t="shared" si="99"/>
        <v>2.0915573848951854</v>
      </c>
      <c r="X1840" t="s">
        <v>103</v>
      </c>
    </row>
    <row r="1841" spans="1:24" hidden="1" x14ac:dyDescent="0.2">
      <c r="A1841">
        <v>33</v>
      </c>
      <c r="B1841" t="s">
        <v>101</v>
      </c>
      <c r="C1841" t="s">
        <v>102</v>
      </c>
      <c r="D1841" s="2" t="s">
        <v>104</v>
      </c>
      <c r="E1841" s="2">
        <v>17.149999999999999</v>
      </c>
      <c r="F1841">
        <v>145.30000000000001</v>
      </c>
      <c r="G1841">
        <v>-17.25</v>
      </c>
      <c r="H1841">
        <v>145.05000000000001</v>
      </c>
      <c r="I1841">
        <v>760</v>
      </c>
      <c r="J1841" t="s">
        <v>40</v>
      </c>
      <c r="K1841" s="1">
        <v>39692</v>
      </c>
      <c r="L1841">
        <v>6</v>
      </c>
      <c r="M1841" t="s">
        <v>105</v>
      </c>
      <c r="N1841" t="s">
        <v>14</v>
      </c>
      <c r="O1841" t="s">
        <v>15</v>
      </c>
      <c r="P1841" t="s">
        <v>27</v>
      </c>
      <c r="Q1841">
        <v>2</v>
      </c>
      <c r="R1841">
        <v>17.809999999999999</v>
      </c>
      <c r="S1841">
        <v>43701</v>
      </c>
      <c r="T1841">
        <v>20894</v>
      </c>
      <c r="U1841">
        <f t="shared" ref="U1841:U1904" si="100">S1841/T1841</f>
        <v>2.0915573848951854</v>
      </c>
      <c r="X1841" t="s">
        <v>103</v>
      </c>
    </row>
    <row r="1842" spans="1:24" hidden="1" x14ac:dyDescent="0.2">
      <c r="A1842">
        <v>33</v>
      </c>
      <c r="B1842" t="s">
        <v>101</v>
      </c>
      <c r="C1842" t="s">
        <v>102</v>
      </c>
      <c r="D1842" s="2" t="s">
        <v>104</v>
      </c>
      <c r="E1842" s="2">
        <v>17.149999999999999</v>
      </c>
      <c r="F1842">
        <v>145.30000000000001</v>
      </c>
      <c r="G1842">
        <v>-17.25</v>
      </c>
      <c r="H1842">
        <v>145.05000000000001</v>
      </c>
      <c r="I1842">
        <v>760</v>
      </c>
      <c r="J1842" t="s">
        <v>40</v>
      </c>
      <c r="K1842" s="1">
        <v>39692</v>
      </c>
      <c r="L1842">
        <v>6</v>
      </c>
      <c r="M1842" t="s">
        <v>105</v>
      </c>
      <c r="N1842" t="s">
        <v>14</v>
      </c>
      <c r="O1842" t="s">
        <v>15</v>
      </c>
      <c r="P1842" t="s">
        <v>27</v>
      </c>
      <c r="Q1842">
        <v>3</v>
      </c>
      <c r="R1842">
        <v>16.52</v>
      </c>
      <c r="S1842">
        <v>43701</v>
      </c>
      <c r="T1842">
        <v>20894</v>
      </c>
      <c r="U1842">
        <f t="shared" si="100"/>
        <v>2.0915573848951854</v>
      </c>
      <c r="X1842" t="s">
        <v>103</v>
      </c>
    </row>
    <row r="1843" spans="1:24" hidden="1" x14ac:dyDescent="0.2">
      <c r="A1843">
        <v>33</v>
      </c>
      <c r="B1843" t="s">
        <v>101</v>
      </c>
      <c r="C1843" t="s">
        <v>102</v>
      </c>
      <c r="D1843" s="2" t="s">
        <v>104</v>
      </c>
      <c r="E1843" s="2">
        <v>17.149999999999999</v>
      </c>
      <c r="F1843">
        <v>145.30000000000001</v>
      </c>
      <c r="G1843">
        <v>-17.25</v>
      </c>
      <c r="H1843">
        <v>145.05000000000001</v>
      </c>
      <c r="I1843">
        <v>760</v>
      </c>
      <c r="J1843" t="s">
        <v>40</v>
      </c>
      <c r="K1843" s="1">
        <v>39692</v>
      </c>
      <c r="L1843">
        <v>6</v>
      </c>
      <c r="M1843" t="s">
        <v>105</v>
      </c>
      <c r="N1843" t="s">
        <v>14</v>
      </c>
      <c r="O1843" t="s">
        <v>15</v>
      </c>
      <c r="P1843" t="s">
        <v>27</v>
      </c>
      <c r="Q1843">
        <v>4</v>
      </c>
      <c r="R1843">
        <v>14.9</v>
      </c>
      <c r="S1843">
        <v>43701</v>
      </c>
      <c r="T1843">
        <v>20894</v>
      </c>
      <c r="U1843">
        <f t="shared" si="100"/>
        <v>2.0915573848951854</v>
      </c>
      <c r="X1843" t="s">
        <v>103</v>
      </c>
    </row>
    <row r="1844" spans="1:24" hidden="1" x14ac:dyDescent="0.2">
      <c r="A1844">
        <v>33</v>
      </c>
      <c r="B1844" t="s">
        <v>101</v>
      </c>
      <c r="C1844" t="s">
        <v>102</v>
      </c>
      <c r="D1844" s="2" t="s">
        <v>104</v>
      </c>
      <c r="E1844" s="2">
        <v>17.149999999999999</v>
      </c>
      <c r="F1844">
        <v>145.30000000000001</v>
      </c>
      <c r="G1844">
        <v>-17.25</v>
      </c>
      <c r="H1844">
        <v>145.05000000000001</v>
      </c>
      <c r="I1844">
        <v>760</v>
      </c>
      <c r="J1844" t="s">
        <v>40</v>
      </c>
      <c r="K1844" s="1">
        <v>39692</v>
      </c>
      <c r="L1844">
        <v>6</v>
      </c>
      <c r="M1844" t="s">
        <v>105</v>
      </c>
      <c r="N1844" t="s">
        <v>14</v>
      </c>
      <c r="O1844" t="s">
        <v>15</v>
      </c>
      <c r="P1844" t="s">
        <v>27</v>
      </c>
      <c r="Q1844">
        <v>5</v>
      </c>
      <c r="R1844">
        <v>17.649999999999999</v>
      </c>
      <c r="S1844">
        <v>43701</v>
      </c>
      <c r="T1844">
        <v>20894</v>
      </c>
      <c r="U1844">
        <f t="shared" si="100"/>
        <v>2.0915573848951854</v>
      </c>
      <c r="X1844" t="s">
        <v>103</v>
      </c>
    </row>
    <row r="1845" spans="1:24" hidden="1" x14ac:dyDescent="0.2">
      <c r="A1845">
        <v>33</v>
      </c>
      <c r="B1845" t="s">
        <v>101</v>
      </c>
      <c r="C1845" t="s">
        <v>102</v>
      </c>
      <c r="D1845" s="2" t="s">
        <v>104</v>
      </c>
      <c r="E1845" s="2">
        <v>17.149999999999999</v>
      </c>
      <c r="F1845">
        <v>145.30000000000001</v>
      </c>
      <c r="G1845">
        <v>-17.25</v>
      </c>
      <c r="H1845">
        <v>145.05000000000001</v>
      </c>
      <c r="I1845">
        <v>760</v>
      </c>
      <c r="J1845" t="s">
        <v>40</v>
      </c>
      <c r="K1845" s="1">
        <v>39692</v>
      </c>
      <c r="L1845">
        <v>6</v>
      </c>
      <c r="M1845" t="s">
        <v>105</v>
      </c>
      <c r="N1845" t="s">
        <v>14</v>
      </c>
      <c r="O1845" t="s">
        <v>15</v>
      </c>
      <c r="P1845" t="s">
        <v>27</v>
      </c>
      <c r="Q1845">
        <v>6</v>
      </c>
      <c r="R1845">
        <v>18.329999999999998</v>
      </c>
      <c r="S1845">
        <v>43701</v>
      </c>
      <c r="T1845">
        <v>20894</v>
      </c>
      <c r="U1845">
        <f t="shared" si="100"/>
        <v>2.0915573848951854</v>
      </c>
      <c r="X1845" t="s">
        <v>103</v>
      </c>
    </row>
    <row r="1846" spans="1:24" hidden="1" x14ac:dyDescent="0.2">
      <c r="A1846">
        <v>33</v>
      </c>
      <c r="B1846" t="s">
        <v>101</v>
      </c>
      <c r="C1846" t="s">
        <v>102</v>
      </c>
      <c r="D1846" s="2" t="s">
        <v>104</v>
      </c>
      <c r="E1846" s="2">
        <v>17.149999999999999</v>
      </c>
      <c r="F1846">
        <v>145.30000000000001</v>
      </c>
      <c r="G1846">
        <v>-17.25</v>
      </c>
      <c r="H1846">
        <v>145.05000000000001</v>
      </c>
      <c r="I1846">
        <v>760</v>
      </c>
      <c r="J1846" t="s">
        <v>40</v>
      </c>
      <c r="K1846" s="1">
        <v>39692</v>
      </c>
      <c r="L1846">
        <v>6</v>
      </c>
      <c r="M1846" t="s">
        <v>105</v>
      </c>
      <c r="N1846" t="s">
        <v>14</v>
      </c>
      <c r="O1846" t="s">
        <v>15</v>
      </c>
      <c r="P1846" t="s">
        <v>27</v>
      </c>
      <c r="Q1846">
        <v>1</v>
      </c>
      <c r="R1846">
        <v>10.53</v>
      </c>
      <c r="S1846">
        <v>43701</v>
      </c>
      <c r="T1846">
        <v>20894</v>
      </c>
      <c r="U1846">
        <f t="shared" si="100"/>
        <v>2.0915573848951854</v>
      </c>
      <c r="X1846" t="s">
        <v>103</v>
      </c>
    </row>
    <row r="1847" spans="1:24" hidden="1" x14ac:dyDescent="0.2">
      <c r="A1847">
        <v>33</v>
      </c>
      <c r="B1847" t="s">
        <v>101</v>
      </c>
      <c r="C1847" t="s">
        <v>102</v>
      </c>
      <c r="D1847" s="2" t="s">
        <v>104</v>
      </c>
      <c r="E1847" s="2">
        <v>17.149999999999999</v>
      </c>
      <c r="F1847">
        <v>145.30000000000001</v>
      </c>
      <c r="G1847">
        <v>-17.25</v>
      </c>
      <c r="H1847">
        <v>145.05000000000001</v>
      </c>
      <c r="I1847">
        <v>760</v>
      </c>
      <c r="J1847" t="s">
        <v>40</v>
      </c>
      <c r="K1847" s="1">
        <v>39692</v>
      </c>
      <c r="L1847">
        <v>6</v>
      </c>
      <c r="M1847" t="s">
        <v>105</v>
      </c>
      <c r="N1847" t="s">
        <v>14</v>
      </c>
      <c r="O1847" t="s">
        <v>15</v>
      </c>
      <c r="P1847" t="s">
        <v>27</v>
      </c>
      <c r="Q1847">
        <v>2</v>
      </c>
      <c r="R1847">
        <v>10.72</v>
      </c>
      <c r="S1847">
        <v>43701</v>
      </c>
      <c r="T1847">
        <v>20894</v>
      </c>
      <c r="U1847">
        <f t="shared" si="100"/>
        <v>2.0915573848951854</v>
      </c>
      <c r="X1847" t="s">
        <v>103</v>
      </c>
    </row>
    <row r="1848" spans="1:24" hidden="1" x14ac:dyDescent="0.2">
      <c r="A1848">
        <v>33</v>
      </c>
      <c r="B1848" t="s">
        <v>101</v>
      </c>
      <c r="C1848" t="s">
        <v>102</v>
      </c>
      <c r="D1848" s="2" t="s">
        <v>104</v>
      </c>
      <c r="E1848" s="2">
        <v>17.149999999999999</v>
      </c>
      <c r="F1848">
        <v>145.30000000000001</v>
      </c>
      <c r="G1848">
        <v>-17.25</v>
      </c>
      <c r="H1848">
        <v>145.05000000000001</v>
      </c>
      <c r="I1848">
        <v>760</v>
      </c>
      <c r="J1848" t="s">
        <v>40</v>
      </c>
      <c r="K1848" s="1">
        <v>39692</v>
      </c>
      <c r="L1848">
        <v>6</v>
      </c>
      <c r="M1848" t="s">
        <v>105</v>
      </c>
      <c r="N1848" t="s">
        <v>14</v>
      </c>
      <c r="O1848" t="s">
        <v>15</v>
      </c>
      <c r="P1848" t="s">
        <v>27</v>
      </c>
      <c r="Q1848">
        <v>3</v>
      </c>
      <c r="R1848">
        <v>10.83</v>
      </c>
      <c r="S1848">
        <v>43701</v>
      </c>
      <c r="T1848">
        <v>20894</v>
      </c>
      <c r="U1848">
        <f t="shared" si="100"/>
        <v>2.0915573848951854</v>
      </c>
      <c r="X1848" t="s">
        <v>103</v>
      </c>
    </row>
    <row r="1849" spans="1:24" hidden="1" x14ac:dyDescent="0.2">
      <c r="A1849">
        <v>33</v>
      </c>
      <c r="B1849" t="s">
        <v>101</v>
      </c>
      <c r="C1849" t="s">
        <v>102</v>
      </c>
      <c r="D1849" s="2" t="s">
        <v>104</v>
      </c>
      <c r="E1849" s="2">
        <v>17.149999999999999</v>
      </c>
      <c r="F1849">
        <v>145.30000000000001</v>
      </c>
      <c r="G1849">
        <v>-17.25</v>
      </c>
      <c r="H1849">
        <v>145.05000000000001</v>
      </c>
      <c r="I1849">
        <v>760</v>
      </c>
      <c r="J1849" t="s">
        <v>40</v>
      </c>
      <c r="K1849" s="1">
        <v>39692</v>
      </c>
      <c r="L1849">
        <v>6</v>
      </c>
      <c r="M1849" t="s">
        <v>105</v>
      </c>
      <c r="N1849" t="s">
        <v>14</v>
      </c>
      <c r="O1849" t="s">
        <v>15</v>
      </c>
      <c r="P1849" t="s">
        <v>27</v>
      </c>
      <c r="Q1849">
        <v>4</v>
      </c>
      <c r="R1849">
        <v>9.48</v>
      </c>
      <c r="S1849">
        <v>43701</v>
      </c>
      <c r="T1849">
        <v>20894</v>
      </c>
      <c r="U1849">
        <f t="shared" si="100"/>
        <v>2.0915573848951854</v>
      </c>
      <c r="X1849" t="s">
        <v>103</v>
      </c>
    </row>
    <row r="1850" spans="1:24" hidden="1" x14ac:dyDescent="0.2">
      <c r="A1850">
        <v>33</v>
      </c>
      <c r="B1850" t="s">
        <v>101</v>
      </c>
      <c r="C1850" t="s">
        <v>102</v>
      </c>
      <c r="D1850" s="2" t="s">
        <v>104</v>
      </c>
      <c r="E1850" s="2">
        <v>17.149999999999999</v>
      </c>
      <c r="F1850">
        <v>145.30000000000001</v>
      </c>
      <c r="G1850">
        <v>-17.25</v>
      </c>
      <c r="H1850">
        <v>145.05000000000001</v>
      </c>
      <c r="I1850">
        <v>760</v>
      </c>
      <c r="J1850" t="s">
        <v>40</v>
      </c>
      <c r="K1850" s="1">
        <v>39692</v>
      </c>
      <c r="L1850">
        <v>6</v>
      </c>
      <c r="M1850" t="s">
        <v>105</v>
      </c>
      <c r="N1850" t="s">
        <v>14</v>
      </c>
      <c r="O1850" t="s">
        <v>15</v>
      </c>
      <c r="P1850" t="s">
        <v>27</v>
      </c>
      <c r="Q1850">
        <v>5</v>
      </c>
      <c r="R1850">
        <v>11.34</v>
      </c>
      <c r="S1850">
        <v>43701</v>
      </c>
      <c r="T1850">
        <v>20894</v>
      </c>
      <c r="U1850">
        <f t="shared" si="100"/>
        <v>2.0915573848951854</v>
      </c>
      <c r="X1850" t="s">
        <v>103</v>
      </c>
    </row>
    <row r="1851" spans="1:24" hidden="1" x14ac:dyDescent="0.2">
      <c r="A1851">
        <v>33</v>
      </c>
      <c r="B1851" t="s">
        <v>101</v>
      </c>
      <c r="C1851" t="s">
        <v>102</v>
      </c>
      <c r="D1851" s="2" t="s">
        <v>104</v>
      </c>
      <c r="E1851" s="2">
        <v>17.149999999999999</v>
      </c>
      <c r="F1851">
        <v>145.30000000000001</v>
      </c>
      <c r="G1851">
        <v>-17.25</v>
      </c>
      <c r="H1851">
        <v>145.05000000000001</v>
      </c>
      <c r="I1851">
        <v>760</v>
      </c>
      <c r="J1851" t="s">
        <v>40</v>
      </c>
      <c r="K1851" s="1">
        <v>39692</v>
      </c>
      <c r="L1851">
        <v>6</v>
      </c>
      <c r="M1851" t="s">
        <v>105</v>
      </c>
      <c r="N1851" t="s">
        <v>14</v>
      </c>
      <c r="O1851" t="s">
        <v>15</v>
      </c>
      <c r="P1851" t="s">
        <v>27</v>
      </c>
      <c r="Q1851">
        <v>6</v>
      </c>
      <c r="R1851">
        <v>12.93</v>
      </c>
      <c r="S1851">
        <v>43701</v>
      </c>
      <c r="T1851">
        <v>20894</v>
      </c>
      <c r="U1851">
        <f t="shared" si="100"/>
        <v>2.0915573848951854</v>
      </c>
      <c r="X1851" t="s">
        <v>103</v>
      </c>
    </row>
    <row r="1852" spans="1:24" hidden="1" x14ac:dyDescent="0.2">
      <c r="A1852">
        <v>33</v>
      </c>
      <c r="B1852" t="s">
        <v>101</v>
      </c>
      <c r="C1852" t="s">
        <v>102</v>
      </c>
      <c r="D1852" s="2" t="s">
        <v>104</v>
      </c>
      <c r="E1852" s="2">
        <v>17.149999999999999</v>
      </c>
      <c r="F1852">
        <v>145.30000000000001</v>
      </c>
      <c r="G1852">
        <v>-17.25</v>
      </c>
      <c r="H1852">
        <v>145.05000000000001</v>
      </c>
      <c r="I1852">
        <v>760</v>
      </c>
      <c r="J1852" t="s">
        <v>40</v>
      </c>
      <c r="K1852" s="1">
        <v>39692</v>
      </c>
      <c r="L1852">
        <v>6</v>
      </c>
      <c r="M1852" t="s">
        <v>105</v>
      </c>
      <c r="N1852" t="s">
        <v>14</v>
      </c>
      <c r="O1852" t="s">
        <v>15</v>
      </c>
      <c r="P1852" t="s">
        <v>27</v>
      </c>
      <c r="Q1852">
        <v>1</v>
      </c>
      <c r="R1852">
        <v>11.09</v>
      </c>
      <c r="S1852">
        <v>43701</v>
      </c>
      <c r="T1852">
        <v>20894</v>
      </c>
      <c r="U1852">
        <f t="shared" si="100"/>
        <v>2.0915573848951854</v>
      </c>
      <c r="X1852" t="s">
        <v>103</v>
      </c>
    </row>
    <row r="1853" spans="1:24" hidden="1" x14ac:dyDescent="0.2">
      <c r="A1853">
        <v>33</v>
      </c>
      <c r="B1853" t="s">
        <v>101</v>
      </c>
      <c r="C1853" t="s">
        <v>102</v>
      </c>
      <c r="D1853" s="2" t="s">
        <v>104</v>
      </c>
      <c r="E1853" s="2">
        <v>17.149999999999999</v>
      </c>
      <c r="F1853">
        <v>145.30000000000001</v>
      </c>
      <c r="G1853">
        <v>-17.25</v>
      </c>
      <c r="H1853">
        <v>145.05000000000001</v>
      </c>
      <c r="I1853">
        <v>760</v>
      </c>
      <c r="J1853" t="s">
        <v>40</v>
      </c>
      <c r="K1853" s="1">
        <v>39692</v>
      </c>
      <c r="L1853">
        <v>6</v>
      </c>
      <c r="M1853" t="s">
        <v>105</v>
      </c>
      <c r="N1853" t="s">
        <v>14</v>
      </c>
      <c r="O1853" t="s">
        <v>15</v>
      </c>
      <c r="P1853" t="s">
        <v>27</v>
      </c>
      <c r="Q1853">
        <v>2</v>
      </c>
      <c r="R1853">
        <v>7.92</v>
      </c>
      <c r="S1853">
        <v>43701</v>
      </c>
      <c r="T1853">
        <v>20894</v>
      </c>
      <c r="U1853">
        <f t="shared" si="100"/>
        <v>2.0915573848951854</v>
      </c>
      <c r="X1853" t="s">
        <v>103</v>
      </c>
    </row>
    <row r="1854" spans="1:24" hidden="1" x14ac:dyDescent="0.2">
      <c r="A1854">
        <v>33</v>
      </c>
      <c r="B1854" t="s">
        <v>101</v>
      </c>
      <c r="C1854" t="s">
        <v>102</v>
      </c>
      <c r="D1854" s="2" t="s">
        <v>104</v>
      </c>
      <c r="E1854" s="2">
        <v>17.149999999999999</v>
      </c>
      <c r="F1854">
        <v>145.30000000000001</v>
      </c>
      <c r="G1854">
        <v>-17.25</v>
      </c>
      <c r="H1854">
        <v>145.05000000000001</v>
      </c>
      <c r="I1854">
        <v>760</v>
      </c>
      <c r="J1854" t="s">
        <v>40</v>
      </c>
      <c r="K1854" s="1">
        <v>39692</v>
      </c>
      <c r="L1854">
        <v>6</v>
      </c>
      <c r="M1854" t="s">
        <v>105</v>
      </c>
      <c r="N1854" t="s">
        <v>14</v>
      </c>
      <c r="O1854" t="s">
        <v>15</v>
      </c>
      <c r="P1854" t="s">
        <v>27</v>
      </c>
      <c r="Q1854">
        <v>3</v>
      </c>
      <c r="R1854">
        <v>9.02</v>
      </c>
      <c r="S1854">
        <v>43701</v>
      </c>
      <c r="T1854">
        <v>20894</v>
      </c>
      <c r="U1854">
        <f t="shared" si="100"/>
        <v>2.0915573848951854</v>
      </c>
      <c r="X1854" t="s">
        <v>103</v>
      </c>
    </row>
    <row r="1855" spans="1:24" hidden="1" x14ac:dyDescent="0.2">
      <c r="A1855">
        <v>33</v>
      </c>
      <c r="B1855" t="s">
        <v>101</v>
      </c>
      <c r="C1855" t="s">
        <v>102</v>
      </c>
      <c r="D1855" s="2" t="s">
        <v>104</v>
      </c>
      <c r="E1855" s="2">
        <v>17.149999999999999</v>
      </c>
      <c r="F1855">
        <v>145.30000000000001</v>
      </c>
      <c r="G1855">
        <v>-17.25</v>
      </c>
      <c r="H1855">
        <v>145.05000000000001</v>
      </c>
      <c r="I1855">
        <v>760</v>
      </c>
      <c r="J1855" t="s">
        <v>40</v>
      </c>
      <c r="K1855" s="1">
        <v>39692</v>
      </c>
      <c r="L1855">
        <v>6</v>
      </c>
      <c r="M1855" t="s">
        <v>105</v>
      </c>
      <c r="N1855" t="s">
        <v>14</v>
      </c>
      <c r="O1855" t="s">
        <v>15</v>
      </c>
      <c r="P1855" t="s">
        <v>27</v>
      </c>
      <c r="Q1855">
        <v>4</v>
      </c>
      <c r="R1855">
        <v>10.220000000000001</v>
      </c>
      <c r="S1855">
        <v>43701</v>
      </c>
      <c r="T1855">
        <v>20894</v>
      </c>
      <c r="U1855">
        <f t="shared" si="100"/>
        <v>2.0915573848951854</v>
      </c>
      <c r="X1855" t="s">
        <v>103</v>
      </c>
    </row>
    <row r="1856" spans="1:24" hidden="1" x14ac:dyDescent="0.2">
      <c r="A1856">
        <v>33</v>
      </c>
      <c r="B1856" t="s">
        <v>101</v>
      </c>
      <c r="C1856" t="s">
        <v>102</v>
      </c>
      <c r="D1856" s="2" t="s">
        <v>104</v>
      </c>
      <c r="E1856" s="2">
        <v>17.149999999999999</v>
      </c>
      <c r="F1856">
        <v>145.30000000000001</v>
      </c>
      <c r="G1856">
        <v>-17.25</v>
      </c>
      <c r="H1856">
        <v>145.05000000000001</v>
      </c>
      <c r="I1856">
        <v>760</v>
      </c>
      <c r="J1856" t="s">
        <v>40</v>
      </c>
      <c r="K1856" s="1">
        <v>39692</v>
      </c>
      <c r="L1856">
        <v>6</v>
      </c>
      <c r="M1856" t="s">
        <v>105</v>
      </c>
      <c r="N1856" t="s">
        <v>14</v>
      </c>
      <c r="O1856" t="s">
        <v>15</v>
      </c>
      <c r="P1856" t="s">
        <v>27</v>
      </c>
      <c r="Q1856">
        <v>5</v>
      </c>
      <c r="R1856">
        <v>9.9700000000000006</v>
      </c>
      <c r="S1856">
        <v>43701</v>
      </c>
      <c r="T1856">
        <v>20894</v>
      </c>
      <c r="U1856">
        <f t="shared" si="100"/>
        <v>2.0915573848951854</v>
      </c>
      <c r="X1856" t="s">
        <v>103</v>
      </c>
    </row>
    <row r="1857" spans="1:24" hidden="1" x14ac:dyDescent="0.2">
      <c r="A1857">
        <v>33</v>
      </c>
      <c r="B1857" t="s">
        <v>101</v>
      </c>
      <c r="C1857" t="s">
        <v>102</v>
      </c>
      <c r="D1857" s="2" t="s">
        <v>104</v>
      </c>
      <c r="E1857" s="2">
        <v>17.149999999999999</v>
      </c>
      <c r="F1857">
        <v>145.30000000000001</v>
      </c>
      <c r="G1857">
        <v>-17.25</v>
      </c>
      <c r="H1857">
        <v>145.05000000000001</v>
      </c>
      <c r="I1857">
        <v>760</v>
      </c>
      <c r="J1857" t="s">
        <v>40</v>
      </c>
      <c r="K1857" s="1">
        <v>39692</v>
      </c>
      <c r="L1857">
        <v>6</v>
      </c>
      <c r="M1857" t="s">
        <v>105</v>
      </c>
      <c r="N1857" t="s">
        <v>14</v>
      </c>
      <c r="O1857" t="s">
        <v>15</v>
      </c>
      <c r="P1857" t="s">
        <v>27</v>
      </c>
      <c r="Q1857">
        <v>6</v>
      </c>
      <c r="R1857">
        <v>9.51</v>
      </c>
      <c r="S1857">
        <v>43701</v>
      </c>
      <c r="T1857">
        <v>20894</v>
      </c>
      <c r="U1857">
        <f t="shared" si="100"/>
        <v>2.0915573848951854</v>
      </c>
      <c r="X1857" t="s">
        <v>103</v>
      </c>
    </row>
    <row r="1858" spans="1:24" hidden="1" x14ac:dyDescent="0.2">
      <c r="A1858">
        <v>33</v>
      </c>
      <c r="B1858" t="s">
        <v>101</v>
      </c>
      <c r="C1858" t="s">
        <v>102</v>
      </c>
      <c r="D1858" s="2" t="s">
        <v>104</v>
      </c>
      <c r="E1858" s="2">
        <v>17.149999999999999</v>
      </c>
      <c r="F1858">
        <v>145.30000000000001</v>
      </c>
      <c r="G1858">
        <v>-17.25</v>
      </c>
      <c r="H1858">
        <v>145.05000000000001</v>
      </c>
      <c r="I1858">
        <v>760</v>
      </c>
      <c r="J1858" t="s">
        <v>40</v>
      </c>
      <c r="K1858" s="1">
        <v>39692</v>
      </c>
      <c r="L1858">
        <v>6</v>
      </c>
      <c r="M1858" t="s">
        <v>105</v>
      </c>
      <c r="N1858" t="s">
        <v>14</v>
      </c>
      <c r="O1858" t="s">
        <v>19</v>
      </c>
      <c r="P1858" t="s">
        <v>27</v>
      </c>
      <c r="Q1858">
        <v>1</v>
      </c>
      <c r="R1858">
        <v>4.83</v>
      </c>
      <c r="S1858">
        <v>43701</v>
      </c>
      <c r="T1858">
        <v>20894</v>
      </c>
      <c r="U1858">
        <f t="shared" si="100"/>
        <v>2.0915573848951854</v>
      </c>
      <c r="X1858" t="s">
        <v>103</v>
      </c>
    </row>
    <row r="1859" spans="1:24" hidden="1" x14ac:dyDescent="0.2">
      <c r="A1859">
        <v>33</v>
      </c>
      <c r="B1859" t="s">
        <v>101</v>
      </c>
      <c r="C1859" t="s">
        <v>102</v>
      </c>
      <c r="D1859" s="2" t="s">
        <v>104</v>
      </c>
      <c r="E1859" s="2">
        <v>17.149999999999999</v>
      </c>
      <c r="F1859">
        <v>145.30000000000001</v>
      </c>
      <c r="G1859">
        <v>-17.25</v>
      </c>
      <c r="H1859">
        <v>145.05000000000001</v>
      </c>
      <c r="I1859">
        <v>760</v>
      </c>
      <c r="J1859" t="s">
        <v>40</v>
      </c>
      <c r="K1859" s="1">
        <v>39692</v>
      </c>
      <c r="L1859">
        <v>6</v>
      </c>
      <c r="M1859" t="s">
        <v>105</v>
      </c>
      <c r="N1859" t="s">
        <v>14</v>
      </c>
      <c r="O1859" t="s">
        <v>19</v>
      </c>
      <c r="P1859" t="s">
        <v>27</v>
      </c>
      <c r="Q1859">
        <v>2</v>
      </c>
      <c r="R1859">
        <v>7.93</v>
      </c>
      <c r="S1859">
        <v>43701</v>
      </c>
      <c r="T1859">
        <v>20894</v>
      </c>
      <c r="U1859">
        <f t="shared" si="100"/>
        <v>2.0915573848951854</v>
      </c>
      <c r="X1859" t="s">
        <v>103</v>
      </c>
    </row>
    <row r="1860" spans="1:24" hidden="1" x14ac:dyDescent="0.2">
      <c r="A1860">
        <v>33</v>
      </c>
      <c r="B1860" t="s">
        <v>101</v>
      </c>
      <c r="C1860" t="s">
        <v>102</v>
      </c>
      <c r="D1860" s="2" t="s">
        <v>104</v>
      </c>
      <c r="E1860" s="2">
        <v>17.149999999999999</v>
      </c>
      <c r="F1860">
        <v>145.30000000000001</v>
      </c>
      <c r="G1860">
        <v>-17.25</v>
      </c>
      <c r="H1860">
        <v>145.05000000000001</v>
      </c>
      <c r="I1860">
        <v>760</v>
      </c>
      <c r="J1860" t="s">
        <v>40</v>
      </c>
      <c r="K1860" s="1">
        <v>39692</v>
      </c>
      <c r="L1860">
        <v>6</v>
      </c>
      <c r="M1860" t="s">
        <v>105</v>
      </c>
      <c r="N1860" t="s">
        <v>14</v>
      </c>
      <c r="O1860" t="s">
        <v>19</v>
      </c>
      <c r="P1860" t="s">
        <v>27</v>
      </c>
      <c r="Q1860">
        <v>3</v>
      </c>
      <c r="R1860">
        <v>8.1300000000000008</v>
      </c>
      <c r="S1860">
        <v>43701</v>
      </c>
      <c r="T1860">
        <v>20894</v>
      </c>
      <c r="U1860">
        <f t="shared" si="100"/>
        <v>2.0915573848951854</v>
      </c>
      <c r="X1860" t="s">
        <v>103</v>
      </c>
    </row>
    <row r="1861" spans="1:24" hidden="1" x14ac:dyDescent="0.2">
      <c r="A1861">
        <v>33</v>
      </c>
      <c r="B1861" t="s">
        <v>101</v>
      </c>
      <c r="C1861" t="s">
        <v>102</v>
      </c>
      <c r="D1861" s="2" t="s">
        <v>104</v>
      </c>
      <c r="E1861" s="2">
        <v>17.149999999999999</v>
      </c>
      <c r="F1861">
        <v>145.30000000000001</v>
      </c>
      <c r="G1861">
        <v>-17.25</v>
      </c>
      <c r="H1861">
        <v>145.05000000000001</v>
      </c>
      <c r="I1861">
        <v>760</v>
      </c>
      <c r="J1861" t="s">
        <v>40</v>
      </c>
      <c r="K1861" s="1">
        <v>39692</v>
      </c>
      <c r="L1861">
        <v>6</v>
      </c>
      <c r="M1861" t="s">
        <v>105</v>
      </c>
      <c r="N1861" t="s">
        <v>14</v>
      </c>
      <c r="O1861" t="s">
        <v>19</v>
      </c>
      <c r="P1861" t="s">
        <v>27</v>
      </c>
      <c r="Q1861">
        <v>4</v>
      </c>
      <c r="R1861">
        <v>5.42</v>
      </c>
      <c r="S1861">
        <v>43701</v>
      </c>
      <c r="T1861">
        <v>20894</v>
      </c>
      <c r="U1861">
        <f t="shared" si="100"/>
        <v>2.0915573848951854</v>
      </c>
      <c r="X1861" t="s">
        <v>103</v>
      </c>
    </row>
    <row r="1862" spans="1:24" hidden="1" x14ac:dyDescent="0.2">
      <c r="A1862">
        <v>33</v>
      </c>
      <c r="B1862" t="s">
        <v>101</v>
      </c>
      <c r="C1862" t="s">
        <v>102</v>
      </c>
      <c r="D1862" s="2" t="s">
        <v>104</v>
      </c>
      <c r="E1862" s="2">
        <v>17.149999999999999</v>
      </c>
      <c r="F1862">
        <v>145.30000000000001</v>
      </c>
      <c r="G1862">
        <v>-17.25</v>
      </c>
      <c r="H1862">
        <v>145.05000000000001</v>
      </c>
      <c r="I1862">
        <v>760</v>
      </c>
      <c r="J1862" t="s">
        <v>40</v>
      </c>
      <c r="K1862" s="1">
        <v>39692</v>
      </c>
      <c r="L1862">
        <v>6</v>
      </c>
      <c r="M1862" t="s">
        <v>105</v>
      </c>
      <c r="N1862" t="s">
        <v>14</v>
      </c>
      <c r="O1862" t="s">
        <v>19</v>
      </c>
      <c r="P1862" t="s">
        <v>27</v>
      </c>
      <c r="Q1862">
        <v>5</v>
      </c>
      <c r="R1862">
        <v>8.35</v>
      </c>
      <c r="S1862">
        <v>43701</v>
      </c>
      <c r="T1862">
        <v>20894</v>
      </c>
      <c r="U1862">
        <f t="shared" si="100"/>
        <v>2.0915573848951854</v>
      </c>
      <c r="X1862" t="s">
        <v>103</v>
      </c>
    </row>
    <row r="1863" spans="1:24" hidden="1" x14ac:dyDescent="0.2">
      <c r="A1863">
        <v>33</v>
      </c>
      <c r="B1863" t="s">
        <v>101</v>
      </c>
      <c r="C1863" t="s">
        <v>102</v>
      </c>
      <c r="D1863" s="2" t="s">
        <v>104</v>
      </c>
      <c r="E1863" s="2">
        <v>17.149999999999999</v>
      </c>
      <c r="F1863">
        <v>145.30000000000001</v>
      </c>
      <c r="G1863">
        <v>-17.25</v>
      </c>
      <c r="H1863">
        <v>145.05000000000001</v>
      </c>
      <c r="I1863">
        <v>760</v>
      </c>
      <c r="J1863" t="s">
        <v>40</v>
      </c>
      <c r="K1863" s="1">
        <v>39692</v>
      </c>
      <c r="L1863">
        <v>6</v>
      </c>
      <c r="M1863" t="s">
        <v>105</v>
      </c>
      <c r="N1863" t="s">
        <v>14</v>
      </c>
      <c r="O1863" t="s">
        <v>19</v>
      </c>
      <c r="P1863" t="s">
        <v>27</v>
      </c>
      <c r="Q1863">
        <v>6</v>
      </c>
      <c r="R1863">
        <v>5.34</v>
      </c>
      <c r="S1863">
        <v>43701</v>
      </c>
      <c r="T1863">
        <v>20894</v>
      </c>
      <c r="U1863">
        <f t="shared" si="100"/>
        <v>2.0915573848951854</v>
      </c>
      <c r="X1863" t="s">
        <v>103</v>
      </c>
    </row>
    <row r="1864" spans="1:24" hidden="1" x14ac:dyDescent="0.2">
      <c r="A1864">
        <v>33</v>
      </c>
      <c r="B1864" t="s">
        <v>101</v>
      </c>
      <c r="C1864" t="s">
        <v>102</v>
      </c>
      <c r="D1864" s="2" t="s">
        <v>104</v>
      </c>
      <c r="E1864" s="2">
        <v>17.149999999999999</v>
      </c>
      <c r="F1864">
        <v>145.30000000000001</v>
      </c>
      <c r="G1864">
        <v>-17.25</v>
      </c>
      <c r="H1864">
        <v>145.05000000000001</v>
      </c>
      <c r="I1864">
        <v>760</v>
      </c>
      <c r="J1864" t="s">
        <v>40</v>
      </c>
      <c r="K1864" s="1">
        <v>39692</v>
      </c>
      <c r="L1864">
        <v>6</v>
      </c>
      <c r="M1864" t="s">
        <v>105</v>
      </c>
      <c r="N1864" t="s">
        <v>14</v>
      </c>
      <c r="O1864" t="s">
        <v>106</v>
      </c>
      <c r="P1864" t="s">
        <v>27</v>
      </c>
      <c r="Q1864">
        <v>1</v>
      </c>
      <c r="R1864">
        <v>11.67</v>
      </c>
      <c r="S1864">
        <v>43701</v>
      </c>
      <c r="T1864">
        <v>20894</v>
      </c>
      <c r="U1864">
        <f t="shared" si="100"/>
        <v>2.0915573848951854</v>
      </c>
      <c r="X1864" t="s">
        <v>103</v>
      </c>
    </row>
    <row r="1865" spans="1:24" hidden="1" x14ac:dyDescent="0.2">
      <c r="A1865">
        <v>33</v>
      </c>
      <c r="B1865" t="s">
        <v>101</v>
      </c>
      <c r="C1865" t="s">
        <v>102</v>
      </c>
      <c r="D1865" s="2" t="s">
        <v>104</v>
      </c>
      <c r="E1865" s="2">
        <v>17.149999999999999</v>
      </c>
      <c r="F1865">
        <v>145.30000000000001</v>
      </c>
      <c r="G1865">
        <v>-17.25</v>
      </c>
      <c r="H1865">
        <v>145.05000000000001</v>
      </c>
      <c r="I1865">
        <v>760</v>
      </c>
      <c r="J1865" t="s">
        <v>40</v>
      </c>
      <c r="K1865" s="1">
        <v>39692</v>
      </c>
      <c r="L1865">
        <v>6</v>
      </c>
      <c r="M1865" t="s">
        <v>105</v>
      </c>
      <c r="N1865" t="s">
        <v>14</v>
      </c>
      <c r="O1865" t="s">
        <v>106</v>
      </c>
      <c r="P1865" t="s">
        <v>27</v>
      </c>
      <c r="Q1865">
        <v>2</v>
      </c>
      <c r="R1865">
        <v>12.25</v>
      </c>
      <c r="S1865">
        <v>43701</v>
      </c>
      <c r="T1865">
        <v>20894</v>
      </c>
      <c r="U1865">
        <f t="shared" si="100"/>
        <v>2.0915573848951854</v>
      </c>
      <c r="X1865" t="s">
        <v>103</v>
      </c>
    </row>
    <row r="1866" spans="1:24" hidden="1" x14ac:dyDescent="0.2">
      <c r="A1866">
        <v>33</v>
      </c>
      <c r="B1866" t="s">
        <v>101</v>
      </c>
      <c r="C1866" t="s">
        <v>102</v>
      </c>
      <c r="D1866" s="2" t="s">
        <v>104</v>
      </c>
      <c r="E1866" s="2">
        <v>17.149999999999999</v>
      </c>
      <c r="F1866">
        <v>145.30000000000001</v>
      </c>
      <c r="G1866">
        <v>-17.25</v>
      </c>
      <c r="H1866">
        <v>145.05000000000001</v>
      </c>
      <c r="I1866">
        <v>760</v>
      </c>
      <c r="J1866" t="s">
        <v>40</v>
      </c>
      <c r="K1866" s="1">
        <v>39692</v>
      </c>
      <c r="L1866">
        <v>6</v>
      </c>
      <c r="M1866" t="s">
        <v>105</v>
      </c>
      <c r="N1866" t="s">
        <v>14</v>
      </c>
      <c r="O1866" t="s">
        <v>106</v>
      </c>
      <c r="P1866" t="s">
        <v>27</v>
      </c>
      <c r="Q1866">
        <v>3</v>
      </c>
      <c r="R1866">
        <v>11.8</v>
      </c>
      <c r="S1866">
        <v>43701</v>
      </c>
      <c r="T1866">
        <v>20894</v>
      </c>
      <c r="U1866">
        <f t="shared" si="100"/>
        <v>2.0915573848951854</v>
      </c>
      <c r="X1866" t="s">
        <v>103</v>
      </c>
    </row>
    <row r="1867" spans="1:24" hidden="1" x14ac:dyDescent="0.2">
      <c r="A1867">
        <v>33</v>
      </c>
      <c r="B1867" t="s">
        <v>101</v>
      </c>
      <c r="C1867" t="s">
        <v>102</v>
      </c>
      <c r="D1867" s="2" t="s">
        <v>104</v>
      </c>
      <c r="E1867" s="2">
        <v>17.149999999999999</v>
      </c>
      <c r="F1867">
        <v>145.30000000000001</v>
      </c>
      <c r="G1867">
        <v>-17.25</v>
      </c>
      <c r="H1867">
        <v>145.05000000000001</v>
      </c>
      <c r="I1867">
        <v>760</v>
      </c>
      <c r="J1867" t="s">
        <v>40</v>
      </c>
      <c r="K1867" s="1">
        <v>39692</v>
      </c>
      <c r="L1867">
        <v>6</v>
      </c>
      <c r="M1867" t="s">
        <v>105</v>
      </c>
      <c r="N1867" t="s">
        <v>14</v>
      </c>
      <c r="O1867" t="s">
        <v>106</v>
      </c>
      <c r="P1867" t="s">
        <v>27</v>
      </c>
      <c r="Q1867">
        <v>4</v>
      </c>
      <c r="R1867">
        <v>9.4600000000000009</v>
      </c>
      <c r="S1867">
        <v>43701</v>
      </c>
      <c r="T1867">
        <v>20894</v>
      </c>
      <c r="U1867">
        <f t="shared" si="100"/>
        <v>2.0915573848951854</v>
      </c>
      <c r="X1867" t="s">
        <v>103</v>
      </c>
    </row>
    <row r="1868" spans="1:24" hidden="1" x14ac:dyDescent="0.2">
      <c r="A1868">
        <v>33</v>
      </c>
      <c r="B1868" t="s">
        <v>101</v>
      </c>
      <c r="C1868" t="s">
        <v>102</v>
      </c>
      <c r="D1868" s="2" t="s">
        <v>104</v>
      </c>
      <c r="E1868" s="2">
        <v>17.149999999999999</v>
      </c>
      <c r="F1868">
        <v>145.30000000000001</v>
      </c>
      <c r="G1868">
        <v>-17.25</v>
      </c>
      <c r="H1868">
        <v>145.05000000000001</v>
      </c>
      <c r="I1868">
        <v>760</v>
      </c>
      <c r="J1868" t="s">
        <v>40</v>
      </c>
      <c r="K1868" s="1">
        <v>39692</v>
      </c>
      <c r="L1868">
        <v>6</v>
      </c>
      <c r="M1868" t="s">
        <v>105</v>
      </c>
      <c r="N1868" t="s">
        <v>14</v>
      </c>
      <c r="O1868" t="s">
        <v>106</v>
      </c>
      <c r="P1868" t="s">
        <v>27</v>
      </c>
      <c r="Q1868">
        <v>5</v>
      </c>
      <c r="R1868">
        <v>12.54</v>
      </c>
      <c r="S1868">
        <v>43701</v>
      </c>
      <c r="T1868">
        <v>20894</v>
      </c>
      <c r="U1868">
        <f t="shared" si="100"/>
        <v>2.0915573848951854</v>
      </c>
      <c r="X1868" t="s">
        <v>103</v>
      </c>
    </row>
    <row r="1869" spans="1:24" hidden="1" x14ac:dyDescent="0.2">
      <c r="A1869">
        <v>33</v>
      </c>
      <c r="B1869" t="s">
        <v>101</v>
      </c>
      <c r="C1869" t="s">
        <v>102</v>
      </c>
      <c r="D1869" s="2" t="s">
        <v>104</v>
      </c>
      <c r="E1869" s="2">
        <v>17.149999999999999</v>
      </c>
      <c r="F1869">
        <v>145.30000000000001</v>
      </c>
      <c r="G1869">
        <v>-17.25</v>
      </c>
      <c r="H1869">
        <v>145.05000000000001</v>
      </c>
      <c r="I1869">
        <v>760</v>
      </c>
      <c r="J1869" t="s">
        <v>40</v>
      </c>
      <c r="K1869" s="1">
        <v>39692</v>
      </c>
      <c r="L1869">
        <v>6</v>
      </c>
      <c r="M1869" t="s">
        <v>105</v>
      </c>
      <c r="N1869" t="s">
        <v>14</v>
      </c>
      <c r="O1869" t="s">
        <v>106</v>
      </c>
      <c r="P1869" t="s">
        <v>27</v>
      </c>
      <c r="Q1869">
        <v>6</v>
      </c>
      <c r="R1869">
        <v>12.06</v>
      </c>
      <c r="S1869">
        <v>43701</v>
      </c>
      <c r="T1869">
        <v>20894</v>
      </c>
      <c r="U1869">
        <f t="shared" si="100"/>
        <v>2.0915573848951854</v>
      </c>
      <c r="X1869" t="s">
        <v>103</v>
      </c>
    </row>
    <row r="1870" spans="1:24" hidden="1" x14ac:dyDescent="0.2">
      <c r="A1870">
        <v>33</v>
      </c>
      <c r="B1870" t="s">
        <v>101</v>
      </c>
      <c r="C1870" t="s">
        <v>102</v>
      </c>
      <c r="D1870" s="2" t="s">
        <v>104</v>
      </c>
      <c r="E1870" s="2">
        <v>17.149999999999999</v>
      </c>
      <c r="F1870">
        <v>145.30000000000001</v>
      </c>
      <c r="G1870">
        <v>-17.25</v>
      </c>
      <c r="H1870">
        <v>145.05000000000001</v>
      </c>
      <c r="I1870">
        <v>760</v>
      </c>
      <c r="J1870" t="s">
        <v>40</v>
      </c>
      <c r="K1870" s="1">
        <v>39692</v>
      </c>
      <c r="L1870">
        <v>6</v>
      </c>
      <c r="M1870" t="s">
        <v>105</v>
      </c>
      <c r="N1870" t="s">
        <v>14</v>
      </c>
      <c r="O1870" t="s">
        <v>106</v>
      </c>
      <c r="P1870" t="s">
        <v>27</v>
      </c>
      <c r="Q1870">
        <v>1</v>
      </c>
      <c r="R1870">
        <v>1.1000000000000001</v>
      </c>
      <c r="S1870">
        <v>43701</v>
      </c>
      <c r="T1870">
        <v>20894</v>
      </c>
      <c r="U1870">
        <f t="shared" si="100"/>
        <v>2.0915573848951854</v>
      </c>
      <c r="X1870" t="s">
        <v>103</v>
      </c>
    </row>
    <row r="1871" spans="1:24" hidden="1" x14ac:dyDescent="0.2">
      <c r="A1871">
        <v>33</v>
      </c>
      <c r="B1871" t="s">
        <v>101</v>
      </c>
      <c r="C1871" t="s">
        <v>102</v>
      </c>
      <c r="D1871" s="2" t="s">
        <v>104</v>
      </c>
      <c r="E1871" s="2">
        <v>17.149999999999999</v>
      </c>
      <c r="F1871">
        <v>145.30000000000001</v>
      </c>
      <c r="G1871">
        <v>-17.25</v>
      </c>
      <c r="H1871">
        <v>145.05000000000001</v>
      </c>
      <c r="I1871">
        <v>760</v>
      </c>
      <c r="J1871" t="s">
        <v>40</v>
      </c>
      <c r="K1871" s="1">
        <v>39692</v>
      </c>
      <c r="L1871">
        <v>6</v>
      </c>
      <c r="M1871" t="s">
        <v>105</v>
      </c>
      <c r="N1871" t="s">
        <v>14</v>
      </c>
      <c r="O1871" t="s">
        <v>106</v>
      </c>
      <c r="P1871" t="s">
        <v>27</v>
      </c>
      <c r="Q1871">
        <v>2</v>
      </c>
      <c r="R1871">
        <v>0.88</v>
      </c>
      <c r="S1871">
        <v>43701</v>
      </c>
      <c r="T1871">
        <v>20894</v>
      </c>
      <c r="U1871">
        <f t="shared" si="100"/>
        <v>2.0915573848951854</v>
      </c>
      <c r="X1871" t="s">
        <v>103</v>
      </c>
    </row>
    <row r="1872" spans="1:24" hidden="1" x14ac:dyDescent="0.2">
      <c r="A1872">
        <v>33</v>
      </c>
      <c r="B1872" t="s">
        <v>101</v>
      </c>
      <c r="C1872" t="s">
        <v>102</v>
      </c>
      <c r="D1872" s="2" t="s">
        <v>104</v>
      </c>
      <c r="E1872" s="2">
        <v>17.149999999999999</v>
      </c>
      <c r="F1872">
        <v>145.30000000000001</v>
      </c>
      <c r="G1872">
        <v>-17.25</v>
      </c>
      <c r="H1872">
        <v>145.05000000000001</v>
      </c>
      <c r="I1872">
        <v>760</v>
      </c>
      <c r="J1872" t="s">
        <v>40</v>
      </c>
      <c r="K1872" s="1">
        <v>39692</v>
      </c>
      <c r="L1872">
        <v>6</v>
      </c>
      <c r="M1872" t="s">
        <v>105</v>
      </c>
      <c r="N1872" t="s">
        <v>14</v>
      </c>
      <c r="O1872" t="s">
        <v>106</v>
      </c>
      <c r="P1872" t="s">
        <v>27</v>
      </c>
      <c r="Q1872">
        <v>3</v>
      </c>
      <c r="R1872">
        <v>1.1599999999999999</v>
      </c>
      <c r="S1872">
        <v>43701</v>
      </c>
      <c r="T1872">
        <v>20894</v>
      </c>
      <c r="U1872">
        <f t="shared" si="100"/>
        <v>2.0915573848951854</v>
      </c>
      <c r="X1872" t="s">
        <v>103</v>
      </c>
    </row>
    <row r="1873" spans="1:24" hidden="1" x14ac:dyDescent="0.2">
      <c r="A1873">
        <v>33</v>
      </c>
      <c r="B1873" t="s">
        <v>101</v>
      </c>
      <c r="C1873" t="s">
        <v>102</v>
      </c>
      <c r="D1873" s="2" t="s">
        <v>104</v>
      </c>
      <c r="E1873" s="2">
        <v>17.149999999999999</v>
      </c>
      <c r="F1873">
        <v>145.30000000000001</v>
      </c>
      <c r="G1873">
        <v>-17.25</v>
      </c>
      <c r="H1873">
        <v>145.05000000000001</v>
      </c>
      <c r="I1873">
        <v>760</v>
      </c>
      <c r="J1873" t="s">
        <v>40</v>
      </c>
      <c r="K1873" s="1">
        <v>39692</v>
      </c>
      <c r="L1873">
        <v>6</v>
      </c>
      <c r="M1873" t="s">
        <v>105</v>
      </c>
      <c r="N1873" t="s">
        <v>14</v>
      </c>
      <c r="O1873" t="s">
        <v>106</v>
      </c>
      <c r="P1873" t="s">
        <v>27</v>
      </c>
      <c r="Q1873">
        <v>4</v>
      </c>
      <c r="R1873">
        <v>1.23</v>
      </c>
      <c r="S1873">
        <v>43701</v>
      </c>
      <c r="T1873">
        <v>20894</v>
      </c>
      <c r="U1873">
        <f t="shared" si="100"/>
        <v>2.0915573848951854</v>
      </c>
      <c r="X1873" t="s">
        <v>103</v>
      </c>
    </row>
    <row r="1874" spans="1:24" hidden="1" x14ac:dyDescent="0.2">
      <c r="A1874">
        <v>33</v>
      </c>
      <c r="B1874" t="s">
        <v>101</v>
      </c>
      <c r="C1874" t="s">
        <v>102</v>
      </c>
      <c r="D1874" s="2" t="s">
        <v>104</v>
      </c>
      <c r="E1874" s="2">
        <v>17.149999999999999</v>
      </c>
      <c r="F1874">
        <v>145.30000000000001</v>
      </c>
      <c r="G1874">
        <v>-17.25</v>
      </c>
      <c r="H1874">
        <v>145.05000000000001</v>
      </c>
      <c r="I1874">
        <v>760</v>
      </c>
      <c r="J1874" t="s">
        <v>40</v>
      </c>
      <c r="K1874" s="1">
        <v>39692</v>
      </c>
      <c r="L1874">
        <v>6</v>
      </c>
      <c r="M1874" t="s">
        <v>105</v>
      </c>
      <c r="N1874" t="s">
        <v>14</v>
      </c>
      <c r="O1874" t="s">
        <v>106</v>
      </c>
      <c r="P1874" t="s">
        <v>27</v>
      </c>
      <c r="Q1874">
        <v>5</v>
      </c>
      <c r="R1874">
        <v>1.06</v>
      </c>
      <c r="S1874">
        <v>43701</v>
      </c>
      <c r="T1874">
        <v>20894</v>
      </c>
      <c r="U1874">
        <f t="shared" si="100"/>
        <v>2.0915573848951854</v>
      </c>
      <c r="X1874" t="s">
        <v>103</v>
      </c>
    </row>
    <row r="1875" spans="1:24" hidden="1" x14ac:dyDescent="0.2">
      <c r="A1875">
        <v>33</v>
      </c>
      <c r="B1875" t="s">
        <v>101</v>
      </c>
      <c r="C1875" t="s">
        <v>102</v>
      </c>
      <c r="D1875" s="2" t="s">
        <v>104</v>
      </c>
      <c r="E1875" s="2">
        <v>17.149999999999999</v>
      </c>
      <c r="F1875">
        <v>145.30000000000001</v>
      </c>
      <c r="G1875">
        <v>-17.25</v>
      </c>
      <c r="H1875">
        <v>145.05000000000001</v>
      </c>
      <c r="I1875">
        <v>760</v>
      </c>
      <c r="J1875" t="s">
        <v>40</v>
      </c>
      <c r="K1875" s="1">
        <v>39692</v>
      </c>
      <c r="L1875">
        <v>6</v>
      </c>
      <c r="M1875" t="s">
        <v>105</v>
      </c>
      <c r="N1875" t="s">
        <v>14</v>
      </c>
      <c r="O1875" t="s">
        <v>106</v>
      </c>
      <c r="P1875" t="s">
        <v>27</v>
      </c>
      <c r="Q1875">
        <v>6</v>
      </c>
      <c r="R1875">
        <v>1.65</v>
      </c>
      <c r="S1875">
        <v>43701</v>
      </c>
      <c r="T1875">
        <v>20894</v>
      </c>
      <c r="U1875">
        <f t="shared" si="100"/>
        <v>2.0915573848951854</v>
      </c>
      <c r="X1875" t="s">
        <v>103</v>
      </c>
    </row>
    <row r="1876" spans="1:24" hidden="1" x14ac:dyDescent="0.2">
      <c r="A1876">
        <v>33</v>
      </c>
      <c r="B1876" t="s">
        <v>101</v>
      </c>
      <c r="C1876" t="s">
        <v>102</v>
      </c>
      <c r="D1876" s="2" t="s">
        <v>104</v>
      </c>
      <c r="E1876" s="2">
        <v>17.149999999999999</v>
      </c>
      <c r="F1876">
        <v>145.30000000000001</v>
      </c>
      <c r="G1876">
        <v>-17.25</v>
      </c>
      <c r="H1876">
        <v>145.05000000000001</v>
      </c>
      <c r="I1876">
        <v>760</v>
      </c>
      <c r="J1876" t="s">
        <v>40</v>
      </c>
      <c r="K1876" s="1">
        <v>39692</v>
      </c>
      <c r="L1876">
        <v>6</v>
      </c>
      <c r="M1876" t="s">
        <v>105</v>
      </c>
      <c r="N1876" t="s">
        <v>14</v>
      </c>
      <c r="O1876" t="s">
        <v>18</v>
      </c>
      <c r="P1876" t="s">
        <v>27</v>
      </c>
      <c r="Q1876">
        <v>1</v>
      </c>
      <c r="R1876">
        <v>3.15</v>
      </c>
      <c r="S1876">
        <v>43701</v>
      </c>
      <c r="T1876">
        <v>20894</v>
      </c>
      <c r="U1876">
        <f t="shared" si="100"/>
        <v>2.0915573848951854</v>
      </c>
      <c r="X1876" t="s">
        <v>103</v>
      </c>
    </row>
    <row r="1877" spans="1:24" hidden="1" x14ac:dyDescent="0.2">
      <c r="A1877">
        <v>33</v>
      </c>
      <c r="B1877" t="s">
        <v>101</v>
      </c>
      <c r="C1877" t="s">
        <v>102</v>
      </c>
      <c r="D1877" s="2" t="s">
        <v>104</v>
      </c>
      <c r="E1877" s="2">
        <v>17.149999999999999</v>
      </c>
      <c r="F1877">
        <v>145.30000000000001</v>
      </c>
      <c r="G1877">
        <v>-17.25</v>
      </c>
      <c r="H1877">
        <v>145.05000000000001</v>
      </c>
      <c r="I1877">
        <v>760</v>
      </c>
      <c r="J1877" t="s">
        <v>40</v>
      </c>
      <c r="K1877" s="1">
        <v>39692</v>
      </c>
      <c r="L1877">
        <v>6</v>
      </c>
      <c r="M1877" t="s">
        <v>105</v>
      </c>
      <c r="N1877" t="s">
        <v>14</v>
      </c>
      <c r="O1877" t="s">
        <v>18</v>
      </c>
      <c r="P1877" t="s">
        <v>27</v>
      </c>
      <c r="Q1877">
        <v>2</v>
      </c>
      <c r="R1877">
        <v>2.84</v>
      </c>
      <c r="S1877">
        <v>43701</v>
      </c>
      <c r="T1877">
        <v>20894</v>
      </c>
      <c r="U1877">
        <f t="shared" si="100"/>
        <v>2.0915573848951854</v>
      </c>
      <c r="X1877" t="s">
        <v>103</v>
      </c>
    </row>
    <row r="1878" spans="1:24" hidden="1" x14ac:dyDescent="0.2">
      <c r="A1878">
        <v>33</v>
      </c>
      <c r="B1878" t="s">
        <v>101</v>
      </c>
      <c r="C1878" t="s">
        <v>102</v>
      </c>
      <c r="D1878" s="2" t="s">
        <v>104</v>
      </c>
      <c r="E1878" s="2">
        <v>17.149999999999999</v>
      </c>
      <c r="F1878">
        <v>145.30000000000001</v>
      </c>
      <c r="G1878">
        <v>-17.25</v>
      </c>
      <c r="H1878">
        <v>145.05000000000001</v>
      </c>
      <c r="I1878">
        <v>760</v>
      </c>
      <c r="J1878" t="s">
        <v>40</v>
      </c>
      <c r="K1878" s="1">
        <v>39692</v>
      </c>
      <c r="L1878">
        <v>6</v>
      </c>
      <c r="M1878" t="s">
        <v>105</v>
      </c>
      <c r="N1878" t="s">
        <v>14</v>
      </c>
      <c r="O1878" t="s">
        <v>18</v>
      </c>
      <c r="P1878" t="s">
        <v>27</v>
      </c>
      <c r="Q1878">
        <v>3</v>
      </c>
      <c r="R1878">
        <v>2.56</v>
      </c>
      <c r="S1878">
        <v>43701</v>
      </c>
      <c r="T1878">
        <v>20894</v>
      </c>
      <c r="U1878">
        <f t="shared" si="100"/>
        <v>2.0915573848951854</v>
      </c>
      <c r="X1878" t="s">
        <v>103</v>
      </c>
    </row>
    <row r="1879" spans="1:24" hidden="1" x14ac:dyDescent="0.2">
      <c r="A1879">
        <v>33</v>
      </c>
      <c r="B1879" t="s">
        <v>101</v>
      </c>
      <c r="C1879" t="s">
        <v>102</v>
      </c>
      <c r="D1879" s="2" t="s">
        <v>104</v>
      </c>
      <c r="E1879" s="2">
        <v>17.149999999999999</v>
      </c>
      <c r="F1879">
        <v>145.30000000000001</v>
      </c>
      <c r="G1879">
        <v>-17.25</v>
      </c>
      <c r="H1879">
        <v>145.05000000000001</v>
      </c>
      <c r="I1879">
        <v>760</v>
      </c>
      <c r="J1879" t="s">
        <v>40</v>
      </c>
      <c r="K1879" s="1">
        <v>39692</v>
      </c>
      <c r="L1879">
        <v>6</v>
      </c>
      <c r="M1879" t="s">
        <v>105</v>
      </c>
      <c r="N1879" t="s">
        <v>14</v>
      </c>
      <c r="O1879" t="s">
        <v>18</v>
      </c>
      <c r="P1879" t="s">
        <v>27</v>
      </c>
      <c r="Q1879">
        <v>4</v>
      </c>
      <c r="R1879">
        <v>2.89</v>
      </c>
      <c r="S1879">
        <v>43701</v>
      </c>
      <c r="T1879">
        <v>20894</v>
      </c>
      <c r="U1879">
        <f t="shared" si="100"/>
        <v>2.0915573848951854</v>
      </c>
      <c r="X1879" t="s">
        <v>103</v>
      </c>
    </row>
    <row r="1880" spans="1:24" hidden="1" x14ac:dyDescent="0.2">
      <c r="A1880">
        <v>33</v>
      </c>
      <c r="B1880" t="s">
        <v>101</v>
      </c>
      <c r="C1880" t="s">
        <v>102</v>
      </c>
      <c r="D1880" s="2" t="s">
        <v>104</v>
      </c>
      <c r="E1880" s="2">
        <v>17.149999999999999</v>
      </c>
      <c r="F1880">
        <v>145.30000000000001</v>
      </c>
      <c r="G1880">
        <v>-17.25</v>
      </c>
      <c r="H1880">
        <v>145.05000000000001</v>
      </c>
      <c r="I1880">
        <v>760</v>
      </c>
      <c r="J1880" t="s">
        <v>40</v>
      </c>
      <c r="K1880" s="1">
        <v>39692</v>
      </c>
      <c r="L1880">
        <v>6</v>
      </c>
      <c r="M1880" t="s">
        <v>105</v>
      </c>
      <c r="N1880" t="s">
        <v>14</v>
      </c>
      <c r="O1880" t="s">
        <v>18</v>
      </c>
      <c r="P1880" t="s">
        <v>27</v>
      </c>
      <c r="Q1880">
        <v>5</v>
      </c>
      <c r="R1880">
        <v>2.64</v>
      </c>
      <c r="S1880">
        <v>43701</v>
      </c>
      <c r="T1880">
        <v>20894</v>
      </c>
      <c r="U1880">
        <f t="shared" si="100"/>
        <v>2.0915573848951854</v>
      </c>
      <c r="X1880" t="s">
        <v>103</v>
      </c>
    </row>
    <row r="1881" spans="1:24" hidden="1" x14ac:dyDescent="0.2">
      <c r="A1881">
        <v>33</v>
      </c>
      <c r="B1881" t="s">
        <v>101</v>
      </c>
      <c r="C1881" t="s">
        <v>102</v>
      </c>
      <c r="D1881" s="2" t="s">
        <v>104</v>
      </c>
      <c r="E1881" s="2">
        <v>17.149999999999999</v>
      </c>
      <c r="F1881">
        <v>145.30000000000001</v>
      </c>
      <c r="G1881">
        <v>-17.25</v>
      </c>
      <c r="H1881">
        <v>145.05000000000001</v>
      </c>
      <c r="I1881">
        <v>760</v>
      </c>
      <c r="J1881" t="s">
        <v>40</v>
      </c>
      <c r="K1881" s="1">
        <v>39692</v>
      </c>
      <c r="L1881">
        <v>6</v>
      </c>
      <c r="M1881" t="s">
        <v>105</v>
      </c>
      <c r="N1881" t="s">
        <v>14</v>
      </c>
      <c r="O1881" t="s">
        <v>18</v>
      </c>
      <c r="P1881" t="s">
        <v>27</v>
      </c>
      <c r="Q1881">
        <v>6</v>
      </c>
      <c r="R1881">
        <v>2.1800000000000002</v>
      </c>
      <c r="S1881">
        <v>43701</v>
      </c>
      <c r="T1881">
        <v>20894</v>
      </c>
      <c r="U1881">
        <f t="shared" si="100"/>
        <v>2.0915573848951854</v>
      </c>
      <c r="X1881" t="s">
        <v>103</v>
      </c>
    </row>
    <row r="1882" spans="1:24" x14ac:dyDescent="0.2">
      <c r="A1882">
        <v>33</v>
      </c>
      <c r="B1882" t="s">
        <v>101</v>
      </c>
      <c r="C1882" t="s">
        <v>102</v>
      </c>
      <c r="D1882" s="2" t="s">
        <v>104</v>
      </c>
      <c r="E1882" s="2">
        <v>17.149999999999999</v>
      </c>
      <c r="F1882">
        <v>145.30000000000001</v>
      </c>
      <c r="G1882">
        <v>-17.25</v>
      </c>
      <c r="H1882">
        <v>145.05000000000001</v>
      </c>
      <c r="I1882">
        <v>760</v>
      </c>
      <c r="J1882" t="s">
        <v>40</v>
      </c>
      <c r="K1882" s="1">
        <v>39692</v>
      </c>
      <c r="L1882">
        <v>6</v>
      </c>
      <c r="M1882" t="s">
        <v>105</v>
      </c>
      <c r="N1882" t="s">
        <v>24</v>
      </c>
      <c r="O1882" t="s">
        <v>15</v>
      </c>
      <c r="P1882" t="s">
        <v>27</v>
      </c>
      <c r="Q1882">
        <v>1</v>
      </c>
      <c r="R1882">
        <v>15.263</v>
      </c>
      <c r="S1882">
        <v>43701</v>
      </c>
      <c r="T1882">
        <v>20894</v>
      </c>
      <c r="U1882">
        <f t="shared" si="100"/>
        <v>2.0915573848951854</v>
      </c>
      <c r="X1882" t="s">
        <v>103</v>
      </c>
    </row>
    <row r="1883" spans="1:24" x14ac:dyDescent="0.2">
      <c r="A1883">
        <v>33</v>
      </c>
      <c r="B1883" t="s">
        <v>101</v>
      </c>
      <c r="C1883" t="s">
        <v>102</v>
      </c>
      <c r="D1883" s="2" t="s">
        <v>104</v>
      </c>
      <c r="E1883" s="2">
        <v>17.149999999999999</v>
      </c>
      <c r="F1883">
        <v>145.30000000000001</v>
      </c>
      <c r="G1883">
        <v>-17.25</v>
      </c>
      <c r="H1883">
        <v>145.05000000000001</v>
      </c>
      <c r="I1883">
        <v>760</v>
      </c>
      <c r="J1883" t="s">
        <v>40</v>
      </c>
      <c r="K1883" s="1">
        <v>39692</v>
      </c>
      <c r="L1883">
        <v>6</v>
      </c>
      <c r="M1883" t="s">
        <v>105</v>
      </c>
      <c r="N1883" t="s">
        <v>24</v>
      </c>
      <c r="O1883" t="s">
        <v>15</v>
      </c>
      <c r="P1883" t="s">
        <v>27</v>
      </c>
      <c r="Q1883">
        <v>2</v>
      </c>
      <c r="R1883">
        <v>13.826000000000001</v>
      </c>
      <c r="S1883">
        <v>43701</v>
      </c>
      <c r="T1883">
        <v>20894</v>
      </c>
      <c r="U1883">
        <f t="shared" si="100"/>
        <v>2.0915573848951854</v>
      </c>
      <c r="X1883" t="s">
        <v>103</v>
      </c>
    </row>
    <row r="1884" spans="1:24" x14ac:dyDescent="0.2">
      <c r="A1884">
        <v>33</v>
      </c>
      <c r="B1884" t="s">
        <v>101</v>
      </c>
      <c r="C1884" t="s">
        <v>102</v>
      </c>
      <c r="D1884" s="2" t="s">
        <v>104</v>
      </c>
      <c r="E1884" s="2">
        <v>17.149999999999999</v>
      </c>
      <c r="F1884">
        <v>145.30000000000001</v>
      </c>
      <c r="G1884">
        <v>-17.25</v>
      </c>
      <c r="H1884">
        <v>145.05000000000001</v>
      </c>
      <c r="I1884">
        <v>760</v>
      </c>
      <c r="J1884" t="s">
        <v>40</v>
      </c>
      <c r="K1884" s="1">
        <v>39692</v>
      </c>
      <c r="L1884">
        <v>6</v>
      </c>
      <c r="M1884" t="s">
        <v>105</v>
      </c>
      <c r="N1884" t="s">
        <v>24</v>
      </c>
      <c r="O1884" t="s">
        <v>15</v>
      </c>
      <c r="P1884" t="s">
        <v>27</v>
      </c>
      <c r="Q1884">
        <v>3</v>
      </c>
      <c r="R1884">
        <v>16.387</v>
      </c>
      <c r="S1884">
        <v>43701</v>
      </c>
      <c r="T1884">
        <v>20894</v>
      </c>
      <c r="U1884">
        <f t="shared" si="100"/>
        <v>2.0915573848951854</v>
      </c>
      <c r="X1884" t="s">
        <v>103</v>
      </c>
    </row>
    <row r="1885" spans="1:24" x14ac:dyDescent="0.2">
      <c r="A1885">
        <v>33</v>
      </c>
      <c r="B1885" t="s">
        <v>101</v>
      </c>
      <c r="C1885" t="s">
        <v>102</v>
      </c>
      <c r="D1885" s="2" t="s">
        <v>104</v>
      </c>
      <c r="E1885" s="2">
        <v>17.149999999999999</v>
      </c>
      <c r="F1885">
        <v>145.30000000000001</v>
      </c>
      <c r="G1885">
        <v>-17.25</v>
      </c>
      <c r="H1885">
        <v>145.05000000000001</v>
      </c>
      <c r="I1885">
        <v>760</v>
      </c>
      <c r="J1885" t="s">
        <v>40</v>
      </c>
      <c r="K1885" s="1">
        <v>39692</v>
      </c>
      <c r="L1885">
        <v>6</v>
      </c>
      <c r="M1885" t="s">
        <v>105</v>
      </c>
      <c r="N1885" t="s">
        <v>24</v>
      </c>
      <c r="O1885" t="s">
        <v>15</v>
      </c>
      <c r="P1885" t="s">
        <v>27</v>
      </c>
      <c r="Q1885">
        <v>4</v>
      </c>
      <c r="R1885">
        <v>15.151</v>
      </c>
      <c r="S1885">
        <v>43701</v>
      </c>
      <c r="T1885">
        <v>20894</v>
      </c>
      <c r="U1885">
        <f t="shared" si="100"/>
        <v>2.0915573848951854</v>
      </c>
      <c r="X1885" t="s">
        <v>103</v>
      </c>
    </row>
    <row r="1886" spans="1:24" x14ac:dyDescent="0.2">
      <c r="A1886">
        <v>33</v>
      </c>
      <c r="B1886" t="s">
        <v>101</v>
      </c>
      <c r="C1886" t="s">
        <v>102</v>
      </c>
      <c r="D1886" s="2" t="s">
        <v>104</v>
      </c>
      <c r="E1886" s="2">
        <v>17.149999999999999</v>
      </c>
      <c r="F1886">
        <v>145.30000000000001</v>
      </c>
      <c r="G1886">
        <v>-17.25</v>
      </c>
      <c r="H1886">
        <v>145.05000000000001</v>
      </c>
      <c r="I1886">
        <v>760</v>
      </c>
      <c r="J1886" t="s">
        <v>40</v>
      </c>
      <c r="K1886" s="1">
        <v>39692</v>
      </c>
      <c r="L1886">
        <v>6</v>
      </c>
      <c r="M1886" t="s">
        <v>105</v>
      </c>
      <c r="N1886" t="s">
        <v>24</v>
      </c>
      <c r="O1886" t="s">
        <v>15</v>
      </c>
      <c r="P1886" t="s">
        <v>27</v>
      </c>
      <c r="Q1886">
        <v>5</v>
      </c>
      <c r="R1886">
        <v>15.756</v>
      </c>
      <c r="S1886">
        <v>43701</v>
      </c>
      <c r="T1886">
        <v>20894</v>
      </c>
      <c r="U1886">
        <f t="shared" si="100"/>
        <v>2.0915573848951854</v>
      </c>
      <c r="X1886" t="s">
        <v>103</v>
      </c>
    </row>
    <row r="1887" spans="1:24" x14ac:dyDescent="0.2">
      <c r="A1887">
        <v>33</v>
      </c>
      <c r="B1887" t="s">
        <v>101</v>
      </c>
      <c r="C1887" t="s">
        <v>102</v>
      </c>
      <c r="D1887" s="2" t="s">
        <v>104</v>
      </c>
      <c r="E1887" s="2">
        <v>17.149999999999999</v>
      </c>
      <c r="F1887">
        <v>145.30000000000001</v>
      </c>
      <c r="G1887">
        <v>-17.25</v>
      </c>
      <c r="H1887">
        <v>145.05000000000001</v>
      </c>
      <c r="I1887">
        <v>760</v>
      </c>
      <c r="J1887" t="s">
        <v>40</v>
      </c>
      <c r="K1887" s="1">
        <v>39692</v>
      </c>
      <c r="L1887">
        <v>6</v>
      </c>
      <c r="M1887" t="s">
        <v>105</v>
      </c>
      <c r="N1887" t="s">
        <v>24</v>
      </c>
      <c r="O1887" t="s">
        <v>15</v>
      </c>
      <c r="P1887" t="s">
        <v>27</v>
      </c>
      <c r="Q1887">
        <v>6</v>
      </c>
      <c r="R1887">
        <v>13.500999999999999</v>
      </c>
      <c r="S1887">
        <v>43701</v>
      </c>
      <c r="T1887">
        <v>20894</v>
      </c>
      <c r="U1887">
        <f t="shared" si="100"/>
        <v>2.0915573848951854</v>
      </c>
      <c r="X1887" t="s">
        <v>103</v>
      </c>
    </row>
    <row r="1888" spans="1:24" x14ac:dyDescent="0.2">
      <c r="A1888">
        <v>33</v>
      </c>
      <c r="B1888" t="s">
        <v>101</v>
      </c>
      <c r="C1888" t="s">
        <v>102</v>
      </c>
      <c r="D1888" s="2" t="s">
        <v>104</v>
      </c>
      <c r="E1888" s="2">
        <v>17.149999999999999</v>
      </c>
      <c r="F1888">
        <v>145.30000000000001</v>
      </c>
      <c r="G1888">
        <v>-17.25</v>
      </c>
      <c r="H1888">
        <v>145.05000000000001</v>
      </c>
      <c r="I1888">
        <v>760</v>
      </c>
      <c r="J1888" t="s">
        <v>40</v>
      </c>
      <c r="K1888" s="1">
        <v>39692</v>
      </c>
      <c r="L1888">
        <v>6</v>
      </c>
      <c r="M1888" t="s">
        <v>105</v>
      </c>
      <c r="N1888" t="s">
        <v>24</v>
      </c>
      <c r="O1888" t="s">
        <v>15</v>
      </c>
      <c r="P1888" t="s">
        <v>27</v>
      </c>
      <c r="Q1888">
        <v>7</v>
      </c>
      <c r="R1888">
        <v>16.614999999999998</v>
      </c>
      <c r="S1888">
        <v>43701</v>
      </c>
      <c r="T1888">
        <v>20894</v>
      </c>
      <c r="U1888">
        <f t="shared" si="100"/>
        <v>2.0915573848951854</v>
      </c>
      <c r="X1888" t="s">
        <v>103</v>
      </c>
    </row>
    <row r="1889" spans="1:24" x14ac:dyDescent="0.2">
      <c r="A1889">
        <v>33</v>
      </c>
      <c r="B1889" t="s">
        <v>101</v>
      </c>
      <c r="C1889" t="s">
        <v>102</v>
      </c>
      <c r="D1889" s="2" t="s">
        <v>104</v>
      </c>
      <c r="E1889" s="2">
        <v>17.149999999999999</v>
      </c>
      <c r="F1889">
        <v>145.30000000000001</v>
      </c>
      <c r="G1889">
        <v>-17.25</v>
      </c>
      <c r="H1889">
        <v>145.05000000000001</v>
      </c>
      <c r="I1889">
        <v>760</v>
      </c>
      <c r="J1889" t="s">
        <v>40</v>
      </c>
      <c r="K1889" s="1">
        <v>39692</v>
      </c>
      <c r="L1889">
        <v>6</v>
      </c>
      <c r="M1889" t="s">
        <v>105</v>
      </c>
      <c r="N1889" t="s">
        <v>24</v>
      </c>
      <c r="O1889" t="s">
        <v>15</v>
      </c>
      <c r="P1889" t="s">
        <v>27</v>
      </c>
      <c r="Q1889">
        <v>8</v>
      </c>
      <c r="R1889">
        <v>17.045000000000002</v>
      </c>
      <c r="S1889">
        <v>43701</v>
      </c>
      <c r="T1889">
        <v>20894</v>
      </c>
      <c r="U1889">
        <f t="shared" si="100"/>
        <v>2.0915573848951854</v>
      </c>
      <c r="X1889" t="s">
        <v>103</v>
      </c>
    </row>
    <row r="1890" spans="1:24" x14ac:dyDescent="0.2">
      <c r="A1890">
        <v>33</v>
      </c>
      <c r="B1890" t="s">
        <v>101</v>
      </c>
      <c r="C1890" t="s">
        <v>102</v>
      </c>
      <c r="D1890" s="2" t="s">
        <v>104</v>
      </c>
      <c r="E1890" s="2">
        <v>17.149999999999999</v>
      </c>
      <c r="F1890">
        <v>145.30000000000001</v>
      </c>
      <c r="G1890">
        <v>-17.25</v>
      </c>
      <c r="H1890">
        <v>145.05000000000001</v>
      </c>
      <c r="I1890">
        <v>760</v>
      </c>
      <c r="J1890" t="s">
        <v>40</v>
      </c>
      <c r="K1890" s="1">
        <v>39692</v>
      </c>
      <c r="L1890">
        <v>6</v>
      </c>
      <c r="M1890" t="s">
        <v>105</v>
      </c>
      <c r="N1890" t="s">
        <v>24</v>
      </c>
      <c r="O1890" t="s">
        <v>15</v>
      </c>
      <c r="P1890" t="s">
        <v>27</v>
      </c>
      <c r="Q1890">
        <v>9</v>
      </c>
      <c r="R1890">
        <v>17.21</v>
      </c>
      <c r="S1890">
        <v>43701</v>
      </c>
      <c r="T1890">
        <v>20894</v>
      </c>
      <c r="U1890">
        <f t="shared" si="100"/>
        <v>2.0915573848951854</v>
      </c>
      <c r="X1890" t="s">
        <v>103</v>
      </c>
    </row>
    <row r="1891" spans="1:24" x14ac:dyDescent="0.2">
      <c r="A1891">
        <v>33</v>
      </c>
      <c r="B1891" t="s">
        <v>101</v>
      </c>
      <c r="C1891" t="s">
        <v>102</v>
      </c>
      <c r="D1891" s="2" t="s">
        <v>104</v>
      </c>
      <c r="E1891" s="2">
        <v>17.149999999999999</v>
      </c>
      <c r="F1891">
        <v>145.30000000000001</v>
      </c>
      <c r="G1891">
        <v>-17.25</v>
      </c>
      <c r="H1891">
        <v>145.05000000000001</v>
      </c>
      <c r="I1891">
        <v>760</v>
      </c>
      <c r="J1891" t="s">
        <v>40</v>
      </c>
      <c r="K1891" s="1">
        <v>39692</v>
      </c>
      <c r="L1891">
        <v>6</v>
      </c>
      <c r="M1891" t="s">
        <v>105</v>
      </c>
      <c r="N1891" t="s">
        <v>24</v>
      </c>
      <c r="O1891" t="s">
        <v>15</v>
      </c>
      <c r="P1891" t="s">
        <v>27</v>
      </c>
      <c r="Q1891">
        <v>10</v>
      </c>
      <c r="R1891">
        <v>14.839</v>
      </c>
      <c r="S1891">
        <v>43701</v>
      </c>
      <c r="T1891">
        <v>20894</v>
      </c>
      <c r="U1891">
        <f t="shared" si="100"/>
        <v>2.0915573848951854</v>
      </c>
      <c r="X1891" t="s">
        <v>103</v>
      </c>
    </row>
    <row r="1892" spans="1:24" x14ac:dyDescent="0.2">
      <c r="A1892">
        <v>33</v>
      </c>
      <c r="B1892" t="s">
        <v>101</v>
      </c>
      <c r="C1892" t="s">
        <v>102</v>
      </c>
      <c r="D1892" s="2" t="s">
        <v>104</v>
      </c>
      <c r="E1892" s="2">
        <v>17.149999999999999</v>
      </c>
      <c r="F1892">
        <v>145.30000000000001</v>
      </c>
      <c r="G1892">
        <v>-17.25</v>
      </c>
      <c r="H1892">
        <v>145.05000000000001</v>
      </c>
      <c r="I1892">
        <v>760</v>
      </c>
      <c r="J1892" t="s">
        <v>40</v>
      </c>
      <c r="K1892" s="1">
        <v>39692</v>
      </c>
      <c r="L1892">
        <v>6</v>
      </c>
      <c r="M1892" t="s">
        <v>105</v>
      </c>
      <c r="N1892" t="s">
        <v>24</v>
      </c>
      <c r="O1892" t="s">
        <v>15</v>
      </c>
      <c r="P1892" t="s">
        <v>27</v>
      </c>
      <c r="Q1892">
        <v>11</v>
      </c>
      <c r="R1892">
        <v>14.166</v>
      </c>
      <c r="S1892">
        <v>43701</v>
      </c>
      <c r="T1892">
        <v>20894</v>
      </c>
      <c r="U1892">
        <f t="shared" si="100"/>
        <v>2.0915573848951854</v>
      </c>
      <c r="X1892" t="s">
        <v>103</v>
      </c>
    </row>
    <row r="1893" spans="1:24" x14ac:dyDescent="0.2">
      <c r="A1893">
        <v>33</v>
      </c>
      <c r="B1893" t="s">
        <v>101</v>
      </c>
      <c r="C1893" t="s">
        <v>102</v>
      </c>
      <c r="D1893" s="2" t="s">
        <v>104</v>
      </c>
      <c r="E1893" s="2">
        <v>17.149999999999999</v>
      </c>
      <c r="F1893">
        <v>145.30000000000001</v>
      </c>
      <c r="G1893">
        <v>-17.25</v>
      </c>
      <c r="H1893">
        <v>145.05000000000001</v>
      </c>
      <c r="I1893">
        <v>760</v>
      </c>
      <c r="J1893" t="s">
        <v>40</v>
      </c>
      <c r="K1893" s="1">
        <v>39692</v>
      </c>
      <c r="L1893">
        <v>6</v>
      </c>
      <c r="M1893" t="s">
        <v>105</v>
      </c>
      <c r="N1893" t="s">
        <v>24</v>
      </c>
      <c r="O1893" t="s">
        <v>15</v>
      </c>
      <c r="P1893" t="s">
        <v>27</v>
      </c>
      <c r="Q1893">
        <v>19</v>
      </c>
      <c r="R1893">
        <v>18.672999999999998</v>
      </c>
      <c r="S1893">
        <v>43701</v>
      </c>
      <c r="T1893">
        <v>20894</v>
      </c>
      <c r="U1893">
        <f t="shared" si="100"/>
        <v>2.0915573848951854</v>
      </c>
      <c r="X1893" t="s">
        <v>103</v>
      </c>
    </row>
    <row r="1894" spans="1:24" x14ac:dyDescent="0.2">
      <c r="A1894">
        <v>33</v>
      </c>
      <c r="B1894" t="s">
        <v>101</v>
      </c>
      <c r="C1894" t="s">
        <v>102</v>
      </c>
      <c r="D1894" s="2" t="s">
        <v>104</v>
      </c>
      <c r="E1894" s="2">
        <v>17.149999999999999</v>
      </c>
      <c r="F1894">
        <v>145.30000000000001</v>
      </c>
      <c r="G1894">
        <v>-17.25</v>
      </c>
      <c r="H1894">
        <v>145.05000000000001</v>
      </c>
      <c r="I1894">
        <v>760</v>
      </c>
      <c r="J1894" t="s">
        <v>40</v>
      </c>
      <c r="K1894" s="1">
        <v>39692</v>
      </c>
      <c r="L1894">
        <v>6</v>
      </c>
      <c r="M1894" t="s">
        <v>105</v>
      </c>
      <c r="N1894" t="s">
        <v>24</v>
      </c>
      <c r="O1894" t="s">
        <v>15</v>
      </c>
      <c r="P1894" t="s">
        <v>27</v>
      </c>
      <c r="Q1894">
        <v>21</v>
      </c>
      <c r="R1894">
        <v>13.725</v>
      </c>
      <c r="S1894">
        <v>43701</v>
      </c>
      <c r="T1894">
        <v>20894</v>
      </c>
      <c r="U1894">
        <f t="shared" si="100"/>
        <v>2.0915573848951854</v>
      </c>
      <c r="X1894" t="s">
        <v>103</v>
      </c>
    </row>
    <row r="1895" spans="1:24" hidden="1" x14ac:dyDescent="0.2">
      <c r="A1895">
        <v>33</v>
      </c>
      <c r="B1895" t="s">
        <v>101</v>
      </c>
      <c r="C1895" t="s">
        <v>102</v>
      </c>
      <c r="D1895" s="2" t="s">
        <v>104</v>
      </c>
      <c r="E1895" s="2">
        <v>17.149999999999999</v>
      </c>
      <c r="F1895">
        <v>145.30000000000001</v>
      </c>
      <c r="G1895">
        <v>-17.25</v>
      </c>
      <c r="H1895">
        <v>145.05000000000001</v>
      </c>
      <c r="I1895">
        <v>760</v>
      </c>
      <c r="J1895" t="s">
        <v>40</v>
      </c>
      <c r="K1895" s="1">
        <v>39692</v>
      </c>
      <c r="L1895">
        <v>6</v>
      </c>
      <c r="M1895" t="s">
        <v>105</v>
      </c>
      <c r="N1895" t="s">
        <v>24</v>
      </c>
      <c r="O1895" t="s">
        <v>15</v>
      </c>
      <c r="P1895" t="s">
        <v>26</v>
      </c>
      <c r="Q1895">
        <v>12</v>
      </c>
      <c r="R1895">
        <v>20.690999999999999</v>
      </c>
      <c r="S1895">
        <v>43701</v>
      </c>
      <c r="T1895">
        <v>20894</v>
      </c>
      <c r="U1895">
        <f t="shared" si="100"/>
        <v>2.0915573848951854</v>
      </c>
      <c r="X1895" t="s">
        <v>103</v>
      </c>
    </row>
    <row r="1896" spans="1:24" hidden="1" x14ac:dyDescent="0.2">
      <c r="A1896">
        <v>33</v>
      </c>
      <c r="B1896" t="s">
        <v>101</v>
      </c>
      <c r="C1896" t="s">
        <v>102</v>
      </c>
      <c r="D1896" s="2" t="s">
        <v>104</v>
      </c>
      <c r="E1896" s="2">
        <v>17.149999999999999</v>
      </c>
      <c r="F1896">
        <v>145.30000000000001</v>
      </c>
      <c r="G1896">
        <v>-17.25</v>
      </c>
      <c r="H1896">
        <v>145.05000000000001</v>
      </c>
      <c r="I1896">
        <v>760</v>
      </c>
      <c r="J1896" t="s">
        <v>40</v>
      </c>
      <c r="K1896" s="1">
        <v>39692</v>
      </c>
      <c r="L1896">
        <v>6</v>
      </c>
      <c r="M1896" t="s">
        <v>105</v>
      </c>
      <c r="N1896" t="s">
        <v>24</v>
      </c>
      <c r="O1896" t="s">
        <v>15</v>
      </c>
      <c r="P1896" t="s">
        <v>26</v>
      </c>
      <c r="Q1896">
        <v>13</v>
      </c>
      <c r="R1896">
        <v>19.291</v>
      </c>
      <c r="S1896">
        <v>43701</v>
      </c>
      <c r="T1896">
        <v>20894</v>
      </c>
      <c r="U1896">
        <f t="shared" si="100"/>
        <v>2.0915573848951854</v>
      </c>
      <c r="X1896" t="s">
        <v>103</v>
      </c>
    </row>
    <row r="1897" spans="1:24" hidden="1" x14ac:dyDescent="0.2">
      <c r="A1897">
        <v>33</v>
      </c>
      <c r="B1897" t="s">
        <v>101</v>
      </c>
      <c r="C1897" t="s">
        <v>102</v>
      </c>
      <c r="D1897" s="2" t="s">
        <v>104</v>
      </c>
      <c r="E1897" s="2">
        <v>17.149999999999999</v>
      </c>
      <c r="F1897">
        <v>145.30000000000001</v>
      </c>
      <c r="G1897">
        <v>-17.25</v>
      </c>
      <c r="H1897">
        <v>145.05000000000001</v>
      </c>
      <c r="I1897">
        <v>760</v>
      </c>
      <c r="J1897" t="s">
        <v>40</v>
      </c>
      <c r="K1897" s="1">
        <v>39692</v>
      </c>
      <c r="L1897">
        <v>6</v>
      </c>
      <c r="M1897" t="s">
        <v>105</v>
      </c>
      <c r="N1897" t="s">
        <v>24</v>
      </c>
      <c r="O1897" t="s">
        <v>15</v>
      </c>
      <c r="P1897" t="s">
        <v>26</v>
      </c>
      <c r="Q1897">
        <v>14</v>
      </c>
      <c r="R1897">
        <v>19.021000000000001</v>
      </c>
      <c r="S1897">
        <v>43701</v>
      </c>
      <c r="T1897">
        <v>20894</v>
      </c>
      <c r="U1897">
        <f t="shared" si="100"/>
        <v>2.0915573848951854</v>
      </c>
      <c r="X1897" t="s">
        <v>103</v>
      </c>
    </row>
    <row r="1898" spans="1:24" hidden="1" x14ac:dyDescent="0.2">
      <c r="A1898">
        <v>33</v>
      </c>
      <c r="B1898" t="s">
        <v>101</v>
      </c>
      <c r="C1898" t="s">
        <v>102</v>
      </c>
      <c r="D1898" s="2" t="s">
        <v>104</v>
      </c>
      <c r="E1898" s="2">
        <v>17.149999999999999</v>
      </c>
      <c r="F1898">
        <v>145.30000000000001</v>
      </c>
      <c r="G1898">
        <v>-17.25</v>
      </c>
      <c r="H1898">
        <v>145.05000000000001</v>
      </c>
      <c r="I1898">
        <v>760</v>
      </c>
      <c r="J1898" t="s">
        <v>40</v>
      </c>
      <c r="K1898" s="1">
        <v>39692</v>
      </c>
      <c r="L1898">
        <v>6</v>
      </c>
      <c r="M1898" t="s">
        <v>105</v>
      </c>
      <c r="N1898" t="s">
        <v>24</v>
      </c>
      <c r="O1898" t="s">
        <v>15</v>
      </c>
      <c r="P1898" t="s">
        <v>26</v>
      </c>
      <c r="Q1898">
        <v>15</v>
      </c>
      <c r="R1898">
        <v>20.829000000000001</v>
      </c>
      <c r="S1898">
        <v>43701</v>
      </c>
      <c r="T1898">
        <v>20894</v>
      </c>
      <c r="U1898">
        <f t="shared" si="100"/>
        <v>2.0915573848951854</v>
      </c>
      <c r="X1898" t="s">
        <v>103</v>
      </c>
    </row>
    <row r="1899" spans="1:24" hidden="1" x14ac:dyDescent="0.2">
      <c r="A1899">
        <v>33</v>
      </c>
      <c r="B1899" t="s">
        <v>101</v>
      </c>
      <c r="C1899" t="s">
        <v>102</v>
      </c>
      <c r="D1899" s="2" t="s">
        <v>104</v>
      </c>
      <c r="E1899" s="2">
        <v>17.149999999999999</v>
      </c>
      <c r="F1899">
        <v>145.30000000000001</v>
      </c>
      <c r="G1899">
        <v>-17.25</v>
      </c>
      <c r="H1899">
        <v>145.05000000000001</v>
      </c>
      <c r="I1899">
        <v>760</v>
      </c>
      <c r="J1899" t="s">
        <v>40</v>
      </c>
      <c r="K1899" s="1">
        <v>39692</v>
      </c>
      <c r="L1899">
        <v>6</v>
      </c>
      <c r="M1899" t="s">
        <v>105</v>
      </c>
      <c r="N1899" t="s">
        <v>24</v>
      </c>
      <c r="O1899" t="s">
        <v>15</v>
      </c>
      <c r="P1899" t="s">
        <v>26</v>
      </c>
      <c r="Q1899">
        <v>16</v>
      </c>
      <c r="R1899">
        <v>16.687000000000001</v>
      </c>
      <c r="S1899">
        <v>43701</v>
      </c>
      <c r="T1899">
        <v>20894</v>
      </c>
      <c r="U1899">
        <f t="shared" si="100"/>
        <v>2.0915573848951854</v>
      </c>
      <c r="X1899" t="s">
        <v>103</v>
      </c>
    </row>
    <row r="1900" spans="1:24" hidden="1" x14ac:dyDescent="0.2">
      <c r="A1900">
        <v>33</v>
      </c>
      <c r="B1900" t="s">
        <v>101</v>
      </c>
      <c r="C1900" t="s">
        <v>102</v>
      </c>
      <c r="D1900" s="2" t="s">
        <v>104</v>
      </c>
      <c r="E1900" s="2">
        <v>17.149999999999999</v>
      </c>
      <c r="F1900">
        <v>145.30000000000001</v>
      </c>
      <c r="G1900">
        <v>-17.25</v>
      </c>
      <c r="H1900">
        <v>145.05000000000001</v>
      </c>
      <c r="I1900">
        <v>760</v>
      </c>
      <c r="J1900" t="s">
        <v>40</v>
      </c>
      <c r="K1900" s="1">
        <v>39692</v>
      </c>
      <c r="L1900">
        <v>6</v>
      </c>
      <c r="M1900" t="s">
        <v>105</v>
      </c>
      <c r="N1900" t="s">
        <v>24</v>
      </c>
      <c r="O1900" t="s">
        <v>15</v>
      </c>
      <c r="P1900" t="s">
        <v>26</v>
      </c>
      <c r="Q1900">
        <v>17</v>
      </c>
      <c r="R1900">
        <v>18.111000000000001</v>
      </c>
      <c r="S1900">
        <v>43701</v>
      </c>
      <c r="T1900">
        <v>20894</v>
      </c>
      <c r="U1900">
        <f t="shared" si="100"/>
        <v>2.0915573848951854</v>
      </c>
      <c r="X1900" t="s">
        <v>103</v>
      </c>
    </row>
    <row r="1901" spans="1:24" hidden="1" x14ac:dyDescent="0.2">
      <c r="A1901">
        <v>33</v>
      </c>
      <c r="B1901" t="s">
        <v>101</v>
      </c>
      <c r="C1901" t="s">
        <v>102</v>
      </c>
      <c r="D1901" s="2" t="s">
        <v>104</v>
      </c>
      <c r="E1901" s="2">
        <v>17.149999999999999</v>
      </c>
      <c r="F1901">
        <v>145.30000000000001</v>
      </c>
      <c r="G1901">
        <v>-17.25</v>
      </c>
      <c r="H1901">
        <v>145.05000000000001</v>
      </c>
      <c r="I1901">
        <v>760</v>
      </c>
      <c r="J1901" t="s">
        <v>40</v>
      </c>
      <c r="K1901" s="1">
        <v>39692</v>
      </c>
      <c r="L1901">
        <v>6</v>
      </c>
      <c r="M1901" t="s">
        <v>105</v>
      </c>
      <c r="N1901" t="s">
        <v>24</v>
      </c>
      <c r="O1901" t="s">
        <v>15</v>
      </c>
      <c r="P1901" t="s">
        <v>26</v>
      </c>
      <c r="Q1901">
        <v>18</v>
      </c>
      <c r="R1901">
        <v>16.672999999999998</v>
      </c>
      <c r="S1901">
        <v>43701</v>
      </c>
      <c r="T1901">
        <v>20894</v>
      </c>
      <c r="U1901">
        <f t="shared" si="100"/>
        <v>2.0915573848951854</v>
      </c>
      <c r="X1901" t="s">
        <v>103</v>
      </c>
    </row>
    <row r="1902" spans="1:24" hidden="1" x14ac:dyDescent="0.2">
      <c r="A1902">
        <v>33</v>
      </c>
      <c r="B1902" t="s">
        <v>101</v>
      </c>
      <c r="C1902" t="s">
        <v>102</v>
      </c>
      <c r="D1902" s="2" t="s">
        <v>104</v>
      </c>
      <c r="E1902" s="2">
        <v>17.149999999999999</v>
      </c>
      <c r="F1902">
        <v>145.30000000000001</v>
      </c>
      <c r="G1902">
        <v>-17.25</v>
      </c>
      <c r="H1902">
        <v>145.05000000000001</v>
      </c>
      <c r="I1902">
        <v>760</v>
      </c>
      <c r="J1902" t="s">
        <v>40</v>
      </c>
      <c r="K1902" s="1">
        <v>39692</v>
      </c>
      <c r="L1902">
        <v>6</v>
      </c>
      <c r="M1902" t="s">
        <v>105</v>
      </c>
      <c r="N1902" t="s">
        <v>24</v>
      </c>
      <c r="O1902" t="s">
        <v>15</v>
      </c>
      <c r="P1902" t="s">
        <v>26</v>
      </c>
      <c r="Q1902">
        <v>20</v>
      </c>
      <c r="R1902">
        <v>21.05</v>
      </c>
      <c r="S1902">
        <v>43701</v>
      </c>
      <c r="T1902">
        <v>20894</v>
      </c>
      <c r="U1902">
        <f t="shared" si="100"/>
        <v>2.0915573848951854</v>
      </c>
      <c r="X1902" t="s">
        <v>103</v>
      </c>
    </row>
    <row r="1903" spans="1:24" x14ac:dyDescent="0.2">
      <c r="A1903">
        <v>33</v>
      </c>
      <c r="B1903" t="s">
        <v>101</v>
      </c>
      <c r="C1903" t="s">
        <v>102</v>
      </c>
      <c r="D1903" s="2" t="s">
        <v>104</v>
      </c>
      <c r="E1903" s="2">
        <v>17.149999999999999</v>
      </c>
      <c r="F1903">
        <v>145.30000000000001</v>
      </c>
      <c r="G1903">
        <v>-17.25</v>
      </c>
      <c r="H1903">
        <v>145.05000000000001</v>
      </c>
      <c r="I1903">
        <v>760</v>
      </c>
      <c r="J1903" t="s">
        <v>40</v>
      </c>
      <c r="K1903" s="1">
        <v>39692</v>
      </c>
      <c r="L1903">
        <v>6</v>
      </c>
      <c r="M1903" t="s">
        <v>105</v>
      </c>
      <c r="N1903" t="s">
        <v>24</v>
      </c>
      <c r="O1903" t="s">
        <v>18</v>
      </c>
      <c r="P1903" t="s">
        <v>27</v>
      </c>
      <c r="Q1903">
        <v>1</v>
      </c>
      <c r="R1903">
        <v>12.363</v>
      </c>
      <c r="S1903">
        <v>43701</v>
      </c>
      <c r="T1903">
        <v>20894</v>
      </c>
      <c r="U1903">
        <f t="shared" si="100"/>
        <v>2.0915573848951854</v>
      </c>
      <c r="X1903" t="s">
        <v>103</v>
      </c>
    </row>
    <row r="1904" spans="1:24" x14ac:dyDescent="0.2">
      <c r="A1904">
        <v>33</v>
      </c>
      <c r="B1904" t="s">
        <v>101</v>
      </c>
      <c r="C1904" t="s">
        <v>102</v>
      </c>
      <c r="D1904" s="2" t="s">
        <v>104</v>
      </c>
      <c r="E1904" s="2">
        <v>17.149999999999999</v>
      </c>
      <c r="F1904">
        <v>145.30000000000001</v>
      </c>
      <c r="G1904">
        <v>-17.25</v>
      </c>
      <c r="H1904">
        <v>145.05000000000001</v>
      </c>
      <c r="I1904">
        <v>760</v>
      </c>
      <c r="J1904" t="s">
        <v>40</v>
      </c>
      <c r="K1904" s="1">
        <v>39692</v>
      </c>
      <c r="L1904">
        <v>6</v>
      </c>
      <c r="M1904" t="s">
        <v>105</v>
      </c>
      <c r="N1904" t="s">
        <v>24</v>
      </c>
      <c r="O1904" t="s">
        <v>18</v>
      </c>
      <c r="P1904" t="s">
        <v>27</v>
      </c>
      <c r="Q1904">
        <v>2</v>
      </c>
      <c r="R1904">
        <v>10.420999999999999</v>
      </c>
      <c r="S1904">
        <v>43701</v>
      </c>
      <c r="T1904">
        <v>20894</v>
      </c>
      <c r="U1904">
        <f t="shared" si="100"/>
        <v>2.0915573848951854</v>
      </c>
      <c r="X1904" t="s">
        <v>103</v>
      </c>
    </row>
    <row r="1905" spans="1:24" x14ac:dyDescent="0.2">
      <c r="A1905">
        <v>33</v>
      </c>
      <c r="B1905" t="s">
        <v>101</v>
      </c>
      <c r="C1905" t="s">
        <v>102</v>
      </c>
      <c r="D1905" s="2" t="s">
        <v>104</v>
      </c>
      <c r="E1905" s="2">
        <v>17.149999999999999</v>
      </c>
      <c r="F1905">
        <v>145.30000000000001</v>
      </c>
      <c r="G1905">
        <v>-17.25</v>
      </c>
      <c r="H1905">
        <v>145.05000000000001</v>
      </c>
      <c r="I1905">
        <v>760</v>
      </c>
      <c r="J1905" t="s">
        <v>40</v>
      </c>
      <c r="K1905" s="1">
        <v>39692</v>
      </c>
      <c r="L1905">
        <v>6</v>
      </c>
      <c r="M1905" t="s">
        <v>105</v>
      </c>
      <c r="N1905" t="s">
        <v>24</v>
      </c>
      <c r="O1905" t="s">
        <v>18</v>
      </c>
      <c r="P1905" t="s">
        <v>27</v>
      </c>
      <c r="Q1905">
        <v>3</v>
      </c>
      <c r="R1905">
        <v>10.090999999999999</v>
      </c>
      <c r="S1905">
        <v>43701</v>
      </c>
      <c r="T1905">
        <v>20894</v>
      </c>
      <c r="U1905">
        <f t="shared" ref="U1905:U1914" si="101">S1905/T1905</f>
        <v>2.0915573848951854</v>
      </c>
      <c r="X1905" t="s">
        <v>103</v>
      </c>
    </row>
    <row r="1906" spans="1:24" x14ac:dyDescent="0.2">
      <c r="A1906">
        <v>33</v>
      </c>
      <c r="B1906" t="s">
        <v>101</v>
      </c>
      <c r="C1906" t="s">
        <v>102</v>
      </c>
      <c r="D1906" s="2" t="s">
        <v>104</v>
      </c>
      <c r="E1906" s="2">
        <v>17.149999999999999</v>
      </c>
      <c r="F1906">
        <v>145.30000000000001</v>
      </c>
      <c r="G1906">
        <v>-17.25</v>
      </c>
      <c r="H1906">
        <v>145.05000000000001</v>
      </c>
      <c r="I1906">
        <v>760</v>
      </c>
      <c r="J1906" t="s">
        <v>40</v>
      </c>
      <c r="K1906" s="1">
        <v>39692</v>
      </c>
      <c r="L1906">
        <v>6</v>
      </c>
      <c r="M1906" t="s">
        <v>105</v>
      </c>
      <c r="N1906" t="s">
        <v>24</v>
      </c>
      <c r="O1906" t="s">
        <v>18</v>
      </c>
      <c r="P1906" t="s">
        <v>27</v>
      </c>
      <c r="Q1906">
        <v>4</v>
      </c>
      <c r="R1906">
        <v>12.430999999999999</v>
      </c>
      <c r="S1906">
        <v>43701</v>
      </c>
      <c r="T1906">
        <v>20894</v>
      </c>
      <c r="U1906">
        <f t="shared" si="101"/>
        <v>2.0915573848951854</v>
      </c>
      <c r="X1906" t="s">
        <v>103</v>
      </c>
    </row>
    <row r="1907" spans="1:24" x14ac:dyDescent="0.2">
      <c r="A1907">
        <v>33</v>
      </c>
      <c r="B1907" t="s">
        <v>101</v>
      </c>
      <c r="C1907" t="s">
        <v>102</v>
      </c>
      <c r="D1907" s="2" t="s">
        <v>104</v>
      </c>
      <c r="E1907" s="2">
        <v>17.149999999999999</v>
      </c>
      <c r="F1907">
        <v>145.30000000000001</v>
      </c>
      <c r="G1907">
        <v>-17.25</v>
      </c>
      <c r="H1907">
        <v>145.05000000000001</v>
      </c>
      <c r="I1907">
        <v>760</v>
      </c>
      <c r="J1907" t="s">
        <v>40</v>
      </c>
      <c r="K1907" s="1">
        <v>39692</v>
      </c>
      <c r="L1907">
        <v>6</v>
      </c>
      <c r="M1907" t="s">
        <v>105</v>
      </c>
      <c r="N1907" t="s">
        <v>24</v>
      </c>
      <c r="O1907" t="s">
        <v>18</v>
      </c>
      <c r="P1907" t="s">
        <v>27</v>
      </c>
      <c r="Q1907">
        <v>5</v>
      </c>
      <c r="R1907">
        <v>11.17</v>
      </c>
      <c r="S1907">
        <v>43701</v>
      </c>
      <c r="T1907">
        <v>20894</v>
      </c>
      <c r="U1907">
        <f t="shared" si="101"/>
        <v>2.0915573848951854</v>
      </c>
      <c r="X1907" t="s">
        <v>103</v>
      </c>
    </row>
    <row r="1908" spans="1:24" x14ac:dyDescent="0.2">
      <c r="A1908">
        <v>33</v>
      </c>
      <c r="B1908" t="s">
        <v>101</v>
      </c>
      <c r="C1908" t="s">
        <v>102</v>
      </c>
      <c r="D1908" s="2" t="s">
        <v>104</v>
      </c>
      <c r="E1908" s="2">
        <v>17.149999999999999</v>
      </c>
      <c r="F1908">
        <v>145.30000000000001</v>
      </c>
      <c r="G1908">
        <v>-17.25</v>
      </c>
      <c r="H1908">
        <v>145.05000000000001</v>
      </c>
      <c r="I1908">
        <v>760</v>
      </c>
      <c r="J1908" t="s">
        <v>40</v>
      </c>
      <c r="K1908" s="1">
        <v>39692</v>
      </c>
      <c r="L1908">
        <v>6</v>
      </c>
      <c r="M1908" t="s">
        <v>105</v>
      </c>
      <c r="N1908" t="s">
        <v>24</v>
      </c>
      <c r="O1908" t="s">
        <v>18</v>
      </c>
      <c r="P1908" t="s">
        <v>27</v>
      </c>
      <c r="Q1908">
        <v>6</v>
      </c>
      <c r="R1908">
        <v>8.3030000000000008</v>
      </c>
      <c r="S1908">
        <v>43701</v>
      </c>
      <c r="T1908">
        <v>20894</v>
      </c>
      <c r="U1908">
        <f t="shared" si="101"/>
        <v>2.0915573848951854</v>
      </c>
      <c r="X1908" t="s">
        <v>103</v>
      </c>
    </row>
    <row r="1909" spans="1:24" x14ac:dyDescent="0.2">
      <c r="A1909">
        <v>33</v>
      </c>
      <c r="B1909" t="s">
        <v>101</v>
      </c>
      <c r="C1909" t="s">
        <v>102</v>
      </c>
      <c r="D1909" s="2" t="s">
        <v>104</v>
      </c>
      <c r="E1909" s="2">
        <v>17.149999999999999</v>
      </c>
      <c r="F1909">
        <v>145.30000000000001</v>
      </c>
      <c r="G1909">
        <v>-17.25</v>
      </c>
      <c r="H1909">
        <v>145.05000000000001</v>
      </c>
      <c r="I1909">
        <v>760</v>
      </c>
      <c r="J1909" t="s">
        <v>40</v>
      </c>
      <c r="K1909" s="1">
        <v>39692</v>
      </c>
      <c r="L1909">
        <v>6</v>
      </c>
      <c r="M1909" t="s">
        <v>105</v>
      </c>
      <c r="N1909" t="s">
        <v>24</v>
      </c>
      <c r="O1909" t="s">
        <v>18</v>
      </c>
      <c r="P1909" t="s">
        <v>27</v>
      </c>
      <c r="Q1909">
        <v>7</v>
      </c>
      <c r="R1909">
        <v>9.1479999999999997</v>
      </c>
      <c r="S1909">
        <v>43701</v>
      </c>
      <c r="T1909">
        <v>20894</v>
      </c>
      <c r="U1909">
        <f t="shared" si="101"/>
        <v>2.0915573848951854</v>
      </c>
      <c r="X1909" t="s">
        <v>103</v>
      </c>
    </row>
    <row r="1910" spans="1:24" x14ac:dyDescent="0.2">
      <c r="A1910">
        <v>33</v>
      </c>
      <c r="B1910" t="s">
        <v>101</v>
      </c>
      <c r="C1910" t="s">
        <v>102</v>
      </c>
      <c r="D1910" s="2" t="s">
        <v>104</v>
      </c>
      <c r="E1910" s="2">
        <v>17.149999999999999</v>
      </c>
      <c r="F1910">
        <v>145.30000000000001</v>
      </c>
      <c r="G1910">
        <v>-17.25</v>
      </c>
      <c r="H1910">
        <v>145.05000000000001</v>
      </c>
      <c r="I1910">
        <v>760</v>
      </c>
      <c r="J1910" t="s">
        <v>40</v>
      </c>
      <c r="K1910" s="1">
        <v>39692</v>
      </c>
      <c r="L1910">
        <v>6</v>
      </c>
      <c r="M1910" t="s">
        <v>105</v>
      </c>
      <c r="N1910" t="s">
        <v>24</v>
      </c>
      <c r="O1910" t="s">
        <v>18</v>
      </c>
      <c r="P1910" t="s">
        <v>27</v>
      </c>
      <c r="Q1910">
        <v>8</v>
      </c>
      <c r="R1910">
        <v>10.09</v>
      </c>
      <c r="S1910">
        <v>43701</v>
      </c>
      <c r="T1910">
        <v>20894</v>
      </c>
      <c r="U1910">
        <f t="shared" si="101"/>
        <v>2.0915573848951854</v>
      </c>
      <c r="X1910" t="s">
        <v>103</v>
      </c>
    </row>
    <row r="1911" spans="1:24" x14ac:dyDescent="0.2">
      <c r="A1911">
        <v>33</v>
      </c>
      <c r="B1911" t="s">
        <v>101</v>
      </c>
      <c r="C1911" t="s">
        <v>102</v>
      </c>
      <c r="D1911" s="2" t="s">
        <v>104</v>
      </c>
      <c r="E1911" s="2">
        <v>17.149999999999999</v>
      </c>
      <c r="F1911">
        <v>145.30000000000001</v>
      </c>
      <c r="G1911">
        <v>-17.25</v>
      </c>
      <c r="H1911">
        <v>145.05000000000001</v>
      </c>
      <c r="I1911">
        <v>760</v>
      </c>
      <c r="J1911" t="s">
        <v>40</v>
      </c>
      <c r="K1911" s="1">
        <v>39692</v>
      </c>
      <c r="L1911">
        <v>6</v>
      </c>
      <c r="M1911" t="s">
        <v>105</v>
      </c>
      <c r="N1911" t="s">
        <v>24</v>
      </c>
      <c r="O1911" t="s">
        <v>18</v>
      </c>
      <c r="P1911" t="s">
        <v>27</v>
      </c>
      <c r="Q1911">
        <v>9</v>
      </c>
      <c r="R1911">
        <v>13.596</v>
      </c>
      <c r="S1911">
        <v>43701</v>
      </c>
      <c r="T1911">
        <v>20894</v>
      </c>
      <c r="U1911">
        <f t="shared" si="101"/>
        <v>2.0915573848951854</v>
      </c>
      <c r="X1911" t="s">
        <v>103</v>
      </c>
    </row>
    <row r="1912" spans="1:24" x14ac:dyDescent="0.2">
      <c r="A1912">
        <v>33</v>
      </c>
      <c r="B1912" t="s">
        <v>101</v>
      </c>
      <c r="C1912" t="s">
        <v>102</v>
      </c>
      <c r="D1912" s="2" t="s">
        <v>104</v>
      </c>
      <c r="E1912" s="2">
        <v>17.149999999999999</v>
      </c>
      <c r="F1912">
        <v>145.30000000000001</v>
      </c>
      <c r="G1912">
        <v>-17.25</v>
      </c>
      <c r="H1912">
        <v>145.05000000000001</v>
      </c>
      <c r="I1912">
        <v>760</v>
      </c>
      <c r="J1912" t="s">
        <v>40</v>
      </c>
      <c r="K1912" s="1">
        <v>39692</v>
      </c>
      <c r="L1912">
        <v>6</v>
      </c>
      <c r="M1912" t="s">
        <v>105</v>
      </c>
      <c r="N1912" t="s">
        <v>24</v>
      </c>
      <c r="O1912" t="s">
        <v>18</v>
      </c>
      <c r="P1912" t="s">
        <v>27</v>
      </c>
      <c r="Q1912">
        <v>10</v>
      </c>
      <c r="R1912">
        <v>13.186999999999999</v>
      </c>
      <c r="S1912">
        <v>43701</v>
      </c>
      <c r="T1912">
        <v>20894</v>
      </c>
      <c r="U1912">
        <f t="shared" si="101"/>
        <v>2.0915573848951854</v>
      </c>
      <c r="X1912" t="s">
        <v>103</v>
      </c>
    </row>
    <row r="1913" spans="1:24" x14ac:dyDescent="0.2">
      <c r="A1913">
        <v>33</v>
      </c>
      <c r="B1913" t="s">
        <v>101</v>
      </c>
      <c r="C1913" t="s">
        <v>102</v>
      </c>
      <c r="D1913" s="2" t="s">
        <v>104</v>
      </c>
      <c r="E1913" s="2">
        <v>17.149999999999999</v>
      </c>
      <c r="F1913">
        <v>145.30000000000001</v>
      </c>
      <c r="G1913">
        <v>-17.25</v>
      </c>
      <c r="H1913">
        <v>145.05000000000001</v>
      </c>
      <c r="I1913">
        <v>760</v>
      </c>
      <c r="J1913" t="s">
        <v>40</v>
      </c>
      <c r="K1913" s="1">
        <v>39692</v>
      </c>
      <c r="L1913">
        <v>6</v>
      </c>
      <c r="M1913" t="s">
        <v>105</v>
      </c>
      <c r="N1913" t="s">
        <v>24</v>
      </c>
      <c r="O1913" t="s">
        <v>18</v>
      </c>
      <c r="P1913" t="s">
        <v>27</v>
      </c>
      <c r="Q1913">
        <v>11</v>
      </c>
      <c r="R1913">
        <v>10.518000000000001</v>
      </c>
      <c r="S1913">
        <v>43701</v>
      </c>
      <c r="T1913">
        <v>20894</v>
      </c>
      <c r="U1913">
        <f t="shared" si="101"/>
        <v>2.0915573848951854</v>
      </c>
      <c r="X1913" t="s">
        <v>103</v>
      </c>
    </row>
    <row r="1914" spans="1:24" x14ac:dyDescent="0.2">
      <c r="A1914">
        <v>34</v>
      </c>
      <c r="B1914" t="s">
        <v>101</v>
      </c>
      <c r="C1914" t="s">
        <v>102</v>
      </c>
      <c r="D1914" s="2" t="s">
        <v>104</v>
      </c>
      <c r="E1914" s="2">
        <v>17.149999999999999</v>
      </c>
      <c r="F1914">
        <v>145.30000000000001</v>
      </c>
      <c r="G1914">
        <v>-17.25</v>
      </c>
      <c r="H1914">
        <v>145.05000000000001</v>
      </c>
      <c r="I1914">
        <v>760</v>
      </c>
      <c r="J1914" t="s">
        <v>40</v>
      </c>
      <c r="K1914" s="1">
        <v>39692</v>
      </c>
      <c r="L1914">
        <v>7</v>
      </c>
      <c r="M1914" t="s">
        <v>105</v>
      </c>
      <c r="N1914" t="s">
        <v>24</v>
      </c>
      <c r="O1914" t="s">
        <v>15</v>
      </c>
      <c r="P1914" t="s">
        <v>27</v>
      </c>
      <c r="Q1914">
        <v>1</v>
      </c>
      <c r="R1914">
        <v>24.638999999999999</v>
      </c>
      <c r="S1914">
        <v>43186</v>
      </c>
      <c r="T1914">
        <v>14225</v>
      </c>
      <c r="U1914">
        <f t="shared" si="101"/>
        <v>3.0359226713532514</v>
      </c>
      <c r="X1914" t="s">
        <v>103</v>
      </c>
    </row>
    <row r="1915" spans="1:24" x14ac:dyDescent="0.2">
      <c r="A1915">
        <v>34</v>
      </c>
      <c r="B1915" t="s">
        <v>101</v>
      </c>
      <c r="C1915" t="s">
        <v>102</v>
      </c>
      <c r="D1915" s="2" t="s">
        <v>104</v>
      </c>
      <c r="E1915" s="2">
        <v>17.149999999999999</v>
      </c>
      <c r="F1915">
        <v>145.30000000000001</v>
      </c>
      <c r="G1915">
        <v>-17.25</v>
      </c>
      <c r="H1915">
        <v>145.05000000000001</v>
      </c>
      <c r="I1915">
        <v>760</v>
      </c>
      <c r="J1915" t="s">
        <v>40</v>
      </c>
      <c r="K1915" s="1">
        <v>39692</v>
      </c>
      <c r="L1915">
        <v>7</v>
      </c>
      <c r="M1915" t="s">
        <v>105</v>
      </c>
      <c r="N1915" t="s">
        <v>24</v>
      </c>
      <c r="O1915" t="s">
        <v>15</v>
      </c>
      <c r="P1915" t="s">
        <v>27</v>
      </c>
      <c r="Q1915">
        <v>2</v>
      </c>
      <c r="R1915">
        <v>21.574000000000002</v>
      </c>
      <c r="S1915">
        <v>43186</v>
      </c>
      <c r="T1915">
        <v>14225</v>
      </c>
      <c r="U1915">
        <f t="shared" ref="U1915:U1978" si="102">S1915/T1915</f>
        <v>3.0359226713532514</v>
      </c>
      <c r="X1915" t="s">
        <v>103</v>
      </c>
    </row>
    <row r="1916" spans="1:24" x14ac:dyDescent="0.2">
      <c r="A1916">
        <v>34</v>
      </c>
      <c r="B1916" t="s">
        <v>101</v>
      </c>
      <c r="C1916" t="s">
        <v>102</v>
      </c>
      <c r="D1916" s="2" t="s">
        <v>104</v>
      </c>
      <c r="E1916" s="2">
        <v>17.149999999999999</v>
      </c>
      <c r="F1916">
        <v>145.30000000000001</v>
      </c>
      <c r="G1916">
        <v>-17.25</v>
      </c>
      <c r="H1916">
        <v>145.05000000000001</v>
      </c>
      <c r="I1916">
        <v>760</v>
      </c>
      <c r="J1916" t="s">
        <v>40</v>
      </c>
      <c r="K1916" s="1">
        <v>39692</v>
      </c>
      <c r="L1916">
        <v>7</v>
      </c>
      <c r="M1916" t="s">
        <v>105</v>
      </c>
      <c r="N1916" t="s">
        <v>24</v>
      </c>
      <c r="O1916" t="s">
        <v>15</v>
      </c>
      <c r="P1916" t="s">
        <v>27</v>
      </c>
      <c r="Q1916">
        <v>3</v>
      </c>
      <c r="R1916">
        <v>21.172000000000001</v>
      </c>
      <c r="S1916">
        <v>43186</v>
      </c>
      <c r="T1916">
        <v>14225</v>
      </c>
      <c r="U1916">
        <f t="shared" si="102"/>
        <v>3.0359226713532514</v>
      </c>
      <c r="X1916" t="s">
        <v>103</v>
      </c>
    </row>
    <row r="1917" spans="1:24" x14ac:dyDescent="0.2">
      <c r="A1917">
        <v>34</v>
      </c>
      <c r="B1917" t="s">
        <v>101</v>
      </c>
      <c r="C1917" t="s">
        <v>102</v>
      </c>
      <c r="D1917" s="2" t="s">
        <v>104</v>
      </c>
      <c r="E1917" s="2">
        <v>17.149999999999999</v>
      </c>
      <c r="F1917">
        <v>145.30000000000001</v>
      </c>
      <c r="G1917">
        <v>-17.25</v>
      </c>
      <c r="H1917">
        <v>145.05000000000001</v>
      </c>
      <c r="I1917">
        <v>760</v>
      </c>
      <c r="J1917" t="s">
        <v>40</v>
      </c>
      <c r="K1917" s="1">
        <v>39692</v>
      </c>
      <c r="L1917">
        <v>7</v>
      </c>
      <c r="M1917" t="s">
        <v>105</v>
      </c>
      <c r="N1917" t="s">
        <v>24</v>
      </c>
      <c r="O1917" t="s">
        <v>15</v>
      </c>
      <c r="P1917" t="s">
        <v>27</v>
      </c>
      <c r="Q1917">
        <v>4</v>
      </c>
      <c r="R1917">
        <v>21.963999999999999</v>
      </c>
      <c r="S1917">
        <v>43186</v>
      </c>
      <c r="T1917">
        <v>14225</v>
      </c>
      <c r="U1917">
        <f t="shared" si="102"/>
        <v>3.0359226713532514</v>
      </c>
      <c r="X1917" t="s">
        <v>103</v>
      </c>
    </row>
    <row r="1918" spans="1:24" x14ac:dyDescent="0.2">
      <c r="A1918">
        <v>34</v>
      </c>
      <c r="B1918" t="s">
        <v>101</v>
      </c>
      <c r="C1918" t="s">
        <v>102</v>
      </c>
      <c r="D1918" s="2" t="s">
        <v>104</v>
      </c>
      <c r="E1918" s="2">
        <v>17.149999999999999</v>
      </c>
      <c r="F1918">
        <v>145.30000000000001</v>
      </c>
      <c r="G1918">
        <v>-17.25</v>
      </c>
      <c r="H1918">
        <v>145.05000000000001</v>
      </c>
      <c r="I1918">
        <v>760</v>
      </c>
      <c r="J1918" t="s">
        <v>40</v>
      </c>
      <c r="K1918" s="1">
        <v>39692</v>
      </c>
      <c r="L1918">
        <v>7</v>
      </c>
      <c r="M1918" t="s">
        <v>105</v>
      </c>
      <c r="N1918" t="s">
        <v>24</v>
      </c>
      <c r="O1918" t="s">
        <v>15</v>
      </c>
      <c r="P1918" t="s">
        <v>27</v>
      </c>
      <c r="Q1918">
        <v>5</v>
      </c>
      <c r="R1918">
        <v>13.523999999999999</v>
      </c>
      <c r="S1918">
        <v>43186</v>
      </c>
      <c r="T1918">
        <v>14225</v>
      </c>
      <c r="U1918">
        <f t="shared" si="102"/>
        <v>3.0359226713532514</v>
      </c>
      <c r="X1918" t="s">
        <v>103</v>
      </c>
    </row>
    <row r="1919" spans="1:24" x14ac:dyDescent="0.2">
      <c r="A1919">
        <v>34</v>
      </c>
      <c r="B1919" t="s">
        <v>101</v>
      </c>
      <c r="C1919" t="s">
        <v>102</v>
      </c>
      <c r="D1919" s="2" t="s">
        <v>104</v>
      </c>
      <c r="E1919" s="2">
        <v>17.149999999999999</v>
      </c>
      <c r="F1919">
        <v>145.30000000000001</v>
      </c>
      <c r="G1919">
        <v>-17.25</v>
      </c>
      <c r="H1919">
        <v>145.05000000000001</v>
      </c>
      <c r="I1919">
        <v>760</v>
      </c>
      <c r="J1919" t="s">
        <v>40</v>
      </c>
      <c r="K1919" s="1">
        <v>39692</v>
      </c>
      <c r="L1919">
        <v>7</v>
      </c>
      <c r="M1919" t="s">
        <v>105</v>
      </c>
      <c r="N1919" t="s">
        <v>24</v>
      </c>
      <c r="O1919" t="s">
        <v>15</v>
      </c>
      <c r="P1919" t="s">
        <v>27</v>
      </c>
      <c r="Q1919">
        <v>6</v>
      </c>
      <c r="R1919">
        <v>22.841000000000001</v>
      </c>
      <c r="S1919">
        <v>43186</v>
      </c>
      <c r="T1919">
        <v>14225</v>
      </c>
      <c r="U1919">
        <f t="shared" si="102"/>
        <v>3.0359226713532514</v>
      </c>
      <c r="X1919" t="s">
        <v>103</v>
      </c>
    </row>
    <row r="1920" spans="1:24" x14ac:dyDescent="0.2">
      <c r="A1920">
        <v>34</v>
      </c>
      <c r="B1920" t="s">
        <v>101</v>
      </c>
      <c r="C1920" t="s">
        <v>102</v>
      </c>
      <c r="D1920" s="2" t="s">
        <v>104</v>
      </c>
      <c r="E1920" s="2">
        <v>17.149999999999999</v>
      </c>
      <c r="F1920">
        <v>145.30000000000001</v>
      </c>
      <c r="G1920">
        <v>-17.25</v>
      </c>
      <c r="H1920">
        <v>145.05000000000001</v>
      </c>
      <c r="I1920">
        <v>760</v>
      </c>
      <c r="J1920" t="s">
        <v>40</v>
      </c>
      <c r="K1920" s="1">
        <v>39692</v>
      </c>
      <c r="L1920">
        <v>7</v>
      </c>
      <c r="M1920" t="s">
        <v>105</v>
      </c>
      <c r="N1920" t="s">
        <v>24</v>
      </c>
      <c r="O1920" t="s">
        <v>15</v>
      </c>
      <c r="P1920" t="s">
        <v>27</v>
      </c>
      <c r="Q1920">
        <v>7</v>
      </c>
      <c r="R1920">
        <v>22.64</v>
      </c>
      <c r="S1920">
        <v>43186</v>
      </c>
      <c r="T1920">
        <v>14225</v>
      </c>
      <c r="U1920">
        <f t="shared" si="102"/>
        <v>3.0359226713532514</v>
      </c>
      <c r="X1920" t="s">
        <v>103</v>
      </c>
    </row>
    <row r="1921" spans="1:24" x14ac:dyDescent="0.2">
      <c r="A1921">
        <v>34</v>
      </c>
      <c r="B1921" t="s">
        <v>101</v>
      </c>
      <c r="C1921" t="s">
        <v>102</v>
      </c>
      <c r="D1921" s="2" t="s">
        <v>104</v>
      </c>
      <c r="E1921" s="2">
        <v>17.149999999999999</v>
      </c>
      <c r="F1921">
        <v>145.30000000000001</v>
      </c>
      <c r="G1921">
        <v>-17.25</v>
      </c>
      <c r="H1921">
        <v>145.05000000000001</v>
      </c>
      <c r="I1921">
        <v>760</v>
      </c>
      <c r="J1921" t="s">
        <v>40</v>
      </c>
      <c r="K1921" s="1">
        <v>39692</v>
      </c>
      <c r="L1921">
        <v>7</v>
      </c>
      <c r="M1921" t="s">
        <v>105</v>
      </c>
      <c r="N1921" t="s">
        <v>24</v>
      </c>
      <c r="O1921" t="s">
        <v>15</v>
      </c>
      <c r="P1921" t="s">
        <v>27</v>
      </c>
      <c r="Q1921">
        <v>8</v>
      </c>
      <c r="R1921">
        <v>21.97</v>
      </c>
      <c r="S1921">
        <v>43186</v>
      </c>
      <c r="T1921">
        <v>14225</v>
      </c>
      <c r="U1921">
        <f t="shared" si="102"/>
        <v>3.0359226713532514</v>
      </c>
      <c r="X1921" t="s">
        <v>103</v>
      </c>
    </row>
    <row r="1922" spans="1:24" x14ac:dyDescent="0.2">
      <c r="A1922">
        <v>34</v>
      </c>
      <c r="B1922" t="s">
        <v>101</v>
      </c>
      <c r="C1922" t="s">
        <v>102</v>
      </c>
      <c r="D1922" s="2" t="s">
        <v>104</v>
      </c>
      <c r="E1922" s="2">
        <v>17.149999999999999</v>
      </c>
      <c r="F1922">
        <v>145.30000000000001</v>
      </c>
      <c r="G1922">
        <v>-17.25</v>
      </c>
      <c r="H1922">
        <v>145.05000000000001</v>
      </c>
      <c r="I1922">
        <v>760</v>
      </c>
      <c r="J1922" t="s">
        <v>40</v>
      </c>
      <c r="K1922" s="1">
        <v>39692</v>
      </c>
      <c r="L1922">
        <v>7</v>
      </c>
      <c r="M1922" t="s">
        <v>105</v>
      </c>
      <c r="N1922" t="s">
        <v>24</v>
      </c>
      <c r="O1922" t="s">
        <v>15</v>
      </c>
      <c r="P1922" t="s">
        <v>27</v>
      </c>
      <c r="Q1922">
        <v>9</v>
      </c>
      <c r="R1922">
        <v>20.97</v>
      </c>
      <c r="S1922">
        <v>43186</v>
      </c>
      <c r="T1922">
        <v>14225</v>
      </c>
      <c r="U1922">
        <f t="shared" si="102"/>
        <v>3.0359226713532514</v>
      </c>
      <c r="X1922" t="s">
        <v>103</v>
      </c>
    </row>
    <row r="1923" spans="1:24" x14ac:dyDescent="0.2">
      <c r="A1923">
        <v>34</v>
      </c>
      <c r="B1923" t="s">
        <v>101</v>
      </c>
      <c r="C1923" t="s">
        <v>102</v>
      </c>
      <c r="D1923" s="2" t="s">
        <v>104</v>
      </c>
      <c r="E1923" s="2">
        <v>17.149999999999999</v>
      </c>
      <c r="F1923">
        <v>145.30000000000001</v>
      </c>
      <c r="G1923">
        <v>-17.25</v>
      </c>
      <c r="H1923">
        <v>145.05000000000001</v>
      </c>
      <c r="I1923">
        <v>760</v>
      </c>
      <c r="J1923" t="s">
        <v>40</v>
      </c>
      <c r="K1923" s="1">
        <v>39692</v>
      </c>
      <c r="L1923">
        <v>7</v>
      </c>
      <c r="M1923" t="s">
        <v>105</v>
      </c>
      <c r="N1923" t="s">
        <v>24</v>
      </c>
      <c r="O1923" t="s">
        <v>15</v>
      </c>
      <c r="P1923" t="s">
        <v>27</v>
      </c>
      <c r="Q1923">
        <v>10</v>
      </c>
      <c r="R1923">
        <v>19.387</v>
      </c>
      <c r="S1923">
        <v>43186</v>
      </c>
      <c r="T1923">
        <v>14225</v>
      </c>
      <c r="U1923">
        <f t="shared" si="102"/>
        <v>3.0359226713532514</v>
      </c>
      <c r="X1923" t="s">
        <v>103</v>
      </c>
    </row>
    <row r="1924" spans="1:24" hidden="1" x14ac:dyDescent="0.2">
      <c r="A1924">
        <v>34</v>
      </c>
      <c r="B1924" t="s">
        <v>101</v>
      </c>
      <c r="C1924" t="s">
        <v>102</v>
      </c>
      <c r="D1924" s="2" t="s">
        <v>104</v>
      </c>
      <c r="E1924" s="2">
        <v>17.149999999999999</v>
      </c>
      <c r="F1924">
        <v>145.30000000000001</v>
      </c>
      <c r="G1924">
        <v>-17.25</v>
      </c>
      <c r="H1924">
        <v>145.05000000000001</v>
      </c>
      <c r="I1924">
        <v>760</v>
      </c>
      <c r="J1924" t="s">
        <v>40</v>
      </c>
      <c r="K1924" s="1">
        <v>39692</v>
      </c>
      <c r="L1924">
        <v>7</v>
      </c>
      <c r="M1924" t="s">
        <v>105</v>
      </c>
      <c r="N1924" t="s">
        <v>24</v>
      </c>
      <c r="O1924" t="s">
        <v>15</v>
      </c>
      <c r="P1924" t="s">
        <v>26</v>
      </c>
      <c r="Q1924">
        <v>11</v>
      </c>
      <c r="R1924">
        <v>24.119</v>
      </c>
      <c r="S1924">
        <v>43186</v>
      </c>
      <c r="T1924">
        <v>14225</v>
      </c>
      <c r="U1924">
        <f t="shared" si="102"/>
        <v>3.0359226713532514</v>
      </c>
      <c r="X1924" t="s">
        <v>103</v>
      </c>
    </row>
    <row r="1925" spans="1:24" hidden="1" x14ac:dyDescent="0.2">
      <c r="A1925">
        <v>34</v>
      </c>
      <c r="B1925" t="s">
        <v>101</v>
      </c>
      <c r="C1925" t="s">
        <v>102</v>
      </c>
      <c r="D1925" s="2" t="s">
        <v>104</v>
      </c>
      <c r="E1925" s="2">
        <v>17.149999999999999</v>
      </c>
      <c r="F1925">
        <v>145.30000000000001</v>
      </c>
      <c r="G1925">
        <v>-17.25</v>
      </c>
      <c r="H1925">
        <v>145.05000000000001</v>
      </c>
      <c r="I1925">
        <v>760</v>
      </c>
      <c r="J1925" t="s">
        <v>40</v>
      </c>
      <c r="K1925" s="1">
        <v>39692</v>
      </c>
      <c r="L1925">
        <v>7</v>
      </c>
      <c r="M1925" t="s">
        <v>105</v>
      </c>
      <c r="N1925" t="s">
        <v>24</v>
      </c>
      <c r="O1925" t="s">
        <v>15</v>
      </c>
      <c r="P1925" t="s">
        <v>26</v>
      </c>
      <c r="Q1925">
        <v>12</v>
      </c>
      <c r="R1925">
        <v>24.888999999999999</v>
      </c>
      <c r="S1925">
        <v>43186</v>
      </c>
      <c r="T1925">
        <v>14225</v>
      </c>
      <c r="U1925">
        <f t="shared" si="102"/>
        <v>3.0359226713532514</v>
      </c>
      <c r="X1925" t="s">
        <v>103</v>
      </c>
    </row>
    <row r="1926" spans="1:24" hidden="1" x14ac:dyDescent="0.2">
      <c r="A1926">
        <v>34</v>
      </c>
      <c r="B1926" t="s">
        <v>101</v>
      </c>
      <c r="C1926" t="s">
        <v>102</v>
      </c>
      <c r="D1926" s="2" t="s">
        <v>104</v>
      </c>
      <c r="E1926" s="2">
        <v>17.149999999999999</v>
      </c>
      <c r="F1926">
        <v>145.30000000000001</v>
      </c>
      <c r="G1926">
        <v>-17.25</v>
      </c>
      <c r="H1926">
        <v>145.05000000000001</v>
      </c>
      <c r="I1926">
        <v>760</v>
      </c>
      <c r="J1926" t="s">
        <v>40</v>
      </c>
      <c r="K1926" s="1">
        <v>39692</v>
      </c>
      <c r="L1926">
        <v>7</v>
      </c>
      <c r="M1926" t="s">
        <v>105</v>
      </c>
      <c r="N1926" t="s">
        <v>24</v>
      </c>
      <c r="O1926" t="s">
        <v>15</v>
      </c>
      <c r="P1926" t="s">
        <v>26</v>
      </c>
      <c r="Q1926">
        <v>13</v>
      </c>
      <c r="R1926">
        <v>24.338999999999999</v>
      </c>
      <c r="S1926">
        <v>43186</v>
      </c>
      <c r="T1926">
        <v>14225</v>
      </c>
      <c r="U1926">
        <f t="shared" si="102"/>
        <v>3.0359226713532514</v>
      </c>
      <c r="X1926" t="s">
        <v>103</v>
      </c>
    </row>
    <row r="1927" spans="1:24" hidden="1" x14ac:dyDescent="0.2">
      <c r="A1927">
        <v>34</v>
      </c>
      <c r="B1927" t="s">
        <v>101</v>
      </c>
      <c r="C1927" t="s">
        <v>102</v>
      </c>
      <c r="D1927" s="2" t="s">
        <v>104</v>
      </c>
      <c r="E1927" s="2">
        <v>17.149999999999999</v>
      </c>
      <c r="F1927">
        <v>145.30000000000001</v>
      </c>
      <c r="G1927">
        <v>-17.25</v>
      </c>
      <c r="H1927">
        <v>145.05000000000001</v>
      </c>
      <c r="I1927">
        <v>760</v>
      </c>
      <c r="J1927" t="s">
        <v>40</v>
      </c>
      <c r="K1927" s="1">
        <v>39692</v>
      </c>
      <c r="L1927">
        <v>7</v>
      </c>
      <c r="M1927" t="s">
        <v>105</v>
      </c>
      <c r="N1927" t="s">
        <v>24</v>
      </c>
      <c r="O1927" t="s">
        <v>15</v>
      </c>
      <c r="P1927" t="s">
        <v>26</v>
      </c>
      <c r="Q1927">
        <v>14</v>
      </c>
      <c r="R1927">
        <v>25.309000000000001</v>
      </c>
      <c r="S1927">
        <v>43186</v>
      </c>
      <c r="T1927">
        <v>14225</v>
      </c>
      <c r="U1927">
        <f t="shared" si="102"/>
        <v>3.0359226713532514</v>
      </c>
      <c r="X1927" t="s">
        <v>103</v>
      </c>
    </row>
    <row r="1928" spans="1:24" hidden="1" x14ac:dyDescent="0.2">
      <c r="A1928">
        <v>34</v>
      </c>
      <c r="B1928" t="s">
        <v>101</v>
      </c>
      <c r="C1928" t="s">
        <v>102</v>
      </c>
      <c r="D1928" s="2" t="s">
        <v>104</v>
      </c>
      <c r="E1928" s="2">
        <v>17.149999999999999</v>
      </c>
      <c r="F1928">
        <v>145.30000000000001</v>
      </c>
      <c r="G1928">
        <v>-17.25</v>
      </c>
      <c r="H1928">
        <v>145.05000000000001</v>
      </c>
      <c r="I1928">
        <v>760</v>
      </c>
      <c r="J1928" t="s">
        <v>40</v>
      </c>
      <c r="K1928" s="1">
        <v>39692</v>
      </c>
      <c r="L1928">
        <v>7</v>
      </c>
      <c r="M1928" t="s">
        <v>105</v>
      </c>
      <c r="N1928" t="s">
        <v>24</v>
      </c>
      <c r="O1928" t="s">
        <v>15</v>
      </c>
      <c r="P1928" t="s">
        <v>26</v>
      </c>
      <c r="Q1928">
        <v>15</v>
      </c>
      <c r="R1928">
        <v>23.457000000000001</v>
      </c>
      <c r="S1928">
        <v>43186</v>
      </c>
      <c r="T1928">
        <v>14225</v>
      </c>
      <c r="U1928">
        <f t="shared" si="102"/>
        <v>3.0359226713532514</v>
      </c>
      <c r="X1928" t="s">
        <v>103</v>
      </c>
    </row>
    <row r="1929" spans="1:24" hidden="1" x14ac:dyDescent="0.2">
      <c r="A1929">
        <v>34</v>
      </c>
      <c r="B1929" t="s">
        <v>101</v>
      </c>
      <c r="C1929" t="s">
        <v>102</v>
      </c>
      <c r="D1929" s="2" t="s">
        <v>104</v>
      </c>
      <c r="E1929" s="2">
        <v>17.149999999999999</v>
      </c>
      <c r="F1929">
        <v>145.30000000000001</v>
      </c>
      <c r="G1929">
        <v>-17.25</v>
      </c>
      <c r="H1929">
        <v>145.05000000000001</v>
      </c>
      <c r="I1929">
        <v>760</v>
      </c>
      <c r="J1929" t="s">
        <v>40</v>
      </c>
      <c r="K1929" s="1">
        <v>39692</v>
      </c>
      <c r="L1929">
        <v>7</v>
      </c>
      <c r="M1929" t="s">
        <v>105</v>
      </c>
      <c r="N1929" t="s">
        <v>24</v>
      </c>
      <c r="O1929" t="s">
        <v>15</v>
      </c>
      <c r="P1929" t="s">
        <v>26</v>
      </c>
      <c r="Q1929">
        <v>16</v>
      </c>
      <c r="R1929">
        <v>20.885000000000002</v>
      </c>
      <c r="S1929">
        <v>43186</v>
      </c>
      <c r="T1929">
        <v>14225</v>
      </c>
      <c r="U1929">
        <f t="shared" si="102"/>
        <v>3.0359226713532514</v>
      </c>
      <c r="X1929" t="s">
        <v>103</v>
      </c>
    </row>
    <row r="1930" spans="1:24" hidden="1" x14ac:dyDescent="0.2">
      <c r="A1930">
        <v>34</v>
      </c>
      <c r="B1930" t="s">
        <v>101</v>
      </c>
      <c r="C1930" t="s">
        <v>102</v>
      </c>
      <c r="D1930" s="2" t="s">
        <v>104</v>
      </c>
      <c r="E1930" s="2">
        <v>17.149999999999999</v>
      </c>
      <c r="F1930">
        <v>145.30000000000001</v>
      </c>
      <c r="G1930">
        <v>-17.25</v>
      </c>
      <c r="H1930">
        <v>145.05000000000001</v>
      </c>
      <c r="I1930">
        <v>760</v>
      </c>
      <c r="J1930" t="s">
        <v>40</v>
      </c>
      <c r="K1930" s="1">
        <v>39692</v>
      </c>
      <c r="L1930">
        <v>7</v>
      </c>
      <c r="M1930" t="s">
        <v>105</v>
      </c>
      <c r="N1930" t="s">
        <v>24</v>
      </c>
      <c r="O1930" t="s">
        <v>15</v>
      </c>
      <c r="P1930" t="s">
        <v>26</v>
      </c>
      <c r="Q1930">
        <v>17</v>
      </c>
      <c r="R1930">
        <v>23.687999999999999</v>
      </c>
      <c r="S1930">
        <v>43186</v>
      </c>
      <c r="T1930">
        <v>14225</v>
      </c>
      <c r="U1930">
        <f t="shared" si="102"/>
        <v>3.0359226713532514</v>
      </c>
      <c r="X1930" t="s">
        <v>103</v>
      </c>
    </row>
    <row r="1931" spans="1:24" hidden="1" x14ac:dyDescent="0.2">
      <c r="A1931">
        <v>34</v>
      </c>
      <c r="B1931" t="s">
        <v>101</v>
      </c>
      <c r="C1931" t="s">
        <v>102</v>
      </c>
      <c r="D1931" s="2" t="s">
        <v>104</v>
      </c>
      <c r="E1931" s="2">
        <v>17.149999999999999</v>
      </c>
      <c r="F1931">
        <v>145.30000000000001</v>
      </c>
      <c r="G1931">
        <v>-17.25</v>
      </c>
      <c r="H1931">
        <v>145.05000000000001</v>
      </c>
      <c r="I1931">
        <v>760</v>
      </c>
      <c r="J1931" t="s">
        <v>40</v>
      </c>
      <c r="K1931" s="1">
        <v>39692</v>
      </c>
      <c r="L1931">
        <v>7</v>
      </c>
      <c r="M1931" t="s">
        <v>105</v>
      </c>
      <c r="N1931" t="s">
        <v>24</v>
      </c>
      <c r="O1931" t="s">
        <v>15</v>
      </c>
      <c r="P1931" t="s">
        <v>26</v>
      </c>
      <c r="Q1931">
        <v>18</v>
      </c>
      <c r="R1931">
        <v>25.654</v>
      </c>
      <c r="S1931">
        <v>43186</v>
      </c>
      <c r="T1931">
        <v>14225</v>
      </c>
      <c r="U1931">
        <f t="shared" si="102"/>
        <v>3.0359226713532514</v>
      </c>
      <c r="X1931" t="s">
        <v>103</v>
      </c>
    </row>
    <row r="1932" spans="1:24" hidden="1" x14ac:dyDescent="0.2">
      <c r="A1932">
        <v>34</v>
      </c>
      <c r="B1932" t="s">
        <v>101</v>
      </c>
      <c r="C1932" t="s">
        <v>102</v>
      </c>
      <c r="D1932" s="2" t="s">
        <v>104</v>
      </c>
      <c r="E1932" s="2">
        <v>17.149999999999999</v>
      </c>
      <c r="F1932">
        <v>145.30000000000001</v>
      </c>
      <c r="G1932">
        <v>-17.25</v>
      </c>
      <c r="H1932">
        <v>145.05000000000001</v>
      </c>
      <c r="I1932">
        <v>760</v>
      </c>
      <c r="J1932" t="s">
        <v>40</v>
      </c>
      <c r="K1932" s="1">
        <v>39692</v>
      </c>
      <c r="L1932">
        <v>7</v>
      </c>
      <c r="M1932" t="s">
        <v>105</v>
      </c>
      <c r="N1932" t="s">
        <v>24</v>
      </c>
      <c r="O1932" t="s">
        <v>15</v>
      </c>
      <c r="P1932" t="s">
        <v>26</v>
      </c>
      <c r="Q1932">
        <v>19</v>
      </c>
      <c r="R1932">
        <v>25.247</v>
      </c>
      <c r="S1932">
        <v>43186</v>
      </c>
      <c r="T1932">
        <v>14225</v>
      </c>
      <c r="U1932">
        <f t="shared" si="102"/>
        <v>3.0359226713532514</v>
      </c>
      <c r="X1932" t="s">
        <v>103</v>
      </c>
    </row>
    <row r="1933" spans="1:24" hidden="1" x14ac:dyDescent="0.2">
      <c r="A1933">
        <v>34</v>
      </c>
      <c r="B1933" t="s">
        <v>101</v>
      </c>
      <c r="C1933" t="s">
        <v>102</v>
      </c>
      <c r="D1933" s="2" t="s">
        <v>104</v>
      </c>
      <c r="E1933" s="2">
        <v>17.149999999999999</v>
      </c>
      <c r="F1933">
        <v>145.30000000000001</v>
      </c>
      <c r="G1933">
        <v>-17.25</v>
      </c>
      <c r="H1933">
        <v>145.05000000000001</v>
      </c>
      <c r="I1933">
        <v>760</v>
      </c>
      <c r="J1933" t="s">
        <v>40</v>
      </c>
      <c r="K1933" s="1">
        <v>39692</v>
      </c>
      <c r="L1933">
        <v>7</v>
      </c>
      <c r="M1933" t="s">
        <v>105</v>
      </c>
      <c r="N1933" t="s">
        <v>24</v>
      </c>
      <c r="O1933" t="s">
        <v>15</v>
      </c>
      <c r="P1933" t="s">
        <v>26</v>
      </c>
      <c r="Q1933">
        <v>20</v>
      </c>
      <c r="R1933">
        <v>22.91</v>
      </c>
      <c r="S1933">
        <v>43186</v>
      </c>
      <c r="T1933">
        <v>14225</v>
      </c>
      <c r="U1933">
        <f t="shared" si="102"/>
        <v>3.0359226713532514</v>
      </c>
      <c r="X1933" t="s">
        <v>103</v>
      </c>
    </row>
    <row r="1934" spans="1:24" x14ac:dyDescent="0.2">
      <c r="A1934">
        <v>34</v>
      </c>
      <c r="B1934" t="s">
        <v>101</v>
      </c>
      <c r="C1934" t="s">
        <v>102</v>
      </c>
      <c r="D1934" s="2" t="s">
        <v>104</v>
      </c>
      <c r="E1934" s="2">
        <v>17.149999999999999</v>
      </c>
      <c r="F1934">
        <v>145.30000000000001</v>
      </c>
      <c r="G1934">
        <v>-17.25</v>
      </c>
      <c r="H1934">
        <v>145.05000000000001</v>
      </c>
      <c r="I1934">
        <v>760</v>
      </c>
      <c r="J1934" t="s">
        <v>40</v>
      </c>
      <c r="K1934" s="1">
        <v>39692</v>
      </c>
      <c r="L1934">
        <v>7</v>
      </c>
      <c r="M1934" t="s">
        <v>105</v>
      </c>
      <c r="N1934" t="s">
        <v>24</v>
      </c>
      <c r="O1934" t="s">
        <v>18</v>
      </c>
      <c r="P1934" t="s">
        <v>27</v>
      </c>
      <c r="Q1934">
        <v>1</v>
      </c>
      <c r="R1934">
        <v>11.848000000000001</v>
      </c>
      <c r="S1934">
        <v>43186</v>
      </c>
      <c r="T1934">
        <v>14225</v>
      </c>
      <c r="U1934">
        <f t="shared" si="102"/>
        <v>3.0359226713532514</v>
      </c>
      <c r="X1934" t="s">
        <v>103</v>
      </c>
    </row>
    <row r="1935" spans="1:24" x14ac:dyDescent="0.2">
      <c r="A1935">
        <v>34</v>
      </c>
      <c r="B1935" t="s">
        <v>101</v>
      </c>
      <c r="C1935" t="s">
        <v>102</v>
      </c>
      <c r="D1935" s="2" t="s">
        <v>104</v>
      </c>
      <c r="E1935" s="2">
        <v>17.149999999999999</v>
      </c>
      <c r="F1935">
        <v>145.30000000000001</v>
      </c>
      <c r="G1935">
        <v>-17.25</v>
      </c>
      <c r="H1935">
        <v>145.05000000000001</v>
      </c>
      <c r="I1935">
        <v>760</v>
      </c>
      <c r="J1935" t="s">
        <v>40</v>
      </c>
      <c r="K1935" s="1">
        <v>39692</v>
      </c>
      <c r="L1935">
        <v>7</v>
      </c>
      <c r="M1935" t="s">
        <v>105</v>
      </c>
      <c r="N1935" t="s">
        <v>24</v>
      </c>
      <c r="O1935" t="s">
        <v>18</v>
      </c>
      <c r="P1935" t="s">
        <v>27</v>
      </c>
      <c r="Q1935">
        <v>2</v>
      </c>
      <c r="R1935">
        <v>7.7619999999999996</v>
      </c>
      <c r="S1935">
        <v>43186</v>
      </c>
      <c r="T1935">
        <v>14225</v>
      </c>
      <c r="U1935">
        <f t="shared" si="102"/>
        <v>3.0359226713532514</v>
      </c>
      <c r="X1935" t="s">
        <v>103</v>
      </c>
    </row>
    <row r="1936" spans="1:24" x14ac:dyDescent="0.2">
      <c r="A1936">
        <v>34</v>
      </c>
      <c r="B1936" t="s">
        <v>101</v>
      </c>
      <c r="C1936" t="s">
        <v>102</v>
      </c>
      <c r="D1936" s="2" t="s">
        <v>104</v>
      </c>
      <c r="E1936" s="2">
        <v>17.149999999999999</v>
      </c>
      <c r="F1936">
        <v>145.30000000000001</v>
      </c>
      <c r="G1936">
        <v>-17.25</v>
      </c>
      <c r="H1936">
        <v>145.05000000000001</v>
      </c>
      <c r="I1936">
        <v>760</v>
      </c>
      <c r="J1936" t="s">
        <v>40</v>
      </c>
      <c r="K1936" s="1">
        <v>39692</v>
      </c>
      <c r="L1936">
        <v>7</v>
      </c>
      <c r="M1936" t="s">
        <v>105</v>
      </c>
      <c r="N1936" t="s">
        <v>24</v>
      </c>
      <c r="O1936" t="s">
        <v>18</v>
      </c>
      <c r="P1936" t="s">
        <v>27</v>
      </c>
      <c r="Q1936">
        <v>3</v>
      </c>
      <c r="R1936">
        <v>8.9009999999999998</v>
      </c>
      <c r="S1936">
        <v>43186</v>
      </c>
      <c r="T1936">
        <v>14225</v>
      </c>
      <c r="U1936">
        <f t="shared" si="102"/>
        <v>3.0359226713532514</v>
      </c>
      <c r="X1936" t="s">
        <v>103</v>
      </c>
    </row>
    <row r="1937" spans="1:24" x14ac:dyDescent="0.2">
      <c r="A1937">
        <v>34</v>
      </c>
      <c r="B1937" t="s">
        <v>101</v>
      </c>
      <c r="C1937" t="s">
        <v>102</v>
      </c>
      <c r="D1937" s="2" t="s">
        <v>104</v>
      </c>
      <c r="E1937" s="2">
        <v>17.149999999999999</v>
      </c>
      <c r="F1937">
        <v>145.30000000000001</v>
      </c>
      <c r="G1937">
        <v>-17.25</v>
      </c>
      <c r="H1937">
        <v>145.05000000000001</v>
      </c>
      <c r="I1937">
        <v>760</v>
      </c>
      <c r="J1937" t="s">
        <v>40</v>
      </c>
      <c r="K1937" s="1">
        <v>39692</v>
      </c>
      <c r="L1937">
        <v>7</v>
      </c>
      <c r="M1937" t="s">
        <v>105</v>
      </c>
      <c r="N1937" t="s">
        <v>24</v>
      </c>
      <c r="O1937" t="s">
        <v>18</v>
      </c>
      <c r="P1937" t="s">
        <v>27</v>
      </c>
      <c r="Q1937">
        <v>4</v>
      </c>
      <c r="R1937">
        <v>7.8869999999999996</v>
      </c>
      <c r="S1937">
        <v>43186</v>
      </c>
      <c r="T1937">
        <v>14225</v>
      </c>
      <c r="U1937">
        <f t="shared" si="102"/>
        <v>3.0359226713532514</v>
      </c>
      <c r="X1937" t="s">
        <v>103</v>
      </c>
    </row>
    <row r="1938" spans="1:24" x14ac:dyDescent="0.2">
      <c r="A1938">
        <v>34</v>
      </c>
      <c r="B1938" t="s">
        <v>101</v>
      </c>
      <c r="C1938" t="s">
        <v>102</v>
      </c>
      <c r="D1938" s="2" t="s">
        <v>104</v>
      </c>
      <c r="E1938" s="2">
        <v>17.149999999999999</v>
      </c>
      <c r="F1938">
        <v>145.30000000000001</v>
      </c>
      <c r="G1938">
        <v>-17.25</v>
      </c>
      <c r="H1938">
        <v>145.05000000000001</v>
      </c>
      <c r="I1938">
        <v>760</v>
      </c>
      <c r="J1938" t="s">
        <v>40</v>
      </c>
      <c r="K1938" s="1">
        <v>39692</v>
      </c>
      <c r="L1938">
        <v>7</v>
      </c>
      <c r="M1938" t="s">
        <v>105</v>
      </c>
      <c r="N1938" t="s">
        <v>24</v>
      </c>
      <c r="O1938" t="s">
        <v>18</v>
      </c>
      <c r="P1938" t="s">
        <v>27</v>
      </c>
      <c r="Q1938">
        <v>5</v>
      </c>
      <c r="R1938">
        <v>10.692</v>
      </c>
      <c r="S1938">
        <v>43186</v>
      </c>
      <c r="T1938">
        <v>14225</v>
      </c>
      <c r="U1938">
        <f t="shared" si="102"/>
        <v>3.0359226713532514</v>
      </c>
      <c r="X1938" t="s">
        <v>103</v>
      </c>
    </row>
    <row r="1939" spans="1:24" x14ac:dyDescent="0.2">
      <c r="A1939">
        <v>34</v>
      </c>
      <c r="B1939" t="s">
        <v>101</v>
      </c>
      <c r="C1939" t="s">
        <v>102</v>
      </c>
      <c r="D1939" s="2" t="s">
        <v>104</v>
      </c>
      <c r="E1939" s="2">
        <v>17.149999999999999</v>
      </c>
      <c r="F1939">
        <v>145.30000000000001</v>
      </c>
      <c r="G1939">
        <v>-17.25</v>
      </c>
      <c r="H1939">
        <v>145.05000000000001</v>
      </c>
      <c r="I1939">
        <v>760</v>
      </c>
      <c r="J1939" t="s">
        <v>40</v>
      </c>
      <c r="K1939" s="1">
        <v>39692</v>
      </c>
      <c r="L1939">
        <v>7</v>
      </c>
      <c r="M1939" t="s">
        <v>105</v>
      </c>
      <c r="N1939" t="s">
        <v>24</v>
      </c>
      <c r="O1939" t="s">
        <v>18</v>
      </c>
      <c r="P1939" t="s">
        <v>27</v>
      </c>
      <c r="Q1939">
        <v>6</v>
      </c>
      <c r="R1939">
        <v>15.066000000000001</v>
      </c>
      <c r="S1939">
        <v>43186</v>
      </c>
      <c r="T1939">
        <v>14225</v>
      </c>
      <c r="U1939">
        <f t="shared" si="102"/>
        <v>3.0359226713532514</v>
      </c>
      <c r="X1939" t="s">
        <v>103</v>
      </c>
    </row>
    <row r="1940" spans="1:24" x14ac:dyDescent="0.2">
      <c r="A1940">
        <v>34</v>
      </c>
      <c r="B1940" t="s">
        <v>101</v>
      </c>
      <c r="C1940" t="s">
        <v>102</v>
      </c>
      <c r="D1940" s="2" t="s">
        <v>104</v>
      </c>
      <c r="E1940" s="2">
        <v>17.149999999999999</v>
      </c>
      <c r="F1940">
        <v>145.30000000000001</v>
      </c>
      <c r="G1940">
        <v>-17.25</v>
      </c>
      <c r="H1940">
        <v>145.05000000000001</v>
      </c>
      <c r="I1940">
        <v>760</v>
      </c>
      <c r="J1940" t="s">
        <v>40</v>
      </c>
      <c r="K1940" s="1">
        <v>39692</v>
      </c>
      <c r="L1940">
        <v>7</v>
      </c>
      <c r="M1940" t="s">
        <v>105</v>
      </c>
      <c r="N1940" t="s">
        <v>24</v>
      </c>
      <c r="O1940" t="s">
        <v>18</v>
      </c>
      <c r="P1940" t="s">
        <v>27</v>
      </c>
      <c r="Q1940">
        <v>7</v>
      </c>
      <c r="R1940">
        <v>12.349</v>
      </c>
      <c r="S1940">
        <v>43186</v>
      </c>
      <c r="T1940">
        <v>14225</v>
      </c>
      <c r="U1940">
        <f t="shared" si="102"/>
        <v>3.0359226713532514</v>
      </c>
      <c r="X1940" t="s">
        <v>103</v>
      </c>
    </row>
    <row r="1941" spans="1:24" x14ac:dyDescent="0.2">
      <c r="A1941">
        <v>34</v>
      </c>
      <c r="B1941" t="s">
        <v>101</v>
      </c>
      <c r="C1941" t="s">
        <v>102</v>
      </c>
      <c r="D1941" s="2" t="s">
        <v>104</v>
      </c>
      <c r="E1941" s="2">
        <v>17.149999999999999</v>
      </c>
      <c r="F1941">
        <v>145.30000000000001</v>
      </c>
      <c r="G1941">
        <v>-17.25</v>
      </c>
      <c r="H1941">
        <v>145.05000000000001</v>
      </c>
      <c r="I1941">
        <v>760</v>
      </c>
      <c r="J1941" t="s">
        <v>40</v>
      </c>
      <c r="K1941" s="1">
        <v>39692</v>
      </c>
      <c r="L1941">
        <v>7</v>
      </c>
      <c r="M1941" t="s">
        <v>105</v>
      </c>
      <c r="N1941" t="s">
        <v>24</v>
      </c>
      <c r="O1941" t="s">
        <v>18</v>
      </c>
      <c r="P1941" t="s">
        <v>27</v>
      </c>
      <c r="Q1941">
        <v>8</v>
      </c>
      <c r="R1941">
        <v>18.806000000000001</v>
      </c>
      <c r="S1941">
        <v>43186</v>
      </c>
      <c r="T1941">
        <v>14225</v>
      </c>
      <c r="U1941">
        <f t="shared" si="102"/>
        <v>3.0359226713532514</v>
      </c>
      <c r="X1941" t="s">
        <v>103</v>
      </c>
    </row>
    <row r="1942" spans="1:24" x14ac:dyDescent="0.2">
      <c r="A1942">
        <v>34</v>
      </c>
      <c r="B1942" t="s">
        <v>101</v>
      </c>
      <c r="C1942" t="s">
        <v>102</v>
      </c>
      <c r="D1942" s="2" t="s">
        <v>104</v>
      </c>
      <c r="E1942" s="2">
        <v>17.149999999999999</v>
      </c>
      <c r="F1942">
        <v>145.30000000000001</v>
      </c>
      <c r="G1942">
        <v>-17.25</v>
      </c>
      <c r="H1942">
        <v>145.05000000000001</v>
      </c>
      <c r="I1942">
        <v>760</v>
      </c>
      <c r="J1942" t="s">
        <v>40</v>
      </c>
      <c r="K1942" s="1">
        <v>39692</v>
      </c>
      <c r="L1942">
        <v>7</v>
      </c>
      <c r="M1942" t="s">
        <v>105</v>
      </c>
      <c r="N1942" t="s">
        <v>24</v>
      </c>
      <c r="O1942" t="s">
        <v>18</v>
      </c>
      <c r="P1942" t="s">
        <v>27</v>
      </c>
      <c r="Q1942">
        <v>9</v>
      </c>
      <c r="R1942">
        <v>13.794</v>
      </c>
      <c r="S1942">
        <v>43186</v>
      </c>
      <c r="T1942">
        <v>14225</v>
      </c>
      <c r="U1942">
        <f t="shared" si="102"/>
        <v>3.0359226713532514</v>
      </c>
      <c r="X1942" t="s">
        <v>103</v>
      </c>
    </row>
    <row r="1943" spans="1:24" x14ac:dyDescent="0.2">
      <c r="A1943">
        <v>34</v>
      </c>
      <c r="B1943" t="s">
        <v>101</v>
      </c>
      <c r="C1943" t="s">
        <v>102</v>
      </c>
      <c r="D1943" s="2" t="s">
        <v>104</v>
      </c>
      <c r="E1943" s="2">
        <v>17.149999999999999</v>
      </c>
      <c r="F1943">
        <v>145.30000000000001</v>
      </c>
      <c r="G1943">
        <v>-17.25</v>
      </c>
      <c r="H1943">
        <v>145.05000000000001</v>
      </c>
      <c r="I1943">
        <v>760</v>
      </c>
      <c r="J1943" t="s">
        <v>40</v>
      </c>
      <c r="K1943" s="1">
        <v>39692</v>
      </c>
      <c r="L1943">
        <v>7</v>
      </c>
      <c r="M1943" t="s">
        <v>105</v>
      </c>
      <c r="N1943" t="s">
        <v>24</v>
      </c>
      <c r="O1943" t="s">
        <v>18</v>
      </c>
      <c r="P1943" t="s">
        <v>27</v>
      </c>
      <c r="Q1943">
        <v>10</v>
      </c>
      <c r="R1943">
        <v>15.010999999999999</v>
      </c>
      <c r="S1943">
        <v>43186</v>
      </c>
      <c r="T1943">
        <v>14225</v>
      </c>
      <c r="U1943">
        <f t="shared" si="102"/>
        <v>3.0359226713532514</v>
      </c>
      <c r="X1943" t="s">
        <v>103</v>
      </c>
    </row>
    <row r="1944" spans="1:24" x14ac:dyDescent="0.2">
      <c r="A1944">
        <v>34</v>
      </c>
      <c r="B1944" t="s">
        <v>101</v>
      </c>
      <c r="C1944" t="s">
        <v>102</v>
      </c>
      <c r="D1944" s="2" t="s">
        <v>104</v>
      </c>
      <c r="E1944" s="2">
        <v>17.149999999999999</v>
      </c>
      <c r="F1944">
        <v>145.30000000000001</v>
      </c>
      <c r="G1944">
        <v>-17.25</v>
      </c>
      <c r="H1944">
        <v>145.05000000000001</v>
      </c>
      <c r="I1944">
        <v>760</v>
      </c>
      <c r="J1944" t="s">
        <v>40</v>
      </c>
      <c r="K1944" s="1">
        <v>39692</v>
      </c>
      <c r="L1944">
        <v>7</v>
      </c>
      <c r="M1944" t="s">
        <v>105</v>
      </c>
      <c r="N1944" t="s">
        <v>24</v>
      </c>
      <c r="O1944" t="s">
        <v>18</v>
      </c>
      <c r="P1944" t="s">
        <v>27</v>
      </c>
      <c r="Q1944">
        <v>11</v>
      </c>
      <c r="R1944">
        <v>15.856</v>
      </c>
      <c r="S1944">
        <v>43186</v>
      </c>
      <c r="T1944">
        <v>14225</v>
      </c>
      <c r="U1944">
        <f t="shared" si="102"/>
        <v>3.0359226713532514</v>
      </c>
      <c r="X1944" t="s">
        <v>103</v>
      </c>
    </row>
    <row r="1945" spans="1:24" hidden="1" x14ac:dyDescent="0.2">
      <c r="A1945">
        <v>34</v>
      </c>
      <c r="B1945" t="s">
        <v>101</v>
      </c>
      <c r="C1945" t="s">
        <v>102</v>
      </c>
      <c r="D1945" s="2" t="s">
        <v>104</v>
      </c>
      <c r="E1945" s="2">
        <v>17.149999999999999</v>
      </c>
      <c r="F1945">
        <v>145.30000000000001</v>
      </c>
      <c r="G1945">
        <v>-17.25</v>
      </c>
      <c r="H1945">
        <v>145.05000000000001</v>
      </c>
      <c r="I1945">
        <v>760</v>
      </c>
      <c r="J1945" t="s">
        <v>40</v>
      </c>
      <c r="K1945" s="1">
        <v>39692</v>
      </c>
      <c r="L1945">
        <v>7</v>
      </c>
      <c r="M1945" t="s">
        <v>105</v>
      </c>
      <c r="N1945" t="s">
        <v>14</v>
      </c>
      <c r="O1945" t="s">
        <v>15</v>
      </c>
      <c r="P1945" t="s">
        <v>27</v>
      </c>
      <c r="Q1945">
        <v>1</v>
      </c>
      <c r="R1945">
        <v>18.79</v>
      </c>
      <c r="S1945">
        <v>43186</v>
      </c>
      <c r="T1945">
        <v>14225</v>
      </c>
      <c r="U1945">
        <f t="shared" si="102"/>
        <v>3.0359226713532514</v>
      </c>
      <c r="X1945" t="s">
        <v>103</v>
      </c>
    </row>
    <row r="1946" spans="1:24" hidden="1" x14ac:dyDescent="0.2">
      <c r="A1946">
        <v>34</v>
      </c>
      <c r="B1946" t="s">
        <v>101</v>
      </c>
      <c r="C1946" t="s">
        <v>102</v>
      </c>
      <c r="D1946" s="2" t="s">
        <v>104</v>
      </c>
      <c r="E1946" s="2">
        <v>17.149999999999999</v>
      </c>
      <c r="F1946">
        <v>145.30000000000001</v>
      </c>
      <c r="G1946">
        <v>-17.25</v>
      </c>
      <c r="H1946">
        <v>145.05000000000001</v>
      </c>
      <c r="I1946">
        <v>760</v>
      </c>
      <c r="J1946" t="s">
        <v>40</v>
      </c>
      <c r="K1946" s="1">
        <v>39692</v>
      </c>
      <c r="L1946">
        <v>7</v>
      </c>
      <c r="M1946" t="s">
        <v>105</v>
      </c>
      <c r="N1946" t="s">
        <v>14</v>
      </c>
      <c r="O1946" t="s">
        <v>15</v>
      </c>
      <c r="P1946" t="s">
        <v>27</v>
      </c>
      <c r="Q1946">
        <v>2</v>
      </c>
      <c r="R1946">
        <v>17.18</v>
      </c>
      <c r="S1946">
        <v>43186</v>
      </c>
      <c r="T1946">
        <v>14225</v>
      </c>
      <c r="U1946">
        <f t="shared" si="102"/>
        <v>3.0359226713532514</v>
      </c>
      <c r="X1946" t="s">
        <v>103</v>
      </c>
    </row>
    <row r="1947" spans="1:24" hidden="1" x14ac:dyDescent="0.2">
      <c r="A1947">
        <v>34</v>
      </c>
      <c r="B1947" t="s">
        <v>101</v>
      </c>
      <c r="C1947" t="s">
        <v>102</v>
      </c>
      <c r="D1947" s="2" t="s">
        <v>104</v>
      </c>
      <c r="E1947" s="2">
        <v>17.149999999999999</v>
      </c>
      <c r="F1947">
        <v>145.30000000000001</v>
      </c>
      <c r="G1947">
        <v>-17.25</v>
      </c>
      <c r="H1947">
        <v>145.05000000000001</v>
      </c>
      <c r="I1947">
        <v>760</v>
      </c>
      <c r="J1947" t="s">
        <v>40</v>
      </c>
      <c r="K1947" s="1">
        <v>39692</v>
      </c>
      <c r="L1947">
        <v>7</v>
      </c>
      <c r="M1947" t="s">
        <v>105</v>
      </c>
      <c r="N1947" t="s">
        <v>14</v>
      </c>
      <c r="O1947" t="s">
        <v>15</v>
      </c>
      <c r="P1947" t="s">
        <v>27</v>
      </c>
      <c r="Q1947">
        <v>3</v>
      </c>
      <c r="R1947">
        <v>16.02</v>
      </c>
      <c r="S1947">
        <v>43186</v>
      </c>
      <c r="T1947">
        <v>14225</v>
      </c>
      <c r="U1947">
        <f t="shared" si="102"/>
        <v>3.0359226713532514</v>
      </c>
      <c r="X1947" t="s">
        <v>103</v>
      </c>
    </row>
    <row r="1948" spans="1:24" hidden="1" x14ac:dyDescent="0.2">
      <c r="A1948">
        <v>34</v>
      </c>
      <c r="B1948" t="s">
        <v>101</v>
      </c>
      <c r="C1948" t="s">
        <v>102</v>
      </c>
      <c r="D1948" s="2" t="s">
        <v>104</v>
      </c>
      <c r="E1948" s="2">
        <v>17.149999999999999</v>
      </c>
      <c r="F1948">
        <v>145.30000000000001</v>
      </c>
      <c r="G1948">
        <v>-17.25</v>
      </c>
      <c r="H1948">
        <v>145.05000000000001</v>
      </c>
      <c r="I1948">
        <v>760</v>
      </c>
      <c r="J1948" t="s">
        <v>40</v>
      </c>
      <c r="K1948" s="1">
        <v>39692</v>
      </c>
      <c r="L1948">
        <v>7</v>
      </c>
      <c r="M1948" t="s">
        <v>105</v>
      </c>
      <c r="N1948" t="s">
        <v>14</v>
      </c>
      <c r="O1948" t="s">
        <v>15</v>
      </c>
      <c r="P1948" t="s">
        <v>27</v>
      </c>
      <c r="Q1948">
        <v>4</v>
      </c>
      <c r="R1948">
        <v>17.12</v>
      </c>
      <c r="S1948">
        <v>43186</v>
      </c>
      <c r="T1948">
        <v>14225</v>
      </c>
      <c r="U1948">
        <f t="shared" si="102"/>
        <v>3.0359226713532514</v>
      </c>
      <c r="X1948" t="s">
        <v>103</v>
      </c>
    </row>
    <row r="1949" spans="1:24" hidden="1" x14ac:dyDescent="0.2">
      <c r="A1949">
        <v>34</v>
      </c>
      <c r="B1949" t="s">
        <v>101</v>
      </c>
      <c r="C1949" t="s">
        <v>102</v>
      </c>
      <c r="D1949" s="2" t="s">
        <v>104</v>
      </c>
      <c r="E1949" s="2">
        <v>17.149999999999999</v>
      </c>
      <c r="F1949">
        <v>145.30000000000001</v>
      </c>
      <c r="G1949">
        <v>-17.25</v>
      </c>
      <c r="H1949">
        <v>145.05000000000001</v>
      </c>
      <c r="I1949">
        <v>760</v>
      </c>
      <c r="J1949" t="s">
        <v>40</v>
      </c>
      <c r="K1949" s="1">
        <v>39692</v>
      </c>
      <c r="L1949">
        <v>7</v>
      </c>
      <c r="M1949" t="s">
        <v>105</v>
      </c>
      <c r="N1949" t="s">
        <v>14</v>
      </c>
      <c r="O1949" t="s">
        <v>15</v>
      </c>
      <c r="P1949" t="s">
        <v>27</v>
      </c>
      <c r="Q1949">
        <v>5</v>
      </c>
      <c r="R1949">
        <v>17.850000000000001</v>
      </c>
      <c r="S1949">
        <v>43186</v>
      </c>
      <c r="T1949">
        <v>14225</v>
      </c>
      <c r="U1949">
        <f t="shared" si="102"/>
        <v>3.0359226713532514</v>
      </c>
      <c r="X1949" t="s">
        <v>103</v>
      </c>
    </row>
    <row r="1950" spans="1:24" hidden="1" x14ac:dyDescent="0.2">
      <c r="A1950">
        <v>34</v>
      </c>
      <c r="B1950" t="s">
        <v>101</v>
      </c>
      <c r="C1950" t="s">
        <v>102</v>
      </c>
      <c r="D1950" s="2" t="s">
        <v>104</v>
      </c>
      <c r="E1950" s="2">
        <v>17.149999999999999</v>
      </c>
      <c r="F1950">
        <v>145.30000000000001</v>
      </c>
      <c r="G1950">
        <v>-17.25</v>
      </c>
      <c r="H1950">
        <v>145.05000000000001</v>
      </c>
      <c r="I1950">
        <v>760</v>
      </c>
      <c r="J1950" t="s">
        <v>40</v>
      </c>
      <c r="K1950" s="1">
        <v>39692</v>
      </c>
      <c r="L1950">
        <v>7</v>
      </c>
      <c r="M1950" t="s">
        <v>105</v>
      </c>
      <c r="N1950" t="s">
        <v>14</v>
      </c>
      <c r="O1950" t="s">
        <v>15</v>
      </c>
      <c r="P1950" t="s">
        <v>27</v>
      </c>
      <c r="Q1950">
        <v>6</v>
      </c>
      <c r="R1950">
        <v>15.97</v>
      </c>
      <c r="S1950">
        <v>43186</v>
      </c>
      <c r="T1950">
        <v>14225</v>
      </c>
      <c r="U1950">
        <f t="shared" si="102"/>
        <v>3.0359226713532514</v>
      </c>
      <c r="X1950" t="s">
        <v>103</v>
      </c>
    </row>
    <row r="1951" spans="1:24" hidden="1" x14ac:dyDescent="0.2">
      <c r="A1951">
        <v>34</v>
      </c>
      <c r="B1951" t="s">
        <v>101</v>
      </c>
      <c r="C1951" t="s">
        <v>102</v>
      </c>
      <c r="D1951" s="2" t="s">
        <v>104</v>
      </c>
      <c r="E1951" s="2">
        <v>17.149999999999999</v>
      </c>
      <c r="F1951">
        <v>145.30000000000001</v>
      </c>
      <c r="G1951">
        <v>-17.25</v>
      </c>
      <c r="H1951">
        <v>145.05000000000001</v>
      </c>
      <c r="I1951">
        <v>760</v>
      </c>
      <c r="J1951" t="s">
        <v>40</v>
      </c>
      <c r="K1951" s="1">
        <v>39692</v>
      </c>
      <c r="L1951">
        <v>7</v>
      </c>
      <c r="M1951" t="s">
        <v>105</v>
      </c>
      <c r="N1951" t="s">
        <v>14</v>
      </c>
      <c r="O1951" t="s">
        <v>15</v>
      </c>
      <c r="P1951" t="s">
        <v>27</v>
      </c>
      <c r="Q1951">
        <v>1</v>
      </c>
      <c r="R1951">
        <v>14.68</v>
      </c>
      <c r="S1951">
        <v>43186</v>
      </c>
      <c r="T1951">
        <v>14225</v>
      </c>
      <c r="U1951">
        <f t="shared" si="102"/>
        <v>3.0359226713532514</v>
      </c>
      <c r="X1951" t="s">
        <v>103</v>
      </c>
    </row>
    <row r="1952" spans="1:24" hidden="1" x14ac:dyDescent="0.2">
      <c r="A1952">
        <v>34</v>
      </c>
      <c r="B1952" t="s">
        <v>101</v>
      </c>
      <c r="C1952" t="s">
        <v>102</v>
      </c>
      <c r="D1952" s="2" t="s">
        <v>104</v>
      </c>
      <c r="E1952" s="2">
        <v>17.149999999999999</v>
      </c>
      <c r="F1952">
        <v>145.30000000000001</v>
      </c>
      <c r="G1952">
        <v>-17.25</v>
      </c>
      <c r="H1952">
        <v>145.05000000000001</v>
      </c>
      <c r="I1952">
        <v>760</v>
      </c>
      <c r="J1952" t="s">
        <v>40</v>
      </c>
      <c r="K1952" s="1">
        <v>39692</v>
      </c>
      <c r="L1952">
        <v>7</v>
      </c>
      <c r="M1952" t="s">
        <v>105</v>
      </c>
      <c r="N1952" t="s">
        <v>14</v>
      </c>
      <c r="O1952" t="s">
        <v>15</v>
      </c>
      <c r="P1952" t="s">
        <v>27</v>
      </c>
      <c r="Q1952">
        <v>2</v>
      </c>
      <c r="R1952">
        <v>14.96</v>
      </c>
      <c r="S1952">
        <v>43186</v>
      </c>
      <c r="T1952">
        <v>14225</v>
      </c>
      <c r="U1952">
        <f t="shared" si="102"/>
        <v>3.0359226713532514</v>
      </c>
      <c r="X1952" t="s">
        <v>103</v>
      </c>
    </row>
    <row r="1953" spans="1:24" hidden="1" x14ac:dyDescent="0.2">
      <c r="A1953">
        <v>34</v>
      </c>
      <c r="B1953" t="s">
        <v>101</v>
      </c>
      <c r="C1953" t="s">
        <v>102</v>
      </c>
      <c r="D1953" s="2" t="s">
        <v>104</v>
      </c>
      <c r="E1953" s="2">
        <v>17.149999999999999</v>
      </c>
      <c r="F1953">
        <v>145.30000000000001</v>
      </c>
      <c r="G1953">
        <v>-17.25</v>
      </c>
      <c r="H1953">
        <v>145.05000000000001</v>
      </c>
      <c r="I1953">
        <v>760</v>
      </c>
      <c r="J1953" t="s">
        <v>40</v>
      </c>
      <c r="K1953" s="1">
        <v>39692</v>
      </c>
      <c r="L1953">
        <v>7</v>
      </c>
      <c r="M1953" t="s">
        <v>105</v>
      </c>
      <c r="N1953" t="s">
        <v>14</v>
      </c>
      <c r="O1953" t="s">
        <v>15</v>
      </c>
      <c r="P1953" t="s">
        <v>27</v>
      </c>
      <c r="Q1953">
        <v>3</v>
      </c>
      <c r="R1953">
        <v>14.91</v>
      </c>
      <c r="S1953">
        <v>43186</v>
      </c>
      <c r="T1953">
        <v>14225</v>
      </c>
      <c r="U1953">
        <f t="shared" si="102"/>
        <v>3.0359226713532514</v>
      </c>
      <c r="X1953" t="s">
        <v>103</v>
      </c>
    </row>
    <row r="1954" spans="1:24" hidden="1" x14ac:dyDescent="0.2">
      <c r="A1954">
        <v>34</v>
      </c>
      <c r="B1954" t="s">
        <v>101</v>
      </c>
      <c r="C1954" t="s">
        <v>102</v>
      </c>
      <c r="D1954" s="2" t="s">
        <v>104</v>
      </c>
      <c r="E1954" s="2">
        <v>17.149999999999999</v>
      </c>
      <c r="F1954">
        <v>145.30000000000001</v>
      </c>
      <c r="G1954">
        <v>-17.25</v>
      </c>
      <c r="H1954">
        <v>145.05000000000001</v>
      </c>
      <c r="I1954">
        <v>760</v>
      </c>
      <c r="J1954" t="s">
        <v>40</v>
      </c>
      <c r="K1954" s="1">
        <v>39692</v>
      </c>
      <c r="L1954">
        <v>7</v>
      </c>
      <c r="M1954" t="s">
        <v>105</v>
      </c>
      <c r="N1954" t="s">
        <v>14</v>
      </c>
      <c r="O1954" t="s">
        <v>15</v>
      </c>
      <c r="P1954" t="s">
        <v>27</v>
      </c>
      <c r="Q1954">
        <v>4</v>
      </c>
      <c r="R1954">
        <v>16.239999999999998</v>
      </c>
      <c r="S1954">
        <v>43186</v>
      </c>
      <c r="T1954">
        <v>14225</v>
      </c>
      <c r="U1954">
        <f t="shared" si="102"/>
        <v>3.0359226713532514</v>
      </c>
      <c r="X1954" t="s">
        <v>103</v>
      </c>
    </row>
    <row r="1955" spans="1:24" hidden="1" x14ac:dyDescent="0.2">
      <c r="A1955">
        <v>34</v>
      </c>
      <c r="B1955" t="s">
        <v>101</v>
      </c>
      <c r="C1955" t="s">
        <v>102</v>
      </c>
      <c r="D1955" s="2" t="s">
        <v>104</v>
      </c>
      <c r="E1955" s="2">
        <v>17.149999999999999</v>
      </c>
      <c r="F1955">
        <v>145.30000000000001</v>
      </c>
      <c r="G1955">
        <v>-17.25</v>
      </c>
      <c r="H1955">
        <v>145.05000000000001</v>
      </c>
      <c r="I1955">
        <v>760</v>
      </c>
      <c r="J1955" t="s">
        <v>40</v>
      </c>
      <c r="K1955" s="1">
        <v>39692</v>
      </c>
      <c r="L1955">
        <v>7</v>
      </c>
      <c r="M1955" t="s">
        <v>105</v>
      </c>
      <c r="N1955" t="s">
        <v>14</v>
      </c>
      <c r="O1955" t="s">
        <v>15</v>
      </c>
      <c r="P1955" t="s">
        <v>27</v>
      </c>
      <c r="Q1955">
        <v>5</v>
      </c>
      <c r="R1955">
        <v>15.1</v>
      </c>
      <c r="S1955">
        <v>43186</v>
      </c>
      <c r="T1955">
        <v>14225</v>
      </c>
      <c r="U1955">
        <f t="shared" si="102"/>
        <v>3.0359226713532514</v>
      </c>
      <c r="X1955" t="s">
        <v>103</v>
      </c>
    </row>
    <row r="1956" spans="1:24" hidden="1" x14ac:dyDescent="0.2">
      <c r="A1956">
        <v>34</v>
      </c>
      <c r="B1956" t="s">
        <v>101</v>
      </c>
      <c r="C1956" t="s">
        <v>102</v>
      </c>
      <c r="D1956" s="2" t="s">
        <v>104</v>
      </c>
      <c r="E1956" s="2">
        <v>17.149999999999999</v>
      </c>
      <c r="F1956">
        <v>145.30000000000001</v>
      </c>
      <c r="G1956">
        <v>-17.25</v>
      </c>
      <c r="H1956">
        <v>145.05000000000001</v>
      </c>
      <c r="I1956">
        <v>760</v>
      </c>
      <c r="J1956" t="s">
        <v>40</v>
      </c>
      <c r="K1956" s="1">
        <v>39692</v>
      </c>
      <c r="L1956">
        <v>7</v>
      </c>
      <c r="M1956" t="s">
        <v>105</v>
      </c>
      <c r="N1956" t="s">
        <v>14</v>
      </c>
      <c r="O1956" t="s">
        <v>15</v>
      </c>
      <c r="P1956" t="s">
        <v>27</v>
      </c>
      <c r="Q1956">
        <v>6</v>
      </c>
      <c r="R1956">
        <v>16.04</v>
      </c>
      <c r="S1956">
        <v>43186</v>
      </c>
      <c r="T1956">
        <v>14225</v>
      </c>
      <c r="U1956">
        <f t="shared" si="102"/>
        <v>3.0359226713532514</v>
      </c>
      <c r="X1956" t="s">
        <v>103</v>
      </c>
    </row>
    <row r="1957" spans="1:24" hidden="1" x14ac:dyDescent="0.2">
      <c r="A1957">
        <v>34</v>
      </c>
      <c r="B1957" t="s">
        <v>101</v>
      </c>
      <c r="C1957" t="s">
        <v>102</v>
      </c>
      <c r="D1957" s="2" t="s">
        <v>104</v>
      </c>
      <c r="E1957" s="2">
        <v>17.149999999999999</v>
      </c>
      <c r="F1957">
        <v>145.30000000000001</v>
      </c>
      <c r="G1957">
        <v>-17.25</v>
      </c>
      <c r="H1957">
        <v>145.05000000000001</v>
      </c>
      <c r="I1957">
        <v>760</v>
      </c>
      <c r="J1957" t="s">
        <v>40</v>
      </c>
      <c r="K1957" s="1">
        <v>39692</v>
      </c>
      <c r="L1957">
        <v>7</v>
      </c>
      <c r="M1957" t="s">
        <v>105</v>
      </c>
      <c r="N1957" t="s">
        <v>14</v>
      </c>
      <c r="O1957" t="s">
        <v>15</v>
      </c>
      <c r="P1957" t="s">
        <v>27</v>
      </c>
      <c r="Q1957">
        <v>1</v>
      </c>
      <c r="R1957">
        <v>8.7100000000000009</v>
      </c>
      <c r="S1957">
        <v>43186</v>
      </c>
      <c r="T1957">
        <v>14225</v>
      </c>
      <c r="U1957">
        <f t="shared" si="102"/>
        <v>3.0359226713532514</v>
      </c>
      <c r="X1957" t="s">
        <v>103</v>
      </c>
    </row>
    <row r="1958" spans="1:24" hidden="1" x14ac:dyDescent="0.2">
      <c r="A1958">
        <v>34</v>
      </c>
      <c r="B1958" t="s">
        <v>101</v>
      </c>
      <c r="C1958" t="s">
        <v>102</v>
      </c>
      <c r="D1958" s="2" t="s">
        <v>104</v>
      </c>
      <c r="E1958" s="2">
        <v>17.149999999999999</v>
      </c>
      <c r="F1958">
        <v>145.30000000000001</v>
      </c>
      <c r="G1958">
        <v>-17.25</v>
      </c>
      <c r="H1958">
        <v>145.05000000000001</v>
      </c>
      <c r="I1958">
        <v>760</v>
      </c>
      <c r="J1958" t="s">
        <v>40</v>
      </c>
      <c r="K1958" s="1">
        <v>39692</v>
      </c>
      <c r="L1958">
        <v>7</v>
      </c>
      <c r="M1958" t="s">
        <v>105</v>
      </c>
      <c r="N1958" t="s">
        <v>14</v>
      </c>
      <c r="O1958" t="s">
        <v>15</v>
      </c>
      <c r="P1958" t="s">
        <v>27</v>
      </c>
      <c r="Q1958">
        <v>2</v>
      </c>
      <c r="R1958">
        <v>8.6199999999999992</v>
      </c>
      <c r="S1958">
        <v>43186</v>
      </c>
      <c r="T1958">
        <v>14225</v>
      </c>
      <c r="U1958">
        <f t="shared" si="102"/>
        <v>3.0359226713532514</v>
      </c>
      <c r="X1958" t="s">
        <v>103</v>
      </c>
    </row>
    <row r="1959" spans="1:24" hidden="1" x14ac:dyDescent="0.2">
      <c r="A1959">
        <v>34</v>
      </c>
      <c r="B1959" t="s">
        <v>101</v>
      </c>
      <c r="C1959" t="s">
        <v>102</v>
      </c>
      <c r="D1959" s="2" t="s">
        <v>104</v>
      </c>
      <c r="E1959" s="2">
        <v>17.149999999999999</v>
      </c>
      <c r="F1959">
        <v>145.30000000000001</v>
      </c>
      <c r="G1959">
        <v>-17.25</v>
      </c>
      <c r="H1959">
        <v>145.05000000000001</v>
      </c>
      <c r="I1959">
        <v>760</v>
      </c>
      <c r="J1959" t="s">
        <v>40</v>
      </c>
      <c r="K1959" s="1">
        <v>39692</v>
      </c>
      <c r="L1959">
        <v>7</v>
      </c>
      <c r="M1959" t="s">
        <v>105</v>
      </c>
      <c r="N1959" t="s">
        <v>14</v>
      </c>
      <c r="O1959" t="s">
        <v>15</v>
      </c>
      <c r="P1959" t="s">
        <v>27</v>
      </c>
      <c r="Q1959">
        <v>3</v>
      </c>
      <c r="R1959">
        <v>6.76</v>
      </c>
      <c r="S1959">
        <v>43186</v>
      </c>
      <c r="T1959">
        <v>14225</v>
      </c>
      <c r="U1959">
        <f t="shared" si="102"/>
        <v>3.0359226713532514</v>
      </c>
      <c r="X1959" t="s">
        <v>103</v>
      </c>
    </row>
    <row r="1960" spans="1:24" hidden="1" x14ac:dyDescent="0.2">
      <c r="A1960">
        <v>34</v>
      </c>
      <c r="B1960" t="s">
        <v>101</v>
      </c>
      <c r="C1960" t="s">
        <v>102</v>
      </c>
      <c r="D1960" s="2" t="s">
        <v>104</v>
      </c>
      <c r="E1960" s="2">
        <v>17.149999999999999</v>
      </c>
      <c r="F1960">
        <v>145.30000000000001</v>
      </c>
      <c r="G1960">
        <v>-17.25</v>
      </c>
      <c r="H1960">
        <v>145.05000000000001</v>
      </c>
      <c r="I1960">
        <v>760</v>
      </c>
      <c r="J1960" t="s">
        <v>40</v>
      </c>
      <c r="K1960" s="1">
        <v>39692</v>
      </c>
      <c r="L1960">
        <v>7</v>
      </c>
      <c r="M1960" t="s">
        <v>105</v>
      </c>
      <c r="N1960" t="s">
        <v>14</v>
      </c>
      <c r="O1960" t="s">
        <v>15</v>
      </c>
      <c r="P1960" t="s">
        <v>27</v>
      </c>
      <c r="Q1960">
        <v>4</v>
      </c>
      <c r="R1960">
        <v>7.85</v>
      </c>
      <c r="S1960">
        <v>43186</v>
      </c>
      <c r="T1960">
        <v>14225</v>
      </c>
      <c r="U1960">
        <f t="shared" si="102"/>
        <v>3.0359226713532514</v>
      </c>
      <c r="X1960" t="s">
        <v>103</v>
      </c>
    </row>
    <row r="1961" spans="1:24" hidden="1" x14ac:dyDescent="0.2">
      <c r="A1961">
        <v>34</v>
      </c>
      <c r="B1961" t="s">
        <v>101</v>
      </c>
      <c r="C1961" t="s">
        <v>102</v>
      </c>
      <c r="D1961" s="2" t="s">
        <v>104</v>
      </c>
      <c r="E1961" s="2">
        <v>17.149999999999999</v>
      </c>
      <c r="F1961">
        <v>145.30000000000001</v>
      </c>
      <c r="G1961">
        <v>-17.25</v>
      </c>
      <c r="H1961">
        <v>145.05000000000001</v>
      </c>
      <c r="I1961">
        <v>760</v>
      </c>
      <c r="J1961" t="s">
        <v>40</v>
      </c>
      <c r="K1961" s="1">
        <v>39692</v>
      </c>
      <c r="L1961">
        <v>7</v>
      </c>
      <c r="M1961" t="s">
        <v>105</v>
      </c>
      <c r="N1961" t="s">
        <v>14</v>
      </c>
      <c r="O1961" t="s">
        <v>15</v>
      </c>
      <c r="P1961" t="s">
        <v>27</v>
      </c>
      <c r="Q1961">
        <v>5</v>
      </c>
      <c r="R1961">
        <v>8.67</v>
      </c>
      <c r="S1961">
        <v>43186</v>
      </c>
      <c r="T1961">
        <v>14225</v>
      </c>
      <c r="U1961">
        <f t="shared" si="102"/>
        <v>3.0359226713532514</v>
      </c>
      <c r="X1961" t="s">
        <v>103</v>
      </c>
    </row>
    <row r="1962" spans="1:24" hidden="1" x14ac:dyDescent="0.2">
      <c r="A1962">
        <v>34</v>
      </c>
      <c r="B1962" t="s">
        <v>101</v>
      </c>
      <c r="C1962" t="s">
        <v>102</v>
      </c>
      <c r="D1962" s="2" t="s">
        <v>104</v>
      </c>
      <c r="E1962" s="2">
        <v>17.149999999999999</v>
      </c>
      <c r="F1962">
        <v>145.30000000000001</v>
      </c>
      <c r="G1962">
        <v>-17.25</v>
      </c>
      <c r="H1962">
        <v>145.05000000000001</v>
      </c>
      <c r="I1962">
        <v>760</v>
      </c>
      <c r="J1962" t="s">
        <v>40</v>
      </c>
      <c r="K1962" s="1">
        <v>39692</v>
      </c>
      <c r="L1962">
        <v>7</v>
      </c>
      <c r="M1962" t="s">
        <v>105</v>
      </c>
      <c r="N1962" t="s">
        <v>14</v>
      </c>
      <c r="O1962" t="s">
        <v>15</v>
      </c>
      <c r="P1962" t="s">
        <v>27</v>
      </c>
      <c r="Q1962">
        <v>6</v>
      </c>
      <c r="R1962">
        <v>8.2899999999999991</v>
      </c>
      <c r="S1962">
        <v>43186</v>
      </c>
      <c r="T1962">
        <v>14225</v>
      </c>
      <c r="U1962">
        <f t="shared" si="102"/>
        <v>3.0359226713532514</v>
      </c>
      <c r="X1962" t="s">
        <v>103</v>
      </c>
    </row>
    <row r="1963" spans="1:24" hidden="1" x14ac:dyDescent="0.2">
      <c r="A1963">
        <v>34</v>
      </c>
      <c r="B1963" t="s">
        <v>101</v>
      </c>
      <c r="C1963" t="s">
        <v>102</v>
      </c>
      <c r="D1963" s="2" t="s">
        <v>104</v>
      </c>
      <c r="E1963" s="2">
        <v>17.149999999999999</v>
      </c>
      <c r="F1963">
        <v>145.30000000000001</v>
      </c>
      <c r="G1963">
        <v>-17.25</v>
      </c>
      <c r="H1963">
        <v>145.05000000000001</v>
      </c>
      <c r="I1963">
        <v>760</v>
      </c>
      <c r="J1963" t="s">
        <v>40</v>
      </c>
      <c r="K1963" s="1">
        <v>39692</v>
      </c>
      <c r="L1963">
        <v>7</v>
      </c>
      <c r="M1963" t="s">
        <v>105</v>
      </c>
      <c r="N1963" t="s">
        <v>14</v>
      </c>
      <c r="O1963" t="s">
        <v>19</v>
      </c>
      <c r="P1963" t="s">
        <v>27</v>
      </c>
      <c r="Q1963">
        <v>1</v>
      </c>
      <c r="R1963">
        <v>7.63</v>
      </c>
      <c r="S1963">
        <v>43186</v>
      </c>
      <c r="T1963">
        <v>14225</v>
      </c>
      <c r="U1963">
        <f t="shared" si="102"/>
        <v>3.0359226713532514</v>
      </c>
      <c r="X1963" t="s">
        <v>103</v>
      </c>
    </row>
    <row r="1964" spans="1:24" hidden="1" x14ac:dyDescent="0.2">
      <c r="A1964">
        <v>34</v>
      </c>
      <c r="B1964" t="s">
        <v>101</v>
      </c>
      <c r="C1964" t="s">
        <v>102</v>
      </c>
      <c r="D1964" s="2" t="s">
        <v>104</v>
      </c>
      <c r="E1964" s="2">
        <v>17.149999999999999</v>
      </c>
      <c r="F1964">
        <v>145.30000000000001</v>
      </c>
      <c r="G1964">
        <v>-17.25</v>
      </c>
      <c r="H1964">
        <v>145.05000000000001</v>
      </c>
      <c r="I1964">
        <v>760</v>
      </c>
      <c r="J1964" t="s">
        <v>40</v>
      </c>
      <c r="K1964" s="1">
        <v>39692</v>
      </c>
      <c r="L1964">
        <v>7</v>
      </c>
      <c r="M1964" t="s">
        <v>105</v>
      </c>
      <c r="N1964" t="s">
        <v>14</v>
      </c>
      <c r="O1964" t="s">
        <v>19</v>
      </c>
      <c r="P1964" t="s">
        <v>27</v>
      </c>
      <c r="Q1964">
        <v>2</v>
      </c>
      <c r="R1964">
        <v>6.63</v>
      </c>
      <c r="S1964">
        <v>43186</v>
      </c>
      <c r="T1964">
        <v>14225</v>
      </c>
      <c r="U1964">
        <f t="shared" si="102"/>
        <v>3.0359226713532514</v>
      </c>
      <c r="X1964" t="s">
        <v>103</v>
      </c>
    </row>
    <row r="1965" spans="1:24" hidden="1" x14ac:dyDescent="0.2">
      <c r="A1965">
        <v>34</v>
      </c>
      <c r="B1965" t="s">
        <v>101</v>
      </c>
      <c r="C1965" t="s">
        <v>102</v>
      </c>
      <c r="D1965" s="2" t="s">
        <v>104</v>
      </c>
      <c r="E1965" s="2">
        <v>17.149999999999999</v>
      </c>
      <c r="F1965">
        <v>145.30000000000001</v>
      </c>
      <c r="G1965">
        <v>-17.25</v>
      </c>
      <c r="H1965">
        <v>145.05000000000001</v>
      </c>
      <c r="I1965">
        <v>760</v>
      </c>
      <c r="J1965" t="s">
        <v>40</v>
      </c>
      <c r="K1965" s="1">
        <v>39692</v>
      </c>
      <c r="L1965">
        <v>7</v>
      </c>
      <c r="M1965" t="s">
        <v>105</v>
      </c>
      <c r="N1965" t="s">
        <v>14</v>
      </c>
      <c r="O1965" t="s">
        <v>19</v>
      </c>
      <c r="P1965" t="s">
        <v>27</v>
      </c>
      <c r="Q1965">
        <v>3</v>
      </c>
      <c r="R1965">
        <v>7.82</v>
      </c>
      <c r="S1965">
        <v>43186</v>
      </c>
      <c r="T1965">
        <v>14225</v>
      </c>
      <c r="U1965">
        <f t="shared" si="102"/>
        <v>3.0359226713532514</v>
      </c>
      <c r="X1965" t="s">
        <v>103</v>
      </c>
    </row>
    <row r="1966" spans="1:24" hidden="1" x14ac:dyDescent="0.2">
      <c r="A1966">
        <v>34</v>
      </c>
      <c r="B1966" t="s">
        <v>101</v>
      </c>
      <c r="C1966" t="s">
        <v>102</v>
      </c>
      <c r="D1966" s="2" t="s">
        <v>104</v>
      </c>
      <c r="E1966" s="2">
        <v>17.149999999999999</v>
      </c>
      <c r="F1966">
        <v>145.30000000000001</v>
      </c>
      <c r="G1966">
        <v>-17.25</v>
      </c>
      <c r="H1966">
        <v>145.05000000000001</v>
      </c>
      <c r="I1966">
        <v>760</v>
      </c>
      <c r="J1966" t="s">
        <v>40</v>
      </c>
      <c r="K1966" s="1">
        <v>39692</v>
      </c>
      <c r="L1966">
        <v>7</v>
      </c>
      <c r="M1966" t="s">
        <v>105</v>
      </c>
      <c r="N1966" t="s">
        <v>14</v>
      </c>
      <c r="O1966" t="s">
        <v>19</v>
      </c>
      <c r="P1966" t="s">
        <v>27</v>
      </c>
      <c r="Q1966">
        <v>4</v>
      </c>
      <c r="R1966">
        <v>8.01</v>
      </c>
      <c r="S1966">
        <v>43186</v>
      </c>
      <c r="T1966">
        <v>14225</v>
      </c>
      <c r="U1966">
        <f t="shared" si="102"/>
        <v>3.0359226713532514</v>
      </c>
      <c r="X1966" t="s">
        <v>103</v>
      </c>
    </row>
    <row r="1967" spans="1:24" hidden="1" x14ac:dyDescent="0.2">
      <c r="A1967">
        <v>34</v>
      </c>
      <c r="B1967" t="s">
        <v>101</v>
      </c>
      <c r="C1967" t="s">
        <v>102</v>
      </c>
      <c r="D1967" s="2" t="s">
        <v>104</v>
      </c>
      <c r="E1967" s="2">
        <v>17.149999999999999</v>
      </c>
      <c r="F1967">
        <v>145.30000000000001</v>
      </c>
      <c r="G1967">
        <v>-17.25</v>
      </c>
      <c r="H1967">
        <v>145.05000000000001</v>
      </c>
      <c r="I1967">
        <v>760</v>
      </c>
      <c r="J1967" t="s">
        <v>40</v>
      </c>
      <c r="K1967" s="1">
        <v>39692</v>
      </c>
      <c r="L1967">
        <v>7</v>
      </c>
      <c r="M1967" t="s">
        <v>105</v>
      </c>
      <c r="N1967" t="s">
        <v>14</v>
      </c>
      <c r="O1967" t="s">
        <v>19</v>
      </c>
      <c r="P1967" t="s">
        <v>27</v>
      </c>
      <c r="Q1967">
        <v>5</v>
      </c>
      <c r="R1967">
        <v>7.52</v>
      </c>
      <c r="S1967">
        <v>43186</v>
      </c>
      <c r="T1967">
        <v>14225</v>
      </c>
      <c r="U1967">
        <f t="shared" si="102"/>
        <v>3.0359226713532514</v>
      </c>
      <c r="X1967" t="s">
        <v>103</v>
      </c>
    </row>
    <row r="1968" spans="1:24" hidden="1" x14ac:dyDescent="0.2">
      <c r="A1968">
        <v>34</v>
      </c>
      <c r="B1968" t="s">
        <v>101</v>
      </c>
      <c r="C1968" t="s">
        <v>102</v>
      </c>
      <c r="D1968" s="2" t="s">
        <v>104</v>
      </c>
      <c r="E1968" s="2">
        <v>17.149999999999999</v>
      </c>
      <c r="F1968">
        <v>145.30000000000001</v>
      </c>
      <c r="G1968">
        <v>-17.25</v>
      </c>
      <c r="H1968">
        <v>145.05000000000001</v>
      </c>
      <c r="I1968">
        <v>760</v>
      </c>
      <c r="J1968" t="s">
        <v>40</v>
      </c>
      <c r="K1968" s="1">
        <v>39692</v>
      </c>
      <c r="L1968">
        <v>7</v>
      </c>
      <c r="M1968" t="s">
        <v>105</v>
      </c>
      <c r="N1968" t="s">
        <v>14</v>
      </c>
      <c r="O1968" t="s">
        <v>19</v>
      </c>
      <c r="P1968" t="s">
        <v>27</v>
      </c>
      <c r="Q1968">
        <v>6</v>
      </c>
      <c r="R1968">
        <v>7.62</v>
      </c>
      <c r="S1968">
        <v>43186</v>
      </c>
      <c r="T1968">
        <v>14225</v>
      </c>
      <c r="U1968">
        <f t="shared" si="102"/>
        <v>3.0359226713532514</v>
      </c>
      <c r="X1968" t="s">
        <v>103</v>
      </c>
    </row>
    <row r="1969" spans="1:24" hidden="1" x14ac:dyDescent="0.2">
      <c r="A1969">
        <v>34</v>
      </c>
      <c r="B1969" t="s">
        <v>101</v>
      </c>
      <c r="C1969" t="s">
        <v>102</v>
      </c>
      <c r="D1969" s="2" t="s">
        <v>104</v>
      </c>
      <c r="E1969" s="2">
        <v>17.149999999999999</v>
      </c>
      <c r="F1969">
        <v>145.30000000000001</v>
      </c>
      <c r="G1969">
        <v>-17.25</v>
      </c>
      <c r="H1969">
        <v>145.05000000000001</v>
      </c>
      <c r="I1969">
        <v>760</v>
      </c>
      <c r="J1969" t="s">
        <v>40</v>
      </c>
      <c r="K1969" s="1">
        <v>39692</v>
      </c>
      <c r="L1969">
        <v>7</v>
      </c>
      <c r="M1969" t="s">
        <v>105</v>
      </c>
      <c r="N1969" t="s">
        <v>14</v>
      </c>
      <c r="O1969" t="s">
        <v>106</v>
      </c>
      <c r="P1969" t="s">
        <v>27</v>
      </c>
      <c r="Q1969">
        <v>1</v>
      </c>
      <c r="R1969">
        <v>10.56</v>
      </c>
      <c r="S1969">
        <v>43186</v>
      </c>
      <c r="T1969">
        <v>14225</v>
      </c>
      <c r="U1969">
        <f t="shared" si="102"/>
        <v>3.0359226713532514</v>
      </c>
      <c r="X1969" t="s">
        <v>103</v>
      </c>
    </row>
    <row r="1970" spans="1:24" hidden="1" x14ac:dyDescent="0.2">
      <c r="A1970">
        <v>34</v>
      </c>
      <c r="B1970" t="s">
        <v>101</v>
      </c>
      <c r="C1970" t="s">
        <v>102</v>
      </c>
      <c r="D1970" s="2" t="s">
        <v>104</v>
      </c>
      <c r="E1970" s="2">
        <v>17.149999999999999</v>
      </c>
      <c r="F1970">
        <v>145.30000000000001</v>
      </c>
      <c r="G1970">
        <v>-17.25</v>
      </c>
      <c r="H1970">
        <v>145.05000000000001</v>
      </c>
      <c r="I1970">
        <v>760</v>
      </c>
      <c r="J1970" t="s">
        <v>40</v>
      </c>
      <c r="K1970" s="1">
        <v>39692</v>
      </c>
      <c r="L1970">
        <v>7</v>
      </c>
      <c r="M1970" t="s">
        <v>105</v>
      </c>
      <c r="N1970" t="s">
        <v>14</v>
      </c>
      <c r="O1970" t="s">
        <v>106</v>
      </c>
      <c r="P1970" t="s">
        <v>27</v>
      </c>
      <c r="Q1970">
        <v>2</v>
      </c>
      <c r="R1970">
        <v>6.51</v>
      </c>
      <c r="S1970">
        <v>43186</v>
      </c>
      <c r="T1970">
        <v>14225</v>
      </c>
      <c r="U1970">
        <f t="shared" si="102"/>
        <v>3.0359226713532514</v>
      </c>
      <c r="X1970" t="s">
        <v>103</v>
      </c>
    </row>
    <row r="1971" spans="1:24" hidden="1" x14ac:dyDescent="0.2">
      <c r="A1971">
        <v>34</v>
      </c>
      <c r="B1971" t="s">
        <v>101</v>
      </c>
      <c r="C1971" t="s">
        <v>102</v>
      </c>
      <c r="D1971" s="2" t="s">
        <v>104</v>
      </c>
      <c r="E1971" s="2">
        <v>17.149999999999999</v>
      </c>
      <c r="F1971">
        <v>145.30000000000001</v>
      </c>
      <c r="G1971">
        <v>-17.25</v>
      </c>
      <c r="H1971">
        <v>145.05000000000001</v>
      </c>
      <c r="I1971">
        <v>760</v>
      </c>
      <c r="J1971" t="s">
        <v>40</v>
      </c>
      <c r="K1971" s="1">
        <v>39692</v>
      </c>
      <c r="L1971">
        <v>7</v>
      </c>
      <c r="M1971" t="s">
        <v>105</v>
      </c>
      <c r="N1971" t="s">
        <v>14</v>
      </c>
      <c r="O1971" t="s">
        <v>106</v>
      </c>
      <c r="P1971" t="s">
        <v>27</v>
      </c>
      <c r="Q1971">
        <v>3</v>
      </c>
      <c r="R1971">
        <v>9.58</v>
      </c>
      <c r="S1971">
        <v>43186</v>
      </c>
      <c r="T1971">
        <v>14225</v>
      </c>
      <c r="U1971">
        <f t="shared" si="102"/>
        <v>3.0359226713532514</v>
      </c>
      <c r="X1971" t="s">
        <v>103</v>
      </c>
    </row>
    <row r="1972" spans="1:24" hidden="1" x14ac:dyDescent="0.2">
      <c r="A1972">
        <v>34</v>
      </c>
      <c r="B1972" t="s">
        <v>101</v>
      </c>
      <c r="C1972" t="s">
        <v>102</v>
      </c>
      <c r="D1972" s="2" t="s">
        <v>104</v>
      </c>
      <c r="E1972" s="2">
        <v>17.149999999999999</v>
      </c>
      <c r="F1972">
        <v>145.30000000000001</v>
      </c>
      <c r="G1972">
        <v>-17.25</v>
      </c>
      <c r="H1972">
        <v>145.05000000000001</v>
      </c>
      <c r="I1972">
        <v>760</v>
      </c>
      <c r="J1972" t="s">
        <v>40</v>
      </c>
      <c r="K1972" s="1">
        <v>39692</v>
      </c>
      <c r="L1972">
        <v>7</v>
      </c>
      <c r="M1972" t="s">
        <v>105</v>
      </c>
      <c r="N1972" t="s">
        <v>14</v>
      </c>
      <c r="O1972" t="s">
        <v>106</v>
      </c>
      <c r="P1972" t="s">
        <v>27</v>
      </c>
      <c r="Q1972">
        <v>4</v>
      </c>
      <c r="R1972">
        <v>7.91</v>
      </c>
      <c r="S1972">
        <v>43186</v>
      </c>
      <c r="T1972">
        <v>14225</v>
      </c>
      <c r="U1972">
        <f t="shared" si="102"/>
        <v>3.0359226713532514</v>
      </c>
      <c r="X1972" t="s">
        <v>103</v>
      </c>
    </row>
    <row r="1973" spans="1:24" hidden="1" x14ac:dyDescent="0.2">
      <c r="A1973">
        <v>34</v>
      </c>
      <c r="B1973" t="s">
        <v>101</v>
      </c>
      <c r="C1973" t="s">
        <v>102</v>
      </c>
      <c r="D1973" s="2" t="s">
        <v>104</v>
      </c>
      <c r="E1973" s="2">
        <v>17.149999999999999</v>
      </c>
      <c r="F1973">
        <v>145.30000000000001</v>
      </c>
      <c r="G1973">
        <v>-17.25</v>
      </c>
      <c r="H1973">
        <v>145.05000000000001</v>
      </c>
      <c r="I1973">
        <v>760</v>
      </c>
      <c r="J1973" t="s">
        <v>40</v>
      </c>
      <c r="K1973" s="1">
        <v>39692</v>
      </c>
      <c r="L1973">
        <v>7</v>
      </c>
      <c r="M1973" t="s">
        <v>105</v>
      </c>
      <c r="N1973" t="s">
        <v>14</v>
      </c>
      <c r="O1973" t="s">
        <v>106</v>
      </c>
      <c r="P1973" t="s">
        <v>27</v>
      </c>
      <c r="Q1973">
        <v>5</v>
      </c>
      <c r="R1973">
        <v>7.87</v>
      </c>
      <c r="S1973">
        <v>43186</v>
      </c>
      <c r="T1973">
        <v>14225</v>
      </c>
      <c r="U1973">
        <f t="shared" si="102"/>
        <v>3.0359226713532514</v>
      </c>
      <c r="X1973" t="s">
        <v>103</v>
      </c>
    </row>
    <row r="1974" spans="1:24" hidden="1" x14ac:dyDescent="0.2">
      <c r="A1974">
        <v>34</v>
      </c>
      <c r="B1974" t="s">
        <v>101</v>
      </c>
      <c r="C1974" t="s">
        <v>102</v>
      </c>
      <c r="D1974" s="2" t="s">
        <v>104</v>
      </c>
      <c r="E1974" s="2">
        <v>17.149999999999999</v>
      </c>
      <c r="F1974">
        <v>145.30000000000001</v>
      </c>
      <c r="G1974">
        <v>-17.25</v>
      </c>
      <c r="H1974">
        <v>145.05000000000001</v>
      </c>
      <c r="I1974">
        <v>760</v>
      </c>
      <c r="J1974" t="s">
        <v>40</v>
      </c>
      <c r="K1974" s="1">
        <v>39692</v>
      </c>
      <c r="L1974">
        <v>7</v>
      </c>
      <c r="M1974" t="s">
        <v>105</v>
      </c>
      <c r="N1974" t="s">
        <v>14</v>
      </c>
      <c r="O1974" t="s">
        <v>106</v>
      </c>
      <c r="P1974" t="s">
        <v>27</v>
      </c>
      <c r="Q1974">
        <v>6</v>
      </c>
      <c r="R1974">
        <v>6.35</v>
      </c>
      <c r="S1974">
        <v>43186</v>
      </c>
      <c r="T1974">
        <v>14225</v>
      </c>
      <c r="U1974">
        <f t="shared" si="102"/>
        <v>3.0359226713532514</v>
      </c>
      <c r="X1974" t="s">
        <v>103</v>
      </c>
    </row>
    <row r="1975" spans="1:24" hidden="1" x14ac:dyDescent="0.2">
      <c r="A1975">
        <v>34</v>
      </c>
      <c r="B1975" t="s">
        <v>101</v>
      </c>
      <c r="C1975" t="s">
        <v>102</v>
      </c>
      <c r="D1975" s="2" t="s">
        <v>104</v>
      </c>
      <c r="E1975" s="2">
        <v>17.149999999999999</v>
      </c>
      <c r="F1975">
        <v>145.30000000000001</v>
      </c>
      <c r="G1975">
        <v>-17.25</v>
      </c>
      <c r="H1975">
        <v>145.05000000000001</v>
      </c>
      <c r="I1975">
        <v>760</v>
      </c>
      <c r="J1975" t="s">
        <v>40</v>
      </c>
      <c r="K1975" s="1">
        <v>39692</v>
      </c>
      <c r="L1975">
        <v>7</v>
      </c>
      <c r="M1975" t="s">
        <v>105</v>
      </c>
      <c r="N1975" t="s">
        <v>14</v>
      </c>
      <c r="O1975" t="s">
        <v>106</v>
      </c>
      <c r="P1975" t="s">
        <v>27</v>
      </c>
      <c r="Q1975">
        <v>1</v>
      </c>
      <c r="R1975">
        <v>0.85</v>
      </c>
      <c r="S1975">
        <v>43186</v>
      </c>
      <c r="T1975">
        <v>14225</v>
      </c>
      <c r="U1975">
        <f t="shared" si="102"/>
        <v>3.0359226713532514</v>
      </c>
      <c r="X1975" t="s">
        <v>103</v>
      </c>
    </row>
    <row r="1976" spans="1:24" hidden="1" x14ac:dyDescent="0.2">
      <c r="A1976">
        <v>34</v>
      </c>
      <c r="B1976" t="s">
        <v>101</v>
      </c>
      <c r="C1976" t="s">
        <v>102</v>
      </c>
      <c r="D1976" s="2" t="s">
        <v>104</v>
      </c>
      <c r="E1976" s="2">
        <v>17.149999999999999</v>
      </c>
      <c r="F1976">
        <v>145.30000000000001</v>
      </c>
      <c r="G1976">
        <v>-17.25</v>
      </c>
      <c r="H1976">
        <v>145.05000000000001</v>
      </c>
      <c r="I1976">
        <v>760</v>
      </c>
      <c r="J1976" t="s">
        <v>40</v>
      </c>
      <c r="K1976" s="1">
        <v>39692</v>
      </c>
      <c r="L1976">
        <v>7</v>
      </c>
      <c r="M1976" t="s">
        <v>105</v>
      </c>
      <c r="N1976" t="s">
        <v>14</v>
      </c>
      <c r="O1976" t="s">
        <v>106</v>
      </c>
      <c r="P1976" t="s">
        <v>27</v>
      </c>
      <c r="Q1976">
        <v>2</v>
      </c>
      <c r="R1976">
        <v>1.76</v>
      </c>
      <c r="S1976">
        <v>43186</v>
      </c>
      <c r="T1976">
        <v>14225</v>
      </c>
      <c r="U1976">
        <f t="shared" si="102"/>
        <v>3.0359226713532514</v>
      </c>
      <c r="X1976" t="s">
        <v>103</v>
      </c>
    </row>
    <row r="1977" spans="1:24" hidden="1" x14ac:dyDescent="0.2">
      <c r="A1977">
        <v>34</v>
      </c>
      <c r="B1977" t="s">
        <v>101</v>
      </c>
      <c r="C1977" t="s">
        <v>102</v>
      </c>
      <c r="D1977" s="2" t="s">
        <v>104</v>
      </c>
      <c r="E1977" s="2">
        <v>17.149999999999999</v>
      </c>
      <c r="F1977">
        <v>145.30000000000001</v>
      </c>
      <c r="G1977">
        <v>-17.25</v>
      </c>
      <c r="H1977">
        <v>145.05000000000001</v>
      </c>
      <c r="I1977">
        <v>760</v>
      </c>
      <c r="J1977" t="s">
        <v>40</v>
      </c>
      <c r="K1977" s="1">
        <v>39692</v>
      </c>
      <c r="L1977">
        <v>7</v>
      </c>
      <c r="M1977" t="s">
        <v>105</v>
      </c>
      <c r="N1977" t="s">
        <v>14</v>
      </c>
      <c r="O1977" t="s">
        <v>106</v>
      </c>
      <c r="P1977" t="s">
        <v>27</v>
      </c>
      <c r="Q1977">
        <v>3</v>
      </c>
      <c r="R1977">
        <v>1.79</v>
      </c>
      <c r="S1977">
        <v>43186</v>
      </c>
      <c r="T1977">
        <v>14225</v>
      </c>
      <c r="U1977">
        <f t="shared" si="102"/>
        <v>3.0359226713532514</v>
      </c>
      <c r="X1977" t="s">
        <v>103</v>
      </c>
    </row>
    <row r="1978" spans="1:24" hidden="1" x14ac:dyDescent="0.2">
      <c r="A1978">
        <v>34</v>
      </c>
      <c r="B1978" t="s">
        <v>101</v>
      </c>
      <c r="C1978" t="s">
        <v>102</v>
      </c>
      <c r="D1978" s="2" t="s">
        <v>104</v>
      </c>
      <c r="E1978" s="2">
        <v>17.149999999999999</v>
      </c>
      <c r="F1978">
        <v>145.30000000000001</v>
      </c>
      <c r="G1978">
        <v>-17.25</v>
      </c>
      <c r="H1978">
        <v>145.05000000000001</v>
      </c>
      <c r="I1978">
        <v>760</v>
      </c>
      <c r="J1978" t="s">
        <v>40</v>
      </c>
      <c r="K1978" s="1">
        <v>39692</v>
      </c>
      <c r="L1978">
        <v>7</v>
      </c>
      <c r="M1978" t="s">
        <v>105</v>
      </c>
      <c r="N1978" t="s">
        <v>14</v>
      </c>
      <c r="O1978" t="s">
        <v>106</v>
      </c>
      <c r="P1978" t="s">
        <v>27</v>
      </c>
      <c r="Q1978">
        <v>4</v>
      </c>
      <c r="R1978">
        <v>1.56</v>
      </c>
      <c r="S1978">
        <v>43186</v>
      </c>
      <c r="T1978">
        <v>14225</v>
      </c>
      <c r="U1978">
        <f t="shared" si="102"/>
        <v>3.0359226713532514</v>
      </c>
      <c r="X1978" t="s">
        <v>103</v>
      </c>
    </row>
    <row r="1979" spans="1:24" hidden="1" x14ac:dyDescent="0.2">
      <c r="A1979">
        <v>34</v>
      </c>
      <c r="B1979" t="s">
        <v>101</v>
      </c>
      <c r="C1979" t="s">
        <v>102</v>
      </c>
      <c r="D1979" s="2" t="s">
        <v>104</v>
      </c>
      <c r="E1979" s="2">
        <v>17.149999999999999</v>
      </c>
      <c r="F1979">
        <v>145.30000000000001</v>
      </c>
      <c r="G1979">
        <v>-17.25</v>
      </c>
      <c r="H1979">
        <v>145.05000000000001</v>
      </c>
      <c r="I1979">
        <v>760</v>
      </c>
      <c r="J1979" t="s">
        <v>40</v>
      </c>
      <c r="K1979" s="1">
        <v>39692</v>
      </c>
      <c r="L1979">
        <v>7</v>
      </c>
      <c r="M1979" t="s">
        <v>105</v>
      </c>
      <c r="N1979" t="s">
        <v>14</v>
      </c>
      <c r="O1979" t="s">
        <v>106</v>
      </c>
      <c r="P1979" t="s">
        <v>27</v>
      </c>
      <c r="Q1979">
        <v>5</v>
      </c>
      <c r="R1979">
        <v>1.84</v>
      </c>
      <c r="S1979">
        <v>43186</v>
      </c>
      <c r="T1979">
        <v>14225</v>
      </c>
      <c r="U1979">
        <f t="shared" ref="U1979:U1986" si="103">S1979/T1979</f>
        <v>3.0359226713532514</v>
      </c>
      <c r="X1979" t="s">
        <v>103</v>
      </c>
    </row>
    <row r="1980" spans="1:24" hidden="1" x14ac:dyDescent="0.2">
      <c r="A1980">
        <v>34</v>
      </c>
      <c r="B1980" t="s">
        <v>101</v>
      </c>
      <c r="C1980" t="s">
        <v>102</v>
      </c>
      <c r="D1980" s="2" t="s">
        <v>104</v>
      </c>
      <c r="E1980" s="2">
        <v>17.149999999999999</v>
      </c>
      <c r="F1980">
        <v>145.30000000000001</v>
      </c>
      <c r="G1980">
        <v>-17.25</v>
      </c>
      <c r="H1980">
        <v>145.05000000000001</v>
      </c>
      <c r="I1980">
        <v>760</v>
      </c>
      <c r="J1980" t="s">
        <v>40</v>
      </c>
      <c r="K1980" s="1">
        <v>39692</v>
      </c>
      <c r="L1980">
        <v>7</v>
      </c>
      <c r="M1980" t="s">
        <v>105</v>
      </c>
      <c r="N1980" t="s">
        <v>14</v>
      </c>
      <c r="O1980" t="s">
        <v>106</v>
      </c>
      <c r="P1980" t="s">
        <v>27</v>
      </c>
      <c r="Q1980">
        <v>6</v>
      </c>
      <c r="R1980">
        <v>1.65</v>
      </c>
      <c r="S1980">
        <v>43186</v>
      </c>
      <c r="T1980">
        <v>14225</v>
      </c>
      <c r="U1980">
        <f t="shared" si="103"/>
        <v>3.0359226713532514</v>
      </c>
      <c r="X1980" t="s">
        <v>103</v>
      </c>
    </row>
    <row r="1981" spans="1:24" hidden="1" x14ac:dyDescent="0.2">
      <c r="A1981">
        <v>34</v>
      </c>
      <c r="B1981" t="s">
        <v>101</v>
      </c>
      <c r="C1981" t="s">
        <v>102</v>
      </c>
      <c r="D1981" s="2" t="s">
        <v>104</v>
      </c>
      <c r="E1981" s="2">
        <v>17.149999999999999</v>
      </c>
      <c r="F1981">
        <v>145.30000000000001</v>
      </c>
      <c r="G1981">
        <v>-17.25</v>
      </c>
      <c r="H1981">
        <v>145.05000000000001</v>
      </c>
      <c r="I1981">
        <v>760</v>
      </c>
      <c r="J1981" t="s">
        <v>40</v>
      </c>
      <c r="K1981" s="1">
        <v>39692</v>
      </c>
      <c r="L1981">
        <v>7</v>
      </c>
      <c r="M1981" t="s">
        <v>105</v>
      </c>
      <c r="N1981" t="s">
        <v>14</v>
      </c>
      <c r="O1981" t="s">
        <v>18</v>
      </c>
      <c r="P1981" t="s">
        <v>27</v>
      </c>
      <c r="Q1981">
        <v>1</v>
      </c>
      <c r="R1981">
        <v>2.61</v>
      </c>
      <c r="S1981">
        <v>43186</v>
      </c>
      <c r="T1981">
        <v>14225</v>
      </c>
      <c r="U1981">
        <f t="shared" si="103"/>
        <v>3.0359226713532514</v>
      </c>
      <c r="X1981" t="s">
        <v>103</v>
      </c>
    </row>
    <row r="1982" spans="1:24" hidden="1" x14ac:dyDescent="0.2">
      <c r="A1982">
        <v>34</v>
      </c>
      <c r="B1982" t="s">
        <v>101</v>
      </c>
      <c r="C1982" t="s">
        <v>102</v>
      </c>
      <c r="D1982" s="2" t="s">
        <v>104</v>
      </c>
      <c r="E1982" s="2">
        <v>17.149999999999999</v>
      </c>
      <c r="F1982">
        <v>145.30000000000001</v>
      </c>
      <c r="G1982">
        <v>-17.25</v>
      </c>
      <c r="H1982">
        <v>145.05000000000001</v>
      </c>
      <c r="I1982">
        <v>760</v>
      </c>
      <c r="J1982" t="s">
        <v>40</v>
      </c>
      <c r="K1982" s="1">
        <v>39692</v>
      </c>
      <c r="L1982">
        <v>7</v>
      </c>
      <c r="M1982" t="s">
        <v>105</v>
      </c>
      <c r="N1982" t="s">
        <v>14</v>
      </c>
      <c r="O1982" t="s">
        <v>18</v>
      </c>
      <c r="P1982" t="s">
        <v>27</v>
      </c>
      <c r="Q1982">
        <v>2</v>
      </c>
      <c r="R1982">
        <v>2.69</v>
      </c>
      <c r="S1982">
        <v>43186</v>
      </c>
      <c r="T1982">
        <v>14225</v>
      </c>
      <c r="U1982">
        <f t="shared" si="103"/>
        <v>3.0359226713532514</v>
      </c>
      <c r="X1982" t="s">
        <v>103</v>
      </c>
    </row>
    <row r="1983" spans="1:24" hidden="1" x14ac:dyDescent="0.2">
      <c r="A1983">
        <v>34</v>
      </c>
      <c r="B1983" t="s">
        <v>101</v>
      </c>
      <c r="C1983" t="s">
        <v>102</v>
      </c>
      <c r="D1983" s="2" t="s">
        <v>104</v>
      </c>
      <c r="E1983" s="2">
        <v>17.149999999999999</v>
      </c>
      <c r="F1983">
        <v>145.30000000000001</v>
      </c>
      <c r="G1983">
        <v>-17.25</v>
      </c>
      <c r="H1983">
        <v>145.05000000000001</v>
      </c>
      <c r="I1983">
        <v>760</v>
      </c>
      <c r="J1983" t="s">
        <v>40</v>
      </c>
      <c r="K1983" s="1">
        <v>39692</v>
      </c>
      <c r="L1983">
        <v>7</v>
      </c>
      <c r="M1983" t="s">
        <v>105</v>
      </c>
      <c r="N1983" t="s">
        <v>14</v>
      </c>
      <c r="O1983" t="s">
        <v>18</v>
      </c>
      <c r="P1983" t="s">
        <v>27</v>
      </c>
      <c r="Q1983">
        <v>3</v>
      </c>
      <c r="R1983">
        <v>2.19</v>
      </c>
      <c r="S1983">
        <v>43186</v>
      </c>
      <c r="T1983">
        <v>14225</v>
      </c>
      <c r="U1983">
        <f t="shared" si="103"/>
        <v>3.0359226713532514</v>
      </c>
      <c r="X1983" t="s">
        <v>103</v>
      </c>
    </row>
    <row r="1984" spans="1:24" hidden="1" x14ac:dyDescent="0.2">
      <c r="A1984">
        <v>34</v>
      </c>
      <c r="B1984" t="s">
        <v>101</v>
      </c>
      <c r="C1984" t="s">
        <v>102</v>
      </c>
      <c r="D1984" s="2" t="s">
        <v>104</v>
      </c>
      <c r="E1984" s="2">
        <v>17.149999999999999</v>
      </c>
      <c r="F1984">
        <v>145.30000000000001</v>
      </c>
      <c r="G1984">
        <v>-17.25</v>
      </c>
      <c r="H1984">
        <v>145.05000000000001</v>
      </c>
      <c r="I1984">
        <v>760</v>
      </c>
      <c r="J1984" t="s">
        <v>40</v>
      </c>
      <c r="K1984" s="1">
        <v>39692</v>
      </c>
      <c r="L1984">
        <v>7</v>
      </c>
      <c r="M1984" t="s">
        <v>105</v>
      </c>
      <c r="N1984" t="s">
        <v>14</v>
      </c>
      <c r="O1984" t="s">
        <v>18</v>
      </c>
      <c r="P1984" t="s">
        <v>27</v>
      </c>
      <c r="Q1984">
        <v>4</v>
      </c>
      <c r="R1984">
        <v>2.0299999999999998</v>
      </c>
      <c r="S1984">
        <v>43186</v>
      </c>
      <c r="T1984">
        <v>14225</v>
      </c>
      <c r="U1984">
        <f t="shared" si="103"/>
        <v>3.0359226713532514</v>
      </c>
      <c r="X1984" t="s">
        <v>103</v>
      </c>
    </row>
    <row r="1985" spans="1:24" hidden="1" x14ac:dyDescent="0.2">
      <c r="A1985">
        <v>34</v>
      </c>
      <c r="B1985" t="s">
        <v>101</v>
      </c>
      <c r="C1985" t="s">
        <v>102</v>
      </c>
      <c r="D1985" s="2" t="s">
        <v>104</v>
      </c>
      <c r="E1985" s="2">
        <v>17.149999999999999</v>
      </c>
      <c r="F1985">
        <v>145.30000000000001</v>
      </c>
      <c r="G1985">
        <v>-17.25</v>
      </c>
      <c r="H1985">
        <v>145.05000000000001</v>
      </c>
      <c r="I1985">
        <v>760</v>
      </c>
      <c r="J1985" t="s">
        <v>40</v>
      </c>
      <c r="K1985" s="1">
        <v>39692</v>
      </c>
      <c r="L1985">
        <v>7</v>
      </c>
      <c r="M1985" t="s">
        <v>105</v>
      </c>
      <c r="N1985" t="s">
        <v>14</v>
      </c>
      <c r="O1985" t="s">
        <v>18</v>
      </c>
      <c r="P1985" t="s">
        <v>27</v>
      </c>
      <c r="Q1985">
        <v>5</v>
      </c>
      <c r="R1985">
        <v>2.5099999999999998</v>
      </c>
      <c r="S1985">
        <v>43186</v>
      </c>
      <c r="T1985">
        <v>14225</v>
      </c>
      <c r="U1985">
        <f t="shared" si="103"/>
        <v>3.0359226713532514</v>
      </c>
      <c r="X1985" t="s">
        <v>103</v>
      </c>
    </row>
    <row r="1986" spans="1:24" hidden="1" x14ac:dyDescent="0.2">
      <c r="A1986">
        <v>34</v>
      </c>
      <c r="B1986" t="s">
        <v>101</v>
      </c>
      <c r="C1986" t="s">
        <v>102</v>
      </c>
      <c r="D1986" s="2" t="s">
        <v>104</v>
      </c>
      <c r="E1986" s="2">
        <v>17.149999999999999</v>
      </c>
      <c r="F1986">
        <v>145.30000000000001</v>
      </c>
      <c r="G1986">
        <v>-17.25</v>
      </c>
      <c r="H1986">
        <v>145.05000000000001</v>
      </c>
      <c r="I1986">
        <v>760</v>
      </c>
      <c r="J1986" t="s">
        <v>40</v>
      </c>
      <c r="K1986" s="1">
        <v>39692</v>
      </c>
      <c r="L1986">
        <v>7</v>
      </c>
      <c r="M1986" t="s">
        <v>105</v>
      </c>
      <c r="N1986" t="s">
        <v>14</v>
      </c>
      <c r="O1986" t="s">
        <v>18</v>
      </c>
      <c r="P1986" t="s">
        <v>27</v>
      </c>
      <c r="Q1986">
        <v>6</v>
      </c>
      <c r="R1986">
        <v>2.41</v>
      </c>
      <c r="S1986">
        <v>43186</v>
      </c>
      <c r="T1986">
        <v>14225</v>
      </c>
      <c r="U1986">
        <f t="shared" si="103"/>
        <v>3.0359226713532514</v>
      </c>
      <c r="X1986" t="s">
        <v>103</v>
      </c>
    </row>
    <row r="1987" spans="1:24" hidden="1" x14ac:dyDescent="0.2">
      <c r="A1987">
        <v>35</v>
      </c>
      <c r="B1987" t="s">
        <v>80</v>
      </c>
      <c r="C1987" t="s">
        <v>55</v>
      </c>
      <c r="D1987" t="s">
        <v>99</v>
      </c>
      <c r="E1987" s="2">
        <v>17.309999999999999</v>
      </c>
      <c r="F1987">
        <v>145.35</v>
      </c>
      <c r="G1987" s="2">
        <v>-17.516670000000001</v>
      </c>
      <c r="H1987" s="2">
        <v>145.58330000000001</v>
      </c>
      <c r="I1987" s="2">
        <v>920</v>
      </c>
      <c r="J1987" t="s">
        <v>6</v>
      </c>
      <c r="K1987" s="1">
        <v>18621</v>
      </c>
      <c r="L1987" t="s">
        <v>108</v>
      </c>
      <c r="M1987" t="s">
        <v>75</v>
      </c>
      <c r="N1987" t="s">
        <v>14</v>
      </c>
      <c r="O1987" t="s">
        <v>15</v>
      </c>
      <c r="P1987" t="s">
        <v>27</v>
      </c>
      <c r="Q1987">
        <v>1</v>
      </c>
      <c r="R1987">
        <v>13.79</v>
      </c>
      <c r="S1987">
        <f>(78+84)*240</f>
        <v>38880</v>
      </c>
      <c r="T1987">
        <f>208*78</f>
        <v>16224</v>
      </c>
      <c r="U1987">
        <f>S1987/T1987</f>
        <v>2.3964497041420119</v>
      </c>
      <c r="V1987">
        <v>260</v>
      </c>
      <c r="W1987">
        <v>263</v>
      </c>
      <c r="X1987" t="s">
        <v>107</v>
      </c>
    </row>
    <row r="1988" spans="1:24" hidden="1" x14ac:dyDescent="0.2">
      <c r="A1988">
        <v>35</v>
      </c>
      <c r="B1988" t="s">
        <v>80</v>
      </c>
      <c r="C1988" t="s">
        <v>55</v>
      </c>
      <c r="D1988" t="s">
        <v>99</v>
      </c>
      <c r="E1988" s="2">
        <v>17.309999999999999</v>
      </c>
      <c r="F1988">
        <v>145.35</v>
      </c>
      <c r="G1988" s="2">
        <v>-17.516670000000001</v>
      </c>
      <c r="H1988" s="2">
        <v>145.58330000000001</v>
      </c>
      <c r="I1988" s="2">
        <v>920</v>
      </c>
      <c r="J1988" t="s">
        <v>6</v>
      </c>
      <c r="K1988" s="1">
        <v>18621</v>
      </c>
      <c r="L1988" t="s">
        <v>108</v>
      </c>
      <c r="M1988" t="s">
        <v>75</v>
      </c>
      <c r="N1988" t="s">
        <v>14</v>
      </c>
      <c r="O1988" t="s">
        <v>15</v>
      </c>
      <c r="P1988" t="s">
        <v>27</v>
      </c>
      <c r="Q1988">
        <v>2</v>
      </c>
      <c r="R1988">
        <v>10.91</v>
      </c>
      <c r="S1988">
        <f t="shared" ref="S1988:S2040" si="104">(78+84)*240</f>
        <v>38880</v>
      </c>
      <c r="T1988">
        <f t="shared" ref="T1988:T2040" si="105">208*78</f>
        <v>16224</v>
      </c>
      <c r="U1988">
        <f t="shared" ref="U1988:U2041" si="106">S1988/T1988</f>
        <v>2.3964497041420119</v>
      </c>
      <c r="V1988">
        <v>260</v>
      </c>
      <c r="W1988">
        <v>263</v>
      </c>
      <c r="X1988" t="s">
        <v>107</v>
      </c>
    </row>
    <row r="1989" spans="1:24" hidden="1" x14ac:dyDescent="0.2">
      <c r="A1989">
        <v>35</v>
      </c>
      <c r="B1989" t="s">
        <v>80</v>
      </c>
      <c r="C1989" t="s">
        <v>55</v>
      </c>
      <c r="D1989" t="s">
        <v>99</v>
      </c>
      <c r="E1989" s="2">
        <v>17.309999999999999</v>
      </c>
      <c r="F1989">
        <v>145.35</v>
      </c>
      <c r="G1989" s="2">
        <v>-17.516670000000001</v>
      </c>
      <c r="H1989" s="2">
        <v>145.58330000000001</v>
      </c>
      <c r="I1989" s="2">
        <v>920</v>
      </c>
      <c r="J1989" t="s">
        <v>6</v>
      </c>
      <c r="K1989" s="1">
        <v>18621</v>
      </c>
      <c r="L1989" t="s">
        <v>108</v>
      </c>
      <c r="M1989" t="s">
        <v>75</v>
      </c>
      <c r="N1989" t="s">
        <v>14</v>
      </c>
      <c r="O1989" t="s">
        <v>15</v>
      </c>
      <c r="P1989" t="s">
        <v>27</v>
      </c>
      <c r="Q1989">
        <v>3</v>
      </c>
      <c r="R1989">
        <v>11.35</v>
      </c>
      <c r="S1989">
        <f t="shared" si="104"/>
        <v>38880</v>
      </c>
      <c r="T1989">
        <f t="shared" si="105"/>
        <v>16224</v>
      </c>
      <c r="U1989">
        <f t="shared" si="106"/>
        <v>2.3964497041420119</v>
      </c>
      <c r="V1989">
        <v>260</v>
      </c>
      <c r="W1989">
        <v>263</v>
      </c>
      <c r="X1989" t="s">
        <v>107</v>
      </c>
    </row>
    <row r="1990" spans="1:24" hidden="1" x14ac:dyDescent="0.2">
      <c r="A1990">
        <v>35</v>
      </c>
      <c r="B1990" t="s">
        <v>80</v>
      </c>
      <c r="C1990" t="s">
        <v>55</v>
      </c>
      <c r="D1990" t="s">
        <v>99</v>
      </c>
      <c r="E1990" s="2">
        <v>17.309999999999999</v>
      </c>
      <c r="F1990">
        <v>145.35</v>
      </c>
      <c r="G1990" s="2">
        <v>-17.516670000000001</v>
      </c>
      <c r="H1990" s="2">
        <v>145.58330000000001</v>
      </c>
      <c r="I1990" s="2">
        <v>920</v>
      </c>
      <c r="J1990" t="s">
        <v>6</v>
      </c>
      <c r="K1990" s="1">
        <v>18621</v>
      </c>
      <c r="L1990" t="s">
        <v>108</v>
      </c>
      <c r="M1990" t="s">
        <v>75</v>
      </c>
      <c r="N1990" t="s">
        <v>14</v>
      </c>
      <c r="O1990" t="s">
        <v>15</v>
      </c>
      <c r="P1990" t="s">
        <v>27</v>
      </c>
      <c r="Q1990">
        <v>4</v>
      </c>
      <c r="R1990">
        <v>12.96</v>
      </c>
      <c r="S1990">
        <f t="shared" si="104"/>
        <v>38880</v>
      </c>
      <c r="T1990">
        <f t="shared" si="105"/>
        <v>16224</v>
      </c>
      <c r="U1990">
        <f t="shared" si="106"/>
        <v>2.3964497041420119</v>
      </c>
      <c r="V1990">
        <v>260</v>
      </c>
      <c r="W1990">
        <v>263</v>
      </c>
      <c r="X1990" t="s">
        <v>107</v>
      </c>
    </row>
    <row r="1991" spans="1:24" hidden="1" x14ac:dyDescent="0.2">
      <c r="A1991">
        <v>35</v>
      </c>
      <c r="B1991" t="s">
        <v>80</v>
      </c>
      <c r="C1991" t="s">
        <v>55</v>
      </c>
      <c r="D1991" t="s">
        <v>99</v>
      </c>
      <c r="E1991" s="2">
        <v>17.309999999999999</v>
      </c>
      <c r="F1991">
        <v>145.35</v>
      </c>
      <c r="G1991" s="2">
        <v>-17.516670000000001</v>
      </c>
      <c r="H1991" s="2">
        <v>145.58330000000001</v>
      </c>
      <c r="I1991" s="2">
        <v>920</v>
      </c>
      <c r="J1991" t="s">
        <v>6</v>
      </c>
      <c r="K1991" s="1">
        <v>18621</v>
      </c>
      <c r="L1991" t="s">
        <v>108</v>
      </c>
      <c r="M1991" t="s">
        <v>75</v>
      </c>
      <c r="N1991" t="s">
        <v>14</v>
      </c>
      <c r="O1991" t="s">
        <v>15</v>
      </c>
      <c r="P1991" t="s">
        <v>27</v>
      </c>
      <c r="Q1991">
        <v>5</v>
      </c>
      <c r="R1991">
        <v>12.26</v>
      </c>
      <c r="S1991">
        <f t="shared" si="104"/>
        <v>38880</v>
      </c>
      <c r="T1991">
        <f t="shared" si="105"/>
        <v>16224</v>
      </c>
      <c r="U1991">
        <f t="shared" si="106"/>
        <v>2.3964497041420119</v>
      </c>
      <c r="V1991">
        <v>260</v>
      </c>
      <c r="W1991">
        <v>263</v>
      </c>
      <c r="X1991" t="s">
        <v>107</v>
      </c>
    </row>
    <row r="1992" spans="1:24" hidden="1" x14ac:dyDescent="0.2">
      <c r="A1992">
        <v>35</v>
      </c>
      <c r="B1992" t="s">
        <v>80</v>
      </c>
      <c r="C1992" t="s">
        <v>55</v>
      </c>
      <c r="D1992" t="s">
        <v>99</v>
      </c>
      <c r="E1992" s="2">
        <v>17.309999999999999</v>
      </c>
      <c r="F1992">
        <v>145.35</v>
      </c>
      <c r="G1992" s="2">
        <v>-17.516670000000001</v>
      </c>
      <c r="H1992" s="2">
        <v>145.58330000000001</v>
      </c>
      <c r="I1992" s="2">
        <v>920</v>
      </c>
      <c r="J1992" t="s">
        <v>6</v>
      </c>
      <c r="K1992" s="1">
        <v>18621</v>
      </c>
      <c r="L1992" t="s">
        <v>108</v>
      </c>
      <c r="M1992" t="s">
        <v>75</v>
      </c>
      <c r="N1992" t="s">
        <v>14</v>
      </c>
      <c r="O1992" t="s">
        <v>15</v>
      </c>
      <c r="P1992" t="s">
        <v>27</v>
      </c>
      <c r="Q1992">
        <v>6</v>
      </c>
      <c r="R1992">
        <v>8.9600000000000009</v>
      </c>
      <c r="S1992">
        <f t="shared" si="104"/>
        <v>38880</v>
      </c>
      <c r="T1992">
        <f t="shared" si="105"/>
        <v>16224</v>
      </c>
      <c r="U1992">
        <f t="shared" si="106"/>
        <v>2.3964497041420119</v>
      </c>
      <c r="V1992">
        <v>260</v>
      </c>
      <c r="W1992">
        <v>263</v>
      </c>
      <c r="X1992" t="s">
        <v>107</v>
      </c>
    </row>
    <row r="1993" spans="1:24" hidden="1" x14ac:dyDescent="0.2">
      <c r="A1993">
        <v>35</v>
      </c>
      <c r="B1993" t="s">
        <v>80</v>
      </c>
      <c r="C1993" t="s">
        <v>55</v>
      </c>
      <c r="D1993" t="s">
        <v>99</v>
      </c>
      <c r="E1993" s="2">
        <v>17.309999999999999</v>
      </c>
      <c r="F1993">
        <v>145.35</v>
      </c>
      <c r="G1993" s="2">
        <v>-17.516670000000001</v>
      </c>
      <c r="H1993" s="2">
        <v>145.58330000000001</v>
      </c>
      <c r="I1993" s="2">
        <v>920</v>
      </c>
      <c r="J1993" t="s">
        <v>6</v>
      </c>
      <c r="K1993" s="1">
        <v>18621</v>
      </c>
      <c r="L1993" t="s">
        <v>108</v>
      </c>
      <c r="M1993" t="s">
        <v>75</v>
      </c>
      <c r="N1993" t="s">
        <v>14</v>
      </c>
      <c r="O1993" t="s">
        <v>16</v>
      </c>
      <c r="P1993" t="s">
        <v>27</v>
      </c>
      <c r="Q1993">
        <v>1</v>
      </c>
      <c r="R1993">
        <v>11.39</v>
      </c>
      <c r="S1993">
        <f t="shared" si="104"/>
        <v>38880</v>
      </c>
      <c r="T1993">
        <f t="shared" si="105"/>
        <v>16224</v>
      </c>
      <c r="U1993">
        <f t="shared" si="106"/>
        <v>2.3964497041420119</v>
      </c>
      <c r="V1993">
        <v>260</v>
      </c>
      <c r="W1993">
        <v>263</v>
      </c>
      <c r="X1993" t="s">
        <v>107</v>
      </c>
    </row>
    <row r="1994" spans="1:24" hidden="1" x14ac:dyDescent="0.2">
      <c r="A1994">
        <v>35</v>
      </c>
      <c r="B1994" t="s">
        <v>80</v>
      </c>
      <c r="C1994" t="s">
        <v>55</v>
      </c>
      <c r="D1994" t="s">
        <v>99</v>
      </c>
      <c r="E1994" s="2">
        <v>17.309999999999999</v>
      </c>
      <c r="F1994">
        <v>145.35</v>
      </c>
      <c r="G1994" s="2">
        <v>-17.516670000000001</v>
      </c>
      <c r="H1994" s="2">
        <v>145.58330000000001</v>
      </c>
      <c r="I1994" s="2">
        <v>920</v>
      </c>
      <c r="J1994" t="s">
        <v>6</v>
      </c>
      <c r="K1994" s="1">
        <v>18621</v>
      </c>
      <c r="L1994" t="s">
        <v>108</v>
      </c>
      <c r="M1994" t="s">
        <v>75</v>
      </c>
      <c r="N1994" t="s">
        <v>14</v>
      </c>
      <c r="O1994" t="s">
        <v>16</v>
      </c>
      <c r="P1994" t="s">
        <v>27</v>
      </c>
      <c r="Q1994">
        <v>2</v>
      </c>
      <c r="R1994">
        <v>12.02</v>
      </c>
      <c r="S1994">
        <f t="shared" si="104"/>
        <v>38880</v>
      </c>
      <c r="T1994">
        <f t="shared" si="105"/>
        <v>16224</v>
      </c>
      <c r="U1994">
        <f t="shared" si="106"/>
        <v>2.3964497041420119</v>
      </c>
      <c r="V1994">
        <v>260</v>
      </c>
      <c r="W1994">
        <v>263</v>
      </c>
      <c r="X1994" t="s">
        <v>107</v>
      </c>
    </row>
    <row r="1995" spans="1:24" hidden="1" x14ac:dyDescent="0.2">
      <c r="A1995">
        <v>35</v>
      </c>
      <c r="B1995" t="s">
        <v>80</v>
      </c>
      <c r="C1995" t="s">
        <v>55</v>
      </c>
      <c r="D1995" t="s">
        <v>99</v>
      </c>
      <c r="E1995" s="2">
        <v>17.309999999999999</v>
      </c>
      <c r="F1995">
        <v>145.35</v>
      </c>
      <c r="G1995" s="2">
        <v>-17.516670000000001</v>
      </c>
      <c r="H1995" s="2">
        <v>145.58330000000001</v>
      </c>
      <c r="I1995" s="2">
        <v>920</v>
      </c>
      <c r="J1995" t="s">
        <v>6</v>
      </c>
      <c r="K1995" s="1">
        <v>18621</v>
      </c>
      <c r="L1995" t="s">
        <v>108</v>
      </c>
      <c r="M1995" t="s">
        <v>75</v>
      </c>
      <c r="N1995" t="s">
        <v>14</v>
      </c>
      <c r="O1995" t="s">
        <v>16</v>
      </c>
      <c r="P1995" t="s">
        <v>27</v>
      </c>
      <c r="Q1995">
        <v>3</v>
      </c>
      <c r="R1995">
        <v>13.63</v>
      </c>
      <c r="S1995">
        <f t="shared" si="104"/>
        <v>38880</v>
      </c>
      <c r="T1995">
        <f t="shared" si="105"/>
        <v>16224</v>
      </c>
      <c r="U1995">
        <f t="shared" si="106"/>
        <v>2.3964497041420119</v>
      </c>
      <c r="V1995">
        <v>260</v>
      </c>
      <c r="W1995">
        <v>263</v>
      </c>
      <c r="X1995" t="s">
        <v>107</v>
      </c>
    </row>
    <row r="1996" spans="1:24" hidden="1" x14ac:dyDescent="0.2">
      <c r="A1996">
        <v>35</v>
      </c>
      <c r="B1996" t="s">
        <v>80</v>
      </c>
      <c r="C1996" t="s">
        <v>55</v>
      </c>
      <c r="D1996" t="s">
        <v>99</v>
      </c>
      <c r="E1996" s="2">
        <v>17.309999999999999</v>
      </c>
      <c r="F1996">
        <v>145.35</v>
      </c>
      <c r="G1996" s="2">
        <v>-17.516670000000001</v>
      </c>
      <c r="H1996" s="2">
        <v>145.58330000000001</v>
      </c>
      <c r="I1996" s="2">
        <v>920</v>
      </c>
      <c r="J1996" t="s">
        <v>6</v>
      </c>
      <c r="K1996" s="1">
        <v>18621</v>
      </c>
      <c r="L1996" t="s">
        <v>108</v>
      </c>
      <c r="M1996" t="s">
        <v>75</v>
      </c>
      <c r="N1996" t="s">
        <v>14</v>
      </c>
      <c r="O1996" t="s">
        <v>16</v>
      </c>
      <c r="P1996" t="s">
        <v>27</v>
      </c>
      <c r="Q1996">
        <v>4</v>
      </c>
      <c r="R1996">
        <v>11.47</v>
      </c>
      <c r="S1996">
        <f t="shared" si="104"/>
        <v>38880</v>
      </c>
      <c r="T1996">
        <f t="shared" si="105"/>
        <v>16224</v>
      </c>
      <c r="U1996">
        <f t="shared" si="106"/>
        <v>2.3964497041420119</v>
      </c>
      <c r="V1996">
        <v>260</v>
      </c>
      <c r="W1996">
        <v>263</v>
      </c>
      <c r="X1996" t="s">
        <v>107</v>
      </c>
    </row>
    <row r="1997" spans="1:24" hidden="1" x14ac:dyDescent="0.2">
      <c r="A1997">
        <v>35</v>
      </c>
      <c r="B1997" t="s">
        <v>80</v>
      </c>
      <c r="C1997" t="s">
        <v>55</v>
      </c>
      <c r="D1997" t="s">
        <v>99</v>
      </c>
      <c r="E1997" s="2">
        <v>17.309999999999999</v>
      </c>
      <c r="F1997">
        <v>145.35</v>
      </c>
      <c r="G1997" s="2">
        <v>-17.516670000000001</v>
      </c>
      <c r="H1997" s="2">
        <v>145.58330000000001</v>
      </c>
      <c r="I1997" s="2">
        <v>920</v>
      </c>
      <c r="J1997" t="s">
        <v>6</v>
      </c>
      <c r="K1997" s="1">
        <v>18621</v>
      </c>
      <c r="L1997" t="s">
        <v>108</v>
      </c>
      <c r="M1997" t="s">
        <v>75</v>
      </c>
      <c r="N1997" t="s">
        <v>14</v>
      </c>
      <c r="O1997" t="s">
        <v>16</v>
      </c>
      <c r="P1997" t="s">
        <v>27</v>
      </c>
      <c r="Q1997">
        <v>5</v>
      </c>
      <c r="R1997">
        <v>12.97</v>
      </c>
      <c r="S1997">
        <f t="shared" si="104"/>
        <v>38880</v>
      </c>
      <c r="T1997">
        <f t="shared" si="105"/>
        <v>16224</v>
      </c>
      <c r="U1997">
        <f t="shared" si="106"/>
        <v>2.3964497041420119</v>
      </c>
      <c r="V1997">
        <v>260</v>
      </c>
      <c r="W1997">
        <v>263</v>
      </c>
      <c r="X1997" t="s">
        <v>107</v>
      </c>
    </row>
    <row r="1998" spans="1:24" hidden="1" x14ac:dyDescent="0.2">
      <c r="A1998">
        <v>35</v>
      </c>
      <c r="B1998" t="s">
        <v>80</v>
      </c>
      <c r="C1998" t="s">
        <v>55</v>
      </c>
      <c r="D1998" t="s">
        <v>99</v>
      </c>
      <c r="E1998" s="2">
        <v>17.309999999999999</v>
      </c>
      <c r="F1998">
        <v>145.35</v>
      </c>
      <c r="G1998" s="2">
        <v>-17.516670000000001</v>
      </c>
      <c r="H1998" s="2">
        <v>145.58330000000001</v>
      </c>
      <c r="I1998" s="2">
        <v>920</v>
      </c>
      <c r="J1998" t="s">
        <v>6</v>
      </c>
      <c r="K1998" s="1">
        <v>18621</v>
      </c>
      <c r="L1998" t="s">
        <v>108</v>
      </c>
      <c r="M1998" t="s">
        <v>75</v>
      </c>
      <c r="N1998" t="s">
        <v>14</v>
      </c>
      <c r="O1998" t="s">
        <v>16</v>
      </c>
      <c r="P1998" t="s">
        <v>27</v>
      </c>
      <c r="Q1998">
        <v>6</v>
      </c>
      <c r="R1998">
        <v>11.49</v>
      </c>
      <c r="S1998">
        <f t="shared" si="104"/>
        <v>38880</v>
      </c>
      <c r="T1998">
        <f t="shared" si="105"/>
        <v>16224</v>
      </c>
      <c r="U1998">
        <f t="shared" si="106"/>
        <v>2.3964497041420119</v>
      </c>
      <c r="V1998">
        <v>260</v>
      </c>
      <c r="W1998">
        <v>263</v>
      </c>
      <c r="X1998" t="s">
        <v>107</v>
      </c>
    </row>
    <row r="1999" spans="1:24" hidden="1" x14ac:dyDescent="0.2">
      <c r="A1999">
        <v>35</v>
      </c>
      <c r="B1999" t="s">
        <v>80</v>
      </c>
      <c r="C1999" t="s">
        <v>55</v>
      </c>
      <c r="D1999" t="s">
        <v>99</v>
      </c>
      <c r="E1999" s="2">
        <v>17.309999999999999</v>
      </c>
      <c r="F1999">
        <v>145.35</v>
      </c>
      <c r="G1999" s="2">
        <v>-17.516670000000001</v>
      </c>
      <c r="H1999" s="2">
        <v>145.58330000000001</v>
      </c>
      <c r="I1999" s="2">
        <v>920</v>
      </c>
      <c r="J1999" t="s">
        <v>6</v>
      </c>
      <c r="K1999" s="1">
        <v>18621</v>
      </c>
      <c r="L1999" t="s">
        <v>108</v>
      </c>
      <c r="M1999" t="s">
        <v>75</v>
      </c>
      <c r="N1999" t="s">
        <v>14</v>
      </c>
      <c r="O1999" t="s">
        <v>18</v>
      </c>
      <c r="P1999" t="s">
        <v>27</v>
      </c>
      <c r="Q1999">
        <v>1</v>
      </c>
      <c r="R1999">
        <v>2.3199999999999998</v>
      </c>
      <c r="S1999">
        <f t="shared" si="104"/>
        <v>38880</v>
      </c>
      <c r="T1999">
        <f t="shared" si="105"/>
        <v>16224</v>
      </c>
      <c r="U1999">
        <f t="shared" si="106"/>
        <v>2.3964497041420119</v>
      </c>
      <c r="V1999">
        <v>260</v>
      </c>
      <c r="W1999">
        <v>263</v>
      </c>
      <c r="X1999" t="s">
        <v>107</v>
      </c>
    </row>
    <row r="2000" spans="1:24" hidden="1" x14ac:dyDescent="0.2">
      <c r="A2000">
        <v>35</v>
      </c>
      <c r="B2000" t="s">
        <v>80</v>
      </c>
      <c r="C2000" t="s">
        <v>55</v>
      </c>
      <c r="D2000" t="s">
        <v>99</v>
      </c>
      <c r="E2000" s="2">
        <v>17.309999999999999</v>
      </c>
      <c r="F2000">
        <v>145.35</v>
      </c>
      <c r="G2000" s="2">
        <v>-17.516670000000001</v>
      </c>
      <c r="H2000" s="2">
        <v>145.58330000000001</v>
      </c>
      <c r="I2000" s="2">
        <v>920</v>
      </c>
      <c r="J2000" t="s">
        <v>6</v>
      </c>
      <c r="K2000" s="1">
        <v>18621</v>
      </c>
      <c r="L2000" t="s">
        <v>108</v>
      </c>
      <c r="M2000" t="s">
        <v>75</v>
      </c>
      <c r="N2000" t="s">
        <v>14</v>
      </c>
      <c r="O2000" t="s">
        <v>18</v>
      </c>
      <c r="P2000" t="s">
        <v>27</v>
      </c>
      <c r="Q2000">
        <v>2</v>
      </c>
      <c r="R2000">
        <v>2.56</v>
      </c>
      <c r="S2000">
        <f t="shared" si="104"/>
        <v>38880</v>
      </c>
      <c r="T2000">
        <f t="shared" si="105"/>
        <v>16224</v>
      </c>
      <c r="U2000">
        <f t="shared" si="106"/>
        <v>2.3964497041420119</v>
      </c>
      <c r="V2000">
        <v>260</v>
      </c>
      <c r="W2000">
        <v>263</v>
      </c>
      <c r="X2000" t="s">
        <v>107</v>
      </c>
    </row>
    <row r="2001" spans="1:24" hidden="1" x14ac:dyDescent="0.2">
      <c r="A2001">
        <v>35</v>
      </c>
      <c r="B2001" t="s">
        <v>80</v>
      </c>
      <c r="C2001" t="s">
        <v>55</v>
      </c>
      <c r="D2001" t="s">
        <v>99</v>
      </c>
      <c r="E2001" s="2">
        <v>17.309999999999999</v>
      </c>
      <c r="F2001">
        <v>145.35</v>
      </c>
      <c r="G2001" s="2">
        <v>-17.516670000000001</v>
      </c>
      <c r="H2001" s="2">
        <v>145.58330000000001</v>
      </c>
      <c r="I2001" s="2">
        <v>920</v>
      </c>
      <c r="J2001" t="s">
        <v>6</v>
      </c>
      <c r="K2001" s="1">
        <v>18621</v>
      </c>
      <c r="L2001" t="s">
        <v>108</v>
      </c>
      <c r="M2001" t="s">
        <v>75</v>
      </c>
      <c r="N2001" t="s">
        <v>14</v>
      </c>
      <c r="O2001" t="s">
        <v>18</v>
      </c>
      <c r="P2001" t="s">
        <v>27</v>
      </c>
      <c r="Q2001">
        <v>3</v>
      </c>
      <c r="R2001">
        <v>3.54</v>
      </c>
      <c r="S2001">
        <f t="shared" si="104"/>
        <v>38880</v>
      </c>
      <c r="T2001">
        <f t="shared" si="105"/>
        <v>16224</v>
      </c>
      <c r="U2001">
        <f t="shared" si="106"/>
        <v>2.3964497041420119</v>
      </c>
      <c r="V2001">
        <v>260</v>
      </c>
      <c r="W2001">
        <v>263</v>
      </c>
      <c r="X2001" t="s">
        <v>107</v>
      </c>
    </row>
    <row r="2002" spans="1:24" hidden="1" x14ac:dyDescent="0.2">
      <c r="A2002">
        <v>35</v>
      </c>
      <c r="B2002" t="s">
        <v>80</v>
      </c>
      <c r="C2002" t="s">
        <v>55</v>
      </c>
      <c r="D2002" t="s">
        <v>99</v>
      </c>
      <c r="E2002" s="2">
        <v>17.309999999999999</v>
      </c>
      <c r="F2002">
        <v>145.35</v>
      </c>
      <c r="G2002" s="2">
        <v>-17.516670000000001</v>
      </c>
      <c r="H2002" s="2">
        <v>145.58330000000001</v>
      </c>
      <c r="I2002" s="2">
        <v>920</v>
      </c>
      <c r="J2002" t="s">
        <v>6</v>
      </c>
      <c r="K2002" s="1">
        <v>18621</v>
      </c>
      <c r="L2002" t="s">
        <v>108</v>
      </c>
      <c r="M2002" t="s">
        <v>75</v>
      </c>
      <c r="N2002" t="s">
        <v>14</v>
      </c>
      <c r="O2002" t="s">
        <v>18</v>
      </c>
      <c r="P2002" t="s">
        <v>27</v>
      </c>
      <c r="Q2002">
        <v>4</v>
      </c>
      <c r="R2002">
        <v>3.19</v>
      </c>
      <c r="S2002">
        <f t="shared" si="104"/>
        <v>38880</v>
      </c>
      <c r="T2002">
        <f t="shared" si="105"/>
        <v>16224</v>
      </c>
      <c r="U2002">
        <f t="shared" si="106"/>
        <v>2.3964497041420119</v>
      </c>
      <c r="V2002">
        <v>260</v>
      </c>
      <c r="W2002">
        <v>263</v>
      </c>
      <c r="X2002" t="s">
        <v>107</v>
      </c>
    </row>
    <row r="2003" spans="1:24" hidden="1" x14ac:dyDescent="0.2">
      <c r="A2003">
        <v>35</v>
      </c>
      <c r="B2003" t="s">
        <v>80</v>
      </c>
      <c r="C2003" t="s">
        <v>55</v>
      </c>
      <c r="D2003" t="s">
        <v>99</v>
      </c>
      <c r="E2003" s="2">
        <v>17.309999999999999</v>
      </c>
      <c r="F2003">
        <v>145.35</v>
      </c>
      <c r="G2003" s="2">
        <v>-17.516670000000001</v>
      </c>
      <c r="H2003" s="2">
        <v>145.58330000000001</v>
      </c>
      <c r="I2003" s="2">
        <v>920</v>
      </c>
      <c r="J2003" t="s">
        <v>6</v>
      </c>
      <c r="K2003" s="1">
        <v>18621</v>
      </c>
      <c r="L2003" t="s">
        <v>108</v>
      </c>
      <c r="M2003" t="s">
        <v>75</v>
      </c>
      <c r="N2003" t="s">
        <v>14</v>
      </c>
      <c r="O2003" t="s">
        <v>18</v>
      </c>
      <c r="P2003" t="s">
        <v>27</v>
      </c>
      <c r="Q2003">
        <v>5</v>
      </c>
      <c r="R2003">
        <v>2.4300000000000002</v>
      </c>
      <c r="S2003">
        <f t="shared" si="104"/>
        <v>38880</v>
      </c>
      <c r="T2003">
        <f t="shared" si="105"/>
        <v>16224</v>
      </c>
      <c r="U2003">
        <f t="shared" si="106"/>
        <v>2.3964497041420119</v>
      </c>
      <c r="V2003">
        <v>260</v>
      </c>
      <c r="W2003">
        <v>263</v>
      </c>
      <c r="X2003" t="s">
        <v>107</v>
      </c>
    </row>
    <row r="2004" spans="1:24" hidden="1" x14ac:dyDescent="0.2">
      <c r="A2004">
        <v>35</v>
      </c>
      <c r="B2004" t="s">
        <v>80</v>
      </c>
      <c r="C2004" t="s">
        <v>55</v>
      </c>
      <c r="D2004" t="s">
        <v>99</v>
      </c>
      <c r="E2004" s="2">
        <v>17.309999999999999</v>
      </c>
      <c r="F2004">
        <v>145.35</v>
      </c>
      <c r="G2004" s="2">
        <v>-17.516670000000001</v>
      </c>
      <c r="H2004" s="2">
        <v>145.58330000000001</v>
      </c>
      <c r="I2004" s="2">
        <v>920</v>
      </c>
      <c r="J2004" t="s">
        <v>6</v>
      </c>
      <c r="K2004" s="1">
        <v>18621</v>
      </c>
      <c r="L2004" t="s">
        <v>108</v>
      </c>
      <c r="M2004" t="s">
        <v>75</v>
      </c>
      <c r="N2004" t="s">
        <v>14</v>
      </c>
      <c r="O2004" t="s">
        <v>18</v>
      </c>
      <c r="P2004" t="s">
        <v>27</v>
      </c>
      <c r="Q2004">
        <v>6</v>
      </c>
      <c r="R2004">
        <v>3.5</v>
      </c>
      <c r="S2004">
        <f t="shared" si="104"/>
        <v>38880</v>
      </c>
      <c r="T2004">
        <f t="shared" si="105"/>
        <v>16224</v>
      </c>
      <c r="U2004">
        <f t="shared" si="106"/>
        <v>2.3964497041420119</v>
      </c>
      <c r="V2004">
        <v>260</v>
      </c>
      <c r="W2004">
        <v>263</v>
      </c>
      <c r="X2004" t="s">
        <v>107</v>
      </c>
    </row>
    <row r="2005" spans="1:24" hidden="1" x14ac:dyDescent="0.2">
      <c r="A2005">
        <v>35</v>
      </c>
      <c r="B2005" t="s">
        <v>80</v>
      </c>
      <c r="C2005" t="s">
        <v>55</v>
      </c>
      <c r="D2005" t="s">
        <v>99</v>
      </c>
      <c r="E2005" s="2">
        <v>17.309999999999999</v>
      </c>
      <c r="F2005">
        <v>145.35</v>
      </c>
      <c r="G2005" s="2">
        <v>-17.516670000000001</v>
      </c>
      <c r="H2005" s="2">
        <v>145.58330000000001</v>
      </c>
      <c r="I2005" s="2">
        <v>920</v>
      </c>
      <c r="J2005" t="s">
        <v>6</v>
      </c>
      <c r="K2005" s="1">
        <v>18621</v>
      </c>
      <c r="L2005" t="s">
        <v>108</v>
      </c>
      <c r="M2005" t="s">
        <v>75</v>
      </c>
      <c r="N2005" t="s">
        <v>14</v>
      </c>
      <c r="O2005" t="s">
        <v>19</v>
      </c>
      <c r="P2005" t="s">
        <v>27</v>
      </c>
      <c r="Q2005">
        <v>1</v>
      </c>
      <c r="R2005">
        <v>5.6</v>
      </c>
      <c r="S2005">
        <f t="shared" si="104"/>
        <v>38880</v>
      </c>
      <c r="T2005">
        <f t="shared" si="105"/>
        <v>16224</v>
      </c>
      <c r="U2005">
        <f t="shared" si="106"/>
        <v>2.3964497041420119</v>
      </c>
      <c r="V2005">
        <v>260</v>
      </c>
      <c r="W2005">
        <v>263</v>
      </c>
      <c r="X2005" t="s">
        <v>107</v>
      </c>
    </row>
    <row r="2006" spans="1:24" hidden="1" x14ac:dyDescent="0.2">
      <c r="A2006">
        <v>35</v>
      </c>
      <c r="B2006" t="s">
        <v>80</v>
      </c>
      <c r="C2006" t="s">
        <v>55</v>
      </c>
      <c r="D2006" t="s">
        <v>99</v>
      </c>
      <c r="E2006" s="2">
        <v>17.309999999999999</v>
      </c>
      <c r="F2006">
        <v>145.35</v>
      </c>
      <c r="G2006" s="2">
        <v>-17.516670000000001</v>
      </c>
      <c r="H2006" s="2">
        <v>145.58330000000001</v>
      </c>
      <c r="I2006" s="2">
        <v>920</v>
      </c>
      <c r="J2006" t="s">
        <v>6</v>
      </c>
      <c r="K2006" s="1">
        <v>18621</v>
      </c>
      <c r="L2006" t="s">
        <v>108</v>
      </c>
      <c r="M2006" t="s">
        <v>75</v>
      </c>
      <c r="N2006" t="s">
        <v>14</v>
      </c>
      <c r="O2006" t="s">
        <v>19</v>
      </c>
      <c r="P2006" t="s">
        <v>27</v>
      </c>
      <c r="Q2006">
        <v>2</v>
      </c>
      <c r="R2006">
        <v>6.38</v>
      </c>
      <c r="S2006">
        <f t="shared" si="104"/>
        <v>38880</v>
      </c>
      <c r="T2006">
        <f t="shared" si="105"/>
        <v>16224</v>
      </c>
      <c r="U2006">
        <f t="shared" si="106"/>
        <v>2.3964497041420119</v>
      </c>
      <c r="V2006">
        <v>260</v>
      </c>
      <c r="W2006">
        <v>263</v>
      </c>
      <c r="X2006" t="s">
        <v>107</v>
      </c>
    </row>
    <row r="2007" spans="1:24" hidden="1" x14ac:dyDescent="0.2">
      <c r="A2007">
        <v>35</v>
      </c>
      <c r="B2007" t="s">
        <v>80</v>
      </c>
      <c r="C2007" t="s">
        <v>55</v>
      </c>
      <c r="D2007" t="s">
        <v>99</v>
      </c>
      <c r="E2007" s="2">
        <v>17.309999999999999</v>
      </c>
      <c r="F2007">
        <v>145.35</v>
      </c>
      <c r="G2007" s="2">
        <v>-17.516670000000001</v>
      </c>
      <c r="H2007" s="2">
        <v>145.58330000000001</v>
      </c>
      <c r="I2007" s="2">
        <v>920</v>
      </c>
      <c r="J2007" t="s">
        <v>6</v>
      </c>
      <c r="K2007" s="1">
        <v>18621</v>
      </c>
      <c r="L2007" t="s">
        <v>108</v>
      </c>
      <c r="M2007" t="s">
        <v>75</v>
      </c>
      <c r="N2007" t="s">
        <v>14</v>
      </c>
      <c r="O2007" t="s">
        <v>19</v>
      </c>
      <c r="P2007" t="s">
        <v>27</v>
      </c>
      <c r="Q2007">
        <v>3</v>
      </c>
      <c r="R2007">
        <v>4.54</v>
      </c>
      <c r="S2007">
        <f t="shared" si="104"/>
        <v>38880</v>
      </c>
      <c r="T2007">
        <f t="shared" si="105"/>
        <v>16224</v>
      </c>
      <c r="U2007">
        <f t="shared" si="106"/>
        <v>2.3964497041420119</v>
      </c>
      <c r="V2007">
        <v>260</v>
      </c>
      <c r="W2007">
        <v>263</v>
      </c>
      <c r="X2007" t="s">
        <v>107</v>
      </c>
    </row>
    <row r="2008" spans="1:24" hidden="1" x14ac:dyDescent="0.2">
      <c r="A2008">
        <v>35</v>
      </c>
      <c r="B2008" t="s">
        <v>80</v>
      </c>
      <c r="C2008" t="s">
        <v>55</v>
      </c>
      <c r="D2008" t="s">
        <v>99</v>
      </c>
      <c r="E2008" s="2">
        <v>17.309999999999999</v>
      </c>
      <c r="F2008">
        <v>145.35</v>
      </c>
      <c r="G2008" s="2">
        <v>-17.516670000000001</v>
      </c>
      <c r="H2008" s="2">
        <v>145.58330000000001</v>
      </c>
      <c r="I2008" s="2">
        <v>920</v>
      </c>
      <c r="J2008" t="s">
        <v>6</v>
      </c>
      <c r="K2008" s="1">
        <v>18621</v>
      </c>
      <c r="L2008" t="s">
        <v>108</v>
      </c>
      <c r="M2008" t="s">
        <v>75</v>
      </c>
      <c r="N2008" t="s">
        <v>14</v>
      </c>
      <c r="O2008" t="s">
        <v>19</v>
      </c>
      <c r="P2008" t="s">
        <v>27</v>
      </c>
      <c r="Q2008">
        <v>4</v>
      </c>
      <c r="R2008">
        <v>5.21</v>
      </c>
      <c r="S2008">
        <f t="shared" si="104"/>
        <v>38880</v>
      </c>
      <c r="T2008">
        <f t="shared" si="105"/>
        <v>16224</v>
      </c>
      <c r="U2008">
        <f t="shared" si="106"/>
        <v>2.3964497041420119</v>
      </c>
      <c r="V2008">
        <v>260</v>
      </c>
      <c r="W2008">
        <v>263</v>
      </c>
      <c r="X2008" t="s">
        <v>107</v>
      </c>
    </row>
    <row r="2009" spans="1:24" hidden="1" x14ac:dyDescent="0.2">
      <c r="A2009">
        <v>35</v>
      </c>
      <c r="B2009" t="s">
        <v>80</v>
      </c>
      <c r="C2009" t="s">
        <v>55</v>
      </c>
      <c r="D2009" t="s">
        <v>99</v>
      </c>
      <c r="E2009" s="2">
        <v>17.309999999999999</v>
      </c>
      <c r="F2009">
        <v>145.35</v>
      </c>
      <c r="G2009" s="2">
        <v>-17.516670000000001</v>
      </c>
      <c r="H2009" s="2">
        <v>145.58330000000001</v>
      </c>
      <c r="I2009" s="2">
        <v>920</v>
      </c>
      <c r="J2009" t="s">
        <v>6</v>
      </c>
      <c r="K2009" s="1">
        <v>18621</v>
      </c>
      <c r="L2009" t="s">
        <v>108</v>
      </c>
      <c r="M2009" t="s">
        <v>75</v>
      </c>
      <c r="N2009" t="s">
        <v>14</v>
      </c>
      <c r="O2009" t="s">
        <v>19</v>
      </c>
      <c r="P2009" t="s">
        <v>27</v>
      </c>
      <c r="Q2009">
        <v>5</v>
      </c>
      <c r="R2009">
        <v>4.62</v>
      </c>
      <c r="S2009">
        <f t="shared" si="104"/>
        <v>38880</v>
      </c>
      <c r="T2009">
        <f t="shared" si="105"/>
        <v>16224</v>
      </c>
      <c r="U2009">
        <f t="shared" si="106"/>
        <v>2.3964497041420119</v>
      </c>
      <c r="V2009">
        <v>260</v>
      </c>
      <c r="W2009">
        <v>263</v>
      </c>
      <c r="X2009" t="s">
        <v>107</v>
      </c>
    </row>
    <row r="2010" spans="1:24" hidden="1" x14ac:dyDescent="0.2">
      <c r="A2010">
        <v>35</v>
      </c>
      <c r="B2010" t="s">
        <v>80</v>
      </c>
      <c r="C2010" t="s">
        <v>55</v>
      </c>
      <c r="D2010" t="s">
        <v>99</v>
      </c>
      <c r="E2010" s="2">
        <v>17.309999999999999</v>
      </c>
      <c r="F2010">
        <v>145.35</v>
      </c>
      <c r="G2010" s="2">
        <v>-17.516670000000001</v>
      </c>
      <c r="H2010" s="2">
        <v>145.58330000000001</v>
      </c>
      <c r="I2010" s="2">
        <v>920</v>
      </c>
      <c r="J2010" t="s">
        <v>6</v>
      </c>
      <c r="K2010" s="1">
        <v>18621</v>
      </c>
      <c r="L2010" t="s">
        <v>108</v>
      </c>
      <c r="M2010" t="s">
        <v>75</v>
      </c>
      <c r="N2010" t="s">
        <v>14</v>
      </c>
      <c r="O2010" t="s">
        <v>19</v>
      </c>
      <c r="P2010" t="s">
        <v>27</v>
      </c>
      <c r="Q2010">
        <v>6</v>
      </c>
      <c r="R2010">
        <v>4.51</v>
      </c>
      <c r="S2010">
        <f t="shared" si="104"/>
        <v>38880</v>
      </c>
      <c r="T2010">
        <f t="shared" si="105"/>
        <v>16224</v>
      </c>
      <c r="U2010">
        <f t="shared" si="106"/>
        <v>2.3964497041420119</v>
      </c>
      <c r="V2010">
        <v>260</v>
      </c>
      <c r="W2010">
        <v>263</v>
      </c>
      <c r="X2010" t="s">
        <v>107</v>
      </c>
    </row>
    <row r="2011" spans="1:24" hidden="1" x14ac:dyDescent="0.2">
      <c r="A2011">
        <v>35</v>
      </c>
      <c r="B2011" t="s">
        <v>80</v>
      </c>
      <c r="C2011" t="s">
        <v>55</v>
      </c>
      <c r="D2011" t="s">
        <v>99</v>
      </c>
      <c r="E2011" s="2">
        <v>17.309999999999999</v>
      </c>
      <c r="F2011">
        <v>145.35</v>
      </c>
      <c r="G2011" s="2">
        <v>-17.516670000000001</v>
      </c>
      <c r="H2011" s="2">
        <v>145.58330000000001</v>
      </c>
      <c r="I2011" s="2">
        <v>920</v>
      </c>
      <c r="J2011" t="s">
        <v>6</v>
      </c>
      <c r="K2011" s="1">
        <v>18621</v>
      </c>
      <c r="L2011" t="s">
        <v>108</v>
      </c>
      <c r="M2011" t="s">
        <v>75</v>
      </c>
      <c r="N2011" t="s">
        <v>24</v>
      </c>
      <c r="O2011" t="s">
        <v>15</v>
      </c>
      <c r="P2011" t="s">
        <v>26</v>
      </c>
      <c r="Q2011">
        <v>1</v>
      </c>
      <c r="R2011">
        <v>28.46</v>
      </c>
      <c r="S2011">
        <f t="shared" si="104"/>
        <v>38880</v>
      </c>
      <c r="T2011">
        <f t="shared" si="105"/>
        <v>16224</v>
      </c>
      <c r="U2011">
        <f t="shared" si="106"/>
        <v>2.3964497041420119</v>
      </c>
      <c r="V2011">
        <v>260</v>
      </c>
      <c r="W2011">
        <v>263</v>
      </c>
      <c r="X2011" t="s">
        <v>107</v>
      </c>
    </row>
    <row r="2012" spans="1:24" hidden="1" x14ac:dyDescent="0.2">
      <c r="A2012">
        <v>35</v>
      </c>
      <c r="B2012" t="s">
        <v>80</v>
      </c>
      <c r="C2012" t="s">
        <v>55</v>
      </c>
      <c r="D2012" t="s">
        <v>99</v>
      </c>
      <c r="E2012" s="2">
        <v>17.309999999999999</v>
      </c>
      <c r="F2012">
        <v>145.35</v>
      </c>
      <c r="G2012" s="2">
        <v>-17.516670000000001</v>
      </c>
      <c r="H2012" s="2">
        <v>145.58330000000001</v>
      </c>
      <c r="I2012" s="2">
        <v>920</v>
      </c>
      <c r="J2012" t="s">
        <v>6</v>
      </c>
      <c r="K2012" s="1">
        <v>18621</v>
      </c>
      <c r="L2012" t="s">
        <v>108</v>
      </c>
      <c r="M2012" t="s">
        <v>75</v>
      </c>
      <c r="N2012" t="s">
        <v>24</v>
      </c>
      <c r="O2012" t="s">
        <v>15</v>
      </c>
      <c r="P2012" t="s">
        <v>26</v>
      </c>
      <c r="Q2012">
        <v>2</v>
      </c>
      <c r="R2012">
        <v>27.83</v>
      </c>
      <c r="S2012">
        <f t="shared" si="104"/>
        <v>38880</v>
      </c>
      <c r="T2012">
        <f t="shared" si="105"/>
        <v>16224</v>
      </c>
      <c r="U2012">
        <f t="shared" si="106"/>
        <v>2.3964497041420119</v>
      </c>
      <c r="V2012">
        <v>260</v>
      </c>
      <c r="W2012">
        <v>263</v>
      </c>
      <c r="X2012" t="s">
        <v>107</v>
      </c>
    </row>
    <row r="2013" spans="1:24" hidden="1" x14ac:dyDescent="0.2">
      <c r="A2013">
        <v>35</v>
      </c>
      <c r="B2013" t="s">
        <v>80</v>
      </c>
      <c r="C2013" t="s">
        <v>55</v>
      </c>
      <c r="D2013" t="s">
        <v>99</v>
      </c>
      <c r="E2013" s="2">
        <v>17.309999999999999</v>
      </c>
      <c r="F2013">
        <v>145.35</v>
      </c>
      <c r="G2013" s="2">
        <v>-17.516670000000001</v>
      </c>
      <c r="H2013" s="2">
        <v>145.58330000000001</v>
      </c>
      <c r="I2013" s="2">
        <v>920</v>
      </c>
      <c r="J2013" t="s">
        <v>6</v>
      </c>
      <c r="K2013" s="1">
        <v>18621</v>
      </c>
      <c r="L2013" t="s">
        <v>108</v>
      </c>
      <c r="M2013" t="s">
        <v>75</v>
      </c>
      <c r="N2013" t="s">
        <v>24</v>
      </c>
      <c r="O2013" t="s">
        <v>15</v>
      </c>
      <c r="P2013" t="s">
        <v>26</v>
      </c>
      <c r="Q2013">
        <v>3</v>
      </c>
      <c r="R2013">
        <v>34.72</v>
      </c>
      <c r="S2013">
        <f t="shared" si="104"/>
        <v>38880</v>
      </c>
      <c r="T2013">
        <f t="shared" si="105"/>
        <v>16224</v>
      </c>
      <c r="U2013">
        <f t="shared" si="106"/>
        <v>2.3964497041420119</v>
      </c>
      <c r="V2013">
        <v>260</v>
      </c>
      <c r="W2013">
        <v>263</v>
      </c>
      <c r="X2013" t="s">
        <v>107</v>
      </c>
    </row>
    <row r="2014" spans="1:24" hidden="1" x14ac:dyDescent="0.2">
      <c r="A2014">
        <v>35</v>
      </c>
      <c r="B2014" t="s">
        <v>80</v>
      </c>
      <c r="C2014" t="s">
        <v>55</v>
      </c>
      <c r="D2014" t="s">
        <v>99</v>
      </c>
      <c r="E2014" s="2">
        <v>17.309999999999999</v>
      </c>
      <c r="F2014">
        <v>145.35</v>
      </c>
      <c r="G2014" s="2">
        <v>-17.516670000000001</v>
      </c>
      <c r="H2014" s="2">
        <v>145.58330000000001</v>
      </c>
      <c r="I2014" s="2">
        <v>920</v>
      </c>
      <c r="J2014" t="s">
        <v>6</v>
      </c>
      <c r="K2014" s="1">
        <v>18621</v>
      </c>
      <c r="L2014" t="s">
        <v>108</v>
      </c>
      <c r="M2014" t="s">
        <v>75</v>
      </c>
      <c r="N2014" t="s">
        <v>24</v>
      </c>
      <c r="O2014" t="s">
        <v>15</v>
      </c>
      <c r="P2014" t="s">
        <v>26</v>
      </c>
      <c r="Q2014">
        <v>4</v>
      </c>
      <c r="R2014">
        <v>27.97</v>
      </c>
      <c r="S2014">
        <f t="shared" si="104"/>
        <v>38880</v>
      </c>
      <c r="T2014">
        <f t="shared" si="105"/>
        <v>16224</v>
      </c>
      <c r="U2014">
        <f t="shared" si="106"/>
        <v>2.3964497041420119</v>
      </c>
      <c r="V2014">
        <v>260</v>
      </c>
      <c r="W2014">
        <v>263</v>
      </c>
      <c r="X2014" t="s">
        <v>107</v>
      </c>
    </row>
    <row r="2015" spans="1:24" hidden="1" x14ac:dyDescent="0.2">
      <c r="A2015">
        <v>35</v>
      </c>
      <c r="B2015" t="s">
        <v>80</v>
      </c>
      <c r="C2015" t="s">
        <v>55</v>
      </c>
      <c r="D2015" t="s">
        <v>99</v>
      </c>
      <c r="E2015" s="2">
        <v>17.309999999999999</v>
      </c>
      <c r="F2015">
        <v>145.35</v>
      </c>
      <c r="G2015" s="2">
        <v>-17.516670000000001</v>
      </c>
      <c r="H2015" s="2">
        <v>145.58330000000001</v>
      </c>
      <c r="I2015" s="2">
        <v>920</v>
      </c>
      <c r="J2015" t="s">
        <v>6</v>
      </c>
      <c r="K2015" s="1">
        <v>18621</v>
      </c>
      <c r="L2015" t="s">
        <v>108</v>
      </c>
      <c r="M2015" t="s">
        <v>75</v>
      </c>
      <c r="N2015" t="s">
        <v>24</v>
      </c>
      <c r="O2015" t="s">
        <v>15</v>
      </c>
      <c r="P2015" t="s">
        <v>26</v>
      </c>
      <c r="Q2015">
        <v>5</v>
      </c>
      <c r="R2015">
        <v>28.53</v>
      </c>
      <c r="S2015">
        <f t="shared" si="104"/>
        <v>38880</v>
      </c>
      <c r="T2015">
        <f t="shared" si="105"/>
        <v>16224</v>
      </c>
      <c r="U2015">
        <f t="shared" si="106"/>
        <v>2.3964497041420119</v>
      </c>
      <c r="V2015">
        <v>260</v>
      </c>
      <c r="W2015">
        <v>263</v>
      </c>
      <c r="X2015" t="s">
        <v>107</v>
      </c>
    </row>
    <row r="2016" spans="1:24" hidden="1" x14ac:dyDescent="0.2">
      <c r="A2016">
        <v>35</v>
      </c>
      <c r="B2016" t="s">
        <v>80</v>
      </c>
      <c r="C2016" t="s">
        <v>55</v>
      </c>
      <c r="D2016" t="s">
        <v>99</v>
      </c>
      <c r="E2016" s="2">
        <v>17.309999999999999</v>
      </c>
      <c r="F2016">
        <v>145.35</v>
      </c>
      <c r="G2016" s="2">
        <v>-17.516670000000001</v>
      </c>
      <c r="H2016" s="2">
        <v>145.58330000000001</v>
      </c>
      <c r="I2016" s="2">
        <v>920</v>
      </c>
      <c r="J2016" t="s">
        <v>6</v>
      </c>
      <c r="K2016" s="1">
        <v>18621</v>
      </c>
      <c r="L2016" t="s">
        <v>108</v>
      </c>
      <c r="M2016" t="s">
        <v>75</v>
      </c>
      <c r="N2016" t="s">
        <v>24</v>
      </c>
      <c r="O2016" t="s">
        <v>15</v>
      </c>
      <c r="P2016" t="s">
        <v>26</v>
      </c>
      <c r="Q2016">
        <v>6</v>
      </c>
      <c r="R2016">
        <v>32.14</v>
      </c>
      <c r="S2016">
        <f t="shared" si="104"/>
        <v>38880</v>
      </c>
      <c r="T2016">
        <f t="shared" si="105"/>
        <v>16224</v>
      </c>
      <c r="U2016">
        <f t="shared" si="106"/>
        <v>2.3964497041420119</v>
      </c>
      <c r="V2016">
        <v>260</v>
      </c>
      <c r="W2016">
        <v>263</v>
      </c>
      <c r="X2016" t="s">
        <v>107</v>
      </c>
    </row>
    <row r="2017" spans="1:24" hidden="1" x14ac:dyDescent="0.2">
      <c r="A2017">
        <v>35</v>
      </c>
      <c r="B2017" t="s">
        <v>80</v>
      </c>
      <c r="C2017" t="s">
        <v>55</v>
      </c>
      <c r="D2017" t="s">
        <v>99</v>
      </c>
      <c r="E2017" s="2">
        <v>17.309999999999999</v>
      </c>
      <c r="F2017">
        <v>145.35</v>
      </c>
      <c r="G2017" s="2">
        <v>-17.516670000000001</v>
      </c>
      <c r="H2017" s="2">
        <v>145.58330000000001</v>
      </c>
      <c r="I2017" s="2">
        <v>920</v>
      </c>
      <c r="J2017" t="s">
        <v>6</v>
      </c>
      <c r="K2017" s="1">
        <v>18621</v>
      </c>
      <c r="L2017" t="s">
        <v>108</v>
      </c>
      <c r="M2017" t="s">
        <v>75</v>
      </c>
      <c r="N2017" t="s">
        <v>24</v>
      </c>
      <c r="O2017" t="s">
        <v>15</v>
      </c>
      <c r="P2017" t="s">
        <v>26</v>
      </c>
      <c r="Q2017">
        <v>7</v>
      </c>
      <c r="R2017">
        <v>35.950000000000003</v>
      </c>
      <c r="S2017">
        <f t="shared" si="104"/>
        <v>38880</v>
      </c>
      <c r="T2017">
        <f t="shared" si="105"/>
        <v>16224</v>
      </c>
      <c r="U2017">
        <f t="shared" si="106"/>
        <v>2.3964497041420119</v>
      </c>
      <c r="V2017">
        <v>260</v>
      </c>
      <c r="W2017">
        <v>263</v>
      </c>
      <c r="X2017" t="s">
        <v>107</v>
      </c>
    </row>
    <row r="2018" spans="1:24" hidden="1" x14ac:dyDescent="0.2">
      <c r="A2018">
        <v>35</v>
      </c>
      <c r="B2018" t="s">
        <v>80</v>
      </c>
      <c r="C2018" t="s">
        <v>55</v>
      </c>
      <c r="D2018" t="s">
        <v>99</v>
      </c>
      <c r="E2018" s="2">
        <v>17.309999999999999</v>
      </c>
      <c r="F2018">
        <v>145.35</v>
      </c>
      <c r="G2018" s="2">
        <v>-17.516670000000001</v>
      </c>
      <c r="H2018" s="2">
        <v>145.58330000000001</v>
      </c>
      <c r="I2018" s="2">
        <v>920</v>
      </c>
      <c r="J2018" t="s">
        <v>6</v>
      </c>
      <c r="K2018" s="1">
        <v>18621</v>
      </c>
      <c r="L2018" t="s">
        <v>108</v>
      </c>
      <c r="M2018" t="s">
        <v>75</v>
      </c>
      <c r="N2018" t="s">
        <v>24</v>
      </c>
      <c r="O2018" t="s">
        <v>15</v>
      </c>
      <c r="P2018" t="s">
        <v>26</v>
      </c>
      <c r="Q2018">
        <v>8</v>
      </c>
      <c r="R2018">
        <v>34.51</v>
      </c>
      <c r="S2018">
        <f t="shared" si="104"/>
        <v>38880</v>
      </c>
      <c r="T2018">
        <f t="shared" si="105"/>
        <v>16224</v>
      </c>
      <c r="U2018">
        <f t="shared" si="106"/>
        <v>2.3964497041420119</v>
      </c>
      <c r="V2018">
        <v>260</v>
      </c>
      <c r="W2018">
        <v>263</v>
      </c>
      <c r="X2018" t="s">
        <v>107</v>
      </c>
    </row>
    <row r="2019" spans="1:24" hidden="1" x14ac:dyDescent="0.2">
      <c r="A2019">
        <v>35</v>
      </c>
      <c r="B2019" t="s">
        <v>80</v>
      </c>
      <c r="C2019" t="s">
        <v>55</v>
      </c>
      <c r="D2019" t="s">
        <v>99</v>
      </c>
      <c r="E2019" s="2">
        <v>17.309999999999999</v>
      </c>
      <c r="F2019">
        <v>145.35</v>
      </c>
      <c r="G2019" s="2">
        <v>-17.516670000000001</v>
      </c>
      <c r="H2019" s="2">
        <v>145.58330000000001</v>
      </c>
      <c r="I2019" s="2">
        <v>920</v>
      </c>
      <c r="J2019" t="s">
        <v>6</v>
      </c>
      <c r="K2019" s="1">
        <v>18621</v>
      </c>
      <c r="L2019" t="s">
        <v>108</v>
      </c>
      <c r="M2019" t="s">
        <v>75</v>
      </c>
      <c r="N2019" t="s">
        <v>24</v>
      </c>
      <c r="O2019" t="s">
        <v>15</v>
      </c>
      <c r="P2019" t="s">
        <v>26</v>
      </c>
      <c r="Q2019">
        <v>9</v>
      </c>
      <c r="R2019">
        <v>27.7</v>
      </c>
      <c r="S2019">
        <f t="shared" si="104"/>
        <v>38880</v>
      </c>
      <c r="T2019">
        <f t="shared" si="105"/>
        <v>16224</v>
      </c>
      <c r="U2019">
        <f t="shared" si="106"/>
        <v>2.3964497041420119</v>
      </c>
      <c r="V2019">
        <v>260</v>
      </c>
      <c r="W2019">
        <v>263</v>
      </c>
      <c r="X2019" t="s">
        <v>107</v>
      </c>
    </row>
    <row r="2020" spans="1:24" hidden="1" x14ac:dyDescent="0.2">
      <c r="A2020">
        <v>35</v>
      </c>
      <c r="B2020" t="s">
        <v>80</v>
      </c>
      <c r="C2020" t="s">
        <v>55</v>
      </c>
      <c r="D2020" t="s">
        <v>99</v>
      </c>
      <c r="E2020" s="2">
        <v>17.309999999999999</v>
      </c>
      <c r="F2020">
        <v>145.35</v>
      </c>
      <c r="G2020" s="2">
        <v>-17.516670000000001</v>
      </c>
      <c r="H2020" s="2">
        <v>145.58330000000001</v>
      </c>
      <c r="I2020" s="2">
        <v>920</v>
      </c>
      <c r="J2020" t="s">
        <v>6</v>
      </c>
      <c r="K2020" s="1">
        <v>18621</v>
      </c>
      <c r="L2020" t="s">
        <v>108</v>
      </c>
      <c r="M2020" t="s">
        <v>75</v>
      </c>
      <c r="N2020" t="s">
        <v>24</v>
      </c>
      <c r="O2020" t="s">
        <v>15</v>
      </c>
      <c r="P2020" t="s">
        <v>26</v>
      </c>
      <c r="Q2020">
        <v>10</v>
      </c>
      <c r="R2020">
        <v>33.74</v>
      </c>
      <c r="S2020">
        <f t="shared" si="104"/>
        <v>38880</v>
      </c>
      <c r="T2020">
        <f t="shared" si="105"/>
        <v>16224</v>
      </c>
      <c r="U2020">
        <f t="shared" si="106"/>
        <v>2.3964497041420119</v>
      </c>
      <c r="V2020">
        <v>260</v>
      </c>
      <c r="W2020">
        <v>263</v>
      </c>
      <c r="X2020" t="s">
        <v>107</v>
      </c>
    </row>
    <row r="2021" spans="1:24" x14ac:dyDescent="0.2">
      <c r="A2021">
        <v>35</v>
      </c>
      <c r="B2021" t="s">
        <v>80</v>
      </c>
      <c r="C2021" t="s">
        <v>55</v>
      </c>
      <c r="D2021" t="s">
        <v>99</v>
      </c>
      <c r="E2021" s="2">
        <v>17.309999999999999</v>
      </c>
      <c r="F2021">
        <v>145.35</v>
      </c>
      <c r="G2021" s="2">
        <v>-17.516670000000001</v>
      </c>
      <c r="H2021" s="2">
        <v>145.58330000000001</v>
      </c>
      <c r="I2021" s="2">
        <v>920</v>
      </c>
      <c r="J2021" t="s">
        <v>6</v>
      </c>
      <c r="K2021" s="1">
        <v>18621</v>
      </c>
      <c r="L2021" t="s">
        <v>108</v>
      </c>
      <c r="M2021" t="s">
        <v>75</v>
      </c>
      <c r="N2021" t="s">
        <v>24</v>
      </c>
      <c r="O2021" t="s">
        <v>15</v>
      </c>
      <c r="P2021" t="s">
        <v>27</v>
      </c>
      <c r="Q2021">
        <v>1</v>
      </c>
      <c r="R2021">
        <v>20.28</v>
      </c>
      <c r="S2021">
        <f t="shared" si="104"/>
        <v>38880</v>
      </c>
      <c r="T2021">
        <f t="shared" si="105"/>
        <v>16224</v>
      </c>
      <c r="U2021">
        <f t="shared" si="106"/>
        <v>2.3964497041420119</v>
      </c>
      <c r="V2021">
        <v>260</v>
      </c>
      <c r="W2021">
        <v>263</v>
      </c>
      <c r="X2021" t="s">
        <v>107</v>
      </c>
    </row>
    <row r="2022" spans="1:24" x14ac:dyDescent="0.2">
      <c r="A2022">
        <v>35</v>
      </c>
      <c r="B2022" t="s">
        <v>80</v>
      </c>
      <c r="C2022" t="s">
        <v>55</v>
      </c>
      <c r="D2022" t="s">
        <v>99</v>
      </c>
      <c r="E2022" s="2">
        <v>17.309999999999999</v>
      </c>
      <c r="F2022">
        <v>145.35</v>
      </c>
      <c r="G2022" s="2">
        <v>-17.516670000000001</v>
      </c>
      <c r="H2022" s="2">
        <v>145.58330000000001</v>
      </c>
      <c r="I2022" s="2">
        <v>920</v>
      </c>
      <c r="J2022" t="s">
        <v>6</v>
      </c>
      <c r="K2022" s="1">
        <v>18621</v>
      </c>
      <c r="L2022" t="s">
        <v>108</v>
      </c>
      <c r="M2022" t="s">
        <v>75</v>
      </c>
      <c r="N2022" t="s">
        <v>24</v>
      </c>
      <c r="O2022" t="s">
        <v>15</v>
      </c>
      <c r="P2022" t="s">
        <v>27</v>
      </c>
      <c r="Q2022">
        <v>2</v>
      </c>
      <c r="R2022">
        <v>16.96</v>
      </c>
      <c r="S2022">
        <f t="shared" si="104"/>
        <v>38880</v>
      </c>
      <c r="T2022">
        <f t="shared" si="105"/>
        <v>16224</v>
      </c>
      <c r="U2022">
        <f t="shared" si="106"/>
        <v>2.3964497041420119</v>
      </c>
      <c r="V2022">
        <v>260</v>
      </c>
      <c r="W2022">
        <v>263</v>
      </c>
      <c r="X2022" t="s">
        <v>107</v>
      </c>
    </row>
    <row r="2023" spans="1:24" x14ac:dyDescent="0.2">
      <c r="A2023">
        <v>35</v>
      </c>
      <c r="B2023" t="s">
        <v>80</v>
      </c>
      <c r="C2023" t="s">
        <v>55</v>
      </c>
      <c r="D2023" t="s">
        <v>99</v>
      </c>
      <c r="E2023" s="2">
        <v>17.309999999999999</v>
      </c>
      <c r="F2023">
        <v>145.35</v>
      </c>
      <c r="G2023" s="2">
        <v>-17.516670000000001</v>
      </c>
      <c r="H2023" s="2">
        <v>145.58330000000001</v>
      </c>
      <c r="I2023" s="2">
        <v>920</v>
      </c>
      <c r="J2023" t="s">
        <v>6</v>
      </c>
      <c r="K2023" s="1">
        <v>18621</v>
      </c>
      <c r="L2023" t="s">
        <v>108</v>
      </c>
      <c r="M2023" t="s">
        <v>75</v>
      </c>
      <c r="N2023" t="s">
        <v>24</v>
      </c>
      <c r="O2023" t="s">
        <v>15</v>
      </c>
      <c r="P2023" t="s">
        <v>27</v>
      </c>
      <c r="Q2023">
        <v>3</v>
      </c>
      <c r="R2023">
        <v>19.649999999999999</v>
      </c>
      <c r="S2023">
        <f t="shared" si="104"/>
        <v>38880</v>
      </c>
      <c r="T2023">
        <f t="shared" si="105"/>
        <v>16224</v>
      </c>
      <c r="U2023">
        <f t="shared" si="106"/>
        <v>2.3964497041420119</v>
      </c>
      <c r="V2023">
        <v>260</v>
      </c>
      <c r="W2023">
        <v>263</v>
      </c>
      <c r="X2023" t="s">
        <v>107</v>
      </c>
    </row>
    <row r="2024" spans="1:24" x14ac:dyDescent="0.2">
      <c r="A2024">
        <v>35</v>
      </c>
      <c r="B2024" t="s">
        <v>80</v>
      </c>
      <c r="C2024" t="s">
        <v>55</v>
      </c>
      <c r="D2024" t="s">
        <v>99</v>
      </c>
      <c r="E2024" s="2">
        <v>17.309999999999999</v>
      </c>
      <c r="F2024">
        <v>145.35</v>
      </c>
      <c r="G2024" s="2">
        <v>-17.516670000000001</v>
      </c>
      <c r="H2024" s="2">
        <v>145.58330000000001</v>
      </c>
      <c r="I2024" s="2">
        <v>920</v>
      </c>
      <c r="J2024" t="s">
        <v>6</v>
      </c>
      <c r="K2024" s="1">
        <v>18621</v>
      </c>
      <c r="L2024" t="s">
        <v>108</v>
      </c>
      <c r="M2024" t="s">
        <v>75</v>
      </c>
      <c r="N2024" t="s">
        <v>24</v>
      </c>
      <c r="O2024" t="s">
        <v>15</v>
      </c>
      <c r="P2024" t="s">
        <v>27</v>
      </c>
      <c r="Q2024">
        <v>4</v>
      </c>
      <c r="R2024">
        <v>17.04</v>
      </c>
      <c r="S2024">
        <f t="shared" si="104"/>
        <v>38880</v>
      </c>
      <c r="T2024">
        <f t="shared" si="105"/>
        <v>16224</v>
      </c>
      <c r="U2024">
        <f t="shared" si="106"/>
        <v>2.3964497041420119</v>
      </c>
      <c r="V2024">
        <v>260</v>
      </c>
      <c r="W2024">
        <v>263</v>
      </c>
      <c r="X2024" t="s">
        <v>107</v>
      </c>
    </row>
    <row r="2025" spans="1:24" x14ac:dyDescent="0.2">
      <c r="A2025">
        <v>35</v>
      </c>
      <c r="B2025" t="s">
        <v>80</v>
      </c>
      <c r="C2025" t="s">
        <v>55</v>
      </c>
      <c r="D2025" t="s">
        <v>99</v>
      </c>
      <c r="E2025" s="2">
        <v>17.309999999999999</v>
      </c>
      <c r="F2025">
        <v>145.35</v>
      </c>
      <c r="G2025" s="2">
        <v>-17.516670000000001</v>
      </c>
      <c r="H2025" s="2">
        <v>145.58330000000001</v>
      </c>
      <c r="I2025" s="2">
        <v>920</v>
      </c>
      <c r="J2025" t="s">
        <v>6</v>
      </c>
      <c r="K2025" s="1">
        <v>18621</v>
      </c>
      <c r="L2025" t="s">
        <v>108</v>
      </c>
      <c r="M2025" t="s">
        <v>75</v>
      </c>
      <c r="N2025" t="s">
        <v>24</v>
      </c>
      <c r="O2025" t="s">
        <v>15</v>
      </c>
      <c r="P2025" t="s">
        <v>27</v>
      </c>
      <c r="Q2025">
        <v>5</v>
      </c>
      <c r="R2025">
        <v>16.899999999999999</v>
      </c>
      <c r="S2025">
        <f t="shared" si="104"/>
        <v>38880</v>
      </c>
      <c r="T2025">
        <f t="shared" si="105"/>
        <v>16224</v>
      </c>
      <c r="U2025">
        <f t="shared" si="106"/>
        <v>2.3964497041420119</v>
      </c>
      <c r="V2025">
        <v>260</v>
      </c>
      <c r="W2025">
        <v>263</v>
      </c>
      <c r="X2025" t="s">
        <v>107</v>
      </c>
    </row>
    <row r="2026" spans="1:24" x14ac:dyDescent="0.2">
      <c r="A2026">
        <v>35</v>
      </c>
      <c r="B2026" t="s">
        <v>80</v>
      </c>
      <c r="C2026" t="s">
        <v>55</v>
      </c>
      <c r="D2026" t="s">
        <v>99</v>
      </c>
      <c r="E2026" s="2">
        <v>17.309999999999999</v>
      </c>
      <c r="F2026">
        <v>145.35</v>
      </c>
      <c r="G2026" s="2">
        <v>-17.516670000000001</v>
      </c>
      <c r="H2026" s="2">
        <v>145.58330000000001</v>
      </c>
      <c r="I2026" s="2">
        <v>920</v>
      </c>
      <c r="J2026" t="s">
        <v>6</v>
      </c>
      <c r="K2026" s="1">
        <v>18621</v>
      </c>
      <c r="L2026" t="s">
        <v>108</v>
      </c>
      <c r="M2026" t="s">
        <v>75</v>
      </c>
      <c r="N2026" t="s">
        <v>24</v>
      </c>
      <c r="O2026" t="s">
        <v>15</v>
      </c>
      <c r="P2026" t="s">
        <v>27</v>
      </c>
      <c r="Q2026">
        <v>6</v>
      </c>
      <c r="R2026">
        <v>10.07</v>
      </c>
      <c r="S2026">
        <f t="shared" si="104"/>
        <v>38880</v>
      </c>
      <c r="T2026">
        <f t="shared" si="105"/>
        <v>16224</v>
      </c>
      <c r="U2026">
        <f t="shared" si="106"/>
        <v>2.3964497041420119</v>
      </c>
      <c r="V2026">
        <v>260</v>
      </c>
      <c r="W2026">
        <v>263</v>
      </c>
      <c r="X2026" t="s">
        <v>107</v>
      </c>
    </row>
    <row r="2027" spans="1:24" x14ac:dyDescent="0.2">
      <c r="A2027">
        <v>35</v>
      </c>
      <c r="B2027" t="s">
        <v>80</v>
      </c>
      <c r="C2027" t="s">
        <v>55</v>
      </c>
      <c r="D2027" t="s">
        <v>99</v>
      </c>
      <c r="E2027" s="2">
        <v>17.309999999999999</v>
      </c>
      <c r="F2027">
        <v>145.35</v>
      </c>
      <c r="G2027" s="2">
        <v>-17.516670000000001</v>
      </c>
      <c r="H2027" s="2">
        <v>145.58330000000001</v>
      </c>
      <c r="I2027" s="2">
        <v>920</v>
      </c>
      <c r="J2027" t="s">
        <v>6</v>
      </c>
      <c r="K2027" s="1">
        <v>18621</v>
      </c>
      <c r="L2027" t="s">
        <v>108</v>
      </c>
      <c r="M2027" t="s">
        <v>75</v>
      </c>
      <c r="N2027" t="s">
        <v>24</v>
      </c>
      <c r="O2027" t="s">
        <v>15</v>
      </c>
      <c r="P2027" t="s">
        <v>27</v>
      </c>
      <c r="Q2027">
        <v>7</v>
      </c>
      <c r="R2027">
        <v>17.59</v>
      </c>
      <c r="S2027">
        <f t="shared" si="104"/>
        <v>38880</v>
      </c>
      <c r="T2027">
        <f t="shared" si="105"/>
        <v>16224</v>
      </c>
      <c r="U2027">
        <f t="shared" si="106"/>
        <v>2.3964497041420119</v>
      </c>
      <c r="V2027">
        <v>260</v>
      </c>
      <c r="W2027">
        <v>263</v>
      </c>
      <c r="X2027" t="s">
        <v>107</v>
      </c>
    </row>
    <row r="2028" spans="1:24" x14ac:dyDescent="0.2">
      <c r="A2028">
        <v>35</v>
      </c>
      <c r="B2028" t="s">
        <v>80</v>
      </c>
      <c r="C2028" t="s">
        <v>55</v>
      </c>
      <c r="D2028" t="s">
        <v>99</v>
      </c>
      <c r="E2028" s="2">
        <v>17.309999999999999</v>
      </c>
      <c r="F2028">
        <v>145.35</v>
      </c>
      <c r="G2028" s="2">
        <v>-17.516670000000001</v>
      </c>
      <c r="H2028" s="2">
        <v>145.58330000000001</v>
      </c>
      <c r="I2028" s="2">
        <v>920</v>
      </c>
      <c r="J2028" t="s">
        <v>6</v>
      </c>
      <c r="K2028" s="1">
        <v>18621</v>
      </c>
      <c r="L2028" t="s">
        <v>108</v>
      </c>
      <c r="M2028" t="s">
        <v>75</v>
      </c>
      <c r="N2028" t="s">
        <v>24</v>
      </c>
      <c r="O2028" t="s">
        <v>15</v>
      </c>
      <c r="P2028" t="s">
        <v>27</v>
      </c>
      <c r="Q2028">
        <v>8</v>
      </c>
      <c r="R2028">
        <v>20.8</v>
      </c>
      <c r="S2028">
        <f t="shared" si="104"/>
        <v>38880</v>
      </c>
      <c r="T2028">
        <f t="shared" si="105"/>
        <v>16224</v>
      </c>
      <c r="U2028">
        <f t="shared" si="106"/>
        <v>2.3964497041420119</v>
      </c>
      <c r="V2028">
        <v>260</v>
      </c>
      <c r="W2028">
        <v>263</v>
      </c>
      <c r="X2028" t="s">
        <v>107</v>
      </c>
    </row>
    <row r="2029" spans="1:24" x14ac:dyDescent="0.2">
      <c r="A2029">
        <v>35</v>
      </c>
      <c r="B2029" t="s">
        <v>80</v>
      </c>
      <c r="C2029" t="s">
        <v>55</v>
      </c>
      <c r="D2029" t="s">
        <v>99</v>
      </c>
      <c r="E2029" s="2">
        <v>17.309999999999999</v>
      </c>
      <c r="F2029">
        <v>145.35</v>
      </c>
      <c r="G2029" s="2">
        <v>-17.516670000000001</v>
      </c>
      <c r="H2029" s="2">
        <v>145.58330000000001</v>
      </c>
      <c r="I2029" s="2">
        <v>920</v>
      </c>
      <c r="J2029" t="s">
        <v>6</v>
      </c>
      <c r="K2029" s="1">
        <v>18621</v>
      </c>
      <c r="L2029" t="s">
        <v>108</v>
      </c>
      <c r="M2029" t="s">
        <v>75</v>
      </c>
      <c r="N2029" t="s">
        <v>24</v>
      </c>
      <c r="O2029" t="s">
        <v>15</v>
      </c>
      <c r="P2029" t="s">
        <v>27</v>
      </c>
      <c r="Q2029">
        <v>9</v>
      </c>
      <c r="R2029">
        <v>17.72</v>
      </c>
      <c r="S2029">
        <f t="shared" si="104"/>
        <v>38880</v>
      </c>
      <c r="T2029">
        <f t="shared" si="105"/>
        <v>16224</v>
      </c>
      <c r="U2029">
        <f t="shared" si="106"/>
        <v>2.3964497041420119</v>
      </c>
      <c r="V2029">
        <v>260</v>
      </c>
      <c r="W2029">
        <v>263</v>
      </c>
      <c r="X2029" t="s">
        <v>107</v>
      </c>
    </row>
    <row r="2030" spans="1:24" x14ac:dyDescent="0.2">
      <c r="A2030">
        <v>35</v>
      </c>
      <c r="B2030" t="s">
        <v>80</v>
      </c>
      <c r="C2030" t="s">
        <v>55</v>
      </c>
      <c r="D2030" t="s">
        <v>99</v>
      </c>
      <c r="E2030" s="2">
        <v>17.309999999999999</v>
      </c>
      <c r="F2030">
        <v>145.35</v>
      </c>
      <c r="G2030" s="2">
        <v>-17.516670000000001</v>
      </c>
      <c r="H2030" s="2">
        <v>145.58330000000001</v>
      </c>
      <c r="I2030" s="2">
        <v>920</v>
      </c>
      <c r="J2030" t="s">
        <v>6</v>
      </c>
      <c r="K2030" s="1">
        <v>18621</v>
      </c>
      <c r="L2030" t="s">
        <v>108</v>
      </c>
      <c r="M2030" t="s">
        <v>75</v>
      </c>
      <c r="N2030" t="s">
        <v>24</v>
      </c>
      <c r="O2030" t="s">
        <v>15</v>
      </c>
      <c r="P2030" t="s">
        <v>27</v>
      </c>
      <c r="Q2030">
        <v>10</v>
      </c>
      <c r="R2030">
        <v>19.690000000000001</v>
      </c>
      <c r="S2030">
        <f t="shared" si="104"/>
        <v>38880</v>
      </c>
      <c r="T2030">
        <f t="shared" si="105"/>
        <v>16224</v>
      </c>
      <c r="U2030">
        <f t="shared" si="106"/>
        <v>2.3964497041420119</v>
      </c>
      <c r="V2030">
        <v>260</v>
      </c>
      <c r="W2030">
        <v>263</v>
      </c>
      <c r="X2030" t="s">
        <v>107</v>
      </c>
    </row>
    <row r="2031" spans="1:24" x14ac:dyDescent="0.2">
      <c r="A2031">
        <v>35</v>
      </c>
      <c r="B2031" t="s">
        <v>80</v>
      </c>
      <c r="C2031" t="s">
        <v>55</v>
      </c>
      <c r="D2031" t="s">
        <v>99</v>
      </c>
      <c r="E2031" s="2">
        <v>17.309999999999999</v>
      </c>
      <c r="F2031">
        <v>145.35</v>
      </c>
      <c r="G2031" s="2">
        <v>-17.516670000000001</v>
      </c>
      <c r="H2031" s="2">
        <v>145.58330000000001</v>
      </c>
      <c r="I2031" s="2">
        <v>920</v>
      </c>
      <c r="J2031" t="s">
        <v>6</v>
      </c>
      <c r="K2031" s="1">
        <v>18621</v>
      </c>
      <c r="L2031" t="s">
        <v>108</v>
      </c>
      <c r="M2031" t="s">
        <v>75</v>
      </c>
      <c r="N2031" t="s">
        <v>24</v>
      </c>
      <c r="O2031" t="s">
        <v>18</v>
      </c>
      <c r="P2031" t="s">
        <v>27</v>
      </c>
      <c r="Q2031">
        <v>1</v>
      </c>
      <c r="R2031">
        <v>10.14</v>
      </c>
      <c r="S2031">
        <f t="shared" si="104"/>
        <v>38880</v>
      </c>
      <c r="T2031">
        <f t="shared" si="105"/>
        <v>16224</v>
      </c>
      <c r="U2031">
        <f t="shared" si="106"/>
        <v>2.3964497041420119</v>
      </c>
      <c r="V2031">
        <v>260</v>
      </c>
      <c r="W2031">
        <v>263</v>
      </c>
      <c r="X2031" t="s">
        <v>107</v>
      </c>
    </row>
    <row r="2032" spans="1:24" x14ac:dyDescent="0.2">
      <c r="A2032">
        <v>35</v>
      </c>
      <c r="B2032" t="s">
        <v>80</v>
      </c>
      <c r="C2032" t="s">
        <v>55</v>
      </c>
      <c r="D2032" t="s">
        <v>99</v>
      </c>
      <c r="E2032" s="2">
        <v>17.309999999999999</v>
      </c>
      <c r="F2032">
        <v>145.35</v>
      </c>
      <c r="G2032" s="2">
        <v>-17.516670000000001</v>
      </c>
      <c r="H2032" s="2">
        <v>145.58330000000001</v>
      </c>
      <c r="I2032" s="2">
        <v>920</v>
      </c>
      <c r="J2032" t="s">
        <v>6</v>
      </c>
      <c r="K2032" s="1">
        <v>18621</v>
      </c>
      <c r="L2032" t="s">
        <v>108</v>
      </c>
      <c r="M2032" t="s">
        <v>75</v>
      </c>
      <c r="N2032" t="s">
        <v>24</v>
      </c>
      <c r="O2032" t="s">
        <v>18</v>
      </c>
      <c r="P2032" t="s">
        <v>27</v>
      </c>
      <c r="Q2032">
        <v>2</v>
      </c>
      <c r="R2032">
        <v>13.04</v>
      </c>
      <c r="S2032">
        <f t="shared" si="104"/>
        <v>38880</v>
      </c>
      <c r="T2032">
        <f t="shared" si="105"/>
        <v>16224</v>
      </c>
      <c r="U2032">
        <f t="shared" si="106"/>
        <v>2.3964497041420119</v>
      </c>
      <c r="V2032">
        <v>260</v>
      </c>
      <c r="W2032">
        <v>263</v>
      </c>
      <c r="X2032" t="s">
        <v>107</v>
      </c>
    </row>
    <row r="2033" spans="1:24" x14ac:dyDescent="0.2">
      <c r="A2033">
        <v>35</v>
      </c>
      <c r="B2033" t="s">
        <v>80</v>
      </c>
      <c r="C2033" t="s">
        <v>55</v>
      </c>
      <c r="D2033" t="s">
        <v>99</v>
      </c>
      <c r="E2033" s="2">
        <v>17.309999999999999</v>
      </c>
      <c r="F2033">
        <v>145.35</v>
      </c>
      <c r="G2033" s="2">
        <v>-17.516670000000001</v>
      </c>
      <c r="H2033" s="2">
        <v>145.58330000000001</v>
      </c>
      <c r="I2033" s="2">
        <v>920</v>
      </c>
      <c r="J2033" t="s">
        <v>6</v>
      </c>
      <c r="K2033" s="1">
        <v>18621</v>
      </c>
      <c r="L2033" t="s">
        <v>108</v>
      </c>
      <c r="M2033" t="s">
        <v>75</v>
      </c>
      <c r="N2033" t="s">
        <v>24</v>
      </c>
      <c r="O2033" t="s">
        <v>18</v>
      </c>
      <c r="P2033" t="s">
        <v>27</v>
      </c>
      <c r="Q2033">
        <v>3</v>
      </c>
      <c r="R2033">
        <v>10.1</v>
      </c>
      <c r="S2033">
        <f t="shared" si="104"/>
        <v>38880</v>
      </c>
      <c r="T2033">
        <f t="shared" si="105"/>
        <v>16224</v>
      </c>
      <c r="U2033">
        <f t="shared" si="106"/>
        <v>2.3964497041420119</v>
      </c>
      <c r="V2033">
        <v>260</v>
      </c>
      <c r="W2033">
        <v>263</v>
      </c>
      <c r="X2033" t="s">
        <v>107</v>
      </c>
    </row>
    <row r="2034" spans="1:24" x14ac:dyDescent="0.2">
      <c r="A2034">
        <v>35</v>
      </c>
      <c r="B2034" t="s">
        <v>80</v>
      </c>
      <c r="C2034" t="s">
        <v>55</v>
      </c>
      <c r="D2034" t="s">
        <v>99</v>
      </c>
      <c r="E2034" s="2">
        <v>17.309999999999999</v>
      </c>
      <c r="F2034">
        <v>145.35</v>
      </c>
      <c r="G2034" s="2">
        <v>-17.516670000000001</v>
      </c>
      <c r="H2034" s="2">
        <v>145.58330000000001</v>
      </c>
      <c r="I2034" s="2">
        <v>920</v>
      </c>
      <c r="J2034" t="s">
        <v>6</v>
      </c>
      <c r="K2034" s="1">
        <v>18621</v>
      </c>
      <c r="L2034" t="s">
        <v>108</v>
      </c>
      <c r="M2034" t="s">
        <v>75</v>
      </c>
      <c r="N2034" t="s">
        <v>24</v>
      </c>
      <c r="O2034" t="s">
        <v>18</v>
      </c>
      <c r="P2034" t="s">
        <v>27</v>
      </c>
      <c r="Q2034">
        <v>4</v>
      </c>
      <c r="R2034">
        <v>11.42</v>
      </c>
      <c r="S2034">
        <f t="shared" si="104"/>
        <v>38880</v>
      </c>
      <c r="T2034">
        <f t="shared" si="105"/>
        <v>16224</v>
      </c>
      <c r="U2034">
        <f t="shared" si="106"/>
        <v>2.3964497041420119</v>
      </c>
      <c r="V2034">
        <v>260</v>
      </c>
      <c r="W2034">
        <v>263</v>
      </c>
      <c r="X2034" t="s">
        <v>107</v>
      </c>
    </row>
    <row r="2035" spans="1:24" x14ac:dyDescent="0.2">
      <c r="A2035">
        <v>35</v>
      </c>
      <c r="B2035" t="s">
        <v>80</v>
      </c>
      <c r="C2035" t="s">
        <v>55</v>
      </c>
      <c r="D2035" t="s">
        <v>99</v>
      </c>
      <c r="E2035" s="2">
        <v>17.309999999999999</v>
      </c>
      <c r="F2035">
        <v>145.35</v>
      </c>
      <c r="G2035" s="2">
        <v>-17.516670000000001</v>
      </c>
      <c r="H2035" s="2">
        <v>145.58330000000001</v>
      </c>
      <c r="I2035" s="2">
        <v>920</v>
      </c>
      <c r="J2035" t="s">
        <v>6</v>
      </c>
      <c r="K2035" s="1">
        <v>18621</v>
      </c>
      <c r="L2035" t="s">
        <v>108</v>
      </c>
      <c r="M2035" t="s">
        <v>75</v>
      </c>
      <c r="N2035" t="s">
        <v>24</v>
      </c>
      <c r="O2035" t="s">
        <v>18</v>
      </c>
      <c r="P2035" t="s">
        <v>27</v>
      </c>
      <c r="Q2035">
        <v>5</v>
      </c>
      <c r="R2035">
        <v>12.45</v>
      </c>
      <c r="S2035">
        <f t="shared" si="104"/>
        <v>38880</v>
      </c>
      <c r="T2035">
        <f t="shared" si="105"/>
        <v>16224</v>
      </c>
      <c r="U2035">
        <f t="shared" si="106"/>
        <v>2.3964497041420119</v>
      </c>
      <c r="V2035">
        <v>260</v>
      </c>
      <c r="W2035">
        <v>263</v>
      </c>
      <c r="X2035" t="s">
        <v>107</v>
      </c>
    </row>
    <row r="2036" spans="1:24" x14ac:dyDescent="0.2">
      <c r="A2036">
        <v>35</v>
      </c>
      <c r="B2036" t="s">
        <v>80</v>
      </c>
      <c r="C2036" t="s">
        <v>55</v>
      </c>
      <c r="D2036" t="s">
        <v>99</v>
      </c>
      <c r="E2036" s="2">
        <v>17.309999999999999</v>
      </c>
      <c r="F2036">
        <v>145.35</v>
      </c>
      <c r="G2036" s="2">
        <v>-17.516670000000001</v>
      </c>
      <c r="H2036" s="2">
        <v>145.58330000000001</v>
      </c>
      <c r="I2036" s="2">
        <v>920</v>
      </c>
      <c r="J2036" t="s">
        <v>6</v>
      </c>
      <c r="K2036" s="1">
        <v>18621</v>
      </c>
      <c r="L2036" t="s">
        <v>108</v>
      </c>
      <c r="M2036" t="s">
        <v>75</v>
      </c>
      <c r="N2036" t="s">
        <v>24</v>
      </c>
      <c r="O2036" t="s">
        <v>18</v>
      </c>
      <c r="P2036" t="s">
        <v>27</v>
      </c>
      <c r="Q2036">
        <v>6</v>
      </c>
      <c r="R2036">
        <v>11.84</v>
      </c>
      <c r="S2036">
        <f t="shared" si="104"/>
        <v>38880</v>
      </c>
      <c r="T2036">
        <f t="shared" si="105"/>
        <v>16224</v>
      </c>
      <c r="U2036">
        <f t="shared" si="106"/>
        <v>2.3964497041420119</v>
      </c>
      <c r="V2036">
        <v>260</v>
      </c>
      <c r="W2036">
        <v>263</v>
      </c>
      <c r="X2036" t="s">
        <v>107</v>
      </c>
    </row>
    <row r="2037" spans="1:24" x14ac:dyDescent="0.2">
      <c r="A2037">
        <v>35</v>
      </c>
      <c r="B2037" t="s">
        <v>80</v>
      </c>
      <c r="C2037" t="s">
        <v>55</v>
      </c>
      <c r="D2037" t="s">
        <v>99</v>
      </c>
      <c r="E2037" s="2">
        <v>17.309999999999999</v>
      </c>
      <c r="F2037">
        <v>145.35</v>
      </c>
      <c r="G2037" s="2">
        <v>-17.516670000000001</v>
      </c>
      <c r="H2037" s="2">
        <v>145.58330000000001</v>
      </c>
      <c r="I2037" s="2">
        <v>920</v>
      </c>
      <c r="J2037" t="s">
        <v>6</v>
      </c>
      <c r="K2037" s="1">
        <v>18621</v>
      </c>
      <c r="L2037" t="s">
        <v>108</v>
      </c>
      <c r="M2037" t="s">
        <v>75</v>
      </c>
      <c r="N2037" t="s">
        <v>24</v>
      </c>
      <c r="O2037" t="s">
        <v>18</v>
      </c>
      <c r="P2037" t="s">
        <v>27</v>
      </c>
      <c r="Q2037">
        <v>7</v>
      </c>
      <c r="R2037">
        <v>14.36</v>
      </c>
      <c r="S2037">
        <f t="shared" si="104"/>
        <v>38880</v>
      </c>
      <c r="T2037">
        <f t="shared" si="105"/>
        <v>16224</v>
      </c>
      <c r="U2037">
        <f t="shared" si="106"/>
        <v>2.3964497041420119</v>
      </c>
      <c r="V2037">
        <v>260</v>
      </c>
      <c r="W2037">
        <v>263</v>
      </c>
      <c r="X2037" t="s">
        <v>107</v>
      </c>
    </row>
    <row r="2038" spans="1:24" x14ac:dyDescent="0.2">
      <c r="A2038">
        <v>35</v>
      </c>
      <c r="B2038" t="s">
        <v>80</v>
      </c>
      <c r="C2038" t="s">
        <v>55</v>
      </c>
      <c r="D2038" t="s">
        <v>99</v>
      </c>
      <c r="E2038" s="2">
        <v>17.309999999999999</v>
      </c>
      <c r="F2038">
        <v>145.35</v>
      </c>
      <c r="G2038" s="2">
        <v>-17.516670000000001</v>
      </c>
      <c r="H2038" s="2">
        <v>145.58330000000001</v>
      </c>
      <c r="I2038" s="2">
        <v>920</v>
      </c>
      <c r="J2038" t="s">
        <v>6</v>
      </c>
      <c r="K2038" s="1">
        <v>18621</v>
      </c>
      <c r="L2038" t="s">
        <v>108</v>
      </c>
      <c r="M2038" t="s">
        <v>75</v>
      </c>
      <c r="N2038" t="s">
        <v>24</v>
      </c>
      <c r="O2038" t="s">
        <v>18</v>
      </c>
      <c r="P2038" t="s">
        <v>27</v>
      </c>
      <c r="Q2038">
        <v>8</v>
      </c>
      <c r="R2038">
        <v>11.64</v>
      </c>
      <c r="S2038">
        <f t="shared" si="104"/>
        <v>38880</v>
      </c>
      <c r="T2038">
        <f t="shared" si="105"/>
        <v>16224</v>
      </c>
      <c r="U2038">
        <f t="shared" si="106"/>
        <v>2.3964497041420119</v>
      </c>
      <c r="V2038">
        <v>260</v>
      </c>
      <c r="W2038">
        <v>263</v>
      </c>
      <c r="X2038" t="s">
        <v>107</v>
      </c>
    </row>
    <row r="2039" spans="1:24" x14ac:dyDescent="0.2">
      <c r="A2039">
        <v>35</v>
      </c>
      <c r="B2039" t="s">
        <v>80</v>
      </c>
      <c r="C2039" t="s">
        <v>55</v>
      </c>
      <c r="D2039" t="s">
        <v>99</v>
      </c>
      <c r="E2039" s="2">
        <v>17.309999999999999</v>
      </c>
      <c r="F2039">
        <v>145.35</v>
      </c>
      <c r="G2039" s="2">
        <v>-17.516670000000001</v>
      </c>
      <c r="H2039" s="2">
        <v>145.58330000000001</v>
      </c>
      <c r="I2039" s="2">
        <v>920</v>
      </c>
      <c r="J2039" t="s">
        <v>6</v>
      </c>
      <c r="K2039" s="1">
        <v>18621</v>
      </c>
      <c r="L2039" t="s">
        <v>108</v>
      </c>
      <c r="M2039" t="s">
        <v>75</v>
      </c>
      <c r="N2039" t="s">
        <v>24</v>
      </c>
      <c r="O2039" t="s">
        <v>18</v>
      </c>
      <c r="P2039" t="s">
        <v>27</v>
      </c>
      <c r="Q2039">
        <v>9</v>
      </c>
      <c r="R2039">
        <v>9.1199999999999992</v>
      </c>
      <c r="S2039">
        <f t="shared" si="104"/>
        <v>38880</v>
      </c>
      <c r="T2039">
        <f t="shared" si="105"/>
        <v>16224</v>
      </c>
      <c r="U2039">
        <f t="shared" si="106"/>
        <v>2.3964497041420119</v>
      </c>
      <c r="V2039">
        <v>260</v>
      </c>
      <c r="W2039">
        <v>263</v>
      </c>
      <c r="X2039" t="s">
        <v>107</v>
      </c>
    </row>
    <row r="2040" spans="1:24" x14ac:dyDescent="0.2">
      <c r="A2040">
        <v>35</v>
      </c>
      <c r="B2040" t="s">
        <v>80</v>
      </c>
      <c r="C2040" t="s">
        <v>55</v>
      </c>
      <c r="D2040" t="s">
        <v>99</v>
      </c>
      <c r="E2040" s="2">
        <v>17.309999999999999</v>
      </c>
      <c r="F2040">
        <v>145.35</v>
      </c>
      <c r="G2040" s="2">
        <v>-17.516670000000001</v>
      </c>
      <c r="H2040" s="2">
        <v>145.58330000000001</v>
      </c>
      <c r="I2040" s="2">
        <v>920</v>
      </c>
      <c r="J2040" t="s">
        <v>6</v>
      </c>
      <c r="K2040" s="1">
        <v>18621</v>
      </c>
      <c r="L2040" t="s">
        <v>108</v>
      </c>
      <c r="M2040" t="s">
        <v>75</v>
      </c>
      <c r="N2040" t="s">
        <v>24</v>
      </c>
      <c r="O2040" t="s">
        <v>18</v>
      </c>
      <c r="P2040" t="s">
        <v>27</v>
      </c>
      <c r="Q2040">
        <v>10</v>
      </c>
      <c r="R2040">
        <v>8.36</v>
      </c>
      <c r="S2040">
        <f t="shared" si="104"/>
        <v>38880</v>
      </c>
      <c r="T2040">
        <f t="shared" si="105"/>
        <v>16224</v>
      </c>
      <c r="U2040">
        <f t="shared" si="106"/>
        <v>2.3964497041420119</v>
      </c>
      <c r="V2040">
        <v>260</v>
      </c>
      <c r="W2040">
        <v>263</v>
      </c>
      <c r="X2040" t="s">
        <v>107</v>
      </c>
    </row>
    <row r="2041" spans="1:24" hidden="1" x14ac:dyDescent="0.2">
      <c r="A2041">
        <v>36</v>
      </c>
      <c r="B2041" t="s">
        <v>80</v>
      </c>
      <c r="C2041" t="s">
        <v>55</v>
      </c>
      <c r="D2041" t="s">
        <v>109</v>
      </c>
      <c r="E2041" s="2">
        <v>17.3</v>
      </c>
      <c r="F2041">
        <v>145.27000000000001</v>
      </c>
      <c r="G2041">
        <v>-17.05</v>
      </c>
      <c r="H2041">
        <v>145.44999999999999</v>
      </c>
      <c r="I2041">
        <v>459</v>
      </c>
      <c r="J2041" t="s">
        <v>6</v>
      </c>
      <c r="K2041" s="1">
        <v>13796</v>
      </c>
      <c r="L2041" t="s">
        <v>110</v>
      </c>
      <c r="M2041" t="s">
        <v>111</v>
      </c>
      <c r="N2041" t="s">
        <v>14</v>
      </c>
      <c r="O2041" t="s">
        <v>15</v>
      </c>
      <c r="P2041" t="s">
        <v>27</v>
      </c>
      <c r="Q2041">
        <v>1</v>
      </c>
      <c r="R2041">
        <v>6.87</v>
      </c>
      <c r="S2041">
        <f>(85+120)*330</f>
        <v>67650</v>
      </c>
      <c r="T2041">
        <f>275*85</f>
        <v>23375</v>
      </c>
      <c r="U2041">
        <f t="shared" si="106"/>
        <v>2.8941176470588235</v>
      </c>
      <c r="V2041">
        <v>347</v>
      </c>
      <c r="W2041">
        <v>370</v>
      </c>
    </row>
    <row r="2042" spans="1:24" hidden="1" x14ac:dyDescent="0.2">
      <c r="A2042">
        <v>36</v>
      </c>
      <c r="B2042" t="s">
        <v>80</v>
      </c>
      <c r="C2042" t="s">
        <v>55</v>
      </c>
      <c r="D2042" t="s">
        <v>109</v>
      </c>
      <c r="E2042" s="2">
        <v>17.3</v>
      </c>
      <c r="F2042">
        <v>145.27000000000001</v>
      </c>
      <c r="G2042">
        <v>-17.05</v>
      </c>
      <c r="H2042">
        <v>145.44999999999999</v>
      </c>
      <c r="I2042">
        <v>459</v>
      </c>
      <c r="J2042" t="s">
        <v>6</v>
      </c>
      <c r="K2042" s="1">
        <v>13796</v>
      </c>
      <c r="L2042" t="s">
        <v>110</v>
      </c>
      <c r="M2042" t="s">
        <v>111</v>
      </c>
      <c r="N2042" t="s">
        <v>14</v>
      </c>
      <c r="O2042" t="s">
        <v>15</v>
      </c>
      <c r="P2042" t="s">
        <v>27</v>
      </c>
      <c r="Q2042">
        <v>2</v>
      </c>
      <c r="R2042">
        <v>7.51</v>
      </c>
      <c r="S2042">
        <f t="shared" ref="S2042:S2094" si="107">(85+120)*330</f>
        <v>67650</v>
      </c>
      <c r="T2042">
        <f t="shared" ref="T2042:T2094" si="108">275*85</f>
        <v>23375</v>
      </c>
      <c r="U2042">
        <f t="shared" ref="U2042:U2095" si="109">S2042/T2042</f>
        <v>2.8941176470588235</v>
      </c>
      <c r="V2042">
        <v>347</v>
      </c>
      <c r="W2042">
        <v>370</v>
      </c>
    </row>
    <row r="2043" spans="1:24" hidden="1" x14ac:dyDescent="0.2">
      <c r="A2043">
        <v>36</v>
      </c>
      <c r="B2043" t="s">
        <v>80</v>
      </c>
      <c r="C2043" t="s">
        <v>55</v>
      </c>
      <c r="D2043" t="s">
        <v>109</v>
      </c>
      <c r="E2043" s="2">
        <v>17.3</v>
      </c>
      <c r="F2043">
        <v>145.27000000000001</v>
      </c>
      <c r="G2043">
        <v>-17.05</v>
      </c>
      <c r="H2043">
        <v>145.44999999999999</v>
      </c>
      <c r="I2043">
        <v>459</v>
      </c>
      <c r="J2043" t="s">
        <v>6</v>
      </c>
      <c r="K2043" s="1">
        <v>13796</v>
      </c>
      <c r="L2043" t="s">
        <v>110</v>
      </c>
      <c r="M2043" t="s">
        <v>111</v>
      </c>
      <c r="N2043" t="s">
        <v>14</v>
      </c>
      <c r="O2043" t="s">
        <v>15</v>
      </c>
      <c r="P2043" t="s">
        <v>27</v>
      </c>
      <c r="Q2043">
        <v>3</v>
      </c>
      <c r="R2043">
        <v>10.1</v>
      </c>
      <c r="S2043">
        <f t="shared" si="107"/>
        <v>67650</v>
      </c>
      <c r="T2043">
        <f t="shared" si="108"/>
        <v>23375</v>
      </c>
      <c r="U2043">
        <f t="shared" si="109"/>
        <v>2.8941176470588235</v>
      </c>
      <c r="V2043">
        <v>347</v>
      </c>
      <c r="W2043">
        <v>370</v>
      </c>
    </row>
    <row r="2044" spans="1:24" hidden="1" x14ac:dyDescent="0.2">
      <c r="A2044">
        <v>36</v>
      </c>
      <c r="B2044" t="s">
        <v>80</v>
      </c>
      <c r="C2044" t="s">
        <v>55</v>
      </c>
      <c r="D2044" t="s">
        <v>109</v>
      </c>
      <c r="E2044" s="2">
        <v>17.3</v>
      </c>
      <c r="F2044">
        <v>145.27000000000001</v>
      </c>
      <c r="G2044">
        <v>-17.05</v>
      </c>
      <c r="H2044">
        <v>145.44999999999999</v>
      </c>
      <c r="I2044">
        <v>459</v>
      </c>
      <c r="J2044" t="s">
        <v>6</v>
      </c>
      <c r="K2044" s="1">
        <v>13796</v>
      </c>
      <c r="L2044" t="s">
        <v>110</v>
      </c>
      <c r="M2044" t="s">
        <v>111</v>
      </c>
      <c r="N2044" t="s">
        <v>14</v>
      </c>
      <c r="O2044" t="s">
        <v>15</v>
      </c>
      <c r="P2044" t="s">
        <v>27</v>
      </c>
      <c r="Q2044">
        <v>4</v>
      </c>
      <c r="R2044">
        <v>11.92</v>
      </c>
      <c r="S2044">
        <f t="shared" si="107"/>
        <v>67650</v>
      </c>
      <c r="T2044">
        <f t="shared" si="108"/>
        <v>23375</v>
      </c>
      <c r="U2044">
        <f t="shared" si="109"/>
        <v>2.8941176470588235</v>
      </c>
      <c r="V2044">
        <v>347</v>
      </c>
      <c r="W2044">
        <v>370</v>
      </c>
    </row>
    <row r="2045" spans="1:24" hidden="1" x14ac:dyDescent="0.2">
      <c r="A2045">
        <v>36</v>
      </c>
      <c r="B2045" t="s">
        <v>80</v>
      </c>
      <c r="C2045" t="s">
        <v>55</v>
      </c>
      <c r="D2045" t="s">
        <v>109</v>
      </c>
      <c r="E2045" s="2">
        <v>17.3</v>
      </c>
      <c r="F2045">
        <v>145.27000000000001</v>
      </c>
      <c r="G2045">
        <v>-17.05</v>
      </c>
      <c r="H2045">
        <v>145.44999999999999</v>
      </c>
      <c r="I2045">
        <v>459</v>
      </c>
      <c r="J2045" t="s">
        <v>6</v>
      </c>
      <c r="K2045" s="1">
        <v>13796</v>
      </c>
      <c r="L2045" t="s">
        <v>110</v>
      </c>
      <c r="M2045" t="s">
        <v>111</v>
      </c>
      <c r="N2045" t="s">
        <v>14</v>
      </c>
      <c r="O2045" t="s">
        <v>15</v>
      </c>
      <c r="P2045" t="s">
        <v>27</v>
      </c>
      <c r="Q2045">
        <v>5</v>
      </c>
      <c r="R2045">
        <v>17.09</v>
      </c>
      <c r="S2045">
        <f t="shared" si="107"/>
        <v>67650</v>
      </c>
      <c r="T2045">
        <f t="shared" si="108"/>
        <v>23375</v>
      </c>
      <c r="U2045">
        <f t="shared" si="109"/>
        <v>2.8941176470588235</v>
      </c>
      <c r="V2045">
        <v>347</v>
      </c>
      <c r="W2045">
        <v>370</v>
      </c>
    </row>
    <row r="2046" spans="1:24" hidden="1" x14ac:dyDescent="0.2">
      <c r="A2046">
        <v>36</v>
      </c>
      <c r="B2046" t="s">
        <v>80</v>
      </c>
      <c r="C2046" t="s">
        <v>55</v>
      </c>
      <c r="D2046" t="s">
        <v>109</v>
      </c>
      <c r="E2046" s="2">
        <v>17.3</v>
      </c>
      <c r="F2046">
        <v>145.27000000000001</v>
      </c>
      <c r="G2046">
        <v>-17.05</v>
      </c>
      <c r="H2046">
        <v>145.44999999999999</v>
      </c>
      <c r="I2046">
        <v>459</v>
      </c>
      <c r="J2046" t="s">
        <v>6</v>
      </c>
      <c r="K2046" s="1">
        <v>13796</v>
      </c>
      <c r="L2046" t="s">
        <v>110</v>
      </c>
      <c r="M2046" t="s">
        <v>111</v>
      </c>
      <c r="N2046" t="s">
        <v>14</v>
      </c>
      <c r="O2046" t="s">
        <v>15</v>
      </c>
      <c r="P2046" t="s">
        <v>27</v>
      </c>
      <c r="Q2046">
        <v>6</v>
      </c>
      <c r="R2046">
        <v>17.89</v>
      </c>
      <c r="S2046">
        <f t="shared" si="107"/>
        <v>67650</v>
      </c>
      <c r="T2046">
        <f t="shared" si="108"/>
        <v>23375</v>
      </c>
      <c r="U2046">
        <f t="shared" si="109"/>
        <v>2.8941176470588235</v>
      </c>
      <c r="V2046">
        <v>347</v>
      </c>
      <c r="W2046">
        <v>370</v>
      </c>
    </row>
    <row r="2047" spans="1:24" hidden="1" x14ac:dyDescent="0.2">
      <c r="A2047">
        <v>36</v>
      </c>
      <c r="B2047" t="s">
        <v>80</v>
      </c>
      <c r="C2047" t="s">
        <v>55</v>
      </c>
      <c r="D2047" t="s">
        <v>109</v>
      </c>
      <c r="E2047" s="2">
        <v>17.3</v>
      </c>
      <c r="F2047">
        <v>145.27000000000001</v>
      </c>
      <c r="G2047">
        <v>-17.05</v>
      </c>
      <c r="H2047">
        <v>145.44999999999999</v>
      </c>
      <c r="I2047">
        <v>459</v>
      </c>
      <c r="J2047" t="s">
        <v>6</v>
      </c>
      <c r="K2047" s="1">
        <v>13796</v>
      </c>
      <c r="L2047" t="s">
        <v>110</v>
      </c>
      <c r="M2047" t="s">
        <v>111</v>
      </c>
      <c r="N2047" t="s">
        <v>14</v>
      </c>
      <c r="O2047" t="s">
        <v>16</v>
      </c>
      <c r="P2047" t="s">
        <v>27</v>
      </c>
      <c r="Q2047">
        <v>1</v>
      </c>
      <c r="R2047">
        <v>9.76</v>
      </c>
      <c r="S2047">
        <f t="shared" si="107"/>
        <v>67650</v>
      </c>
      <c r="T2047">
        <f t="shared" si="108"/>
        <v>23375</v>
      </c>
      <c r="U2047">
        <f t="shared" si="109"/>
        <v>2.8941176470588235</v>
      </c>
      <c r="V2047">
        <v>347</v>
      </c>
      <c r="W2047">
        <v>370</v>
      </c>
    </row>
    <row r="2048" spans="1:24" hidden="1" x14ac:dyDescent="0.2">
      <c r="A2048">
        <v>36</v>
      </c>
      <c r="B2048" t="s">
        <v>80</v>
      </c>
      <c r="C2048" t="s">
        <v>55</v>
      </c>
      <c r="D2048" t="s">
        <v>109</v>
      </c>
      <c r="E2048" s="2">
        <v>17.3</v>
      </c>
      <c r="F2048">
        <v>145.27000000000001</v>
      </c>
      <c r="G2048">
        <v>-17.05</v>
      </c>
      <c r="H2048">
        <v>145.44999999999999</v>
      </c>
      <c r="I2048">
        <v>459</v>
      </c>
      <c r="J2048" t="s">
        <v>6</v>
      </c>
      <c r="K2048" s="1">
        <v>13796</v>
      </c>
      <c r="L2048" t="s">
        <v>110</v>
      </c>
      <c r="M2048" t="s">
        <v>111</v>
      </c>
      <c r="N2048" t="s">
        <v>14</v>
      </c>
      <c r="O2048" t="s">
        <v>16</v>
      </c>
      <c r="P2048" t="s">
        <v>27</v>
      </c>
      <c r="Q2048">
        <v>2</v>
      </c>
      <c r="R2048">
        <v>11.36</v>
      </c>
      <c r="S2048">
        <f t="shared" si="107"/>
        <v>67650</v>
      </c>
      <c r="T2048">
        <f t="shared" si="108"/>
        <v>23375</v>
      </c>
      <c r="U2048">
        <f t="shared" si="109"/>
        <v>2.8941176470588235</v>
      </c>
      <c r="V2048">
        <v>347</v>
      </c>
      <c r="W2048">
        <v>370</v>
      </c>
    </row>
    <row r="2049" spans="1:23" hidden="1" x14ac:dyDescent="0.2">
      <c r="A2049">
        <v>36</v>
      </c>
      <c r="B2049" t="s">
        <v>80</v>
      </c>
      <c r="C2049" t="s">
        <v>55</v>
      </c>
      <c r="D2049" t="s">
        <v>109</v>
      </c>
      <c r="E2049" s="2">
        <v>17.3</v>
      </c>
      <c r="F2049">
        <v>145.27000000000001</v>
      </c>
      <c r="G2049">
        <v>-17.05</v>
      </c>
      <c r="H2049">
        <v>145.44999999999999</v>
      </c>
      <c r="I2049">
        <v>459</v>
      </c>
      <c r="J2049" t="s">
        <v>6</v>
      </c>
      <c r="K2049" s="1">
        <v>13796</v>
      </c>
      <c r="L2049" t="s">
        <v>110</v>
      </c>
      <c r="M2049" t="s">
        <v>111</v>
      </c>
      <c r="N2049" t="s">
        <v>14</v>
      </c>
      <c r="O2049" t="s">
        <v>16</v>
      </c>
      <c r="P2049" t="s">
        <v>27</v>
      </c>
      <c r="Q2049">
        <v>3</v>
      </c>
      <c r="R2049">
        <v>11.03</v>
      </c>
      <c r="S2049">
        <f t="shared" si="107"/>
        <v>67650</v>
      </c>
      <c r="T2049">
        <f t="shared" si="108"/>
        <v>23375</v>
      </c>
      <c r="U2049">
        <f t="shared" si="109"/>
        <v>2.8941176470588235</v>
      </c>
      <c r="V2049">
        <v>347</v>
      </c>
      <c r="W2049">
        <v>370</v>
      </c>
    </row>
    <row r="2050" spans="1:23" hidden="1" x14ac:dyDescent="0.2">
      <c r="A2050">
        <v>36</v>
      </c>
      <c r="B2050" t="s">
        <v>80</v>
      </c>
      <c r="C2050" t="s">
        <v>55</v>
      </c>
      <c r="D2050" t="s">
        <v>109</v>
      </c>
      <c r="E2050" s="2">
        <v>17.3</v>
      </c>
      <c r="F2050">
        <v>145.27000000000001</v>
      </c>
      <c r="G2050">
        <v>-17.05</v>
      </c>
      <c r="H2050">
        <v>145.44999999999999</v>
      </c>
      <c r="I2050">
        <v>459</v>
      </c>
      <c r="J2050" t="s">
        <v>6</v>
      </c>
      <c r="K2050" s="1">
        <v>13796</v>
      </c>
      <c r="L2050" t="s">
        <v>110</v>
      </c>
      <c r="M2050" t="s">
        <v>111</v>
      </c>
      <c r="N2050" t="s">
        <v>14</v>
      </c>
      <c r="O2050" t="s">
        <v>16</v>
      </c>
      <c r="P2050" t="s">
        <v>27</v>
      </c>
      <c r="Q2050">
        <v>4</v>
      </c>
      <c r="R2050">
        <v>11.69</v>
      </c>
      <c r="S2050">
        <f t="shared" si="107"/>
        <v>67650</v>
      </c>
      <c r="T2050">
        <f t="shared" si="108"/>
        <v>23375</v>
      </c>
      <c r="U2050">
        <f t="shared" si="109"/>
        <v>2.8941176470588235</v>
      </c>
      <c r="V2050">
        <v>347</v>
      </c>
      <c r="W2050">
        <v>370</v>
      </c>
    </row>
    <row r="2051" spans="1:23" hidden="1" x14ac:dyDescent="0.2">
      <c r="A2051">
        <v>36</v>
      </c>
      <c r="B2051" t="s">
        <v>80</v>
      </c>
      <c r="C2051" t="s">
        <v>55</v>
      </c>
      <c r="D2051" t="s">
        <v>109</v>
      </c>
      <c r="E2051" s="2">
        <v>17.3</v>
      </c>
      <c r="F2051">
        <v>145.27000000000001</v>
      </c>
      <c r="G2051">
        <v>-17.05</v>
      </c>
      <c r="H2051">
        <v>145.44999999999999</v>
      </c>
      <c r="I2051">
        <v>459</v>
      </c>
      <c r="J2051" t="s">
        <v>6</v>
      </c>
      <c r="K2051" s="1">
        <v>13796</v>
      </c>
      <c r="L2051" t="s">
        <v>110</v>
      </c>
      <c r="M2051" t="s">
        <v>111</v>
      </c>
      <c r="N2051" t="s">
        <v>14</v>
      </c>
      <c r="O2051" t="s">
        <v>16</v>
      </c>
      <c r="P2051" t="s">
        <v>27</v>
      </c>
      <c r="Q2051">
        <v>5</v>
      </c>
      <c r="R2051">
        <v>7.82</v>
      </c>
      <c r="S2051">
        <f t="shared" si="107"/>
        <v>67650</v>
      </c>
      <c r="T2051">
        <f t="shared" si="108"/>
        <v>23375</v>
      </c>
      <c r="U2051">
        <f t="shared" si="109"/>
        <v>2.8941176470588235</v>
      </c>
      <c r="V2051">
        <v>347</v>
      </c>
      <c r="W2051">
        <v>370</v>
      </c>
    </row>
    <row r="2052" spans="1:23" hidden="1" x14ac:dyDescent="0.2">
      <c r="A2052">
        <v>36</v>
      </c>
      <c r="B2052" t="s">
        <v>80</v>
      </c>
      <c r="C2052" t="s">
        <v>55</v>
      </c>
      <c r="D2052" t="s">
        <v>109</v>
      </c>
      <c r="E2052" s="2">
        <v>17.3</v>
      </c>
      <c r="F2052">
        <v>145.27000000000001</v>
      </c>
      <c r="G2052">
        <v>-17.05</v>
      </c>
      <c r="H2052">
        <v>145.44999999999999</v>
      </c>
      <c r="I2052">
        <v>459</v>
      </c>
      <c r="J2052" t="s">
        <v>6</v>
      </c>
      <c r="K2052" s="1">
        <v>13796</v>
      </c>
      <c r="L2052" t="s">
        <v>110</v>
      </c>
      <c r="M2052" t="s">
        <v>111</v>
      </c>
      <c r="N2052" t="s">
        <v>14</v>
      </c>
      <c r="O2052" t="s">
        <v>16</v>
      </c>
      <c r="P2052" t="s">
        <v>27</v>
      </c>
      <c r="Q2052">
        <v>6</v>
      </c>
      <c r="R2052">
        <v>7.57</v>
      </c>
      <c r="S2052">
        <f t="shared" si="107"/>
        <v>67650</v>
      </c>
      <c r="T2052">
        <f t="shared" si="108"/>
        <v>23375</v>
      </c>
      <c r="U2052">
        <f t="shared" si="109"/>
        <v>2.8941176470588235</v>
      </c>
      <c r="V2052">
        <v>347</v>
      </c>
      <c r="W2052">
        <v>370</v>
      </c>
    </row>
    <row r="2053" spans="1:23" hidden="1" x14ac:dyDescent="0.2">
      <c r="A2053">
        <v>36</v>
      </c>
      <c r="B2053" t="s">
        <v>80</v>
      </c>
      <c r="C2053" t="s">
        <v>55</v>
      </c>
      <c r="D2053" t="s">
        <v>109</v>
      </c>
      <c r="E2053" s="2">
        <v>17.3</v>
      </c>
      <c r="F2053">
        <v>145.27000000000001</v>
      </c>
      <c r="G2053">
        <v>-17.05</v>
      </c>
      <c r="H2053">
        <v>145.44999999999999</v>
      </c>
      <c r="I2053">
        <v>459</v>
      </c>
      <c r="J2053" t="s">
        <v>6</v>
      </c>
      <c r="K2053" s="1">
        <v>13796</v>
      </c>
      <c r="L2053" t="s">
        <v>110</v>
      </c>
      <c r="M2053" t="s">
        <v>111</v>
      </c>
      <c r="N2053" t="s">
        <v>14</v>
      </c>
      <c r="O2053" t="s">
        <v>18</v>
      </c>
      <c r="P2053" t="s">
        <v>27</v>
      </c>
      <c r="Q2053">
        <v>1</v>
      </c>
      <c r="R2053">
        <v>2.41</v>
      </c>
      <c r="S2053">
        <f t="shared" si="107"/>
        <v>67650</v>
      </c>
      <c r="T2053">
        <f t="shared" si="108"/>
        <v>23375</v>
      </c>
      <c r="U2053">
        <f t="shared" si="109"/>
        <v>2.8941176470588235</v>
      </c>
      <c r="V2053">
        <v>347</v>
      </c>
      <c r="W2053">
        <v>370</v>
      </c>
    </row>
    <row r="2054" spans="1:23" hidden="1" x14ac:dyDescent="0.2">
      <c r="A2054">
        <v>36</v>
      </c>
      <c r="B2054" t="s">
        <v>80</v>
      </c>
      <c r="C2054" t="s">
        <v>55</v>
      </c>
      <c r="D2054" t="s">
        <v>109</v>
      </c>
      <c r="E2054" s="2">
        <v>17.3</v>
      </c>
      <c r="F2054">
        <v>145.27000000000001</v>
      </c>
      <c r="G2054">
        <v>-17.05</v>
      </c>
      <c r="H2054">
        <v>145.44999999999999</v>
      </c>
      <c r="I2054">
        <v>459</v>
      </c>
      <c r="J2054" t="s">
        <v>6</v>
      </c>
      <c r="K2054" s="1">
        <v>13796</v>
      </c>
      <c r="L2054" t="s">
        <v>110</v>
      </c>
      <c r="M2054" t="s">
        <v>111</v>
      </c>
      <c r="N2054" t="s">
        <v>14</v>
      </c>
      <c r="O2054" t="s">
        <v>18</v>
      </c>
      <c r="P2054" t="s">
        <v>27</v>
      </c>
      <c r="Q2054">
        <v>2</v>
      </c>
      <c r="R2054">
        <v>3.27</v>
      </c>
      <c r="S2054">
        <f t="shared" si="107"/>
        <v>67650</v>
      </c>
      <c r="T2054">
        <f t="shared" si="108"/>
        <v>23375</v>
      </c>
      <c r="U2054">
        <f t="shared" si="109"/>
        <v>2.8941176470588235</v>
      </c>
      <c r="V2054">
        <v>347</v>
      </c>
      <c r="W2054">
        <v>370</v>
      </c>
    </row>
    <row r="2055" spans="1:23" hidden="1" x14ac:dyDescent="0.2">
      <c r="A2055">
        <v>36</v>
      </c>
      <c r="B2055" t="s">
        <v>80</v>
      </c>
      <c r="C2055" t="s">
        <v>55</v>
      </c>
      <c r="D2055" t="s">
        <v>109</v>
      </c>
      <c r="E2055" s="2">
        <v>17.3</v>
      </c>
      <c r="F2055">
        <v>145.27000000000001</v>
      </c>
      <c r="G2055">
        <v>-17.05</v>
      </c>
      <c r="H2055">
        <v>145.44999999999999</v>
      </c>
      <c r="I2055">
        <v>459</v>
      </c>
      <c r="J2055" t="s">
        <v>6</v>
      </c>
      <c r="K2055" s="1">
        <v>13796</v>
      </c>
      <c r="L2055" t="s">
        <v>110</v>
      </c>
      <c r="M2055" t="s">
        <v>111</v>
      </c>
      <c r="N2055" t="s">
        <v>14</v>
      </c>
      <c r="O2055" t="s">
        <v>18</v>
      </c>
      <c r="P2055" t="s">
        <v>27</v>
      </c>
      <c r="Q2055">
        <v>3</v>
      </c>
      <c r="R2055">
        <v>2.0699999999999998</v>
      </c>
      <c r="S2055">
        <f t="shared" si="107"/>
        <v>67650</v>
      </c>
      <c r="T2055">
        <f t="shared" si="108"/>
        <v>23375</v>
      </c>
      <c r="U2055">
        <f t="shared" si="109"/>
        <v>2.8941176470588235</v>
      </c>
      <c r="V2055">
        <v>347</v>
      </c>
      <c r="W2055">
        <v>370</v>
      </c>
    </row>
    <row r="2056" spans="1:23" hidden="1" x14ac:dyDescent="0.2">
      <c r="A2056">
        <v>36</v>
      </c>
      <c r="B2056" t="s">
        <v>80</v>
      </c>
      <c r="C2056" t="s">
        <v>55</v>
      </c>
      <c r="D2056" t="s">
        <v>109</v>
      </c>
      <c r="E2056" s="2">
        <v>17.3</v>
      </c>
      <c r="F2056">
        <v>145.27000000000001</v>
      </c>
      <c r="G2056">
        <v>-17.05</v>
      </c>
      <c r="H2056">
        <v>145.44999999999999</v>
      </c>
      <c r="I2056">
        <v>459</v>
      </c>
      <c r="J2056" t="s">
        <v>6</v>
      </c>
      <c r="K2056" s="1">
        <v>13796</v>
      </c>
      <c r="L2056" t="s">
        <v>110</v>
      </c>
      <c r="M2056" t="s">
        <v>111</v>
      </c>
      <c r="N2056" t="s">
        <v>14</v>
      </c>
      <c r="O2056" t="s">
        <v>18</v>
      </c>
      <c r="P2056" t="s">
        <v>27</v>
      </c>
      <c r="Q2056">
        <v>4</v>
      </c>
      <c r="R2056">
        <v>2.67</v>
      </c>
      <c r="S2056">
        <f t="shared" si="107"/>
        <v>67650</v>
      </c>
      <c r="T2056">
        <f t="shared" si="108"/>
        <v>23375</v>
      </c>
      <c r="U2056">
        <f t="shared" si="109"/>
        <v>2.8941176470588235</v>
      </c>
      <c r="V2056">
        <v>347</v>
      </c>
      <c r="W2056">
        <v>370</v>
      </c>
    </row>
    <row r="2057" spans="1:23" hidden="1" x14ac:dyDescent="0.2">
      <c r="A2057">
        <v>36</v>
      </c>
      <c r="B2057" t="s">
        <v>80</v>
      </c>
      <c r="C2057" t="s">
        <v>55</v>
      </c>
      <c r="D2057" t="s">
        <v>109</v>
      </c>
      <c r="E2057" s="2">
        <v>17.3</v>
      </c>
      <c r="F2057">
        <v>145.27000000000001</v>
      </c>
      <c r="G2057">
        <v>-17.05</v>
      </c>
      <c r="H2057">
        <v>145.44999999999999</v>
      </c>
      <c r="I2057">
        <v>459</v>
      </c>
      <c r="J2057" t="s">
        <v>6</v>
      </c>
      <c r="K2057" s="1">
        <v>13796</v>
      </c>
      <c r="L2057" t="s">
        <v>110</v>
      </c>
      <c r="M2057" t="s">
        <v>111</v>
      </c>
      <c r="N2057" t="s">
        <v>14</v>
      </c>
      <c r="O2057" t="s">
        <v>18</v>
      </c>
      <c r="P2057" t="s">
        <v>27</v>
      </c>
      <c r="Q2057">
        <v>5</v>
      </c>
      <c r="R2057">
        <v>2.0499999999999998</v>
      </c>
      <c r="S2057">
        <f t="shared" si="107"/>
        <v>67650</v>
      </c>
      <c r="T2057">
        <f t="shared" si="108"/>
        <v>23375</v>
      </c>
      <c r="U2057">
        <f t="shared" si="109"/>
        <v>2.8941176470588235</v>
      </c>
      <c r="V2057">
        <v>347</v>
      </c>
      <c r="W2057">
        <v>370</v>
      </c>
    </row>
    <row r="2058" spans="1:23" hidden="1" x14ac:dyDescent="0.2">
      <c r="A2058">
        <v>36</v>
      </c>
      <c r="B2058" t="s">
        <v>80</v>
      </c>
      <c r="C2058" t="s">
        <v>55</v>
      </c>
      <c r="D2058" t="s">
        <v>109</v>
      </c>
      <c r="E2058" s="2">
        <v>17.3</v>
      </c>
      <c r="F2058">
        <v>145.27000000000001</v>
      </c>
      <c r="G2058">
        <v>-17.05</v>
      </c>
      <c r="H2058">
        <v>145.44999999999999</v>
      </c>
      <c r="I2058">
        <v>459</v>
      </c>
      <c r="J2058" t="s">
        <v>6</v>
      </c>
      <c r="K2058" s="1">
        <v>13796</v>
      </c>
      <c r="L2058" t="s">
        <v>110</v>
      </c>
      <c r="M2058" t="s">
        <v>111</v>
      </c>
      <c r="N2058" t="s">
        <v>14</v>
      </c>
      <c r="O2058" t="s">
        <v>18</v>
      </c>
      <c r="P2058" t="s">
        <v>27</v>
      </c>
      <c r="Q2058">
        <v>6</v>
      </c>
      <c r="R2058">
        <v>1.93</v>
      </c>
      <c r="S2058">
        <f t="shared" si="107"/>
        <v>67650</v>
      </c>
      <c r="T2058">
        <f t="shared" si="108"/>
        <v>23375</v>
      </c>
      <c r="U2058">
        <f t="shared" si="109"/>
        <v>2.8941176470588235</v>
      </c>
      <c r="V2058">
        <v>347</v>
      </c>
      <c r="W2058">
        <v>370</v>
      </c>
    </row>
    <row r="2059" spans="1:23" hidden="1" x14ac:dyDescent="0.2">
      <c r="A2059">
        <v>36</v>
      </c>
      <c r="B2059" t="s">
        <v>80</v>
      </c>
      <c r="C2059" t="s">
        <v>55</v>
      </c>
      <c r="D2059" t="s">
        <v>109</v>
      </c>
      <c r="E2059" s="2">
        <v>17.3</v>
      </c>
      <c r="F2059">
        <v>145.27000000000001</v>
      </c>
      <c r="G2059">
        <v>-17.05</v>
      </c>
      <c r="H2059">
        <v>145.44999999999999</v>
      </c>
      <c r="I2059">
        <v>459</v>
      </c>
      <c r="J2059" t="s">
        <v>6</v>
      </c>
      <c r="K2059" s="1">
        <v>13796</v>
      </c>
      <c r="L2059" t="s">
        <v>110</v>
      </c>
      <c r="M2059" t="s">
        <v>111</v>
      </c>
      <c r="N2059" t="s">
        <v>14</v>
      </c>
      <c r="O2059" t="s">
        <v>19</v>
      </c>
      <c r="P2059" t="s">
        <v>27</v>
      </c>
      <c r="Q2059">
        <v>1</v>
      </c>
      <c r="R2059">
        <v>9.4700000000000006</v>
      </c>
      <c r="S2059">
        <f t="shared" si="107"/>
        <v>67650</v>
      </c>
      <c r="T2059">
        <f t="shared" si="108"/>
        <v>23375</v>
      </c>
      <c r="U2059">
        <f t="shared" si="109"/>
        <v>2.8941176470588235</v>
      </c>
      <c r="V2059">
        <v>347</v>
      </c>
      <c r="W2059">
        <v>370</v>
      </c>
    </row>
    <row r="2060" spans="1:23" hidden="1" x14ac:dyDescent="0.2">
      <c r="A2060">
        <v>36</v>
      </c>
      <c r="B2060" t="s">
        <v>80</v>
      </c>
      <c r="C2060" t="s">
        <v>55</v>
      </c>
      <c r="D2060" t="s">
        <v>109</v>
      </c>
      <c r="E2060" s="2">
        <v>17.3</v>
      </c>
      <c r="F2060">
        <v>145.27000000000001</v>
      </c>
      <c r="G2060">
        <v>-17.05</v>
      </c>
      <c r="H2060">
        <v>145.44999999999999</v>
      </c>
      <c r="I2060">
        <v>459</v>
      </c>
      <c r="J2060" t="s">
        <v>6</v>
      </c>
      <c r="K2060" s="1">
        <v>13796</v>
      </c>
      <c r="L2060" t="s">
        <v>110</v>
      </c>
      <c r="M2060" t="s">
        <v>111</v>
      </c>
      <c r="N2060" t="s">
        <v>14</v>
      </c>
      <c r="O2060" t="s">
        <v>19</v>
      </c>
      <c r="P2060" t="s">
        <v>27</v>
      </c>
      <c r="Q2060">
        <v>2</v>
      </c>
      <c r="R2060">
        <v>9.0299999999999994</v>
      </c>
      <c r="S2060">
        <f t="shared" si="107"/>
        <v>67650</v>
      </c>
      <c r="T2060">
        <f t="shared" si="108"/>
        <v>23375</v>
      </c>
      <c r="U2060">
        <f t="shared" si="109"/>
        <v>2.8941176470588235</v>
      </c>
      <c r="V2060">
        <v>347</v>
      </c>
      <c r="W2060">
        <v>370</v>
      </c>
    </row>
    <row r="2061" spans="1:23" hidden="1" x14ac:dyDescent="0.2">
      <c r="A2061">
        <v>36</v>
      </c>
      <c r="B2061" t="s">
        <v>80</v>
      </c>
      <c r="C2061" t="s">
        <v>55</v>
      </c>
      <c r="D2061" t="s">
        <v>109</v>
      </c>
      <c r="E2061" s="2">
        <v>17.3</v>
      </c>
      <c r="F2061">
        <v>145.27000000000001</v>
      </c>
      <c r="G2061">
        <v>-17.05</v>
      </c>
      <c r="H2061">
        <v>145.44999999999999</v>
      </c>
      <c r="I2061">
        <v>459</v>
      </c>
      <c r="J2061" t="s">
        <v>6</v>
      </c>
      <c r="K2061" s="1">
        <v>13796</v>
      </c>
      <c r="L2061" t="s">
        <v>110</v>
      </c>
      <c r="M2061" t="s">
        <v>111</v>
      </c>
      <c r="N2061" t="s">
        <v>14</v>
      </c>
      <c r="O2061" t="s">
        <v>19</v>
      </c>
      <c r="P2061" t="s">
        <v>27</v>
      </c>
      <c r="Q2061">
        <v>3</v>
      </c>
      <c r="R2061">
        <v>12.36</v>
      </c>
      <c r="S2061">
        <f t="shared" si="107"/>
        <v>67650</v>
      </c>
      <c r="T2061">
        <f t="shared" si="108"/>
        <v>23375</v>
      </c>
      <c r="U2061">
        <f t="shared" si="109"/>
        <v>2.8941176470588235</v>
      </c>
      <c r="V2061">
        <v>347</v>
      </c>
      <c r="W2061">
        <v>370</v>
      </c>
    </row>
    <row r="2062" spans="1:23" hidden="1" x14ac:dyDescent="0.2">
      <c r="A2062">
        <v>36</v>
      </c>
      <c r="B2062" t="s">
        <v>80</v>
      </c>
      <c r="C2062" t="s">
        <v>55</v>
      </c>
      <c r="D2062" t="s">
        <v>109</v>
      </c>
      <c r="E2062" s="2">
        <v>17.3</v>
      </c>
      <c r="F2062">
        <v>145.27000000000001</v>
      </c>
      <c r="G2062">
        <v>-17.05</v>
      </c>
      <c r="H2062">
        <v>145.44999999999999</v>
      </c>
      <c r="I2062">
        <v>459</v>
      </c>
      <c r="J2062" t="s">
        <v>6</v>
      </c>
      <c r="K2062" s="1">
        <v>13796</v>
      </c>
      <c r="L2062" t="s">
        <v>110</v>
      </c>
      <c r="M2062" t="s">
        <v>111</v>
      </c>
      <c r="N2062" t="s">
        <v>14</v>
      </c>
      <c r="O2062" t="s">
        <v>19</v>
      </c>
      <c r="P2062" t="s">
        <v>27</v>
      </c>
      <c r="Q2062">
        <v>4</v>
      </c>
      <c r="R2062">
        <v>9.66</v>
      </c>
      <c r="S2062">
        <f t="shared" si="107"/>
        <v>67650</v>
      </c>
      <c r="T2062">
        <f t="shared" si="108"/>
        <v>23375</v>
      </c>
      <c r="U2062">
        <f t="shared" si="109"/>
        <v>2.8941176470588235</v>
      </c>
      <c r="V2062">
        <v>347</v>
      </c>
      <c r="W2062">
        <v>370</v>
      </c>
    </row>
    <row r="2063" spans="1:23" hidden="1" x14ac:dyDescent="0.2">
      <c r="A2063">
        <v>36</v>
      </c>
      <c r="B2063" t="s">
        <v>80</v>
      </c>
      <c r="C2063" t="s">
        <v>55</v>
      </c>
      <c r="D2063" t="s">
        <v>109</v>
      </c>
      <c r="E2063" s="2">
        <v>17.3</v>
      </c>
      <c r="F2063">
        <v>145.27000000000001</v>
      </c>
      <c r="G2063">
        <v>-17.05</v>
      </c>
      <c r="H2063">
        <v>145.44999999999999</v>
      </c>
      <c r="I2063">
        <v>459</v>
      </c>
      <c r="J2063" t="s">
        <v>6</v>
      </c>
      <c r="K2063" s="1">
        <v>13796</v>
      </c>
      <c r="L2063" t="s">
        <v>110</v>
      </c>
      <c r="M2063" t="s">
        <v>111</v>
      </c>
      <c r="N2063" t="s">
        <v>14</v>
      </c>
      <c r="O2063" t="s">
        <v>19</v>
      </c>
      <c r="P2063" t="s">
        <v>27</v>
      </c>
      <c r="Q2063">
        <v>5</v>
      </c>
      <c r="R2063">
        <v>3.43</v>
      </c>
      <c r="S2063">
        <f t="shared" si="107"/>
        <v>67650</v>
      </c>
      <c r="T2063">
        <f t="shared" si="108"/>
        <v>23375</v>
      </c>
      <c r="U2063">
        <f t="shared" si="109"/>
        <v>2.8941176470588235</v>
      </c>
      <c r="V2063">
        <v>347</v>
      </c>
      <c r="W2063">
        <v>370</v>
      </c>
    </row>
    <row r="2064" spans="1:23" hidden="1" x14ac:dyDescent="0.2">
      <c r="A2064">
        <v>36</v>
      </c>
      <c r="B2064" t="s">
        <v>80</v>
      </c>
      <c r="C2064" t="s">
        <v>55</v>
      </c>
      <c r="D2064" t="s">
        <v>109</v>
      </c>
      <c r="E2064" s="2">
        <v>17.3</v>
      </c>
      <c r="F2064">
        <v>145.27000000000001</v>
      </c>
      <c r="G2064">
        <v>-17.05</v>
      </c>
      <c r="H2064">
        <v>145.44999999999999</v>
      </c>
      <c r="I2064">
        <v>459</v>
      </c>
      <c r="J2064" t="s">
        <v>6</v>
      </c>
      <c r="K2064" s="1">
        <v>13796</v>
      </c>
      <c r="L2064" t="s">
        <v>110</v>
      </c>
      <c r="M2064" t="s">
        <v>111</v>
      </c>
      <c r="N2064" t="s">
        <v>14</v>
      </c>
      <c r="O2064" t="s">
        <v>19</v>
      </c>
      <c r="P2064" t="s">
        <v>27</v>
      </c>
      <c r="Q2064">
        <v>6</v>
      </c>
      <c r="R2064">
        <v>7.93</v>
      </c>
      <c r="S2064">
        <f t="shared" si="107"/>
        <v>67650</v>
      </c>
      <c r="T2064">
        <f t="shared" si="108"/>
        <v>23375</v>
      </c>
      <c r="U2064">
        <f t="shared" si="109"/>
        <v>2.8941176470588235</v>
      </c>
      <c r="V2064">
        <v>347</v>
      </c>
      <c r="W2064">
        <v>370</v>
      </c>
    </row>
    <row r="2065" spans="1:23" hidden="1" x14ac:dyDescent="0.2">
      <c r="A2065">
        <v>36</v>
      </c>
      <c r="B2065" t="s">
        <v>80</v>
      </c>
      <c r="C2065" t="s">
        <v>55</v>
      </c>
      <c r="D2065" t="s">
        <v>109</v>
      </c>
      <c r="E2065" s="2">
        <v>17.3</v>
      </c>
      <c r="F2065">
        <v>145.27000000000001</v>
      </c>
      <c r="G2065">
        <v>-17.05</v>
      </c>
      <c r="H2065">
        <v>145.44999999999999</v>
      </c>
      <c r="I2065">
        <v>459</v>
      </c>
      <c r="J2065" t="s">
        <v>6</v>
      </c>
      <c r="K2065" s="1">
        <v>13796</v>
      </c>
      <c r="L2065" t="s">
        <v>110</v>
      </c>
      <c r="M2065" t="s">
        <v>111</v>
      </c>
      <c r="N2065" t="s">
        <v>24</v>
      </c>
      <c r="O2065" t="s">
        <v>15</v>
      </c>
      <c r="P2065" t="s">
        <v>26</v>
      </c>
      <c r="Q2065">
        <v>1</v>
      </c>
      <c r="R2065">
        <v>36.14</v>
      </c>
      <c r="S2065">
        <f t="shared" si="107"/>
        <v>67650</v>
      </c>
      <c r="T2065">
        <f t="shared" si="108"/>
        <v>23375</v>
      </c>
      <c r="U2065">
        <f t="shared" si="109"/>
        <v>2.8941176470588235</v>
      </c>
      <c r="V2065">
        <v>347</v>
      </c>
      <c r="W2065">
        <v>370</v>
      </c>
    </row>
    <row r="2066" spans="1:23" hidden="1" x14ac:dyDescent="0.2">
      <c r="A2066">
        <v>36</v>
      </c>
      <c r="B2066" t="s">
        <v>80</v>
      </c>
      <c r="C2066" t="s">
        <v>55</v>
      </c>
      <c r="D2066" t="s">
        <v>109</v>
      </c>
      <c r="E2066" s="2">
        <v>17.3</v>
      </c>
      <c r="F2066">
        <v>145.27000000000001</v>
      </c>
      <c r="G2066">
        <v>-17.05</v>
      </c>
      <c r="H2066">
        <v>145.44999999999999</v>
      </c>
      <c r="I2066">
        <v>459</v>
      </c>
      <c r="J2066" t="s">
        <v>6</v>
      </c>
      <c r="K2066" s="1">
        <v>13796</v>
      </c>
      <c r="L2066" t="s">
        <v>110</v>
      </c>
      <c r="M2066" t="s">
        <v>111</v>
      </c>
      <c r="N2066" t="s">
        <v>24</v>
      </c>
      <c r="O2066" t="s">
        <v>15</v>
      </c>
      <c r="P2066" t="s">
        <v>26</v>
      </c>
      <c r="Q2066">
        <v>2</v>
      </c>
      <c r="R2066">
        <v>32.69</v>
      </c>
      <c r="S2066">
        <f t="shared" si="107"/>
        <v>67650</v>
      </c>
      <c r="T2066">
        <f t="shared" si="108"/>
        <v>23375</v>
      </c>
      <c r="U2066">
        <f t="shared" si="109"/>
        <v>2.8941176470588235</v>
      </c>
      <c r="V2066">
        <v>347</v>
      </c>
      <c r="W2066">
        <v>370</v>
      </c>
    </row>
    <row r="2067" spans="1:23" hidden="1" x14ac:dyDescent="0.2">
      <c r="A2067">
        <v>36</v>
      </c>
      <c r="B2067" t="s">
        <v>80</v>
      </c>
      <c r="C2067" t="s">
        <v>55</v>
      </c>
      <c r="D2067" t="s">
        <v>109</v>
      </c>
      <c r="E2067" s="2">
        <v>17.3</v>
      </c>
      <c r="F2067">
        <v>145.27000000000001</v>
      </c>
      <c r="G2067">
        <v>-17.05</v>
      </c>
      <c r="H2067">
        <v>145.44999999999999</v>
      </c>
      <c r="I2067">
        <v>459</v>
      </c>
      <c r="J2067" t="s">
        <v>6</v>
      </c>
      <c r="K2067" s="1">
        <v>13796</v>
      </c>
      <c r="L2067" t="s">
        <v>110</v>
      </c>
      <c r="M2067" t="s">
        <v>111</v>
      </c>
      <c r="N2067" t="s">
        <v>24</v>
      </c>
      <c r="O2067" t="s">
        <v>15</v>
      </c>
      <c r="P2067" t="s">
        <v>26</v>
      </c>
      <c r="Q2067">
        <v>3</v>
      </c>
      <c r="R2067">
        <v>28.87</v>
      </c>
      <c r="S2067">
        <f t="shared" si="107"/>
        <v>67650</v>
      </c>
      <c r="T2067">
        <f t="shared" si="108"/>
        <v>23375</v>
      </c>
      <c r="U2067">
        <f t="shared" si="109"/>
        <v>2.8941176470588235</v>
      </c>
      <c r="V2067">
        <v>347</v>
      </c>
      <c r="W2067">
        <v>370</v>
      </c>
    </row>
    <row r="2068" spans="1:23" hidden="1" x14ac:dyDescent="0.2">
      <c r="A2068">
        <v>36</v>
      </c>
      <c r="B2068" t="s">
        <v>80</v>
      </c>
      <c r="C2068" t="s">
        <v>55</v>
      </c>
      <c r="D2068" t="s">
        <v>109</v>
      </c>
      <c r="E2068" s="2">
        <v>17.3</v>
      </c>
      <c r="F2068">
        <v>145.27000000000001</v>
      </c>
      <c r="G2068">
        <v>-17.05</v>
      </c>
      <c r="H2068">
        <v>145.44999999999999</v>
      </c>
      <c r="I2068">
        <v>459</v>
      </c>
      <c r="J2068" t="s">
        <v>6</v>
      </c>
      <c r="K2068" s="1">
        <v>13796</v>
      </c>
      <c r="L2068" t="s">
        <v>110</v>
      </c>
      <c r="M2068" t="s">
        <v>111</v>
      </c>
      <c r="N2068" t="s">
        <v>24</v>
      </c>
      <c r="O2068" t="s">
        <v>15</v>
      </c>
      <c r="P2068" t="s">
        <v>26</v>
      </c>
      <c r="Q2068">
        <v>4</v>
      </c>
      <c r="R2068">
        <v>37.49</v>
      </c>
      <c r="S2068">
        <f t="shared" si="107"/>
        <v>67650</v>
      </c>
      <c r="T2068">
        <f t="shared" si="108"/>
        <v>23375</v>
      </c>
      <c r="U2068">
        <f t="shared" si="109"/>
        <v>2.8941176470588235</v>
      </c>
      <c r="V2068">
        <v>347</v>
      </c>
      <c r="W2068">
        <v>370</v>
      </c>
    </row>
    <row r="2069" spans="1:23" hidden="1" x14ac:dyDescent="0.2">
      <c r="A2069">
        <v>36</v>
      </c>
      <c r="B2069" t="s">
        <v>80</v>
      </c>
      <c r="C2069" t="s">
        <v>55</v>
      </c>
      <c r="D2069" t="s">
        <v>109</v>
      </c>
      <c r="E2069" s="2">
        <v>17.3</v>
      </c>
      <c r="F2069">
        <v>145.27000000000001</v>
      </c>
      <c r="G2069">
        <v>-17.05</v>
      </c>
      <c r="H2069">
        <v>145.44999999999999</v>
      </c>
      <c r="I2069">
        <v>459</v>
      </c>
      <c r="J2069" t="s">
        <v>6</v>
      </c>
      <c r="K2069" s="1">
        <v>13796</v>
      </c>
      <c r="L2069" t="s">
        <v>110</v>
      </c>
      <c r="M2069" t="s">
        <v>111</v>
      </c>
      <c r="N2069" t="s">
        <v>24</v>
      </c>
      <c r="O2069" t="s">
        <v>15</v>
      </c>
      <c r="P2069" t="s">
        <v>26</v>
      </c>
      <c r="Q2069">
        <v>5</v>
      </c>
      <c r="R2069">
        <v>41.95</v>
      </c>
      <c r="S2069">
        <f t="shared" si="107"/>
        <v>67650</v>
      </c>
      <c r="T2069">
        <f t="shared" si="108"/>
        <v>23375</v>
      </c>
      <c r="U2069">
        <f t="shared" si="109"/>
        <v>2.8941176470588235</v>
      </c>
      <c r="V2069">
        <v>347</v>
      </c>
      <c r="W2069">
        <v>370</v>
      </c>
    </row>
    <row r="2070" spans="1:23" hidden="1" x14ac:dyDescent="0.2">
      <c r="A2070">
        <v>36</v>
      </c>
      <c r="B2070" t="s">
        <v>80</v>
      </c>
      <c r="C2070" t="s">
        <v>55</v>
      </c>
      <c r="D2070" t="s">
        <v>109</v>
      </c>
      <c r="E2070" s="2">
        <v>17.3</v>
      </c>
      <c r="F2070">
        <v>145.27000000000001</v>
      </c>
      <c r="G2070">
        <v>-17.05</v>
      </c>
      <c r="H2070">
        <v>145.44999999999999</v>
      </c>
      <c r="I2070">
        <v>459</v>
      </c>
      <c r="J2070" t="s">
        <v>6</v>
      </c>
      <c r="K2070" s="1">
        <v>13796</v>
      </c>
      <c r="L2070" t="s">
        <v>110</v>
      </c>
      <c r="M2070" t="s">
        <v>111</v>
      </c>
      <c r="N2070" t="s">
        <v>24</v>
      </c>
      <c r="O2070" t="s">
        <v>15</v>
      </c>
      <c r="P2070" t="s">
        <v>26</v>
      </c>
      <c r="Q2070">
        <v>6</v>
      </c>
      <c r="R2070">
        <v>47.28</v>
      </c>
      <c r="S2070">
        <f t="shared" si="107"/>
        <v>67650</v>
      </c>
      <c r="T2070">
        <f t="shared" si="108"/>
        <v>23375</v>
      </c>
      <c r="U2070">
        <f t="shared" si="109"/>
        <v>2.8941176470588235</v>
      </c>
      <c r="V2070">
        <v>347</v>
      </c>
      <c r="W2070">
        <v>370</v>
      </c>
    </row>
    <row r="2071" spans="1:23" hidden="1" x14ac:dyDescent="0.2">
      <c r="A2071">
        <v>36</v>
      </c>
      <c r="B2071" t="s">
        <v>80</v>
      </c>
      <c r="C2071" t="s">
        <v>55</v>
      </c>
      <c r="D2071" t="s">
        <v>109</v>
      </c>
      <c r="E2071" s="2">
        <v>17.3</v>
      </c>
      <c r="F2071">
        <v>145.27000000000001</v>
      </c>
      <c r="G2071">
        <v>-17.05</v>
      </c>
      <c r="H2071">
        <v>145.44999999999999</v>
      </c>
      <c r="I2071">
        <v>459</v>
      </c>
      <c r="J2071" t="s">
        <v>6</v>
      </c>
      <c r="K2071" s="1">
        <v>13796</v>
      </c>
      <c r="L2071" t="s">
        <v>110</v>
      </c>
      <c r="M2071" t="s">
        <v>111</v>
      </c>
      <c r="N2071" t="s">
        <v>24</v>
      </c>
      <c r="O2071" t="s">
        <v>15</v>
      </c>
      <c r="P2071" t="s">
        <v>26</v>
      </c>
      <c r="Q2071">
        <v>7</v>
      </c>
      <c r="R2071">
        <v>32.29</v>
      </c>
      <c r="S2071">
        <f t="shared" si="107"/>
        <v>67650</v>
      </c>
      <c r="T2071">
        <f t="shared" si="108"/>
        <v>23375</v>
      </c>
      <c r="U2071">
        <f t="shared" si="109"/>
        <v>2.8941176470588235</v>
      </c>
      <c r="V2071">
        <v>347</v>
      </c>
      <c r="W2071">
        <v>370</v>
      </c>
    </row>
    <row r="2072" spans="1:23" hidden="1" x14ac:dyDescent="0.2">
      <c r="A2072">
        <v>36</v>
      </c>
      <c r="B2072" t="s">
        <v>80</v>
      </c>
      <c r="C2072" t="s">
        <v>55</v>
      </c>
      <c r="D2072" t="s">
        <v>109</v>
      </c>
      <c r="E2072" s="2">
        <v>17.3</v>
      </c>
      <c r="F2072">
        <v>145.27000000000001</v>
      </c>
      <c r="G2072">
        <v>-17.05</v>
      </c>
      <c r="H2072">
        <v>145.44999999999999</v>
      </c>
      <c r="I2072">
        <v>459</v>
      </c>
      <c r="J2072" t="s">
        <v>6</v>
      </c>
      <c r="K2072" s="1">
        <v>13796</v>
      </c>
      <c r="L2072" t="s">
        <v>110</v>
      </c>
      <c r="M2072" t="s">
        <v>111</v>
      </c>
      <c r="N2072" t="s">
        <v>24</v>
      </c>
      <c r="O2072" t="s">
        <v>15</v>
      </c>
      <c r="P2072" t="s">
        <v>26</v>
      </c>
      <c r="Q2072">
        <v>8</v>
      </c>
      <c r="R2072">
        <v>36.799999999999997</v>
      </c>
      <c r="S2072">
        <f t="shared" si="107"/>
        <v>67650</v>
      </c>
      <c r="T2072">
        <f t="shared" si="108"/>
        <v>23375</v>
      </c>
      <c r="U2072">
        <f t="shared" si="109"/>
        <v>2.8941176470588235</v>
      </c>
      <c r="V2072">
        <v>347</v>
      </c>
      <c r="W2072">
        <v>370</v>
      </c>
    </row>
    <row r="2073" spans="1:23" hidden="1" x14ac:dyDescent="0.2">
      <c r="A2073">
        <v>36</v>
      </c>
      <c r="B2073" t="s">
        <v>80</v>
      </c>
      <c r="C2073" t="s">
        <v>55</v>
      </c>
      <c r="D2073" t="s">
        <v>109</v>
      </c>
      <c r="E2073" s="2">
        <v>17.3</v>
      </c>
      <c r="F2073">
        <v>145.27000000000001</v>
      </c>
      <c r="G2073">
        <v>-17.05</v>
      </c>
      <c r="H2073">
        <v>145.44999999999999</v>
      </c>
      <c r="I2073">
        <v>459</v>
      </c>
      <c r="J2073" t="s">
        <v>6</v>
      </c>
      <c r="K2073" s="1">
        <v>13796</v>
      </c>
      <c r="L2073" t="s">
        <v>110</v>
      </c>
      <c r="M2073" t="s">
        <v>111</v>
      </c>
      <c r="N2073" t="s">
        <v>24</v>
      </c>
      <c r="O2073" t="s">
        <v>15</v>
      </c>
      <c r="P2073" t="s">
        <v>26</v>
      </c>
      <c r="Q2073">
        <v>9</v>
      </c>
      <c r="R2073">
        <v>40.61</v>
      </c>
      <c r="S2073">
        <f t="shared" si="107"/>
        <v>67650</v>
      </c>
      <c r="T2073">
        <f t="shared" si="108"/>
        <v>23375</v>
      </c>
      <c r="U2073">
        <f t="shared" si="109"/>
        <v>2.8941176470588235</v>
      </c>
      <c r="V2073">
        <v>347</v>
      </c>
      <c r="W2073">
        <v>370</v>
      </c>
    </row>
    <row r="2074" spans="1:23" hidden="1" x14ac:dyDescent="0.2">
      <c r="A2074">
        <v>36</v>
      </c>
      <c r="B2074" t="s">
        <v>80</v>
      </c>
      <c r="C2074" t="s">
        <v>55</v>
      </c>
      <c r="D2074" t="s">
        <v>109</v>
      </c>
      <c r="E2074" s="2">
        <v>17.3</v>
      </c>
      <c r="F2074">
        <v>145.27000000000001</v>
      </c>
      <c r="G2074">
        <v>-17.05</v>
      </c>
      <c r="H2074">
        <v>145.44999999999999</v>
      </c>
      <c r="I2074">
        <v>459</v>
      </c>
      <c r="J2074" t="s">
        <v>6</v>
      </c>
      <c r="K2074" s="1">
        <v>13796</v>
      </c>
      <c r="L2074" t="s">
        <v>110</v>
      </c>
      <c r="M2074" t="s">
        <v>111</v>
      </c>
      <c r="N2074" t="s">
        <v>24</v>
      </c>
      <c r="O2074" t="s">
        <v>15</v>
      </c>
      <c r="P2074" t="s">
        <v>26</v>
      </c>
      <c r="Q2074">
        <v>10</v>
      </c>
      <c r="R2074">
        <v>41.16</v>
      </c>
      <c r="S2074">
        <f t="shared" si="107"/>
        <v>67650</v>
      </c>
      <c r="T2074">
        <f t="shared" si="108"/>
        <v>23375</v>
      </c>
      <c r="U2074">
        <f t="shared" si="109"/>
        <v>2.8941176470588235</v>
      </c>
      <c r="V2074">
        <v>347</v>
      </c>
      <c r="W2074">
        <v>370</v>
      </c>
    </row>
    <row r="2075" spans="1:23" x14ac:dyDescent="0.2">
      <c r="A2075">
        <v>36</v>
      </c>
      <c r="B2075" t="s">
        <v>80</v>
      </c>
      <c r="C2075" t="s">
        <v>55</v>
      </c>
      <c r="D2075" t="s">
        <v>109</v>
      </c>
      <c r="E2075" s="2">
        <v>17.3</v>
      </c>
      <c r="F2075">
        <v>145.27000000000001</v>
      </c>
      <c r="G2075">
        <v>-17.05</v>
      </c>
      <c r="H2075">
        <v>145.44999999999999</v>
      </c>
      <c r="I2075">
        <v>459</v>
      </c>
      <c r="J2075" t="s">
        <v>6</v>
      </c>
      <c r="K2075" s="1">
        <v>13796</v>
      </c>
      <c r="L2075" t="s">
        <v>110</v>
      </c>
      <c r="M2075" t="s">
        <v>111</v>
      </c>
      <c r="N2075" t="s">
        <v>24</v>
      </c>
      <c r="O2075" t="s">
        <v>15</v>
      </c>
      <c r="P2075" t="s">
        <v>27</v>
      </c>
      <c r="Q2075">
        <v>1</v>
      </c>
      <c r="R2075">
        <v>24.68</v>
      </c>
      <c r="S2075">
        <f t="shared" si="107"/>
        <v>67650</v>
      </c>
      <c r="T2075">
        <f t="shared" si="108"/>
        <v>23375</v>
      </c>
      <c r="U2075">
        <f t="shared" si="109"/>
        <v>2.8941176470588235</v>
      </c>
      <c r="V2075">
        <v>347</v>
      </c>
      <c r="W2075">
        <v>370</v>
      </c>
    </row>
    <row r="2076" spans="1:23" x14ac:dyDescent="0.2">
      <c r="A2076">
        <v>36</v>
      </c>
      <c r="B2076" t="s">
        <v>80</v>
      </c>
      <c r="C2076" t="s">
        <v>55</v>
      </c>
      <c r="D2076" t="s">
        <v>109</v>
      </c>
      <c r="E2076" s="2">
        <v>17.3</v>
      </c>
      <c r="F2076">
        <v>145.27000000000001</v>
      </c>
      <c r="G2076">
        <v>-17.05</v>
      </c>
      <c r="H2076">
        <v>145.44999999999999</v>
      </c>
      <c r="I2076">
        <v>459</v>
      </c>
      <c r="J2076" t="s">
        <v>6</v>
      </c>
      <c r="K2076" s="1">
        <v>13796</v>
      </c>
      <c r="L2076" t="s">
        <v>110</v>
      </c>
      <c r="M2076" t="s">
        <v>111</v>
      </c>
      <c r="N2076" t="s">
        <v>24</v>
      </c>
      <c r="O2076" t="s">
        <v>15</v>
      </c>
      <c r="P2076" t="s">
        <v>27</v>
      </c>
      <c r="Q2076">
        <v>2</v>
      </c>
      <c r="R2076">
        <v>29.87</v>
      </c>
      <c r="S2076">
        <f t="shared" si="107"/>
        <v>67650</v>
      </c>
      <c r="T2076">
        <f t="shared" si="108"/>
        <v>23375</v>
      </c>
      <c r="U2076">
        <f t="shared" si="109"/>
        <v>2.8941176470588235</v>
      </c>
      <c r="V2076">
        <v>347</v>
      </c>
      <c r="W2076">
        <v>370</v>
      </c>
    </row>
    <row r="2077" spans="1:23" x14ac:dyDescent="0.2">
      <c r="A2077">
        <v>36</v>
      </c>
      <c r="B2077" t="s">
        <v>80</v>
      </c>
      <c r="C2077" t="s">
        <v>55</v>
      </c>
      <c r="D2077" t="s">
        <v>109</v>
      </c>
      <c r="E2077" s="2">
        <v>17.3</v>
      </c>
      <c r="F2077">
        <v>145.27000000000001</v>
      </c>
      <c r="G2077">
        <v>-17.05</v>
      </c>
      <c r="H2077">
        <v>145.44999999999999</v>
      </c>
      <c r="I2077">
        <v>459</v>
      </c>
      <c r="J2077" t="s">
        <v>6</v>
      </c>
      <c r="K2077" s="1">
        <v>13796</v>
      </c>
      <c r="L2077" t="s">
        <v>110</v>
      </c>
      <c r="M2077" t="s">
        <v>111</v>
      </c>
      <c r="N2077" t="s">
        <v>24</v>
      </c>
      <c r="O2077" t="s">
        <v>15</v>
      </c>
      <c r="P2077" t="s">
        <v>27</v>
      </c>
      <c r="Q2077">
        <v>3</v>
      </c>
      <c r="R2077">
        <v>27.57</v>
      </c>
      <c r="S2077">
        <f t="shared" si="107"/>
        <v>67650</v>
      </c>
      <c r="T2077">
        <f t="shared" si="108"/>
        <v>23375</v>
      </c>
      <c r="U2077">
        <f t="shared" si="109"/>
        <v>2.8941176470588235</v>
      </c>
      <c r="V2077">
        <v>347</v>
      </c>
      <c r="W2077">
        <v>370</v>
      </c>
    </row>
    <row r="2078" spans="1:23" x14ac:dyDescent="0.2">
      <c r="A2078">
        <v>36</v>
      </c>
      <c r="B2078" t="s">
        <v>80</v>
      </c>
      <c r="C2078" t="s">
        <v>55</v>
      </c>
      <c r="D2078" t="s">
        <v>109</v>
      </c>
      <c r="E2078" s="2">
        <v>17.3</v>
      </c>
      <c r="F2078">
        <v>145.27000000000001</v>
      </c>
      <c r="G2078">
        <v>-17.05</v>
      </c>
      <c r="H2078">
        <v>145.44999999999999</v>
      </c>
      <c r="I2078">
        <v>459</v>
      </c>
      <c r="J2078" t="s">
        <v>6</v>
      </c>
      <c r="K2078" s="1">
        <v>13796</v>
      </c>
      <c r="L2078" t="s">
        <v>110</v>
      </c>
      <c r="M2078" t="s">
        <v>111</v>
      </c>
      <c r="N2078" t="s">
        <v>24</v>
      </c>
      <c r="O2078" t="s">
        <v>15</v>
      </c>
      <c r="P2078" t="s">
        <v>27</v>
      </c>
      <c r="Q2078">
        <v>4</v>
      </c>
      <c r="R2078">
        <v>32.81</v>
      </c>
      <c r="S2078">
        <f t="shared" si="107"/>
        <v>67650</v>
      </c>
      <c r="T2078">
        <f t="shared" si="108"/>
        <v>23375</v>
      </c>
      <c r="U2078">
        <f t="shared" si="109"/>
        <v>2.8941176470588235</v>
      </c>
      <c r="V2078">
        <v>347</v>
      </c>
      <c r="W2078">
        <v>370</v>
      </c>
    </row>
    <row r="2079" spans="1:23" x14ac:dyDescent="0.2">
      <c r="A2079">
        <v>36</v>
      </c>
      <c r="B2079" t="s">
        <v>80</v>
      </c>
      <c r="C2079" t="s">
        <v>55</v>
      </c>
      <c r="D2079" t="s">
        <v>109</v>
      </c>
      <c r="E2079" s="2">
        <v>17.3</v>
      </c>
      <c r="F2079">
        <v>145.27000000000001</v>
      </c>
      <c r="G2079">
        <v>-17.05</v>
      </c>
      <c r="H2079">
        <v>145.44999999999999</v>
      </c>
      <c r="I2079">
        <v>459</v>
      </c>
      <c r="J2079" t="s">
        <v>6</v>
      </c>
      <c r="K2079" s="1">
        <v>13796</v>
      </c>
      <c r="L2079" t="s">
        <v>110</v>
      </c>
      <c r="M2079" t="s">
        <v>111</v>
      </c>
      <c r="N2079" t="s">
        <v>24</v>
      </c>
      <c r="O2079" t="s">
        <v>15</v>
      </c>
      <c r="P2079" t="s">
        <v>27</v>
      </c>
      <c r="Q2079">
        <v>5</v>
      </c>
      <c r="R2079">
        <v>26.01</v>
      </c>
      <c r="S2079">
        <f t="shared" si="107"/>
        <v>67650</v>
      </c>
      <c r="T2079">
        <f t="shared" si="108"/>
        <v>23375</v>
      </c>
      <c r="U2079">
        <f t="shared" si="109"/>
        <v>2.8941176470588235</v>
      </c>
      <c r="V2079">
        <v>347</v>
      </c>
      <c r="W2079">
        <v>370</v>
      </c>
    </row>
    <row r="2080" spans="1:23" x14ac:dyDescent="0.2">
      <c r="A2080">
        <v>36</v>
      </c>
      <c r="B2080" t="s">
        <v>80</v>
      </c>
      <c r="C2080" t="s">
        <v>55</v>
      </c>
      <c r="D2080" t="s">
        <v>109</v>
      </c>
      <c r="E2080" s="2">
        <v>17.3</v>
      </c>
      <c r="F2080">
        <v>145.27000000000001</v>
      </c>
      <c r="G2080">
        <v>-17.05</v>
      </c>
      <c r="H2080">
        <v>145.44999999999999</v>
      </c>
      <c r="I2080">
        <v>459</v>
      </c>
      <c r="J2080" t="s">
        <v>6</v>
      </c>
      <c r="K2080" s="1">
        <v>13796</v>
      </c>
      <c r="L2080" t="s">
        <v>110</v>
      </c>
      <c r="M2080" t="s">
        <v>111</v>
      </c>
      <c r="N2080" t="s">
        <v>24</v>
      </c>
      <c r="O2080" t="s">
        <v>15</v>
      </c>
      <c r="P2080" t="s">
        <v>27</v>
      </c>
      <c r="Q2080">
        <v>6</v>
      </c>
      <c r="R2080">
        <v>31.54</v>
      </c>
      <c r="S2080">
        <f t="shared" si="107"/>
        <v>67650</v>
      </c>
      <c r="T2080">
        <f t="shared" si="108"/>
        <v>23375</v>
      </c>
      <c r="U2080">
        <f t="shared" si="109"/>
        <v>2.8941176470588235</v>
      </c>
      <c r="V2080">
        <v>347</v>
      </c>
      <c r="W2080">
        <v>370</v>
      </c>
    </row>
    <row r="2081" spans="1:23" x14ac:dyDescent="0.2">
      <c r="A2081">
        <v>36</v>
      </c>
      <c r="B2081" t="s">
        <v>80</v>
      </c>
      <c r="C2081" t="s">
        <v>55</v>
      </c>
      <c r="D2081" t="s">
        <v>109</v>
      </c>
      <c r="E2081" s="2">
        <v>17.3</v>
      </c>
      <c r="F2081">
        <v>145.27000000000001</v>
      </c>
      <c r="G2081">
        <v>-17.05</v>
      </c>
      <c r="H2081">
        <v>145.44999999999999</v>
      </c>
      <c r="I2081">
        <v>459</v>
      </c>
      <c r="J2081" t="s">
        <v>6</v>
      </c>
      <c r="K2081" s="1">
        <v>13796</v>
      </c>
      <c r="L2081" t="s">
        <v>110</v>
      </c>
      <c r="M2081" t="s">
        <v>111</v>
      </c>
      <c r="N2081" t="s">
        <v>24</v>
      </c>
      <c r="O2081" t="s">
        <v>15</v>
      </c>
      <c r="P2081" t="s">
        <v>27</v>
      </c>
      <c r="Q2081">
        <v>7</v>
      </c>
      <c r="R2081">
        <v>28.04</v>
      </c>
      <c r="S2081">
        <f t="shared" si="107"/>
        <v>67650</v>
      </c>
      <c r="T2081">
        <f t="shared" si="108"/>
        <v>23375</v>
      </c>
      <c r="U2081">
        <f t="shared" si="109"/>
        <v>2.8941176470588235</v>
      </c>
      <c r="V2081">
        <v>347</v>
      </c>
      <c r="W2081">
        <v>370</v>
      </c>
    </row>
    <row r="2082" spans="1:23" x14ac:dyDescent="0.2">
      <c r="A2082">
        <v>36</v>
      </c>
      <c r="B2082" t="s">
        <v>80</v>
      </c>
      <c r="C2082" t="s">
        <v>55</v>
      </c>
      <c r="D2082" t="s">
        <v>109</v>
      </c>
      <c r="E2082" s="2">
        <v>17.3</v>
      </c>
      <c r="F2082">
        <v>145.27000000000001</v>
      </c>
      <c r="G2082">
        <v>-17.05</v>
      </c>
      <c r="H2082">
        <v>145.44999999999999</v>
      </c>
      <c r="I2082">
        <v>459</v>
      </c>
      <c r="J2082" t="s">
        <v>6</v>
      </c>
      <c r="K2082" s="1">
        <v>13796</v>
      </c>
      <c r="L2082" t="s">
        <v>110</v>
      </c>
      <c r="M2082" t="s">
        <v>111</v>
      </c>
      <c r="N2082" t="s">
        <v>24</v>
      </c>
      <c r="O2082" t="s">
        <v>15</v>
      </c>
      <c r="P2082" t="s">
        <v>27</v>
      </c>
      <c r="Q2082">
        <v>8</v>
      </c>
      <c r="R2082">
        <v>25.64</v>
      </c>
      <c r="S2082">
        <f t="shared" si="107"/>
        <v>67650</v>
      </c>
      <c r="T2082">
        <f t="shared" si="108"/>
        <v>23375</v>
      </c>
      <c r="U2082">
        <f t="shared" si="109"/>
        <v>2.8941176470588235</v>
      </c>
      <c r="V2082">
        <v>347</v>
      </c>
      <c r="W2082">
        <v>370</v>
      </c>
    </row>
    <row r="2083" spans="1:23" x14ac:dyDescent="0.2">
      <c r="A2083">
        <v>36</v>
      </c>
      <c r="B2083" t="s">
        <v>80</v>
      </c>
      <c r="C2083" t="s">
        <v>55</v>
      </c>
      <c r="D2083" t="s">
        <v>109</v>
      </c>
      <c r="E2083" s="2">
        <v>17.3</v>
      </c>
      <c r="F2083">
        <v>145.27000000000001</v>
      </c>
      <c r="G2083">
        <v>-17.05</v>
      </c>
      <c r="H2083">
        <v>145.44999999999999</v>
      </c>
      <c r="I2083">
        <v>459</v>
      </c>
      <c r="J2083" t="s">
        <v>6</v>
      </c>
      <c r="K2083" s="1">
        <v>13796</v>
      </c>
      <c r="L2083" t="s">
        <v>110</v>
      </c>
      <c r="M2083" t="s">
        <v>111</v>
      </c>
      <c r="N2083" t="s">
        <v>24</v>
      </c>
      <c r="O2083" t="s">
        <v>15</v>
      </c>
      <c r="P2083" t="s">
        <v>27</v>
      </c>
      <c r="Q2083">
        <v>9</v>
      </c>
      <c r="R2083">
        <v>25.17</v>
      </c>
      <c r="S2083">
        <f t="shared" si="107"/>
        <v>67650</v>
      </c>
      <c r="T2083">
        <f t="shared" si="108"/>
        <v>23375</v>
      </c>
      <c r="U2083">
        <f t="shared" si="109"/>
        <v>2.8941176470588235</v>
      </c>
      <c r="V2083">
        <v>347</v>
      </c>
      <c r="W2083">
        <v>370</v>
      </c>
    </row>
    <row r="2084" spans="1:23" x14ac:dyDescent="0.2">
      <c r="A2084">
        <v>36</v>
      </c>
      <c r="B2084" t="s">
        <v>80</v>
      </c>
      <c r="C2084" t="s">
        <v>55</v>
      </c>
      <c r="D2084" t="s">
        <v>109</v>
      </c>
      <c r="E2084" s="2">
        <v>17.3</v>
      </c>
      <c r="F2084">
        <v>145.27000000000001</v>
      </c>
      <c r="G2084">
        <v>-17.05</v>
      </c>
      <c r="H2084">
        <v>145.44999999999999</v>
      </c>
      <c r="I2084">
        <v>459</v>
      </c>
      <c r="J2084" t="s">
        <v>6</v>
      </c>
      <c r="K2084" s="1">
        <v>13796</v>
      </c>
      <c r="L2084" t="s">
        <v>110</v>
      </c>
      <c r="M2084" t="s">
        <v>111</v>
      </c>
      <c r="N2084" t="s">
        <v>24</v>
      </c>
      <c r="O2084" t="s">
        <v>15</v>
      </c>
      <c r="P2084" t="s">
        <v>27</v>
      </c>
      <c r="Q2084">
        <v>10</v>
      </c>
      <c r="R2084">
        <v>28.01</v>
      </c>
      <c r="S2084">
        <f t="shared" si="107"/>
        <v>67650</v>
      </c>
      <c r="T2084">
        <f t="shared" si="108"/>
        <v>23375</v>
      </c>
      <c r="U2084">
        <f t="shared" si="109"/>
        <v>2.8941176470588235</v>
      </c>
      <c r="V2084">
        <v>347</v>
      </c>
      <c r="W2084">
        <v>370</v>
      </c>
    </row>
    <row r="2085" spans="1:23" x14ac:dyDescent="0.2">
      <c r="A2085">
        <v>36</v>
      </c>
      <c r="B2085" t="s">
        <v>80</v>
      </c>
      <c r="C2085" t="s">
        <v>55</v>
      </c>
      <c r="D2085" t="s">
        <v>109</v>
      </c>
      <c r="E2085" s="2">
        <v>17.3</v>
      </c>
      <c r="F2085">
        <v>145.27000000000001</v>
      </c>
      <c r="G2085">
        <v>-17.05</v>
      </c>
      <c r="H2085">
        <v>145.44999999999999</v>
      </c>
      <c r="I2085">
        <v>459</v>
      </c>
      <c r="J2085" t="s">
        <v>6</v>
      </c>
      <c r="K2085" s="1">
        <v>13796</v>
      </c>
      <c r="L2085" t="s">
        <v>110</v>
      </c>
      <c r="M2085" t="s">
        <v>111</v>
      </c>
      <c r="N2085" t="s">
        <v>24</v>
      </c>
      <c r="O2085" t="s">
        <v>18</v>
      </c>
      <c r="P2085" t="s">
        <v>27</v>
      </c>
      <c r="Q2085">
        <v>1</v>
      </c>
      <c r="R2085">
        <v>10.99</v>
      </c>
      <c r="S2085">
        <f t="shared" si="107"/>
        <v>67650</v>
      </c>
      <c r="T2085">
        <f t="shared" si="108"/>
        <v>23375</v>
      </c>
      <c r="U2085">
        <f t="shared" si="109"/>
        <v>2.8941176470588235</v>
      </c>
      <c r="V2085">
        <v>347</v>
      </c>
      <c r="W2085">
        <v>370</v>
      </c>
    </row>
    <row r="2086" spans="1:23" x14ac:dyDescent="0.2">
      <c r="A2086">
        <v>36</v>
      </c>
      <c r="B2086" t="s">
        <v>80</v>
      </c>
      <c r="C2086" t="s">
        <v>55</v>
      </c>
      <c r="D2086" t="s">
        <v>109</v>
      </c>
      <c r="E2086" s="2">
        <v>17.3</v>
      </c>
      <c r="F2086">
        <v>145.27000000000001</v>
      </c>
      <c r="G2086">
        <v>-17.05</v>
      </c>
      <c r="H2086">
        <v>145.44999999999999</v>
      </c>
      <c r="I2086">
        <v>459</v>
      </c>
      <c r="J2086" t="s">
        <v>6</v>
      </c>
      <c r="K2086" s="1">
        <v>13796</v>
      </c>
      <c r="L2086" t="s">
        <v>110</v>
      </c>
      <c r="M2086" t="s">
        <v>111</v>
      </c>
      <c r="N2086" t="s">
        <v>24</v>
      </c>
      <c r="O2086" t="s">
        <v>18</v>
      </c>
      <c r="P2086" t="s">
        <v>27</v>
      </c>
      <c r="Q2086">
        <v>2</v>
      </c>
      <c r="R2086">
        <v>9.68</v>
      </c>
      <c r="S2086">
        <f t="shared" si="107"/>
        <v>67650</v>
      </c>
      <c r="T2086">
        <f t="shared" si="108"/>
        <v>23375</v>
      </c>
      <c r="U2086">
        <f t="shared" si="109"/>
        <v>2.8941176470588235</v>
      </c>
      <c r="V2086">
        <v>347</v>
      </c>
      <c r="W2086">
        <v>370</v>
      </c>
    </row>
    <row r="2087" spans="1:23" x14ac:dyDescent="0.2">
      <c r="A2087">
        <v>36</v>
      </c>
      <c r="B2087" t="s">
        <v>80</v>
      </c>
      <c r="C2087" t="s">
        <v>55</v>
      </c>
      <c r="D2087" t="s">
        <v>109</v>
      </c>
      <c r="E2087" s="2">
        <v>17.3</v>
      </c>
      <c r="F2087">
        <v>145.27000000000001</v>
      </c>
      <c r="G2087">
        <v>-17.05</v>
      </c>
      <c r="H2087">
        <v>145.44999999999999</v>
      </c>
      <c r="I2087">
        <v>459</v>
      </c>
      <c r="J2087" t="s">
        <v>6</v>
      </c>
      <c r="K2087" s="1">
        <v>13796</v>
      </c>
      <c r="L2087" t="s">
        <v>110</v>
      </c>
      <c r="M2087" t="s">
        <v>111</v>
      </c>
      <c r="N2087" t="s">
        <v>24</v>
      </c>
      <c r="O2087" t="s">
        <v>18</v>
      </c>
      <c r="P2087" t="s">
        <v>27</v>
      </c>
      <c r="Q2087">
        <v>3</v>
      </c>
      <c r="R2087">
        <v>11.82</v>
      </c>
      <c r="S2087">
        <f t="shared" si="107"/>
        <v>67650</v>
      </c>
      <c r="T2087">
        <f t="shared" si="108"/>
        <v>23375</v>
      </c>
      <c r="U2087">
        <f t="shared" si="109"/>
        <v>2.8941176470588235</v>
      </c>
      <c r="V2087">
        <v>347</v>
      </c>
      <c r="W2087">
        <v>370</v>
      </c>
    </row>
    <row r="2088" spans="1:23" x14ac:dyDescent="0.2">
      <c r="A2088">
        <v>36</v>
      </c>
      <c r="B2088" t="s">
        <v>80</v>
      </c>
      <c r="C2088" t="s">
        <v>55</v>
      </c>
      <c r="D2088" t="s">
        <v>109</v>
      </c>
      <c r="E2088" s="2">
        <v>17.3</v>
      </c>
      <c r="F2088">
        <v>145.27000000000001</v>
      </c>
      <c r="G2088">
        <v>-17.05</v>
      </c>
      <c r="H2088">
        <v>145.44999999999999</v>
      </c>
      <c r="I2088">
        <v>459</v>
      </c>
      <c r="J2088" t="s">
        <v>6</v>
      </c>
      <c r="K2088" s="1">
        <v>13796</v>
      </c>
      <c r="L2088" t="s">
        <v>110</v>
      </c>
      <c r="M2088" t="s">
        <v>111</v>
      </c>
      <c r="N2088" t="s">
        <v>24</v>
      </c>
      <c r="O2088" t="s">
        <v>18</v>
      </c>
      <c r="P2088" t="s">
        <v>27</v>
      </c>
      <c r="Q2088">
        <v>4</v>
      </c>
      <c r="R2088">
        <v>12.79</v>
      </c>
      <c r="S2088">
        <f t="shared" si="107"/>
        <v>67650</v>
      </c>
      <c r="T2088">
        <f t="shared" si="108"/>
        <v>23375</v>
      </c>
      <c r="U2088">
        <f t="shared" si="109"/>
        <v>2.8941176470588235</v>
      </c>
      <c r="V2088">
        <v>347</v>
      </c>
      <c r="W2088">
        <v>370</v>
      </c>
    </row>
    <row r="2089" spans="1:23" x14ac:dyDescent="0.2">
      <c r="A2089">
        <v>36</v>
      </c>
      <c r="B2089" t="s">
        <v>80</v>
      </c>
      <c r="C2089" t="s">
        <v>55</v>
      </c>
      <c r="D2089" t="s">
        <v>109</v>
      </c>
      <c r="E2089" s="2">
        <v>17.3</v>
      </c>
      <c r="F2089">
        <v>145.27000000000001</v>
      </c>
      <c r="G2089">
        <v>-17.05</v>
      </c>
      <c r="H2089">
        <v>145.44999999999999</v>
      </c>
      <c r="I2089">
        <v>459</v>
      </c>
      <c r="J2089" t="s">
        <v>6</v>
      </c>
      <c r="K2089" s="1">
        <v>13796</v>
      </c>
      <c r="L2089" t="s">
        <v>110</v>
      </c>
      <c r="M2089" t="s">
        <v>111</v>
      </c>
      <c r="N2089" t="s">
        <v>24</v>
      </c>
      <c r="O2089" t="s">
        <v>18</v>
      </c>
      <c r="P2089" t="s">
        <v>27</v>
      </c>
      <c r="Q2089">
        <v>5</v>
      </c>
      <c r="R2089">
        <v>11.28</v>
      </c>
      <c r="S2089">
        <f t="shared" si="107"/>
        <v>67650</v>
      </c>
      <c r="T2089">
        <f t="shared" si="108"/>
        <v>23375</v>
      </c>
      <c r="U2089">
        <f t="shared" si="109"/>
        <v>2.8941176470588235</v>
      </c>
      <c r="V2089">
        <v>347</v>
      </c>
      <c r="W2089">
        <v>370</v>
      </c>
    </row>
    <row r="2090" spans="1:23" x14ac:dyDescent="0.2">
      <c r="A2090">
        <v>36</v>
      </c>
      <c r="B2090" t="s">
        <v>80</v>
      </c>
      <c r="C2090" t="s">
        <v>55</v>
      </c>
      <c r="D2090" t="s">
        <v>109</v>
      </c>
      <c r="E2090" s="2">
        <v>17.3</v>
      </c>
      <c r="F2090">
        <v>145.27000000000001</v>
      </c>
      <c r="G2090">
        <v>-17.05</v>
      </c>
      <c r="H2090">
        <v>145.44999999999999</v>
      </c>
      <c r="I2090">
        <v>459</v>
      </c>
      <c r="J2090" t="s">
        <v>6</v>
      </c>
      <c r="K2090" s="1">
        <v>13796</v>
      </c>
      <c r="L2090" t="s">
        <v>110</v>
      </c>
      <c r="M2090" t="s">
        <v>111</v>
      </c>
      <c r="N2090" t="s">
        <v>24</v>
      </c>
      <c r="O2090" t="s">
        <v>18</v>
      </c>
      <c r="P2090" t="s">
        <v>27</v>
      </c>
      <c r="Q2090">
        <v>6</v>
      </c>
      <c r="R2090">
        <v>14.15</v>
      </c>
      <c r="S2090">
        <f t="shared" si="107"/>
        <v>67650</v>
      </c>
      <c r="T2090">
        <f t="shared" si="108"/>
        <v>23375</v>
      </c>
      <c r="U2090">
        <f t="shared" si="109"/>
        <v>2.8941176470588235</v>
      </c>
      <c r="V2090">
        <v>347</v>
      </c>
      <c r="W2090">
        <v>370</v>
      </c>
    </row>
    <row r="2091" spans="1:23" x14ac:dyDescent="0.2">
      <c r="A2091">
        <v>36</v>
      </c>
      <c r="B2091" t="s">
        <v>80</v>
      </c>
      <c r="C2091" t="s">
        <v>55</v>
      </c>
      <c r="D2091" t="s">
        <v>109</v>
      </c>
      <c r="E2091" s="2">
        <v>17.3</v>
      </c>
      <c r="F2091">
        <v>145.27000000000001</v>
      </c>
      <c r="G2091">
        <v>-17.05</v>
      </c>
      <c r="H2091">
        <v>145.44999999999999</v>
      </c>
      <c r="I2091">
        <v>459</v>
      </c>
      <c r="J2091" t="s">
        <v>6</v>
      </c>
      <c r="K2091" s="1">
        <v>13796</v>
      </c>
      <c r="L2091" t="s">
        <v>110</v>
      </c>
      <c r="M2091" t="s">
        <v>111</v>
      </c>
      <c r="N2091" t="s">
        <v>24</v>
      </c>
      <c r="O2091" t="s">
        <v>18</v>
      </c>
      <c r="P2091" t="s">
        <v>27</v>
      </c>
      <c r="Q2091">
        <v>7</v>
      </c>
      <c r="R2091">
        <v>9.48</v>
      </c>
      <c r="S2091">
        <f t="shared" si="107"/>
        <v>67650</v>
      </c>
      <c r="T2091">
        <f t="shared" si="108"/>
        <v>23375</v>
      </c>
      <c r="U2091">
        <f t="shared" si="109"/>
        <v>2.8941176470588235</v>
      </c>
      <c r="V2091">
        <v>347</v>
      </c>
      <c r="W2091">
        <v>370</v>
      </c>
    </row>
    <row r="2092" spans="1:23" x14ac:dyDescent="0.2">
      <c r="A2092">
        <v>36</v>
      </c>
      <c r="B2092" t="s">
        <v>80</v>
      </c>
      <c r="C2092" t="s">
        <v>55</v>
      </c>
      <c r="D2092" t="s">
        <v>109</v>
      </c>
      <c r="E2092" s="2">
        <v>17.3</v>
      </c>
      <c r="F2092">
        <v>145.27000000000001</v>
      </c>
      <c r="G2092">
        <v>-17.05</v>
      </c>
      <c r="H2092">
        <v>145.44999999999999</v>
      </c>
      <c r="I2092">
        <v>459</v>
      </c>
      <c r="J2092" t="s">
        <v>6</v>
      </c>
      <c r="K2092" s="1">
        <v>13796</v>
      </c>
      <c r="L2092" t="s">
        <v>110</v>
      </c>
      <c r="M2092" t="s">
        <v>111</v>
      </c>
      <c r="N2092" t="s">
        <v>24</v>
      </c>
      <c r="O2092" t="s">
        <v>18</v>
      </c>
      <c r="P2092" t="s">
        <v>27</v>
      </c>
      <c r="Q2092">
        <v>8</v>
      </c>
      <c r="R2092">
        <v>10.86</v>
      </c>
      <c r="S2092">
        <f t="shared" si="107"/>
        <v>67650</v>
      </c>
      <c r="T2092">
        <f t="shared" si="108"/>
        <v>23375</v>
      </c>
      <c r="U2092">
        <f t="shared" si="109"/>
        <v>2.8941176470588235</v>
      </c>
      <c r="V2092">
        <v>347</v>
      </c>
      <c r="W2092">
        <v>370</v>
      </c>
    </row>
    <row r="2093" spans="1:23" x14ac:dyDescent="0.2">
      <c r="A2093">
        <v>36</v>
      </c>
      <c r="B2093" t="s">
        <v>80</v>
      </c>
      <c r="C2093" t="s">
        <v>55</v>
      </c>
      <c r="D2093" t="s">
        <v>109</v>
      </c>
      <c r="E2093" s="2">
        <v>17.3</v>
      </c>
      <c r="F2093">
        <v>145.27000000000001</v>
      </c>
      <c r="G2093">
        <v>-17.05</v>
      </c>
      <c r="H2093">
        <v>145.44999999999999</v>
      </c>
      <c r="I2093">
        <v>459</v>
      </c>
      <c r="J2093" t="s">
        <v>6</v>
      </c>
      <c r="K2093" s="1">
        <v>13796</v>
      </c>
      <c r="L2093" t="s">
        <v>110</v>
      </c>
      <c r="M2093" t="s">
        <v>111</v>
      </c>
      <c r="N2093" t="s">
        <v>24</v>
      </c>
      <c r="O2093" t="s">
        <v>18</v>
      </c>
      <c r="P2093" t="s">
        <v>27</v>
      </c>
      <c r="Q2093">
        <v>9</v>
      </c>
      <c r="R2093">
        <v>11.57</v>
      </c>
      <c r="S2093">
        <f t="shared" si="107"/>
        <v>67650</v>
      </c>
      <c r="T2093">
        <f t="shared" si="108"/>
        <v>23375</v>
      </c>
      <c r="U2093">
        <f t="shared" si="109"/>
        <v>2.8941176470588235</v>
      </c>
      <c r="V2093">
        <v>347</v>
      </c>
      <c r="W2093">
        <v>370</v>
      </c>
    </row>
    <row r="2094" spans="1:23" x14ac:dyDescent="0.2">
      <c r="A2094">
        <v>36</v>
      </c>
      <c r="B2094" t="s">
        <v>80</v>
      </c>
      <c r="C2094" t="s">
        <v>55</v>
      </c>
      <c r="D2094" t="s">
        <v>109</v>
      </c>
      <c r="E2094" s="2">
        <v>17.3</v>
      </c>
      <c r="F2094">
        <v>145.27000000000001</v>
      </c>
      <c r="G2094">
        <v>-17.05</v>
      </c>
      <c r="H2094">
        <v>145.44999999999999</v>
      </c>
      <c r="I2094">
        <v>459</v>
      </c>
      <c r="J2094" t="s">
        <v>6</v>
      </c>
      <c r="K2094" s="1">
        <v>13796</v>
      </c>
      <c r="L2094" t="s">
        <v>110</v>
      </c>
      <c r="M2094" t="s">
        <v>111</v>
      </c>
      <c r="N2094" t="s">
        <v>24</v>
      </c>
      <c r="O2094" t="s">
        <v>18</v>
      </c>
      <c r="P2094" t="s">
        <v>27</v>
      </c>
      <c r="Q2094">
        <v>10</v>
      </c>
      <c r="R2094">
        <v>13.76</v>
      </c>
      <c r="S2094">
        <f t="shared" si="107"/>
        <v>67650</v>
      </c>
      <c r="T2094">
        <f t="shared" si="108"/>
        <v>23375</v>
      </c>
      <c r="U2094">
        <f t="shared" si="109"/>
        <v>2.8941176470588235</v>
      </c>
      <c r="V2094">
        <v>347</v>
      </c>
      <c r="W2094">
        <v>370</v>
      </c>
    </row>
    <row r="2095" spans="1:23" hidden="1" x14ac:dyDescent="0.2">
      <c r="A2095">
        <v>37</v>
      </c>
      <c r="B2095" t="s">
        <v>80</v>
      </c>
      <c r="C2095" t="s">
        <v>55</v>
      </c>
      <c r="D2095" t="s">
        <v>109</v>
      </c>
      <c r="E2095" s="2">
        <v>17.3</v>
      </c>
      <c r="F2095">
        <v>145.27000000000001</v>
      </c>
      <c r="G2095">
        <v>-17.05</v>
      </c>
      <c r="H2095">
        <v>145.44999999999999</v>
      </c>
      <c r="I2095">
        <v>459</v>
      </c>
      <c r="J2095" t="s">
        <v>40</v>
      </c>
      <c r="K2095" s="1">
        <v>8181</v>
      </c>
      <c r="L2095" t="s">
        <v>112</v>
      </c>
      <c r="M2095" t="s">
        <v>113</v>
      </c>
      <c r="N2095" t="s">
        <v>14</v>
      </c>
      <c r="O2095" t="s">
        <v>15</v>
      </c>
      <c r="P2095" t="s">
        <v>27</v>
      </c>
      <c r="Q2095">
        <v>1</v>
      </c>
      <c r="R2095">
        <v>11.21</v>
      </c>
      <c r="S2095">
        <f>(110+90)*357</f>
        <v>71400</v>
      </c>
      <c r="T2095">
        <f>290*110</f>
        <v>31900</v>
      </c>
      <c r="U2095">
        <f t="shared" si="109"/>
        <v>2.238244514106583</v>
      </c>
      <c r="V2095">
        <v>370</v>
      </c>
      <c r="W2095">
        <v>390</v>
      </c>
    </row>
    <row r="2096" spans="1:23" hidden="1" x14ac:dyDescent="0.2">
      <c r="A2096">
        <v>37</v>
      </c>
      <c r="B2096" t="s">
        <v>80</v>
      </c>
      <c r="C2096" t="s">
        <v>55</v>
      </c>
      <c r="D2096" t="s">
        <v>109</v>
      </c>
      <c r="E2096" s="2">
        <v>17.3</v>
      </c>
      <c r="F2096">
        <v>145.27000000000001</v>
      </c>
      <c r="G2096">
        <v>-17.05</v>
      </c>
      <c r="H2096">
        <v>145.44999999999999</v>
      </c>
      <c r="I2096">
        <v>459</v>
      </c>
      <c r="J2096" t="s">
        <v>40</v>
      </c>
      <c r="K2096" s="1">
        <v>8181</v>
      </c>
      <c r="L2096" t="s">
        <v>112</v>
      </c>
      <c r="M2096" t="s">
        <v>113</v>
      </c>
      <c r="N2096" t="s">
        <v>14</v>
      </c>
      <c r="O2096" t="s">
        <v>15</v>
      </c>
      <c r="P2096" t="s">
        <v>27</v>
      </c>
      <c r="Q2096">
        <v>2</v>
      </c>
      <c r="R2096">
        <v>8.65</v>
      </c>
      <c r="S2096">
        <f t="shared" ref="S2096:S2148" si="110">(110+90)*357</f>
        <v>71400</v>
      </c>
      <c r="T2096">
        <f t="shared" ref="T2096:T2148" si="111">290*110</f>
        <v>31900</v>
      </c>
      <c r="U2096">
        <f t="shared" ref="U2096:U2149" si="112">S2096/T2096</f>
        <v>2.238244514106583</v>
      </c>
      <c r="V2096">
        <v>370</v>
      </c>
      <c r="W2096">
        <v>390</v>
      </c>
    </row>
    <row r="2097" spans="1:23" hidden="1" x14ac:dyDescent="0.2">
      <c r="A2097">
        <v>37</v>
      </c>
      <c r="B2097" t="s">
        <v>80</v>
      </c>
      <c r="C2097" t="s">
        <v>55</v>
      </c>
      <c r="D2097" t="s">
        <v>109</v>
      </c>
      <c r="E2097" s="2">
        <v>17.3</v>
      </c>
      <c r="F2097">
        <v>145.27000000000001</v>
      </c>
      <c r="G2097">
        <v>-17.05</v>
      </c>
      <c r="H2097">
        <v>145.44999999999999</v>
      </c>
      <c r="I2097">
        <v>459</v>
      </c>
      <c r="J2097" t="s">
        <v>40</v>
      </c>
      <c r="K2097" s="1">
        <v>8181</v>
      </c>
      <c r="L2097" t="s">
        <v>112</v>
      </c>
      <c r="M2097" t="s">
        <v>113</v>
      </c>
      <c r="N2097" t="s">
        <v>14</v>
      </c>
      <c r="O2097" t="s">
        <v>15</v>
      </c>
      <c r="P2097" t="s">
        <v>27</v>
      </c>
      <c r="Q2097">
        <v>3</v>
      </c>
      <c r="R2097">
        <v>9.0500000000000007</v>
      </c>
      <c r="S2097">
        <f t="shared" si="110"/>
        <v>71400</v>
      </c>
      <c r="T2097">
        <f t="shared" si="111"/>
        <v>31900</v>
      </c>
      <c r="U2097">
        <f t="shared" si="112"/>
        <v>2.238244514106583</v>
      </c>
      <c r="V2097">
        <v>370</v>
      </c>
      <c r="W2097">
        <v>390</v>
      </c>
    </row>
    <row r="2098" spans="1:23" hidden="1" x14ac:dyDescent="0.2">
      <c r="A2098">
        <v>37</v>
      </c>
      <c r="B2098" t="s">
        <v>80</v>
      </c>
      <c r="C2098" t="s">
        <v>55</v>
      </c>
      <c r="D2098" t="s">
        <v>109</v>
      </c>
      <c r="E2098" s="2">
        <v>17.3</v>
      </c>
      <c r="F2098">
        <v>145.27000000000001</v>
      </c>
      <c r="G2098">
        <v>-17.05</v>
      </c>
      <c r="H2098">
        <v>145.44999999999999</v>
      </c>
      <c r="I2098">
        <v>459</v>
      </c>
      <c r="J2098" t="s">
        <v>40</v>
      </c>
      <c r="K2098" s="1">
        <v>8181</v>
      </c>
      <c r="L2098" t="s">
        <v>112</v>
      </c>
      <c r="M2098" t="s">
        <v>113</v>
      </c>
      <c r="N2098" t="s">
        <v>14</v>
      </c>
      <c r="O2098" t="s">
        <v>15</v>
      </c>
      <c r="P2098" t="s">
        <v>27</v>
      </c>
      <c r="Q2098">
        <v>4</v>
      </c>
      <c r="R2098">
        <v>12.24</v>
      </c>
      <c r="S2098">
        <f t="shared" si="110"/>
        <v>71400</v>
      </c>
      <c r="T2098">
        <f t="shared" si="111"/>
        <v>31900</v>
      </c>
      <c r="U2098">
        <f t="shared" si="112"/>
        <v>2.238244514106583</v>
      </c>
      <c r="V2098">
        <v>370</v>
      </c>
      <c r="W2098">
        <v>390</v>
      </c>
    </row>
    <row r="2099" spans="1:23" hidden="1" x14ac:dyDescent="0.2">
      <c r="A2099">
        <v>37</v>
      </c>
      <c r="B2099" t="s">
        <v>80</v>
      </c>
      <c r="C2099" t="s">
        <v>55</v>
      </c>
      <c r="D2099" t="s">
        <v>109</v>
      </c>
      <c r="E2099" s="2">
        <v>17.3</v>
      </c>
      <c r="F2099">
        <v>145.27000000000001</v>
      </c>
      <c r="G2099">
        <v>-17.05</v>
      </c>
      <c r="H2099">
        <v>145.44999999999999</v>
      </c>
      <c r="I2099">
        <v>459</v>
      </c>
      <c r="J2099" t="s">
        <v>40</v>
      </c>
      <c r="K2099" s="1">
        <v>8181</v>
      </c>
      <c r="L2099" t="s">
        <v>112</v>
      </c>
      <c r="M2099" t="s">
        <v>113</v>
      </c>
      <c r="N2099" t="s">
        <v>14</v>
      </c>
      <c r="O2099" t="s">
        <v>15</v>
      </c>
      <c r="P2099" t="s">
        <v>27</v>
      </c>
      <c r="Q2099">
        <v>5</v>
      </c>
      <c r="R2099">
        <v>10.83</v>
      </c>
      <c r="S2099">
        <f t="shared" si="110"/>
        <v>71400</v>
      </c>
      <c r="T2099">
        <f t="shared" si="111"/>
        <v>31900</v>
      </c>
      <c r="U2099">
        <f t="shared" si="112"/>
        <v>2.238244514106583</v>
      </c>
      <c r="V2099">
        <v>370</v>
      </c>
      <c r="W2099">
        <v>390</v>
      </c>
    </row>
    <row r="2100" spans="1:23" hidden="1" x14ac:dyDescent="0.2">
      <c r="A2100">
        <v>37</v>
      </c>
      <c r="B2100" t="s">
        <v>80</v>
      </c>
      <c r="C2100" t="s">
        <v>55</v>
      </c>
      <c r="D2100" t="s">
        <v>109</v>
      </c>
      <c r="E2100" s="2">
        <v>17.3</v>
      </c>
      <c r="F2100">
        <v>145.27000000000001</v>
      </c>
      <c r="G2100">
        <v>-17.05</v>
      </c>
      <c r="H2100">
        <v>145.44999999999999</v>
      </c>
      <c r="I2100">
        <v>459</v>
      </c>
      <c r="J2100" t="s">
        <v>40</v>
      </c>
      <c r="K2100" s="1">
        <v>8181</v>
      </c>
      <c r="L2100" t="s">
        <v>112</v>
      </c>
      <c r="M2100" t="s">
        <v>113</v>
      </c>
      <c r="N2100" t="s">
        <v>14</v>
      </c>
      <c r="O2100" t="s">
        <v>15</v>
      </c>
      <c r="P2100" t="s">
        <v>27</v>
      </c>
      <c r="Q2100">
        <v>6</v>
      </c>
      <c r="R2100">
        <v>11.97</v>
      </c>
      <c r="S2100">
        <f t="shared" si="110"/>
        <v>71400</v>
      </c>
      <c r="T2100">
        <f t="shared" si="111"/>
        <v>31900</v>
      </c>
      <c r="U2100">
        <f t="shared" si="112"/>
        <v>2.238244514106583</v>
      </c>
      <c r="V2100">
        <v>370</v>
      </c>
      <c r="W2100">
        <v>390</v>
      </c>
    </row>
    <row r="2101" spans="1:23" hidden="1" x14ac:dyDescent="0.2">
      <c r="A2101">
        <v>37</v>
      </c>
      <c r="B2101" t="s">
        <v>80</v>
      </c>
      <c r="C2101" t="s">
        <v>55</v>
      </c>
      <c r="D2101" t="s">
        <v>109</v>
      </c>
      <c r="E2101" s="2">
        <v>17.3</v>
      </c>
      <c r="F2101">
        <v>145.27000000000001</v>
      </c>
      <c r="G2101">
        <v>-17.05</v>
      </c>
      <c r="H2101">
        <v>145.44999999999999</v>
      </c>
      <c r="I2101">
        <v>459</v>
      </c>
      <c r="J2101" t="s">
        <v>40</v>
      </c>
      <c r="K2101" s="1">
        <v>8181</v>
      </c>
      <c r="L2101" t="s">
        <v>112</v>
      </c>
      <c r="M2101" t="s">
        <v>113</v>
      </c>
      <c r="N2101" t="s">
        <v>14</v>
      </c>
      <c r="O2101" t="s">
        <v>16</v>
      </c>
      <c r="P2101" t="s">
        <v>27</v>
      </c>
      <c r="Q2101">
        <v>1</v>
      </c>
      <c r="R2101">
        <v>7.51</v>
      </c>
      <c r="S2101">
        <f t="shared" si="110"/>
        <v>71400</v>
      </c>
      <c r="T2101">
        <f t="shared" si="111"/>
        <v>31900</v>
      </c>
      <c r="U2101">
        <f t="shared" si="112"/>
        <v>2.238244514106583</v>
      </c>
      <c r="V2101">
        <v>370</v>
      </c>
      <c r="W2101">
        <v>390</v>
      </c>
    </row>
    <row r="2102" spans="1:23" hidden="1" x14ac:dyDescent="0.2">
      <c r="A2102">
        <v>37</v>
      </c>
      <c r="B2102" t="s">
        <v>80</v>
      </c>
      <c r="C2102" t="s">
        <v>55</v>
      </c>
      <c r="D2102" t="s">
        <v>109</v>
      </c>
      <c r="E2102" s="2">
        <v>17.3</v>
      </c>
      <c r="F2102">
        <v>145.27000000000001</v>
      </c>
      <c r="G2102">
        <v>-17.05</v>
      </c>
      <c r="H2102">
        <v>145.44999999999999</v>
      </c>
      <c r="I2102">
        <v>459</v>
      </c>
      <c r="J2102" t="s">
        <v>40</v>
      </c>
      <c r="K2102" s="1">
        <v>8181</v>
      </c>
      <c r="L2102" t="s">
        <v>112</v>
      </c>
      <c r="M2102" t="s">
        <v>113</v>
      </c>
      <c r="N2102" t="s">
        <v>14</v>
      </c>
      <c r="O2102" t="s">
        <v>16</v>
      </c>
      <c r="P2102" t="s">
        <v>27</v>
      </c>
      <c r="Q2102">
        <v>2</v>
      </c>
      <c r="R2102">
        <v>9.9700000000000006</v>
      </c>
      <c r="S2102">
        <f t="shared" si="110"/>
        <v>71400</v>
      </c>
      <c r="T2102">
        <f t="shared" si="111"/>
        <v>31900</v>
      </c>
      <c r="U2102">
        <f t="shared" si="112"/>
        <v>2.238244514106583</v>
      </c>
      <c r="V2102">
        <v>370</v>
      </c>
      <c r="W2102">
        <v>390</v>
      </c>
    </row>
    <row r="2103" spans="1:23" hidden="1" x14ac:dyDescent="0.2">
      <c r="A2103">
        <v>37</v>
      </c>
      <c r="B2103" t="s">
        <v>80</v>
      </c>
      <c r="C2103" t="s">
        <v>55</v>
      </c>
      <c r="D2103" t="s">
        <v>109</v>
      </c>
      <c r="E2103" s="2">
        <v>17.3</v>
      </c>
      <c r="F2103">
        <v>145.27000000000001</v>
      </c>
      <c r="G2103">
        <v>-17.05</v>
      </c>
      <c r="H2103">
        <v>145.44999999999999</v>
      </c>
      <c r="I2103">
        <v>459</v>
      </c>
      <c r="J2103" t="s">
        <v>40</v>
      </c>
      <c r="K2103" s="1">
        <v>8181</v>
      </c>
      <c r="L2103" t="s">
        <v>112</v>
      </c>
      <c r="M2103" t="s">
        <v>113</v>
      </c>
      <c r="N2103" t="s">
        <v>14</v>
      </c>
      <c r="O2103" t="s">
        <v>16</v>
      </c>
      <c r="P2103" t="s">
        <v>27</v>
      </c>
      <c r="Q2103">
        <v>3</v>
      </c>
      <c r="R2103">
        <v>12.62</v>
      </c>
      <c r="S2103">
        <f t="shared" si="110"/>
        <v>71400</v>
      </c>
      <c r="T2103">
        <f t="shared" si="111"/>
        <v>31900</v>
      </c>
      <c r="U2103">
        <f t="shared" si="112"/>
        <v>2.238244514106583</v>
      </c>
      <c r="V2103">
        <v>370</v>
      </c>
      <c r="W2103">
        <v>390</v>
      </c>
    </row>
    <row r="2104" spans="1:23" hidden="1" x14ac:dyDescent="0.2">
      <c r="A2104">
        <v>37</v>
      </c>
      <c r="B2104" t="s">
        <v>80</v>
      </c>
      <c r="C2104" t="s">
        <v>55</v>
      </c>
      <c r="D2104" t="s">
        <v>109</v>
      </c>
      <c r="E2104" s="2">
        <v>17.3</v>
      </c>
      <c r="F2104">
        <v>145.27000000000001</v>
      </c>
      <c r="G2104">
        <v>-17.05</v>
      </c>
      <c r="H2104">
        <v>145.44999999999999</v>
      </c>
      <c r="I2104">
        <v>459</v>
      </c>
      <c r="J2104" t="s">
        <v>40</v>
      </c>
      <c r="K2104" s="1">
        <v>8181</v>
      </c>
      <c r="L2104" t="s">
        <v>112</v>
      </c>
      <c r="M2104" t="s">
        <v>113</v>
      </c>
      <c r="N2104" t="s">
        <v>14</v>
      </c>
      <c r="O2104" t="s">
        <v>16</v>
      </c>
      <c r="P2104" t="s">
        <v>27</v>
      </c>
      <c r="Q2104">
        <v>4</v>
      </c>
      <c r="R2104">
        <v>8.16</v>
      </c>
      <c r="S2104">
        <f t="shared" si="110"/>
        <v>71400</v>
      </c>
      <c r="T2104">
        <f t="shared" si="111"/>
        <v>31900</v>
      </c>
      <c r="U2104">
        <f t="shared" si="112"/>
        <v>2.238244514106583</v>
      </c>
      <c r="V2104">
        <v>370</v>
      </c>
      <c r="W2104">
        <v>390</v>
      </c>
    </row>
    <row r="2105" spans="1:23" hidden="1" x14ac:dyDescent="0.2">
      <c r="A2105">
        <v>37</v>
      </c>
      <c r="B2105" t="s">
        <v>80</v>
      </c>
      <c r="C2105" t="s">
        <v>55</v>
      </c>
      <c r="D2105" t="s">
        <v>109</v>
      </c>
      <c r="E2105" s="2">
        <v>17.3</v>
      </c>
      <c r="F2105">
        <v>145.27000000000001</v>
      </c>
      <c r="G2105">
        <v>-17.05</v>
      </c>
      <c r="H2105">
        <v>145.44999999999999</v>
      </c>
      <c r="I2105">
        <v>459</v>
      </c>
      <c r="J2105" t="s">
        <v>40</v>
      </c>
      <c r="K2105" s="1">
        <v>8181</v>
      </c>
      <c r="L2105" t="s">
        <v>112</v>
      </c>
      <c r="M2105" t="s">
        <v>113</v>
      </c>
      <c r="N2105" t="s">
        <v>14</v>
      </c>
      <c r="O2105" t="s">
        <v>16</v>
      </c>
      <c r="P2105" t="s">
        <v>27</v>
      </c>
      <c r="Q2105">
        <v>5</v>
      </c>
      <c r="R2105">
        <v>9.11</v>
      </c>
      <c r="S2105">
        <f t="shared" si="110"/>
        <v>71400</v>
      </c>
      <c r="T2105">
        <f t="shared" si="111"/>
        <v>31900</v>
      </c>
      <c r="U2105">
        <f t="shared" si="112"/>
        <v>2.238244514106583</v>
      </c>
      <c r="V2105">
        <v>370</v>
      </c>
      <c r="W2105">
        <v>390</v>
      </c>
    </row>
    <row r="2106" spans="1:23" hidden="1" x14ac:dyDescent="0.2">
      <c r="A2106">
        <v>37</v>
      </c>
      <c r="B2106" t="s">
        <v>80</v>
      </c>
      <c r="C2106" t="s">
        <v>55</v>
      </c>
      <c r="D2106" t="s">
        <v>109</v>
      </c>
      <c r="E2106" s="2">
        <v>17.3</v>
      </c>
      <c r="F2106">
        <v>145.27000000000001</v>
      </c>
      <c r="G2106">
        <v>-17.05</v>
      </c>
      <c r="H2106">
        <v>145.44999999999999</v>
      </c>
      <c r="I2106">
        <v>459</v>
      </c>
      <c r="J2106" t="s">
        <v>40</v>
      </c>
      <c r="K2106" s="1">
        <v>8181</v>
      </c>
      <c r="L2106" t="s">
        <v>112</v>
      </c>
      <c r="M2106" t="s">
        <v>113</v>
      </c>
      <c r="N2106" t="s">
        <v>14</v>
      </c>
      <c r="O2106" t="s">
        <v>16</v>
      </c>
      <c r="P2106" t="s">
        <v>27</v>
      </c>
      <c r="Q2106">
        <v>6</v>
      </c>
      <c r="R2106">
        <v>9.07</v>
      </c>
      <c r="S2106">
        <f t="shared" si="110"/>
        <v>71400</v>
      </c>
      <c r="T2106">
        <f t="shared" si="111"/>
        <v>31900</v>
      </c>
      <c r="U2106">
        <f t="shared" si="112"/>
        <v>2.238244514106583</v>
      </c>
      <c r="V2106">
        <v>370</v>
      </c>
      <c r="W2106">
        <v>390</v>
      </c>
    </row>
    <row r="2107" spans="1:23" hidden="1" x14ac:dyDescent="0.2">
      <c r="A2107">
        <v>37</v>
      </c>
      <c r="B2107" t="s">
        <v>80</v>
      </c>
      <c r="C2107" t="s">
        <v>55</v>
      </c>
      <c r="D2107" t="s">
        <v>109</v>
      </c>
      <c r="E2107" s="2">
        <v>17.3</v>
      </c>
      <c r="F2107">
        <v>145.27000000000001</v>
      </c>
      <c r="G2107">
        <v>-17.05</v>
      </c>
      <c r="H2107">
        <v>145.44999999999999</v>
      </c>
      <c r="I2107">
        <v>459</v>
      </c>
      <c r="J2107" t="s">
        <v>40</v>
      </c>
      <c r="K2107" s="1">
        <v>8181</v>
      </c>
      <c r="L2107" t="s">
        <v>112</v>
      </c>
      <c r="M2107" t="s">
        <v>113</v>
      </c>
      <c r="N2107" t="s">
        <v>14</v>
      </c>
      <c r="O2107" t="s">
        <v>18</v>
      </c>
      <c r="P2107" t="s">
        <v>27</v>
      </c>
      <c r="Q2107">
        <v>1</v>
      </c>
      <c r="R2107">
        <v>4.8899999999999997</v>
      </c>
      <c r="S2107">
        <f t="shared" si="110"/>
        <v>71400</v>
      </c>
      <c r="T2107">
        <f t="shared" si="111"/>
        <v>31900</v>
      </c>
      <c r="U2107">
        <f t="shared" si="112"/>
        <v>2.238244514106583</v>
      </c>
      <c r="V2107">
        <v>370</v>
      </c>
      <c r="W2107">
        <v>390</v>
      </c>
    </row>
    <row r="2108" spans="1:23" hidden="1" x14ac:dyDescent="0.2">
      <c r="A2108">
        <v>37</v>
      </c>
      <c r="B2108" t="s">
        <v>80</v>
      </c>
      <c r="C2108" t="s">
        <v>55</v>
      </c>
      <c r="D2108" t="s">
        <v>109</v>
      </c>
      <c r="E2108" s="2">
        <v>17.3</v>
      </c>
      <c r="F2108">
        <v>145.27000000000001</v>
      </c>
      <c r="G2108">
        <v>-17.05</v>
      </c>
      <c r="H2108">
        <v>145.44999999999999</v>
      </c>
      <c r="I2108">
        <v>459</v>
      </c>
      <c r="J2108" t="s">
        <v>40</v>
      </c>
      <c r="K2108" s="1">
        <v>8181</v>
      </c>
      <c r="L2108" t="s">
        <v>112</v>
      </c>
      <c r="M2108" t="s">
        <v>113</v>
      </c>
      <c r="N2108" t="s">
        <v>14</v>
      </c>
      <c r="O2108" t="s">
        <v>18</v>
      </c>
      <c r="P2108" t="s">
        <v>27</v>
      </c>
      <c r="Q2108">
        <v>2</v>
      </c>
      <c r="R2108">
        <v>3.86</v>
      </c>
      <c r="S2108">
        <f t="shared" si="110"/>
        <v>71400</v>
      </c>
      <c r="T2108">
        <f t="shared" si="111"/>
        <v>31900</v>
      </c>
      <c r="U2108">
        <f t="shared" si="112"/>
        <v>2.238244514106583</v>
      </c>
      <c r="V2108">
        <v>370</v>
      </c>
      <c r="W2108">
        <v>390</v>
      </c>
    </row>
    <row r="2109" spans="1:23" hidden="1" x14ac:dyDescent="0.2">
      <c r="A2109">
        <v>37</v>
      </c>
      <c r="B2109" t="s">
        <v>80</v>
      </c>
      <c r="C2109" t="s">
        <v>55</v>
      </c>
      <c r="D2109" t="s">
        <v>109</v>
      </c>
      <c r="E2109" s="2">
        <v>17.3</v>
      </c>
      <c r="F2109">
        <v>145.27000000000001</v>
      </c>
      <c r="G2109">
        <v>-17.05</v>
      </c>
      <c r="H2109">
        <v>145.44999999999999</v>
      </c>
      <c r="I2109">
        <v>459</v>
      </c>
      <c r="J2109" t="s">
        <v>40</v>
      </c>
      <c r="K2109" s="1">
        <v>8181</v>
      </c>
      <c r="L2109" t="s">
        <v>112</v>
      </c>
      <c r="M2109" t="s">
        <v>113</v>
      </c>
      <c r="N2109" t="s">
        <v>14</v>
      </c>
      <c r="O2109" t="s">
        <v>18</v>
      </c>
      <c r="P2109" t="s">
        <v>27</v>
      </c>
      <c r="Q2109">
        <v>3</v>
      </c>
      <c r="R2109">
        <v>6.07</v>
      </c>
      <c r="S2109">
        <f t="shared" si="110"/>
        <v>71400</v>
      </c>
      <c r="T2109">
        <f t="shared" si="111"/>
        <v>31900</v>
      </c>
      <c r="U2109">
        <f t="shared" si="112"/>
        <v>2.238244514106583</v>
      </c>
      <c r="V2109">
        <v>370</v>
      </c>
      <c r="W2109">
        <v>390</v>
      </c>
    </row>
    <row r="2110" spans="1:23" hidden="1" x14ac:dyDescent="0.2">
      <c r="A2110">
        <v>37</v>
      </c>
      <c r="B2110" t="s">
        <v>80</v>
      </c>
      <c r="C2110" t="s">
        <v>55</v>
      </c>
      <c r="D2110" t="s">
        <v>109</v>
      </c>
      <c r="E2110" s="2">
        <v>17.3</v>
      </c>
      <c r="F2110">
        <v>145.27000000000001</v>
      </c>
      <c r="G2110">
        <v>-17.05</v>
      </c>
      <c r="H2110">
        <v>145.44999999999999</v>
      </c>
      <c r="I2110">
        <v>459</v>
      </c>
      <c r="J2110" t="s">
        <v>40</v>
      </c>
      <c r="K2110" s="1">
        <v>8181</v>
      </c>
      <c r="L2110" t="s">
        <v>112</v>
      </c>
      <c r="M2110" t="s">
        <v>113</v>
      </c>
      <c r="N2110" t="s">
        <v>14</v>
      </c>
      <c r="O2110" t="s">
        <v>18</v>
      </c>
      <c r="P2110" t="s">
        <v>27</v>
      </c>
      <c r="Q2110">
        <v>4</v>
      </c>
      <c r="R2110">
        <v>3.05</v>
      </c>
      <c r="S2110">
        <f t="shared" si="110"/>
        <v>71400</v>
      </c>
      <c r="T2110">
        <f t="shared" si="111"/>
        <v>31900</v>
      </c>
      <c r="U2110">
        <f t="shared" si="112"/>
        <v>2.238244514106583</v>
      </c>
      <c r="V2110">
        <v>370</v>
      </c>
      <c r="W2110">
        <v>390</v>
      </c>
    </row>
    <row r="2111" spans="1:23" hidden="1" x14ac:dyDescent="0.2">
      <c r="A2111">
        <v>37</v>
      </c>
      <c r="B2111" t="s">
        <v>80</v>
      </c>
      <c r="C2111" t="s">
        <v>55</v>
      </c>
      <c r="D2111" t="s">
        <v>109</v>
      </c>
      <c r="E2111" s="2">
        <v>17.3</v>
      </c>
      <c r="F2111">
        <v>145.27000000000001</v>
      </c>
      <c r="G2111">
        <v>-17.05</v>
      </c>
      <c r="H2111">
        <v>145.44999999999999</v>
      </c>
      <c r="I2111">
        <v>459</v>
      </c>
      <c r="J2111" t="s">
        <v>40</v>
      </c>
      <c r="K2111" s="1">
        <v>8181</v>
      </c>
      <c r="L2111" t="s">
        <v>112</v>
      </c>
      <c r="M2111" t="s">
        <v>113</v>
      </c>
      <c r="N2111" t="s">
        <v>14</v>
      </c>
      <c r="O2111" t="s">
        <v>18</v>
      </c>
      <c r="P2111" t="s">
        <v>27</v>
      </c>
      <c r="Q2111">
        <v>5</v>
      </c>
      <c r="R2111">
        <v>3.99</v>
      </c>
      <c r="S2111">
        <f t="shared" si="110"/>
        <v>71400</v>
      </c>
      <c r="T2111">
        <f t="shared" si="111"/>
        <v>31900</v>
      </c>
      <c r="U2111">
        <f t="shared" si="112"/>
        <v>2.238244514106583</v>
      </c>
      <c r="V2111">
        <v>370</v>
      </c>
      <c r="W2111">
        <v>390</v>
      </c>
    </row>
    <row r="2112" spans="1:23" hidden="1" x14ac:dyDescent="0.2">
      <c r="A2112">
        <v>37</v>
      </c>
      <c r="B2112" t="s">
        <v>80</v>
      </c>
      <c r="C2112" t="s">
        <v>55</v>
      </c>
      <c r="D2112" t="s">
        <v>109</v>
      </c>
      <c r="E2112" s="2">
        <v>17.3</v>
      </c>
      <c r="F2112">
        <v>145.27000000000001</v>
      </c>
      <c r="G2112">
        <v>-17.05</v>
      </c>
      <c r="H2112">
        <v>145.44999999999999</v>
      </c>
      <c r="I2112">
        <v>459</v>
      </c>
      <c r="J2112" t="s">
        <v>40</v>
      </c>
      <c r="K2112" s="1">
        <v>8181</v>
      </c>
      <c r="L2112" t="s">
        <v>112</v>
      </c>
      <c r="M2112" t="s">
        <v>113</v>
      </c>
      <c r="N2112" t="s">
        <v>14</v>
      </c>
      <c r="O2112" t="s">
        <v>18</v>
      </c>
      <c r="P2112" t="s">
        <v>27</v>
      </c>
      <c r="Q2112">
        <v>6</v>
      </c>
      <c r="R2112">
        <v>3.53</v>
      </c>
      <c r="S2112">
        <f t="shared" si="110"/>
        <v>71400</v>
      </c>
      <c r="T2112">
        <f t="shared" si="111"/>
        <v>31900</v>
      </c>
      <c r="U2112">
        <f t="shared" si="112"/>
        <v>2.238244514106583</v>
      </c>
      <c r="V2112">
        <v>370</v>
      </c>
      <c r="W2112">
        <v>390</v>
      </c>
    </row>
    <row r="2113" spans="1:23" hidden="1" x14ac:dyDescent="0.2">
      <c r="A2113">
        <v>37</v>
      </c>
      <c r="B2113" t="s">
        <v>80</v>
      </c>
      <c r="C2113" t="s">
        <v>55</v>
      </c>
      <c r="D2113" t="s">
        <v>109</v>
      </c>
      <c r="E2113" s="2">
        <v>17.3</v>
      </c>
      <c r="F2113">
        <v>145.27000000000001</v>
      </c>
      <c r="G2113">
        <v>-17.05</v>
      </c>
      <c r="H2113">
        <v>145.44999999999999</v>
      </c>
      <c r="I2113">
        <v>459</v>
      </c>
      <c r="J2113" t="s">
        <v>40</v>
      </c>
      <c r="K2113" s="1">
        <v>8181</v>
      </c>
      <c r="L2113" t="s">
        <v>112</v>
      </c>
      <c r="M2113" t="s">
        <v>113</v>
      </c>
      <c r="N2113" t="s">
        <v>14</v>
      </c>
      <c r="O2113" t="s">
        <v>19</v>
      </c>
      <c r="P2113" t="s">
        <v>27</v>
      </c>
      <c r="Q2113">
        <v>1</v>
      </c>
      <c r="R2113">
        <v>10.55</v>
      </c>
      <c r="S2113">
        <f t="shared" si="110"/>
        <v>71400</v>
      </c>
      <c r="T2113">
        <f t="shared" si="111"/>
        <v>31900</v>
      </c>
      <c r="U2113">
        <f t="shared" si="112"/>
        <v>2.238244514106583</v>
      </c>
      <c r="V2113">
        <v>370</v>
      </c>
      <c r="W2113">
        <v>390</v>
      </c>
    </row>
    <row r="2114" spans="1:23" hidden="1" x14ac:dyDescent="0.2">
      <c r="A2114">
        <v>37</v>
      </c>
      <c r="B2114" t="s">
        <v>80</v>
      </c>
      <c r="C2114" t="s">
        <v>55</v>
      </c>
      <c r="D2114" t="s">
        <v>109</v>
      </c>
      <c r="E2114" s="2">
        <v>17.3</v>
      </c>
      <c r="F2114">
        <v>145.27000000000001</v>
      </c>
      <c r="G2114">
        <v>-17.05</v>
      </c>
      <c r="H2114">
        <v>145.44999999999999</v>
      </c>
      <c r="I2114">
        <v>459</v>
      </c>
      <c r="J2114" t="s">
        <v>40</v>
      </c>
      <c r="K2114" s="1">
        <v>8181</v>
      </c>
      <c r="L2114" t="s">
        <v>112</v>
      </c>
      <c r="M2114" t="s">
        <v>113</v>
      </c>
      <c r="N2114" t="s">
        <v>14</v>
      </c>
      <c r="O2114" t="s">
        <v>19</v>
      </c>
      <c r="P2114" t="s">
        <v>27</v>
      </c>
      <c r="Q2114">
        <v>2</v>
      </c>
      <c r="R2114">
        <v>7.91</v>
      </c>
      <c r="S2114">
        <f t="shared" si="110"/>
        <v>71400</v>
      </c>
      <c r="T2114">
        <f t="shared" si="111"/>
        <v>31900</v>
      </c>
      <c r="U2114">
        <f t="shared" si="112"/>
        <v>2.238244514106583</v>
      </c>
      <c r="V2114">
        <v>370</v>
      </c>
      <c r="W2114">
        <v>390</v>
      </c>
    </row>
    <row r="2115" spans="1:23" hidden="1" x14ac:dyDescent="0.2">
      <c r="A2115">
        <v>37</v>
      </c>
      <c r="B2115" t="s">
        <v>80</v>
      </c>
      <c r="C2115" t="s">
        <v>55</v>
      </c>
      <c r="D2115" t="s">
        <v>109</v>
      </c>
      <c r="E2115" s="2">
        <v>17.3</v>
      </c>
      <c r="F2115">
        <v>145.27000000000001</v>
      </c>
      <c r="G2115">
        <v>-17.05</v>
      </c>
      <c r="H2115">
        <v>145.44999999999999</v>
      </c>
      <c r="I2115">
        <v>459</v>
      </c>
      <c r="J2115" t="s">
        <v>40</v>
      </c>
      <c r="K2115" s="1">
        <v>8181</v>
      </c>
      <c r="L2115" t="s">
        <v>112</v>
      </c>
      <c r="M2115" t="s">
        <v>113</v>
      </c>
      <c r="N2115" t="s">
        <v>14</v>
      </c>
      <c r="O2115" t="s">
        <v>19</v>
      </c>
      <c r="P2115" t="s">
        <v>27</v>
      </c>
      <c r="Q2115">
        <v>3</v>
      </c>
      <c r="R2115">
        <v>4.21</v>
      </c>
      <c r="S2115">
        <f t="shared" si="110"/>
        <v>71400</v>
      </c>
      <c r="T2115">
        <f t="shared" si="111"/>
        <v>31900</v>
      </c>
      <c r="U2115">
        <f t="shared" si="112"/>
        <v>2.238244514106583</v>
      </c>
      <c r="V2115">
        <v>370</v>
      </c>
      <c r="W2115">
        <v>390</v>
      </c>
    </row>
    <row r="2116" spans="1:23" hidden="1" x14ac:dyDescent="0.2">
      <c r="A2116">
        <v>37</v>
      </c>
      <c r="B2116" t="s">
        <v>80</v>
      </c>
      <c r="C2116" t="s">
        <v>55</v>
      </c>
      <c r="D2116" t="s">
        <v>109</v>
      </c>
      <c r="E2116" s="2">
        <v>17.3</v>
      </c>
      <c r="F2116">
        <v>145.27000000000001</v>
      </c>
      <c r="G2116">
        <v>-17.05</v>
      </c>
      <c r="H2116">
        <v>145.44999999999999</v>
      </c>
      <c r="I2116">
        <v>459</v>
      </c>
      <c r="J2116" t="s">
        <v>40</v>
      </c>
      <c r="K2116" s="1">
        <v>8181</v>
      </c>
      <c r="L2116" t="s">
        <v>112</v>
      </c>
      <c r="M2116" t="s">
        <v>113</v>
      </c>
      <c r="N2116" t="s">
        <v>14</v>
      </c>
      <c r="O2116" t="s">
        <v>19</v>
      </c>
      <c r="P2116" t="s">
        <v>27</v>
      </c>
      <c r="Q2116">
        <v>4</v>
      </c>
      <c r="R2116">
        <v>7.11</v>
      </c>
      <c r="S2116">
        <f t="shared" si="110"/>
        <v>71400</v>
      </c>
      <c r="T2116">
        <f t="shared" si="111"/>
        <v>31900</v>
      </c>
      <c r="U2116">
        <f t="shared" si="112"/>
        <v>2.238244514106583</v>
      </c>
      <c r="V2116">
        <v>370</v>
      </c>
      <c r="W2116">
        <v>390</v>
      </c>
    </row>
    <row r="2117" spans="1:23" hidden="1" x14ac:dyDescent="0.2">
      <c r="A2117">
        <v>37</v>
      </c>
      <c r="B2117" t="s">
        <v>80</v>
      </c>
      <c r="C2117" t="s">
        <v>55</v>
      </c>
      <c r="D2117" t="s">
        <v>109</v>
      </c>
      <c r="E2117" s="2">
        <v>17.3</v>
      </c>
      <c r="F2117">
        <v>145.27000000000001</v>
      </c>
      <c r="G2117">
        <v>-17.05</v>
      </c>
      <c r="H2117">
        <v>145.44999999999999</v>
      </c>
      <c r="I2117">
        <v>459</v>
      </c>
      <c r="J2117" t="s">
        <v>40</v>
      </c>
      <c r="K2117" s="1">
        <v>8181</v>
      </c>
      <c r="L2117" t="s">
        <v>112</v>
      </c>
      <c r="M2117" t="s">
        <v>113</v>
      </c>
      <c r="N2117" t="s">
        <v>14</v>
      </c>
      <c r="O2117" t="s">
        <v>19</v>
      </c>
      <c r="P2117" t="s">
        <v>27</v>
      </c>
      <c r="Q2117">
        <v>5</v>
      </c>
      <c r="R2117">
        <v>6.66</v>
      </c>
      <c r="S2117">
        <f t="shared" si="110"/>
        <v>71400</v>
      </c>
      <c r="T2117">
        <f t="shared" si="111"/>
        <v>31900</v>
      </c>
      <c r="U2117">
        <f t="shared" si="112"/>
        <v>2.238244514106583</v>
      </c>
      <c r="V2117">
        <v>370</v>
      </c>
      <c r="W2117">
        <v>390</v>
      </c>
    </row>
    <row r="2118" spans="1:23" hidden="1" x14ac:dyDescent="0.2">
      <c r="A2118">
        <v>37</v>
      </c>
      <c r="B2118" t="s">
        <v>80</v>
      </c>
      <c r="C2118" t="s">
        <v>55</v>
      </c>
      <c r="D2118" t="s">
        <v>109</v>
      </c>
      <c r="E2118" s="2">
        <v>17.3</v>
      </c>
      <c r="F2118">
        <v>145.27000000000001</v>
      </c>
      <c r="G2118">
        <v>-17.05</v>
      </c>
      <c r="H2118">
        <v>145.44999999999999</v>
      </c>
      <c r="I2118">
        <v>459</v>
      </c>
      <c r="J2118" t="s">
        <v>40</v>
      </c>
      <c r="K2118" s="1">
        <v>8181</v>
      </c>
      <c r="L2118" t="s">
        <v>112</v>
      </c>
      <c r="M2118" t="s">
        <v>113</v>
      </c>
      <c r="N2118" t="s">
        <v>14</v>
      </c>
      <c r="O2118" t="s">
        <v>19</v>
      </c>
      <c r="P2118" t="s">
        <v>27</v>
      </c>
      <c r="Q2118">
        <v>6</v>
      </c>
      <c r="R2118">
        <v>6.28</v>
      </c>
      <c r="S2118">
        <f t="shared" si="110"/>
        <v>71400</v>
      </c>
      <c r="T2118">
        <f t="shared" si="111"/>
        <v>31900</v>
      </c>
      <c r="U2118">
        <f t="shared" si="112"/>
        <v>2.238244514106583</v>
      </c>
      <c r="V2118">
        <v>370</v>
      </c>
      <c r="W2118">
        <v>390</v>
      </c>
    </row>
    <row r="2119" spans="1:23" hidden="1" x14ac:dyDescent="0.2">
      <c r="A2119">
        <v>37</v>
      </c>
      <c r="B2119" t="s">
        <v>80</v>
      </c>
      <c r="C2119" t="s">
        <v>55</v>
      </c>
      <c r="D2119" t="s">
        <v>109</v>
      </c>
      <c r="E2119" s="2">
        <v>17.3</v>
      </c>
      <c r="F2119">
        <v>145.27000000000001</v>
      </c>
      <c r="G2119">
        <v>-17.05</v>
      </c>
      <c r="H2119">
        <v>145.44999999999999</v>
      </c>
      <c r="I2119">
        <v>459</v>
      </c>
      <c r="J2119" t="s">
        <v>40</v>
      </c>
      <c r="K2119" s="1">
        <v>8181</v>
      </c>
      <c r="L2119" t="s">
        <v>112</v>
      </c>
      <c r="M2119" t="s">
        <v>113</v>
      </c>
      <c r="N2119" t="s">
        <v>24</v>
      </c>
      <c r="O2119" t="s">
        <v>15</v>
      </c>
      <c r="P2119" t="s">
        <v>26</v>
      </c>
      <c r="Q2119">
        <v>1</v>
      </c>
      <c r="R2119">
        <v>29.27</v>
      </c>
      <c r="S2119">
        <f t="shared" si="110"/>
        <v>71400</v>
      </c>
      <c r="T2119">
        <f t="shared" si="111"/>
        <v>31900</v>
      </c>
      <c r="U2119">
        <f t="shared" si="112"/>
        <v>2.238244514106583</v>
      </c>
      <c r="V2119">
        <v>370</v>
      </c>
      <c r="W2119">
        <v>390</v>
      </c>
    </row>
    <row r="2120" spans="1:23" hidden="1" x14ac:dyDescent="0.2">
      <c r="A2120">
        <v>37</v>
      </c>
      <c r="B2120" t="s">
        <v>80</v>
      </c>
      <c r="C2120" t="s">
        <v>55</v>
      </c>
      <c r="D2120" t="s">
        <v>109</v>
      </c>
      <c r="E2120" s="2">
        <v>17.3</v>
      </c>
      <c r="F2120">
        <v>145.27000000000001</v>
      </c>
      <c r="G2120">
        <v>-17.05</v>
      </c>
      <c r="H2120">
        <v>145.44999999999999</v>
      </c>
      <c r="I2120">
        <v>459</v>
      </c>
      <c r="J2120" t="s">
        <v>40</v>
      </c>
      <c r="K2120" s="1">
        <v>8181</v>
      </c>
      <c r="L2120" t="s">
        <v>112</v>
      </c>
      <c r="M2120" t="s">
        <v>113</v>
      </c>
      <c r="N2120" t="s">
        <v>24</v>
      </c>
      <c r="O2120" t="s">
        <v>15</v>
      </c>
      <c r="P2120" t="s">
        <v>26</v>
      </c>
      <c r="Q2120">
        <v>2</v>
      </c>
      <c r="R2120">
        <v>25.97</v>
      </c>
      <c r="S2120">
        <f t="shared" si="110"/>
        <v>71400</v>
      </c>
      <c r="T2120">
        <f t="shared" si="111"/>
        <v>31900</v>
      </c>
      <c r="U2120">
        <f t="shared" si="112"/>
        <v>2.238244514106583</v>
      </c>
      <c r="V2120">
        <v>370</v>
      </c>
      <c r="W2120">
        <v>390</v>
      </c>
    </row>
    <row r="2121" spans="1:23" hidden="1" x14ac:dyDescent="0.2">
      <c r="A2121">
        <v>37</v>
      </c>
      <c r="B2121" t="s">
        <v>80</v>
      </c>
      <c r="C2121" t="s">
        <v>55</v>
      </c>
      <c r="D2121" t="s">
        <v>109</v>
      </c>
      <c r="E2121" s="2">
        <v>17.3</v>
      </c>
      <c r="F2121">
        <v>145.27000000000001</v>
      </c>
      <c r="G2121">
        <v>-17.05</v>
      </c>
      <c r="H2121">
        <v>145.44999999999999</v>
      </c>
      <c r="I2121">
        <v>459</v>
      </c>
      <c r="J2121" t="s">
        <v>40</v>
      </c>
      <c r="K2121" s="1">
        <v>8181</v>
      </c>
      <c r="L2121" t="s">
        <v>112</v>
      </c>
      <c r="M2121" t="s">
        <v>113</v>
      </c>
      <c r="N2121" t="s">
        <v>24</v>
      </c>
      <c r="O2121" t="s">
        <v>15</v>
      </c>
      <c r="P2121" t="s">
        <v>26</v>
      </c>
      <c r="Q2121">
        <v>3</v>
      </c>
      <c r="R2121">
        <v>26.25</v>
      </c>
      <c r="S2121">
        <f t="shared" si="110"/>
        <v>71400</v>
      </c>
      <c r="T2121">
        <f t="shared" si="111"/>
        <v>31900</v>
      </c>
      <c r="U2121">
        <f t="shared" si="112"/>
        <v>2.238244514106583</v>
      </c>
      <c r="V2121">
        <v>370</v>
      </c>
      <c r="W2121">
        <v>390</v>
      </c>
    </row>
    <row r="2122" spans="1:23" hidden="1" x14ac:dyDescent="0.2">
      <c r="A2122">
        <v>37</v>
      </c>
      <c r="B2122" t="s">
        <v>80</v>
      </c>
      <c r="C2122" t="s">
        <v>55</v>
      </c>
      <c r="D2122" t="s">
        <v>109</v>
      </c>
      <c r="E2122" s="2">
        <v>17.3</v>
      </c>
      <c r="F2122">
        <v>145.27000000000001</v>
      </c>
      <c r="G2122">
        <v>-17.05</v>
      </c>
      <c r="H2122">
        <v>145.44999999999999</v>
      </c>
      <c r="I2122">
        <v>459</v>
      </c>
      <c r="J2122" t="s">
        <v>40</v>
      </c>
      <c r="K2122" s="1">
        <v>8181</v>
      </c>
      <c r="L2122" t="s">
        <v>112</v>
      </c>
      <c r="M2122" t="s">
        <v>113</v>
      </c>
      <c r="N2122" t="s">
        <v>24</v>
      </c>
      <c r="O2122" t="s">
        <v>15</v>
      </c>
      <c r="P2122" t="s">
        <v>26</v>
      </c>
      <c r="Q2122">
        <v>4</v>
      </c>
      <c r="R2122">
        <v>24.4</v>
      </c>
      <c r="S2122">
        <f t="shared" si="110"/>
        <v>71400</v>
      </c>
      <c r="T2122">
        <f t="shared" si="111"/>
        <v>31900</v>
      </c>
      <c r="U2122">
        <f t="shared" si="112"/>
        <v>2.238244514106583</v>
      </c>
      <c r="V2122">
        <v>370</v>
      </c>
      <c r="W2122">
        <v>390</v>
      </c>
    </row>
    <row r="2123" spans="1:23" hidden="1" x14ac:dyDescent="0.2">
      <c r="A2123">
        <v>37</v>
      </c>
      <c r="B2123" t="s">
        <v>80</v>
      </c>
      <c r="C2123" t="s">
        <v>55</v>
      </c>
      <c r="D2123" t="s">
        <v>109</v>
      </c>
      <c r="E2123" s="2">
        <v>17.3</v>
      </c>
      <c r="F2123">
        <v>145.27000000000001</v>
      </c>
      <c r="G2123">
        <v>-17.05</v>
      </c>
      <c r="H2123">
        <v>145.44999999999999</v>
      </c>
      <c r="I2123">
        <v>459</v>
      </c>
      <c r="J2123" t="s">
        <v>40</v>
      </c>
      <c r="K2123" s="1">
        <v>8181</v>
      </c>
      <c r="L2123" t="s">
        <v>112</v>
      </c>
      <c r="M2123" t="s">
        <v>113</v>
      </c>
      <c r="N2123" t="s">
        <v>24</v>
      </c>
      <c r="O2123" t="s">
        <v>15</v>
      </c>
      <c r="P2123" t="s">
        <v>26</v>
      </c>
      <c r="Q2123">
        <v>5</v>
      </c>
      <c r="R2123">
        <v>22.31</v>
      </c>
      <c r="S2123">
        <f t="shared" si="110"/>
        <v>71400</v>
      </c>
      <c r="T2123">
        <f t="shared" si="111"/>
        <v>31900</v>
      </c>
      <c r="U2123">
        <f t="shared" si="112"/>
        <v>2.238244514106583</v>
      </c>
      <c r="V2123">
        <v>370</v>
      </c>
      <c r="W2123">
        <v>390</v>
      </c>
    </row>
    <row r="2124" spans="1:23" hidden="1" x14ac:dyDescent="0.2">
      <c r="A2124">
        <v>37</v>
      </c>
      <c r="B2124" t="s">
        <v>80</v>
      </c>
      <c r="C2124" t="s">
        <v>55</v>
      </c>
      <c r="D2124" t="s">
        <v>109</v>
      </c>
      <c r="E2124" s="2">
        <v>17.3</v>
      </c>
      <c r="F2124">
        <v>145.27000000000001</v>
      </c>
      <c r="G2124">
        <v>-17.05</v>
      </c>
      <c r="H2124">
        <v>145.44999999999999</v>
      </c>
      <c r="I2124">
        <v>459</v>
      </c>
      <c r="J2124" t="s">
        <v>40</v>
      </c>
      <c r="K2124" s="1">
        <v>8181</v>
      </c>
      <c r="L2124" t="s">
        <v>112</v>
      </c>
      <c r="M2124" t="s">
        <v>113</v>
      </c>
      <c r="N2124" t="s">
        <v>24</v>
      </c>
      <c r="O2124" t="s">
        <v>15</v>
      </c>
      <c r="P2124" t="s">
        <v>26</v>
      </c>
      <c r="Q2124">
        <v>6</v>
      </c>
      <c r="R2124">
        <v>24.26</v>
      </c>
      <c r="S2124">
        <f t="shared" si="110"/>
        <v>71400</v>
      </c>
      <c r="T2124">
        <f t="shared" si="111"/>
        <v>31900</v>
      </c>
      <c r="U2124">
        <f t="shared" si="112"/>
        <v>2.238244514106583</v>
      </c>
      <c r="V2124">
        <v>370</v>
      </c>
      <c r="W2124">
        <v>390</v>
      </c>
    </row>
    <row r="2125" spans="1:23" hidden="1" x14ac:dyDescent="0.2">
      <c r="A2125">
        <v>37</v>
      </c>
      <c r="B2125" t="s">
        <v>80</v>
      </c>
      <c r="C2125" t="s">
        <v>55</v>
      </c>
      <c r="D2125" t="s">
        <v>109</v>
      </c>
      <c r="E2125" s="2">
        <v>17.3</v>
      </c>
      <c r="F2125">
        <v>145.27000000000001</v>
      </c>
      <c r="G2125">
        <v>-17.05</v>
      </c>
      <c r="H2125">
        <v>145.44999999999999</v>
      </c>
      <c r="I2125">
        <v>459</v>
      </c>
      <c r="J2125" t="s">
        <v>40</v>
      </c>
      <c r="K2125" s="1">
        <v>8181</v>
      </c>
      <c r="L2125" t="s">
        <v>112</v>
      </c>
      <c r="M2125" t="s">
        <v>113</v>
      </c>
      <c r="N2125" t="s">
        <v>24</v>
      </c>
      <c r="O2125" t="s">
        <v>15</v>
      </c>
      <c r="P2125" t="s">
        <v>26</v>
      </c>
      <c r="Q2125">
        <v>7</v>
      </c>
      <c r="R2125">
        <v>19.34</v>
      </c>
      <c r="S2125">
        <f t="shared" si="110"/>
        <v>71400</v>
      </c>
      <c r="T2125">
        <f t="shared" si="111"/>
        <v>31900</v>
      </c>
      <c r="U2125">
        <f t="shared" si="112"/>
        <v>2.238244514106583</v>
      </c>
      <c r="V2125">
        <v>370</v>
      </c>
      <c r="W2125">
        <v>390</v>
      </c>
    </row>
    <row r="2126" spans="1:23" hidden="1" x14ac:dyDescent="0.2">
      <c r="A2126">
        <v>37</v>
      </c>
      <c r="B2126" t="s">
        <v>80</v>
      </c>
      <c r="C2126" t="s">
        <v>55</v>
      </c>
      <c r="D2126" t="s">
        <v>109</v>
      </c>
      <c r="E2126" s="2">
        <v>17.3</v>
      </c>
      <c r="F2126">
        <v>145.27000000000001</v>
      </c>
      <c r="G2126">
        <v>-17.05</v>
      </c>
      <c r="H2126">
        <v>145.44999999999999</v>
      </c>
      <c r="I2126">
        <v>459</v>
      </c>
      <c r="J2126" t="s">
        <v>40</v>
      </c>
      <c r="K2126" s="1">
        <v>8181</v>
      </c>
      <c r="L2126" t="s">
        <v>112</v>
      </c>
      <c r="M2126" t="s">
        <v>113</v>
      </c>
      <c r="N2126" t="s">
        <v>24</v>
      </c>
      <c r="O2126" t="s">
        <v>15</v>
      </c>
      <c r="P2126" t="s">
        <v>26</v>
      </c>
      <c r="Q2126">
        <v>8</v>
      </c>
      <c r="R2126">
        <v>26.31</v>
      </c>
      <c r="S2126">
        <f t="shared" si="110"/>
        <v>71400</v>
      </c>
      <c r="T2126">
        <f t="shared" si="111"/>
        <v>31900</v>
      </c>
      <c r="U2126">
        <f t="shared" si="112"/>
        <v>2.238244514106583</v>
      </c>
      <c r="V2126">
        <v>370</v>
      </c>
      <c r="W2126">
        <v>390</v>
      </c>
    </row>
    <row r="2127" spans="1:23" hidden="1" x14ac:dyDescent="0.2">
      <c r="A2127">
        <v>37</v>
      </c>
      <c r="B2127" t="s">
        <v>80</v>
      </c>
      <c r="C2127" t="s">
        <v>55</v>
      </c>
      <c r="D2127" t="s">
        <v>109</v>
      </c>
      <c r="E2127" s="2">
        <v>17.3</v>
      </c>
      <c r="F2127">
        <v>145.27000000000001</v>
      </c>
      <c r="G2127">
        <v>-17.05</v>
      </c>
      <c r="H2127">
        <v>145.44999999999999</v>
      </c>
      <c r="I2127">
        <v>459</v>
      </c>
      <c r="J2127" t="s">
        <v>40</v>
      </c>
      <c r="K2127" s="1">
        <v>8181</v>
      </c>
      <c r="L2127" t="s">
        <v>112</v>
      </c>
      <c r="M2127" t="s">
        <v>113</v>
      </c>
      <c r="N2127" t="s">
        <v>24</v>
      </c>
      <c r="O2127" t="s">
        <v>15</v>
      </c>
      <c r="P2127" t="s">
        <v>26</v>
      </c>
      <c r="Q2127">
        <v>9</v>
      </c>
      <c r="R2127">
        <v>22.04</v>
      </c>
      <c r="S2127">
        <f t="shared" si="110"/>
        <v>71400</v>
      </c>
      <c r="T2127">
        <f t="shared" si="111"/>
        <v>31900</v>
      </c>
      <c r="U2127">
        <f t="shared" si="112"/>
        <v>2.238244514106583</v>
      </c>
      <c r="V2127">
        <v>370</v>
      </c>
      <c r="W2127">
        <v>390</v>
      </c>
    </row>
    <row r="2128" spans="1:23" hidden="1" x14ac:dyDescent="0.2">
      <c r="A2128">
        <v>37</v>
      </c>
      <c r="B2128" t="s">
        <v>80</v>
      </c>
      <c r="C2128" t="s">
        <v>55</v>
      </c>
      <c r="D2128" t="s">
        <v>109</v>
      </c>
      <c r="E2128" s="2">
        <v>17.3</v>
      </c>
      <c r="F2128">
        <v>145.27000000000001</v>
      </c>
      <c r="G2128">
        <v>-17.05</v>
      </c>
      <c r="H2128">
        <v>145.44999999999999</v>
      </c>
      <c r="I2128">
        <v>459</v>
      </c>
      <c r="J2128" t="s">
        <v>40</v>
      </c>
      <c r="K2128" s="1">
        <v>8181</v>
      </c>
      <c r="L2128" t="s">
        <v>112</v>
      </c>
      <c r="M2128" t="s">
        <v>113</v>
      </c>
      <c r="N2128" t="s">
        <v>24</v>
      </c>
      <c r="O2128" t="s">
        <v>15</v>
      </c>
      <c r="P2128" t="s">
        <v>26</v>
      </c>
      <c r="Q2128">
        <v>10</v>
      </c>
      <c r="R2128">
        <v>23.08</v>
      </c>
      <c r="S2128">
        <f t="shared" si="110"/>
        <v>71400</v>
      </c>
      <c r="T2128">
        <f t="shared" si="111"/>
        <v>31900</v>
      </c>
      <c r="U2128">
        <f t="shared" si="112"/>
        <v>2.238244514106583</v>
      </c>
      <c r="V2128">
        <v>370</v>
      </c>
      <c r="W2128">
        <v>390</v>
      </c>
    </row>
    <row r="2129" spans="1:23" x14ac:dyDescent="0.2">
      <c r="A2129">
        <v>37</v>
      </c>
      <c r="B2129" t="s">
        <v>80</v>
      </c>
      <c r="C2129" t="s">
        <v>55</v>
      </c>
      <c r="D2129" t="s">
        <v>109</v>
      </c>
      <c r="E2129" s="2">
        <v>17.3</v>
      </c>
      <c r="F2129">
        <v>145.27000000000001</v>
      </c>
      <c r="G2129">
        <v>-17.05</v>
      </c>
      <c r="H2129">
        <v>145.44999999999999</v>
      </c>
      <c r="I2129">
        <v>459</v>
      </c>
      <c r="J2129" t="s">
        <v>40</v>
      </c>
      <c r="K2129" s="1">
        <v>8181</v>
      </c>
      <c r="L2129" t="s">
        <v>112</v>
      </c>
      <c r="M2129" t="s">
        <v>113</v>
      </c>
      <c r="N2129" t="s">
        <v>24</v>
      </c>
      <c r="O2129" t="s">
        <v>15</v>
      </c>
      <c r="P2129" t="s">
        <v>27</v>
      </c>
      <c r="Q2129">
        <v>1</v>
      </c>
      <c r="R2129">
        <v>24.04</v>
      </c>
      <c r="S2129">
        <f t="shared" si="110"/>
        <v>71400</v>
      </c>
      <c r="T2129">
        <f t="shared" si="111"/>
        <v>31900</v>
      </c>
      <c r="U2129">
        <f t="shared" si="112"/>
        <v>2.238244514106583</v>
      </c>
      <c r="V2129">
        <v>370</v>
      </c>
      <c r="W2129">
        <v>390</v>
      </c>
    </row>
    <row r="2130" spans="1:23" x14ac:dyDescent="0.2">
      <c r="A2130">
        <v>37</v>
      </c>
      <c r="B2130" t="s">
        <v>80</v>
      </c>
      <c r="C2130" t="s">
        <v>55</v>
      </c>
      <c r="D2130" t="s">
        <v>109</v>
      </c>
      <c r="E2130" s="2">
        <v>17.3</v>
      </c>
      <c r="F2130">
        <v>145.27000000000001</v>
      </c>
      <c r="G2130">
        <v>-17.05</v>
      </c>
      <c r="H2130">
        <v>145.44999999999999</v>
      </c>
      <c r="I2130">
        <v>459</v>
      </c>
      <c r="J2130" t="s">
        <v>40</v>
      </c>
      <c r="K2130" s="1">
        <v>8181</v>
      </c>
      <c r="L2130" t="s">
        <v>112</v>
      </c>
      <c r="M2130" t="s">
        <v>113</v>
      </c>
      <c r="N2130" t="s">
        <v>24</v>
      </c>
      <c r="O2130" t="s">
        <v>15</v>
      </c>
      <c r="P2130" t="s">
        <v>27</v>
      </c>
      <c r="Q2130">
        <v>2</v>
      </c>
      <c r="R2130">
        <v>21.86</v>
      </c>
      <c r="S2130">
        <f t="shared" si="110"/>
        <v>71400</v>
      </c>
      <c r="T2130">
        <f t="shared" si="111"/>
        <v>31900</v>
      </c>
      <c r="U2130">
        <f t="shared" si="112"/>
        <v>2.238244514106583</v>
      </c>
      <c r="V2130">
        <v>370</v>
      </c>
      <c r="W2130">
        <v>390</v>
      </c>
    </row>
    <row r="2131" spans="1:23" x14ac:dyDescent="0.2">
      <c r="A2131">
        <v>37</v>
      </c>
      <c r="B2131" t="s">
        <v>80</v>
      </c>
      <c r="C2131" t="s">
        <v>55</v>
      </c>
      <c r="D2131" t="s">
        <v>109</v>
      </c>
      <c r="E2131" s="2">
        <v>17.3</v>
      </c>
      <c r="F2131">
        <v>145.27000000000001</v>
      </c>
      <c r="G2131">
        <v>-17.05</v>
      </c>
      <c r="H2131">
        <v>145.44999999999999</v>
      </c>
      <c r="I2131">
        <v>459</v>
      </c>
      <c r="J2131" t="s">
        <v>40</v>
      </c>
      <c r="K2131" s="1">
        <v>8181</v>
      </c>
      <c r="L2131" t="s">
        <v>112</v>
      </c>
      <c r="M2131" t="s">
        <v>113</v>
      </c>
      <c r="N2131" t="s">
        <v>24</v>
      </c>
      <c r="O2131" t="s">
        <v>15</v>
      </c>
      <c r="P2131" t="s">
        <v>27</v>
      </c>
      <c r="Q2131">
        <v>3</v>
      </c>
      <c r="R2131">
        <v>18.72</v>
      </c>
      <c r="S2131">
        <f t="shared" si="110"/>
        <v>71400</v>
      </c>
      <c r="T2131">
        <f t="shared" si="111"/>
        <v>31900</v>
      </c>
      <c r="U2131">
        <f t="shared" si="112"/>
        <v>2.238244514106583</v>
      </c>
      <c r="V2131">
        <v>370</v>
      </c>
      <c r="W2131">
        <v>390</v>
      </c>
    </row>
    <row r="2132" spans="1:23" x14ac:dyDescent="0.2">
      <c r="A2132">
        <v>37</v>
      </c>
      <c r="B2132" t="s">
        <v>80</v>
      </c>
      <c r="C2132" t="s">
        <v>55</v>
      </c>
      <c r="D2132" t="s">
        <v>109</v>
      </c>
      <c r="E2132" s="2">
        <v>17.3</v>
      </c>
      <c r="F2132">
        <v>145.27000000000001</v>
      </c>
      <c r="G2132">
        <v>-17.05</v>
      </c>
      <c r="H2132">
        <v>145.44999999999999</v>
      </c>
      <c r="I2132">
        <v>459</v>
      </c>
      <c r="J2132" t="s">
        <v>40</v>
      </c>
      <c r="K2132" s="1">
        <v>8181</v>
      </c>
      <c r="L2132" t="s">
        <v>112</v>
      </c>
      <c r="M2132" t="s">
        <v>113</v>
      </c>
      <c r="N2132" t="s">
        <v>24</v>
      </c>
      <c r="O2132" t="s">
        <v>15</v>
      </c>
      <c r="P2132" t="s">
        <v>27</v>
      </c>
      <c r="Q2132">
        <v>4</v>
      </c>
      <c r="R2132">
        <v>18.43</v>
      </c>
      <c r="S2132">
        <f t="shared" si="110"/>
        <v>71400</v>
      </c>
      <c r="T2132">
        <f t="shared" si="111"/>
        <v>31900</v>
      </c>
      <c r="U2132">
        <f t="shared" si="112"/>
        <v>2.238244514106583</v>
      </c>
      <c r="V2132">
        <v>370</v>
      </c>
      <c r="W2132">
        <v>390</v>
      </c>
    </row>
    <row r="2133" spans="1:23" x14ac:dyDescent="0.2">
      <c r="A2133">
        <v>37</v>
      </c>
      <c r="B2133" t="s">
        <v>80</v>
      </c>
      <c r="C2133" t="s">
        <v>55</v>
      </c>
      <c r="D2133" t="s">
        <v>109</v>
      </c>
      <c r="E2133" s="2">
        <v>17.3</v>
      </c>
      <c r="F2133">
        <v>145.27000000000001</v>
      </c>
      <c r="G2133">
        <v>-17.05</v>
      </c>
      <c r="H2133">
        <v>145.44999999999999</v>
      </c>
      <c r="I2133">
        <v>459</v>
      </c>
      <c r="J2133" t="s">
        <v>40</v>
      </c>
      <c r="K2133" s="1">
        <v>8181</v>
      </c>
      <c r="L2133" t="s">
        <v>112</v>
      </c>
      <c r="M2133" t="s">
        <v>113</v>
      </c>
      <c r="N2133" t="s">
        <v>24</v>
      </c>
      <c r="O2133" t="s">
        <v>15</v>
      </c>
      <c r="P2133" t="s">
        <v>27</v>
      </c>
      <c r="Q2133">
        <v>5</v>
      </c>
      <c r="R2133">
        <v>22.55</v>
      </c>
      <c r="S2133">
        <f t="shared" si="110"/>
        <v>71400</v>
      </c>
      <c r="T2133">
        <f t="shared" si="111"/>
        <v>31900</v>
      </c>
      <c r="U2133">
        <f t="shared" si="112"/>
        <v>2.238244514106583</v>
      </c>
      <c r="V2133">
        <v>370</v>
      </c>
      <c r="W2133">
        <v>390</v>
      </c>
    </row>
    <row r="2134" spans="1:23" x14ac:dyDescent="0.2">
      <c r="A2134">
        <v>37</v>
      </c>
      <c r="B2134" t="s">
        <v>80</v>
      </c>
      <c r="C2134" t="s">
        <v>55</v>
      </c>
      <c r="D2134" t="s">
        <v>109</v>
      </c>
      <c r="E2134" s="2">
        <v>17.3</v>
      </c>
      <c r="F2134">
        <v>145.27000000000001</v>
      </c>
      <c r="G2134">
        <v>-17.05</v>
      </c>
      <c r="H2134">
        <v>145.44999999999999</v>
      </c>
      <c r="I2134">
        <v>459</v>
      </c>
      <c r="J2134" t="s">
        <v>40</v>
      </c>
      <c r="K2134" s="1">
        <v>8181</v>
      </c>
      <c r="L2134" t="s">
        <v>112</v>
      </c>
      <c r="M2134" t="s">
        <v>113</v>
      </c>
      <c r="N2134" t="s">
        <v>24</v>
      </c>
      <c r="O2134" t="s">
        <v>15</v>
      </c>
      <c r="P2134" t="s">
        <v>27</v>
      </c>
      <c r="Q2134">
        <v>6</v>
      </c>
      <c r="R2134">
        <v>20.05</v>
      </c>
      <c r="S2134">
        <f t="shared" si="110"/>
        <v>71400</v>
      </c>
      <c r="T2134">
        <f t="shared" si="111"/>
        <v>31900</v>
      </c>
      <c r="U2134">
        <f t="shared" si="112"/>
        <v>2.238244514106583</v>
      </c>
      <c r="V2134">
        <v>370</v>
      </c>
      <c r="W2134">
        <v>390</v>
      </c>
    </row>
    <row r="2135" spans="1:23" x14ac:dyDescent="0.2">
      <c r="A2135">
        <v>37</v>
      </c>
      <c r="B2135" t="s">
        <v>80</v>
      </c>
      <c r="C2135" t="s">
        <v>55</v>
      </c>
      <c r="D2135" t="s">
        <v>109</v>
      </c>
      <c r="E2135" s="2">
        <v>17.3</v>
      </c>
      <c r="F2135">
        <v>145.27000000000001</v>
      </c>
      <c r="G2135">
        <v>-17.05</v>
      </c>
      <c r="H2135">
        <v>145.44999999999999</v>
      </c>
      <c r="I2135">
        <v>459</v>
      </c>
      <c r="J2135" t="s">
        <v>40</v>
      </c>
      <c r="K2135" s="1">
        <v>8181</v>
      </c>
      <c r="L2135" t="s">
        <v>112</v>
      </c>
      <c r="M2135" t="s">
        <v>113</v>
      </c>
      <c r="N2135" t="s">
        <v>24</v>
      </c>
      <c r="O2135" t="s">
        <v>15</v>
      </c>
      <c r="P2135" t="s">
        <v>27</v>
      </c>
      <c r="Q2135">
        <v>7</v>
      </c>
      <c r="R2135">
        <v>17.559999999999999</v>
      </c>
      <c r="S2135">
        <f t="shared" si="110"/>
        <v>71400</v>
      </c>
      <c r="T2135">
        <f t="shared" si="111"/>
        <v>31900</v>
      </c>
      <c r="U2135">
        <f t="shared" si="112"/>
        <v>2.238244514106583</v>
      </c>
      <c r="V2135">
        <v>370</v>
      </c>
      <c r="W2135">
        <v>390</v>
      </c>
    </row>
    <row r="2136" spans="1:23" x14ac:dyDescent="0.2">
      <c r="A2136">
        <v>37</v>
      </c>
      <c r="B2136" t="s">
        <v>80</v>
      </c>
      <c r="C2136" t="s">
        <v>55</v>
      </c>
      <c r="D2136" t="s">
        <v>109</v>
      </c>
      <c r="E2136" s="2">
        <v>17.3</v>
      </c>
      <c r="F2136">
        <v>145.27000000000001</v>
      </c>
      <c r="G2136">
        <v>-17.05</v>
      </c>
      <c r="H2136">
        <v>145.44999999999999</v>
      </c>
      <c r="I2136">
        <v>459</v>
      </c>
      <c r="J2136" t="s">
        <v>40</v>
      </c>
      <c r="K2136" s="1">
        <v>8181</v>
      </c>
      <c r="L2136" t="s">
        <v>112</v>
      </c>
      <c r="M2136" t="s">
        <v>113</v>
      </c>
      <c r="N2136" t="s">
        <v>24</v>
      </c>
      <c r="O2136" t="s">
        <v>15</v>
      </c>
      <c r="P2136" t="s">
        <v>27</v>
      </c>
      <c r="Q2136">
        <v>8</v>
      </c>
      <c r="R2136">
        <v>16.8</v>
      </c>
      <c r="S2136">
        <f t="shared" si="110"/>
        <v>71400</v>
      </c>
      <c r="T2136">
        <f t="shared" si="111"/>
        <v>31900</v>
      </c>
      <c r="U2136">
        <f t="shared" si="112"/>
        <v>2.238244514106583</v>
      </c>
      <c r="V2136">
        <v>370</v>
      </c>
      <c r="W2136">
        <v>390</v>
      </c>
    </row>
    <row r="2137" spans="1:23" x14ac:dyDescent="0.2">
      <c r="A2137">
        <v>37</v>
      </c>
      <c r="B2137" t="s">
        <v>80</v>
      </c>
      <c r="C2137" t="s">
        <v>55</v>
      </c>
      <c r="D2137" t="s">
        <v>109</v>
      </c>
      <c r="E2137" s="2">
        <v>17.3</v>
      </c>
      <c r="F2137">
        <v>145.27000000000001</v>
      </c>
      <c r="G2137">
        <v>-17.05</v>
      </c>
      <c r="H2137">
        <v>145.44999999999999</v>
      </c>
      <c r="I2137">
        <v>459</v>
      </c>
      <c r="J2137" t="s">
        <v>40</v>
      </c>
      <c r="K2137" s="1">
        <v>8181</v>
      </c>
      <c r="L2137" t="s">
        <v>112</v>
      </c>
      <c r="M2137" t="s">
        <v>113</v>
      </c>
      <c r="N2137" t="s">
        <v>24</v>
      </c>
      <c r="O2137" t="s">
        <v>15</v>
      </c>
      <c r="P2137" t="s">
        <v>27</v>
      </c>
      <c r="Q2137">
        <v>9</v>
      </c>
      <c r="R2137">
        <v>20.97</v>
      </c>
      <c r="S2137">
        <f t="shared" si="110"/>
        <v>71400</v>
      </c>
      <c r="T2137">
        <f t="shared" si="111"/>
        <v>31900</v>
      </c>
      <c r="U2137">
        <f t="shared" si="112"/>
        <v>2.238244514106583</v>
      </c>
      <c r="V2137">
        <v>370</v>
      </c>
      <c r="W2137">
        <v>390</v>
      </c>
    </row>
    <row r="2138" spans="1:23" x14ac:dyDescent="0.2">
      <c r="A2138">
        <v>37</v>
      </c>
      <c r="B2138" t="s">
        <v>80</v>
      </c>
      <c r="C2138" t="s">
        <v>55</v>
      </c>
      <c r="D2138" t="s">
        <v>109</v>
      </c>
      <c r="E2138" s="2">
        <v>17.3</v>
      </c>
      <c r="F2138">
        <v>145.27000000000001</v>
      </c>
      <c r="G2138">
        <v>-17.05</v>
      </c>
      <c r="H2138">
        <v>145.44999999999999</v>
      </c>
      <c r="I2138">
        <v>459</v>
      </c>
      <c r="J2138" t="s">
        <v>40</v>
      </c>
      <c r="K2138" s="1">
        <v>8181</v>
      </c>
      <c r="L2138" t="s">
        <v>112</v>
      </c>
      <c r="M2138" t="s">
        <v>113</v>
      </c>
      <c r="N2138" t="s">
        <v>24</v>
      </c>
      <c r="O2138" t="s">
        <v>15</v>
      </c>
      <c r="P2138" t="s">
        <v>27</v>
      </c>
      <c r="Q2138">
        <v>10</v>
      </c>
      <c r="R2138">
        <v>14.72</v>
      </c>
      <c r="S2138">
        <f t="shared" si="110"/>
        <v>71400</v>
      </c>
      <c r="T2138">
        <f t="shared" si="111"/>
        <v>31900</v>
      </c>
      <c r="U2138">
        <f t="shared" si="112"/>
        <v>2.238244514106583</v>
      </c>
      <c r="V2138">
        <v>370</v>
      </c>
      <c r="W2138">
        <v>390</v>
      </c>
    </row>
    <row r="2139" spans="1:23" x14ac:dyDescent="0.2">
      <c r="A2139">
        <v>37</v>
      </c>
      <c r="B2139" t="s">
        <v>80</v>
      </c>
      <c r="C2139" t="s">
        <v>55</v>
      </c>
      <c r="D2139" t="s">
        <v>109</v>
      </c>
      <c r="E2139" s="2">
        <v>17.3</v>
      </c>
      <c r="F2139">
        <v>145.27000000000001</v>
      </c>
      <c r="G2139">
        <v>-17.05</v>
      </c>
      <c r="H2139">
        <v>145.44999999999999</v>
      </c>
      <c r="I2139">
        <v>459</v>
      </c>
      <c r="J2139" t="s">
        <v>40</v>
      </c>
      <c r="K2139" s="1">
        <v>8181</v>
      </c>
      <c r="L2139" t="s">
        <v>112</v>
      </c>
      <c r="M2139" t="s">
        <v>113</v>
      </c>
      <c r="N2139" t="s">
        <v>24</v>
      </c>
      <c r="O2139" t="s">
        <v>18</v>
      </c>
      <c r="P2139" t="s">
        <v>27</v>
      </c>
      <c r="Q2139">
        <v>1</v>
      </c>
      <c r="R2139">
        <v>11.66</v>
      </c>
      <c r="S2139">
        <f t="shared" si="110"/>
        <v>71400</v>
      </c>
      <c r="T2139">
        <f t="shared" si="111"/>
        <v>31900</v>
      </c>
      <c r="U2139">
        <f t="shared" si="112"/>
        <v>2.238244514106583</v>
      </c>
      <c r="V2139">
        <v>370</v>
      </c>
      <c r="W2139">
        <v>390</v>
      </c>
    </row>
    <row r="2140" spans="1:23" x14ac:dyDescent="0.2">
      <c r="A2140">
        <v>37</v>
      </c>
      <c r="B2140" t="s">
        <v>80</v>
      </c>
      <c r="C2140" t="s">
        <v>55</v>
      </c>
      <c r="D2140" t="s">
        <v>109</v>
      </c>
      <c r="E2140" s="2">
        <v>17.3</v>
      </c>
      <c r="F2140">
        <v>145.27000000000001</v>
      </c>
      <c r="G2140">
        <v>-17.05</v>
      </c>
      <c r="H2140">
        <v>145.44999999999999</v>
      </c>
      <c r="I2140">
        <v>459</v>
      </c>
      <c r="J2140" t="s">
        <v>40</v>
      </c>
      <c r="K2140" s="1">
        <v>8181</v>
      </c>
      <c r="L2140" t="s">
        <v>112</v>
      </c>
      <c r="M2140" t="s">
        <v>113</v>
      </c>
      <c r="N2140" t="s">
        <v>24</v>
      </c>
      <c r="O2140" t="s">
        <v>18</v>
      </c>
      <c r="P2140" t="s">
        <v>27</v>
      </c>
      <c r="Q2140">
        <v>2</v>
      </c>
      <c r="R2140">
        <v>11.07</v>
      </c>
      <c r="S2140">
        <f t="shared" si="110"/>
        <v>71400</v>
      </c>
      <c r="T2140">
        <f t="shared" si="111"/>
        <v>31900</v>
      </c>
      <c r="U2140">
        <f t="shared" si="112"/>
        <v>2.238244514106583</v>
      </c>
      <c r="V2140">
        <v>370</v>
      </c>
      <c r="W2140">
        <v>390</v>
      </c>
    </row>
    <row r="2141" spans="1:23" x14ac:dyDescent="0.2">
      <c r="A2141">
        <v>37</v>
      </c>
      <c r="B2141" t="s">
        <v>80</v>
      </c>
      <c r="C2141" t="s">
        <v>55</v>
      </c>
      <c r="D2141" t="s">
        <v>109</v>
      </c>
      <c r="E2141" s="2">
        <v>17.3</v>
      </c>
      <c r="F2141">
        <v>145.27000000000001</v>
      </c>
      <c r="G2141">
        <v>-17.05</v>
      </c>
      <c r="H2141">
        <v>145.44999999999999</v>
      </c>
      <c r="I2141">
        <v>459</v>
      </c>
      <c r="J2141" t="s">
        <v>40</v>
      </c>
      <c r="K2141" s="1">
        <v>8181</v>
      </c>
      <c r="L2141" t="s">
        <v>112</v>
      </c>
      <c r="M2141" t="s">
        <v>113</v>
      </c>
      <c r="N2141" t="s">
        <v>24</v>
      </c>
      <c r="O2141" t="s">
        <v>18</v>
      </c>
      <c r="P2141" t="s">
        <v>27</v>
      </c>
      <c r="Q2141">
        <v>3</v>
      </c>
      <c r="R2141">
        <v>12.85</v>
      </c>
      <c r="S2141">
        <f t="shared" si="110"/>
        <v>71400</v>
      </c>
      <c r="T2141">
        <f t="shared" si="111"/>
        <v>31900</v>
      </c>
      <c r="U2141">
        <f t="shared" si="112"/>
        <v>2.238244514106583</v>
      </c>
      <c r="V2141">
        <v>370</v>
      </c>
      <c r="W2141">
        <v>390</v>
      </c>
    </row>
    <row r="2142" spans="1:23" x14ac:dyDescent="0.2">
      <c r="A2142">
        <v>37</v>
      </c>
      <c r="B2142" t="s">
        <v>80</v>
      </c>
      <c r="C2142" t="s">
        <v>55</v>
      </c>
      <c r="D2142" t="s">
        <v>109</v>
      </c>
      <c r="E2142" s="2">
        <v>17.3</v>
      </c>
      <c r="F2142">
        <v>145.27000000000001</v>
      </c>
      <c r="G2142">
        <v>-17.05</v>
      </c>
      <c r="H2142">
        <v>145.44999999999999</v>
      </c>
      <c r="I2142">
        <v>459</v>
      </c>
      <c r="J2142" t="s">
        <v>40</v>
      </c>
      <c r="K2142" s="1">
        <v>8181</v>
      </c>
      <c r="L2142" t="s">
        <v>112</v>
      </c>
      <c r="M2142" t="s">
        <v>113</v>
      </c>
      <c r="N2142" t="s">
        <v>24</v>
      </c>
      <c r="O2142" t="s">
        <v>18</v>
      </c>
      <c r="P2142" t="s">
        <v>27</v>
      </c>
      <c r="Q2142">
        <v>4</v>
      </c>
      <c r="R2142">
        <v>9.7799999999999994</v>
      </c>
      <c r="S2142">
        <f t="shared" si="110"/>
        <v>71400</v>
      </c>
      <c r="T2142">
        <f t="shared" si="111"/>
        <v>31900</v>
      </c>
      <c r="U2142">
        <f t="shared" si="112"/>
        <v>2.238244514106583</v>
      </c>
      <c r="V2142">
        <v>370</v>
      </c>
      <c r="W2142">
        <v>390</v>
      </c>
    </row>
    <row r="2143" spans="1:23" x14ac:dyDescent="0.2">
      <c r="A2143">
        <v>37</v>
      </c>
      <c r="B2143" t="s">
        <v>80</v>
      </c>
      <c r="C2143" t="s">
        <v>55</v>
      </c>
      <c r="D2143" t="s">
        <v>109</v>
      </c>
      <c r="E2143" s="2">
        <v>17.3</v>
      </c>
      <c r="F2143">
        <v>145.27000000000001</v>
      </c>
      <c r="G2143">
        <v>-17.05</v>
      </c>
      <c r="H2143">
        <v>145.44999999999999</v>
      </c>
      <c r="I2143">
        <v>459</v>
      </c>
      <c r="J2143" t="s">
        <v>40</v>
      </c>
      <c r="K2143" s="1">
        <v>8181</v>
      </c>
      <c r="L2143" t="s">
        <v>112</v>
      </c>
      <c r="M2143" t="s">
        <v>113</v>
      </c>
      <c r="N2143" t="s">
        <v>24</v>
      </c>
      <c r="O2143" t="s">
        <v>18</v>
      </c>
      <c r="P2143" t="s">
        <v>27</v>
      </c>
      <c r="Q2143">
        <v>5</v>
      </c>
      <c r="R2143">
        <v>14.99</v>
      </c>
      <c r="S2143">
        <f t="shared" si="110"/>
        <v>71400</v>
      </c>
      <c r="T2143">
        <f t="shared" si="111"/>
        <v>31900</v>
      </c>
      <c r="U2143">
        <f t="shared" si="112"/>
        <v>2.238244514106583</v>
      </c>
      <c r="V2143">
        <v>370</v>
      </c>
      <c r="W2143">
        <v>390</v>
      </c>
    </row>
    <row r="2144" spans="1:23" x14ac:dyDescent="0.2">
      <c r="A2144">
        <v>37</v>
      </c>
      <c r="B2144" t="s">
        <v>80</v>
      </c>
      <c r="C2144" t="s">
        <v>55</v>
      </c>
      <c r="D2144" t="s">
        <v>109</v>
      </c>
      <c r="E2144" s="2">
        <v>17.3</v>
      </c>
      <c r="F2144">
        <v>145.27000000000001</v>
      </c>
      <c r="G2144">
        <v>-17.05</v>
      </c>
      <c r="H2144">
        <v>145.44999999999999</v>
      </c>
      <c r="I2144">
        <v>459</v>
      </c>
      <c r="J2144" t="s">
        <v>40</v>
      </c>
      <c r="K2144" s="1">
        <v>8181</v>
      </c>
      <c r="L2144" t="s">
        <v>112</v>
      </c>
      <c r="M2144" t="s">
        <v>113</v>
      </c>
      <c r="N2144" t="s">
        <v>24</v>
      </c>
      <c r="O2144" t="s">
        <v>18</v>
      </c>
      <c r="P2144" t="s">
        <v>27</v>
      </c>
      <c r="Q2144">
        <v>6</v>
      </c>
      <c r="R2144">
        <v>13.05</v>
      </c>
      <c r="S2144">
        <f t="shared" si="110"/>
        <v>71400</v>
      </c>
      <c r="T2144">
        <f t="shared" si="111"/>
        <v>31900</v>
      </c>
      <c r="U2144">
        <f t="shared" si="112"/>
        <v>2.238244514106583</v>
      </c>
      <c r="V2144">
        <v>370</v>
      </c>
      <c r="W2144">
        <v>390</v>
      </c>
    </row>
    <row r="2145" spans="1:24" x14ac:dyDescent="0.2">
      <c r="A2145">
        <v>37</v>
      </c>
      <c r="B2145" t="s">
        <v>80</v>
      </c>
      <c r="C2145" t="s">
        <v>55</v>
      </c>
      <c r="D2145" t="s">
        <v>109</v>
      </c>
      <c r="E2145" s="2">
        <v>17.3</v>
      </c>
      <c r="F2145">
        <v>145.27000000000001</v>
      </c>
      <c r="G2145">
        <v>-17.05</v>
      </c>
      <c r="H2145">
        <v>145.44999999999999</v>
      </c>
      <c r="I2145">
        <v>459</v>
      </c>
      <c r="J2145" t="s">
        <v>40</v>
      </c>
      <c r="K2145" s="1">
        <v>8181</v>
      </c>
      <c r="L2145" t="s">
        <v>112</v>
      </c>
      <c r="M2145" t="s">
        <v>113</v>
      </c>
      <c r="N2145" t="s">
        <v>24</v>
      </c>
      <c r="O2145" t="s">
        <v>18</v>
      </c>
      <c r="P2145" t="s">
        <v>27</v>
      </c>
      <c r="Q2145">
        <v>7</v>
      </c>
      <c r="R2145">
        <v>13.83</v>
      </c>
      <c r="S2145">
        <f t="shared" si="110"/>
        <v>71400</v>
      </c>
      <c r="T2145">
        <f t="shared" si="111"/>
        <v>31900</v>
      </c>
      <c r="U2145">
        <f t="shared" si="112"/>
        <v>2.238244514106583</v>
      </c>
      <c r="V2145">
        <v>370</v>
      </c>
      <c r="W2145">
        <v>390</v>
      </c>
    </row>
    <row r="2146" spans="1:24" x14ac:dyDescent="0.2">
      <c r="A2146">
        <v>37</v>
      </c>
      <c r="B2146" t="s">
        <v>80</v>
      </c>
      <c r="C2146" t="s">
        <v>55</v>
      </c>
      <c r="D2146" t="s">
        <v>109</v>
      </c>
      <c r="E2146" s="2">
        <v>17.3</v>
      </c>
      <c r="F2146">
        <v>145.27000000000001</v>
      </c>
      <c r="G2146">
        <v>-17.05</v>
      </c>
      <c r="H2146">
        <v>145.44999999999999</v>
      </c>
      <c r="I2146">
        <v>459</v>
      </c>
      <c r="J2146" t="s">
        <v>40</v>
      </c>
      <c r="K2146" s="1">
        <v>8181</v>
      </c>
      <c r="L2146" t="s">
        <v>112</v>
      </c>
      <c r="M2146" t="s">
        <v>113</v>
      </c>
      <c r="N2146" t="s">
        <v>24</v>
      </c>
      <c r="O2146" t="s">
        <v>18</v>
      </c>
      <c r="P2146" t="s">
        <v>27</v>
      </c>
      <c r="Q2146">
        <v>8</v>
      </c>
      <c r="R2146">
        <v>12.59</v>
      </c>
      <c r="S2146">
        <f t="shared" si="110"/>
        <v>71400</v>
      </c>
      <c r="T2146">
        <f t="shared" si="111"/>
        <v>31900</v>
      </c>
      <c r="U2146">
        <f t="shared" si="112"/>
        <v>2.238244514106583</v>
      </c>
      <c r="V2146">
        <v>370</v>
      </c>
      <c r="W2146">
        <v>390</v>
      </c>
    </row>
    <row r="2147" spans="1:24" x14ac:dyDescent="0.2">
      <c r="A2147">
        <v>37</v>
      </c>
      <c r="B2147" t="s">
        <v>80</v>
      </c>
      <c r="C2147" t="s">
        <v>55</v>
      </c>
      <c r="D2147" t="s">
        <v>109</v>
      </c>
      <c r="E2147" s="2">
        <v>17.3</v>
      </c>
      <c r="F2147">
        <v>145.27000000000001</v>
      </c>
      <c r="G2147">
        <v>-17.05</v>
      </c>
      <c r="H2147">
        <v>145.44999999999999</v>
      </c>
      <c r="I2147">
        <v>459</v>
      </c>
      <c r="J2147" t="s">
        <v>40</v>
      </c>
      <c r="K2147" s="1">
        <v>8181</v>
      </c>
      <c r="L2147" t="s">
        <v>112</v>
      </c>
      <c r="M2147" t="s">
        <v>113</v>
      </c>
      <c r="N2147" t="s">
        <v>24</v>
      </c>
      <c r="O2147" t="s">
        <v>18</v>
      </c>
      <c r="P2147" t="s">
        <v>27</v>
      </c>
      <c r="Q2147">
        <v>9</v>
      </c>
      <c r="R2147">
        <v>11.8</v>
      </c>
      <c r="S2147">
        <f t="shared" si="110"/>
        <v>71400</v>
      </c>
      <c r="T2147">
        <f t="shared" si="111"/>
        <v>31900</v>
      </c>
      <c r="U2147">
        <f t="shared" si="112"/>
        <v>2.238244514106583</v>
      </c>
      <c r="V2147">
        <v>370</v>
      </c>
      <c r="W2147">
        <v>390</v>
      </c>
    </row>
    <row r="2148" spans="1:24" x14ac:dyDescent="0.2">
      <c r="A2148">
        <v>37</v>
      </c>
      <c r="B2148" t="s">
        <v>80</v>
      </c>
      <c r="C2148" t="s">
        <v>55</v>
      </c>
      <c r="D2148" t="s">
        <v>109</v>
      </c>
      <c r="E2148" s="2">
        <v>17.3</v>
      </c>
      <c r="F2148">
        <v>145.27000000000001</v>
      </c>
      <c r="G2148">
        <v>-17.05</v>
      </c>
      <c r="H2148">
        <v>145.44999999999999</v>
      </c>
      <c r="I2148">
        <v>459</v>
      </c>
      <c r="J2148" t="s">
        <v>40</v>
      </c>
      <c r="K2148" s="1">
        <v>8181</v>
      </c>
      <c r="L2148" t="s">
        <v>112</v>
      </c>
      <c r="M2148" t="s">
        <v>113</v>
      </c>
      <c r="N2148" t="s">
        <v>24</v>
      </c>
      <c r="O2148" t="s">
        <v>18</v>
      </c>
      <c r="P2148" t="s">
        <v>27</v>
      </c>
      <c r="Q2148">
        <v>10</v>
      </c>
      <c r="R2148">
        <v>9.26</v>
      </c>
      <c r="S2148">
        <f t="shared" si="110"/>
        <v>71400</v>
      </c>
      <c r="T2148">
        <f t="shared" si="111"/>
        <v>31900</v>
      </c>
      <c r="U2148">
        <f t="shared" si="112"/>
        <v>2.238244514106583</v>
      </c>
      <c r="V2148">
        <v>370</v>
      </c>
      <c r="W2148">
        <v>390</v>
      </c>
    </row>
    <row r="2149" spans="1:24" hidden="1" x14ac:dyDescent="0.2">
      <c r="A2149">
        <v>38</v>
      </c>
      <c r="B2149" t="s">
        <v>80</v>
      </c>
      <c r="C2149" t="s">
        <v>55</v>
      </c>
      <c r="J2149" t="s">
        <v>6</v>
      </c>
      <c r="K2149" s="1">
        <v>23553</v>
      </c>
      <c r="L2149" t="s">
        <v>114</v>
      </c>
      <c r="M2149" t="s">
        <v>115</v>
      </c>
      <c r="N2149" t="s">
        <v>14</v>
      </c>
      <c r="O2149" t="s">
        <v>15</v>
      </c>
      <c r="P2149" t="s">
        <v>27</v>
      </c>
      <c r="Q2149">
        <v>1</v>
      </c>
      <c r="R2149">
        <v>19.64</v>
      </c>
      <c r="S2149">
        <f>(85+110)*295</f>
        <v>57525</v>
      </c>
      <c r="T2149">
        <f>250*85</f>
        <v>21250</v>
      </c>
      <c r="U2149">
        <f t="shared" si="112"/>
        <v>2.7070588235294117</v>
      </c>
      <c r="V2149">
        <v>304</v>
      </c>
      <c r="W2149">
        <v>340</v>
      </c>
      <c r="X2149" t="s">
        <v>117</v>
      </c>
    </row>
    <row r="2150" spans="1:24" hidden="1" x14ac:dyDescent="0.2">
      <c r="A2150">
        <v>38</v>
      </c>
      <c r="B2150" t="s">
        <v>80</v>
      </c>
      <c r="C2150" t="s">
        <v>55</v>
      </c>
      <c r="J2150" t="s">
        <v>6</v>
      </c>
      <c r="K2150" s="1">
        <v>23553</v>
      </c>
      <c r="L2150" t="s">
        <v>114</v>
      </c>
      <c r="M2150" t="s">
        <v>115</v>
      </c>
      <c r="N2150" t="s">
        <v>14</v>
      </c>
      <c r="O2150" t="s">
        <v>15</v>
      </c>
      <c r="P2150" t="s">
        <v>27</v>
      </c>
      <c r="Q2150">
        <v>2</v>
      </c>
      <c r="R2150">
        <v>21.81</v>
      </c>
      <c r="S2150">
        <f t="shared" ref="S2150:S2202" si="113">(85+110)*295</f>
        <v>57525</v>
      </c>
      <c r="T2150">
        <f t="shared" ref="T2150:T2202" si="114">250*85</f>
        <v>21250</v>
      </c>
      <c r="U2150">
        <f t="shared" ref="U2150:U2203" si="115">S2150/T2150</f>
        <v>2.7070588235294117</v>
      </c>
      <c r="V2150">
        <v>304</v>
      </c>
      <c r="W2150">
        <v>340</v>
      </c>
      <c r="X2150" t="s">
        <v>117</v>
      </c>
    </row>
    <row r="2151" spans="1:24" hidden="1" x14ac:dyDescent="0.2">
      <c r="A2151">
        <v>38</v>
      </c>
      <c r="B2151" t="s">
        <v>80</v>
      </c>
      <c r="C2151" t="s">
        <v>55</v>
      </c>
      <c r="J2151" t="s">
        <v>6</v>
      </c>
      <c r="K2151" s="1">
        <v>23553</v>
      </c>
      <c r="L2151" t="s">
        <v>114</v>
      </c>
      <c r="M2151" t="s">
        <v>115</v>
      </c>
      <c r="N2151" t="s">
        <v>14</v>
      </c>
      <c r="O2151" t="s">
        <v>15</v>
      </c>
      <c r="P2151" t="s">
        <v>27</v>
      </c>
      <c r="Q2151">
        <v>3</v>
      </c>
      <c r="R2151">
        <v>20.22</v>
      </c>
      <c r="S2151">
        <f t="shared" si="113"/>
        <v>57525</v>
      </c>
      <c r="T2151">
        <f t="shared" si="114"/>
        <v>21250</v>
      </c>
      <c r="U2151">
        <f t="shared" si="115"/>
        <v>2.7070588235294117</v>
      </c>
      <c r="V2151">
        <v>304</v>
      </c>
      <c r="W2151">
        <v>340</v>
      </c>
      <c r="X2151" t="s">
        <v>117</v>
      </c>
    </row>
    <row r="2152" spans="1:24" hidden="1" x14ac:dyDescent="0.2">
      <c r="A2152">
        <v>38</v>
      </c>
      <c r="B2152" t="s">
        <v>80</v>
      </c>
      <c r="C2152" t="s">
        <v>55</v>
      </c>
      <c r="J2152" t="s">
        <v>6</v>
      </c>
      <c r="K2152" s="1">
        <v>23553</v>
      </c>
      <c r="L2152" t="s">
        <v>114</v>
      </c>
      <c r="M2152" t="s">
        <v>115</v>
      </c>
      <c r="N2152" t="s">
        <v>14</v>
      </c>
      <c r="O2152" t="s">
        <v>15</v>
      </c>
      <c r="P2152" t="s">
        <v>27</v>
      </c>
      <c r="Q2152">
        <v>4</v>
      </c>
      <c r="R2152">
        <v>22.73</v>
      </c>
      <c r="S2152">
        <f t="shared" si="113"/>
        <v>57525</v>
      </c>
      <c r="T2152">
        <f t="shared" si="114"/>
        <v>21250</v>
      </c>
      <c r="U2152">
        <f t="shared" si="115"/>
        <v>2.7070588235294117</v>
      </c>
      <c r="V2152">
        <v>304</v>
      </c>
      <c r="W2152">
        <v>340</v>
      </c>
      <c r="X2152" t="s">
        <v>117</v>
      </c>
    </row>
    <row r="2153" spans="1:24" hidden="1" x14ac:dyDescent="0.2">
      <c r="A2153">
        <v>38</v>
      </c>
      <c r="B2153" t="s">
        <v>80</v>
      </c>
      <c r="C2153" t="s">
        <v>55</v>
      </c>
      <c r="J2153" t="s">
        <v>6</v>
      </c>
      <c r="K2153" s="1">
        <v>23553</v>
      </c>
      <c r="L2153" t="s">
        <v>114</v>
      </c>
      <c r="M2153" t="s">
        <v>115</v>
      </c>
      <c r="N2153" t="s">
        <v>14</v>
      </c>
      <c r="O2153" t="s">
        <v>15</v>
      </c>
      <c r="P2153" t="s">
        <v>27</v>
      </c>
      <c r="Q2153">
        <v>5</v>
      </c>
      <c r="R2153">
        <v>21.27</v>
      </c>
      <c r="S2153">
        <f t="shared" si="113"/>
        <v>57525</v>
      </c>
      <c r="T2153">
        <f t="shared" si="114"/>
        <v>21250</v>
      </c>
      <c r="U2153">
        <f t="shared" si="115"/>
        <v>2.7070588235294117</v>
      </c>
      <c r="V2153">
        <v>304</v>
      </c>
      <c r="W2153">
        <v>340</v>
      </c>
      <c r="X2153" t="s">
        <v>117</v>
      </c>
    </row>
    <row r="2154" spans="1:24" hidden="1" x14ac:dyDescent="0.2">
      <c r="A2154">
        <v>38</v>
      </c>
      <c r="B2154" t="s">
        <v>80</v>
      </c>
      <c r="C2154" t="s">
        <v>55</v>
      </c>
      <c r="J2154" t="s">
        <v>6</v>
      </c>
      <c r="K2154" s="1">
        <v>23553</v>
      </c>
      <c r="L2154" t="s">
        <v>114</v>
      </c>
      <c r="M2154" t="s">
        <v>115</v>
      </c>
      <c r="N2154" t="s">
        <v>14</v>
      </c>
      <c r="O2154" t="s">
        <v>15</v>
      </c>
      <c r="P2154" t="s">
        <v>27</v>
      </c>
      <c r="Q2154">
        <v>6</v>
      </c>
      <c r="R2154">
        <v>23.7</v>
      </c>
      <c r="S2154">
        <f t="shared" si="113"/>
        <v>57525</v>
      </c>
      <c r="T2154">
        <f t="shared" si="114"/>
        <v>21250</v>
      </c>
      <c r="U2154">
        <f t="shared" si="115"/>
        <v>2.7070588235294117</v>
      </c>
      <c r="V2154">
        <v>304</v>
      </c>
      <c r="W2154">
        <v>340</v>
      </c>
      <c r="X2154" t="s">
        <v>117</v>
      </c>
    </row>
    <row r="2155" spans="1:24" hidden="1" x14ac:dyDescent="0.2">
      <c r="A2155">
        <v>38</v>
      </c>
      <c r="B2155" t="s">
        <v>80</v>
      </c>
      <c r="C2155" t="s">
        <v>55</v>
      </c>
      <c r="J2155" t="s">
        <v>6</v>
      </c>
      <c r="K2155" s="1">
        <v>23553</v>
      </c>
      <c r="L2155" t="s">
        <v>114</v>
      </c>
      <c r="M2155" t="s">
        <v>115</v>
      </c>
      <c r="N2155" t="s">
        <v>14</v>
      </c>
      <c r="O2155" t="s">
        <v>16</v>
      </c>
      <c r="P2155" t="s">
        <v>27</v>
      </c>
      <c r="Q2155">
        <v>1</v>
      </c>
      <c r="R2155">
        <v>22.38</v>
      </c>
      <c r="S2155">
        <f t="shared" si="113"/>
        <v>57525</v>
      </c>
      <c r="T2155">
        <f t="shared" si="114"/>
        <v>21250</v>
      </c>
      <c r="U2155">
        <f t="shared" si="115"/>
        <v>2.7070588235294117</v>
      </c>
      <c r="V2155">
        <v>304</v>
      </c>
      <c r="W2155">
        <v>340</v>
      </c>
      <c r="X2155" t="s">
        <v>117</v>
      </c>
    </row>
    <row r="2156" spans="1:24" hidden="1" x14ac:dyDescent="0.2">
      <c r="A2156">
        <v>38</v>
      </c>
      <c r="B2156" t="s">
        <v>80</v>
      </c>
      <c r="C2156" t="s">
        <v>55</v>
      </c>
      <c r="J2156" t="s">
        <v>6</v>
      </c>
      <c r="K2156" s="1">
        <v>23553</v>
      </c>
      <c r="L2156" t="s">
        <v>114</v>
      </c>
      <c r="M2156" t="s">
        <v>115</v>
      </c>
      <c r="N2156" t="s">
        <v>14</v>
      </c>
      <c r="O2156" t="s">
        <v>16</v>
      </c>
      <c r="P2156" t="s">
        <v>27</v>
      </c>
      <c r="Q2156">
        <v>2</v>
      </c>
      <c r="R2156">
        <v>20.59</v>
      </c>
      <c r="S2156">
        <f t="shared" si="113"/>
        <v>57525</v>
      </c>
      <c r="T2156">
        <f t="shared" si="114"/>
        <v>21250</v>
      </c>
      <c r="U2156">
        <f t="shared" si="115"/>
        <v>2.7070588235294117</v>
      </c>
      <c r="V2156">
        <v>304</v>
      </c>
      <c r="W2156">
        <v>340</v>
      </c>
      <c r="X2156" t="s">
        <v>117</v>
      </c>
    </row>
    <row r="2157" spans="1:24" hidden="1" x14ac:dyDescent="0.2">
      <c r="A2157">
        <v>38</v>
      </c>
      <c r="B2157" t="s">
        <v>80</v>
      </c>
      <c r="C2157" t="s">
        <v>55</v>
      </c>
      <c r="J2157" t="s">
        <v>6</v>
      </c>
      <c r="K2157" s="1">
        <v>23553</v>
      </c>
      <c r="L2157" t="s">
        <v>114</v>
      </c>
      <c r="M2157" t="s">
        <v>115</v>
      </c>
      <c r="N2157" t="s">
        <v>14</v>
      </c>
      <c r="O2157" t="s">
        <v>16</v>
      </c>
      <c r="P2157" t="s">
        <v>27</v>
      </c>
      <c r="Q2157">
        <v>3</v>
      </c>
      <c r="R2157">
        <v>18.07</v>
      </c>
      <c r="S2157">
        <f t="shared" si="113"/>
        <v>57525</v>
      </c>
      <c r="T2157">
        <f t="shared" si="114"/>
        <v>21250</v>
      </c>
      <c r="U2157">
        <f t="shared" si="115"/>
        <v>2.7070588235294117</v>
      </c>
      <c r="V2157">
        <v>304</v>
      </c>
      <c r="W2157">
        <v>340</v>
      </c>
      <c r="X2157" t="s">
        <v>117</v>
      </c>
    </row>
    <row r="2158" spans="1:24" hidden="1" x14ac:dyDescent="0.2">
      <c r="A2158">
        <v>38</v>
      </c>
      <c r="B2158" t="s">
        <v>80</v>
      </c>
      <c r="C2158" t="s">
        <v>55</v>
      </c>
      <c r="J2158" t="s">
        <v>6</v>
      </c>
      <c r="K2158" s="1">
        <v>23553</v>
      </c>
      <c r="L2158" t="s">
        <v>114</v>
      </c>
      <c r="M2158" t="s">
        <v>115</v>
      </c>
      <c r="N2158" t="s">
        <v>14</v>
      </c>
      <c r="O2158" t="s">
        <v>16</v>
      </c>
      <c r="P2158" t="s">
        <v>27</v>
      </c>
      <c r="Q2158">
        <v>4</v>
      </c>
      <c r="R2158">
        <v>19.8</v>
      </c>
      <c r="S2158">
        <f t="shared" si="113"/>
        <v>57525</v>
      </c>
      <c r="T2158">
        <f t="shared" si="114"/>
        <v>21250</v>
      </c>
      <c r="U2158">
        <f t="shared" si="115"/>
        <v>2.7070588235294117</v>
      </c>
      <c r="V2158">
        <v>304</v>
      </c>
      <c r="W2158">
        <v>340</v>
      </c>
      <c r="X2158" t="s">
        <v>117</v>
      </c>
    </row>
    <row r="2159" spans="1:24" hidden="1" x14ac:dyDescent="0.2">
      <c r="A2159">
        <v>38</v>
      </c>
      <c r="B2159" t="s">
        <v>80</v>
      </c>
      <c r="C2159" t="s">
        <v>55</v>
      </c>
      <c r="J2159" t="s">
        <v>6</v>
      </c>
      <c r="K2159" s="1">
        <v>23553</v>
      </c>
      <c r="L2159" t="s">
        <v>114</v>
      </c>
      <c r="M2159" t="s">
        <v>115</v>
      </c>
      <c r="N2159" t="s">
        <v>14</v>
      </c>
      <c r="O2159" t="s">
        <v>16</v>
      </c>
      <c r="P2159" t="s">
        <v>27</v>
      </c>
      <c r="Q2159">
        <v>5</v>
      </c>
      <c r="R2159">
        <v>18.05</v>
      </c>
      <c r="S2159">
        <f t="shared" si="113"/>
        <v>57525</v>
      </c>
      <c r="T2159">
        <f t="shared" si="114"/>
        <v>21250</v>
      </c>
      <c r="U2159">
        <f t="shared" si="115"/>
        <v>2.7070588235294117</v>
      </c>
      <c r="V2159">
        <v>304</v>
      </c>
      <c r="W2159">
        <v>340</v>
      </c>
      <c r="X2159" t="s">
        <v>117</v>
      </c>
    </row>
    <row r="2160" spans="1:24" hidden="1" x14ac:dyDescent="0.2">
      <c r="A2160">
        <v>38</v>
      </c>
      <c r="B2160" t="s">
        <v>80</v>
      </c>
      <c r="C2160" t="s">
        <v>55</v>
      </c>
      <c r="J2160" t="s">
        <v>6</v>
      </c>
      <c r="K2160" s="1">
        <v>23553</v>
      </c>
      <c r="L2160" t="s">
        <v>114</v>
      </c>
      <c r="M2160" t="s">
        <v>115</v>
      </c>
      <c r="N2160" t="s">
        <v>14</v>
      </c>
      <c r="O2160" t="s">
        <v>16</v>
      </c>
      <c r="P2160" t="s">
        <v>27</v>
      </c>
      <c r="Q2160">
        <v>6</v>
      </c>
      <c r="R2160">
        <v>19.2</v>
      </c>
      <c r="S2160">
        <f t="shared" si="113"/>
        <v>57525</v>
      </c>
      <c r="T2160">
        <f t="shared" si="114"/>
        <v>21250</v>
      </c>
      <c r="U2160">
        <f t="shared" si="115"/>
        <v>2.7070588235294117</v>
      </c>
      <c r="V2160">
        <v>304</v>
      </c>
      <c r="W2160">
        <v>340</v>
      </c>
      <c r="X2160" t="s">
        <v>117</v>
      </c>
    </row>
    <row r="2161" spans="1:24" hidden="1" x14ac:dyDescent="0.2">
      <c r="A2161">
        <v>38</v>
      </c>
      <c r="B2161" t="s">
        <v>80</v>
      </c>
      <c r="C2161" t="s">
        <v>55</v>
      </c>
      <c r="J2161" t="s">
        <v>6</v>
      </c>
      <c r="K2161" s="1">
        <v>23553</v>
      </c>
      <c r="L2161" t="s">
        <v>114</v>
      </c>
      <c r="M2161" t="s">
        <v>115</v>
      </c>
      <c r="N2161" t="s">
        <v>14</v>
      </c>
      <c r="O2161" t="s">
        <v>18</v>
      </c>
      <c r="P2161" t="s">
        <v>27</v>
      </c>
      <c r="Q2161">
        <v>1</v>
      </c>
      <c r="R2161">
        <v>5.04</v>
      </c>
      <c r="S2161">
        <f t="shared" si="113"/>
        <v>57525</v>
      </c>
      <c r="T2161">
        <f t="shared" si="114"/>
        <v>21250</v>
      </c>
      <c r="U2161">
        <f t="shared" si="115"/>
        <v>2.7070588235294117</v>
      </c>
      <c r="V2161">
        <v>304</v>
      </c>
      <c r="W2161">
        <v>340</v>
      </c>
      <c r="X2161" t="s">
        <v>117</v>
      </c>
    </row>
    <row r="2162" spans="1:24" hidden="1" x14ac:dyDescent="0.2">
      <c r="A2162">
        <v>38</v>
      </c>
      <c r="B2162" t="s">
        <v>80</v>
      </c>
      <c r="C2162" t="s">
        <v>55</v>
      </c>
      <c r="J2162" t="s">
        <v>6</v>
      </c>
      <c r="K2162" s="1">
        <v>23553</v>
      </c>
      <c r="L2162" t="s">
        <v>114</v>
      </c>
      <c r="M2162" t="s">
        <v>115</v>
      </c>
      <c r="N2162" t="s">
        <v>14</v>
      </c>
      <c r="O2162" t="s">
        <v>18</v>
      </c>
      <c r="P2162" t="s">
        <v>27</v>
      </c>
      <c r="Q2162">
        <v>2</v>
      </c>
      <c r="R2162">
        <v>4.66</v>
      </c>
      <c r="S2162">
        <f t="shared" si="113"/>
        <v>57525</v>
      </c>
      <c r="T2162">
        <f t="shared" si="114"/>
        <v>21250</v>
      </c>
      <c r="U2162">
        <f t="shared" si="115"/>
        <v>2.7070588235294117</v>
      </c>
      <c r="V2162">
        <v>304</v>
      </c>
      <c r="W2162">
        <v>340</v>
      </c>
      <c r="X2162" t="s">
        <v>117</v>
      </c>
    </row>
    <row r="2163" spans="1:24" hidden="1" x14ac:dyDescent="0.2">
      <c r="A2163">
        <v>38</v>
      </c>
      <c r="B2163" t="s">
        <v>80</v>
      </c>
      <c r="C2163" t="s">
        <v>55</v>
      </c>
      <c r="J2163" t="s">
        <v>6</v>
      </c>
      <c r="K2163" s="1">
        <v>23553</v>
      </c>
      <c r="L2163" t="s">
        <v>114</v>
      </c>
      <c r="M2163" t="s">
        <v>115</v>
      </c>
      <c r="N2163" t="s">
        <v>14</v>
      </c>
      <c r="O2163" t="s">
        <v>18</v>
      </c>
      <c r="P2163" t="s">
        <v>27</v>
      </c>
      <c r="Q2163">
        <v>3</v>
      </c>
      <c r="R2163">
        <v>2.89</v>
      </c>
      <c r="S2163">
        <f t="shared" si="113"/>
        <v>57525</v>
      </c>
      <c r="T2163">
        <f t="shared" si="114"/>
        <v>21250</v>
      </c>
      <c r="U2163">
        <f t="shared" si="115"/>
        <v>2.7070588235294117</v>
      </c>
      <c r="V2163">
        <v>304</v>
      </c>
      <c r="W2163">
        <v>340</v>
      </c>
      <c r="X2163" t="s">
        <v>117</v>
      </c>
    </row>
    <row r="2164" spans="1:24" hidden="1" x14ac:dyDescent="0.2">
      <c r="A2164">
        <v>38</v>
      </c>
      <c r="B2164" t="s">
        <v>80</v>
      </c>
      <c r="C2164" t="s">
        <v>55</v>
      </c>
      <c r="J2164" t="s">
        <v>6</v>
      </c>
      <c r="K2164" s="1">
        <v>23553</v>
      </c>
      <c r="L2164" t="s">
        <v>114</v>
      </c>
      <c r="M2164" t="s">
        <v>115</v>
      </c>
      <c r="N2164" t="s">
        <v>14</v>
      </c>
      <c r="O2164" t="s">
        <v>18</v>
      </c>
      <c r="P2164" t="s">
        <v>27</v>
      </c>
      <c r="Q2164">
        <v>4</v>
      </c>
      <c r="R2164">
        <v>3.07</v>
      </c>
      <c r="S2164">
        <f t="shared" si="113"/>
        <v>57525</v>
      </c>
      <c r="T2164">
        <f t="shared" si="114"/>
        <v>21250</v>
      </c>
      <c r="U2164">
        <f t="shared" si="115"/>
        <v>2.7070588235294117</v>
      </c>
      <c r="V2164">
        <v>304</v>
      </c>
      <c r="W2164">
        <v>340</v>
      </c>
      <c r="X2164" t="s">
        <v>117</v>
      </c>
    </row>
    <row r="2165" spans="1:24" hidden="1" x14ac:dyDescent="0.2">
      <c r="A2165">
        <v>38</v>
      </c>
      <c r="B2165" t="s">
        <v>80</v>
      </c>
      <c r="C2165" t="s">
        <v>55</v>
      </c>
      <c r="J2165" t="s">
        <v>6</v>
      </c>
      <c r="K2165" s="1">
        <v>23553</v>
      </c>
      <c r="L2165" t="s">
        <v>114</v>
      </c>
      <c r="M2165" t="s">
        <v>115</v>
      </c>
      <c r="N2165" t="s">
        <v>14</v>
      </c>
      <c r="O2165" t="s">
        <v>18</v>
      </c>
      <c r="P2165" t="s">
        <v>27</v>
      </c>
      <c r="Q2165">
        <v>5</v>
      </c>
      <c r="R2165">
        <v>4.72</v>
      </c>
      <c r="S2165">
        <f t="shared" si="113"/>
        <v>57525</v>
      </c>
      <c r="T2165">
        <f t="shared" si="114"/>
        <v>21250</v>
      </c>
      <c r="U2165">
        <f t="shared" si="115"/>
        <v>2.7070588235294117</v>
      </c>
      <c r="V2165">
        <v>304</v>
      </c>
      <c r="W2165">
        <v>340</v>
      </c>
      <c r="X2165" t="s">
        <v>117</v>
      </c>
    </row>
    <row r="2166" spans="1:24" hidden="1" x14ac:dyDescent="0.2">
      <c r="A2166">
        <v>38</v>
      </c>
      <c r="B2166" t="s">
        <v>80</v>
      </c>
      <c r="C2166" t="s">
        <v>55</v>
      </c>
      <c r="J2166" t="s">
        <v>6</v>
      </c>
      <c r="K2166" s="1">
        <v>23553</v>
      </c>
      <c r="L2166" t="s">
        <v>114</v>
      </c>
      <c r="M2166" t="s">
        <v>115</v>
      </c>
      <c r="N2166" t="s">
        <v>14</v>
      </c>
      <c r="O2166" t="s">
        <v>18</v>
      </c>
      <c r="P2166" t="s">
        <v>27</v>
      </c>
      <c r="Q2166">
        <v>6</v>
      </c>
      <c r="R2166">
        <v>4.1500000000000004</v>
      </c>
      <c r="S2166">
        <f t="shared" si="113"/>
        <v>57525</v>
      </c>
      <c r="T2166">
        <f t="shared" si="114"/>
        <v>21250</v>
      </c>
      <c r="U2166">
        <f t="shared" si="115"/>
        <v>2.7070588235294117</v>
      </c>
      <c r="V2166">
        <v>304</v>
      </c>
      <c r="W2166">
        <v>340</v>
      </c>
      <c r="X2166" t="s">
        <v>117</v>
      </c>
    </row>
    <row r="2167" spans="1:24" hidden="1" x14ac:dyDescent="0.2">
      <c r="A2167">
        <v>38</v>
      </c>
      <c r="B2167" t="s">
        <v>80</v>
      </c>
      <c r="C2167" t="s">
        <v>55</v>
      </c>
      <c r="J2167" t="s">
        <v>6</v>
      </c>
      <c r="K2167" s="1">
        <v>23553</v>
      </c>
      <c r="L2167" t="s">
        <v>114</v>
      </c>
      <c r="M2167" t="s">
        <v>115</v>
      </c>
      <c r="N2167" t="s">
        <v>14</v>
      </c>
      <c r="O2167" t="s">
        <v>19</v>
      </c>
      <c r="P2167" t="s">
        <v>27</v>
      </c>
      <c r="Q2167">
        <v>1</v>
      </c>
      <c r="R2167">
        <v>14.73</v>
      </c>
      <c r="S2167">
        <f t="shared" si="113"/>
        <v>57525</v>
      </c>
      <c r="T2167">
        <f t="shared" si="114"/>
        <v>21250</v>
      </c>
      <c r="U2167">
        <f t="shared" si="115"/>
        <v>2.7070588235294117</v>
      </c>
      <c r="V2167">
        <v>304</v>
      </c>
      <c r="W2167">
        <v>340</v>
      </c>
      <c r="X2167" t="s">
        <v>117</v>
      </c>
    </row>
    <row r="2168" spans="1:24" hidden="1" x14ac:dyDescent="0.2">
      <c r="A2168">
        <v>38</v>
      </c>
      <c r="B2168" t="s">
        <v>80</v>
      </c>
      <c r="C2168" t="s">
        <v>55</v>
      </c>
      <c r="J2168" t="s">
        <v>6</v>
      </c>
      <c r="K2168" s="1">
        <v>23553</v>
      </c>
      <c r="L2168" t="s">
        <v>114</v>
      </c>
      <c r="M2168" t="s">
        <v>115</v>
      </c>
      <c r="N2168" t="s">
        <v>14</v>
      </c>
      <c r="O2168" t="s">
        <v>19</v>
      </c>
      <c r="P2168" t="s">
        <v>27</v>
      </c>
      <c r="Q2168">
        <v>2</v>
      </c>
      <c r="R2168">
        <v>8.07</v>
      </c>
      <c r="S2168">
        <f t="shared" si="113"/>
        <v>57525</v>
      </c>
      <c r="T2168">
        <f t="shared" si="114"/>
        <v>21250</v>
      </c>
      <c r="U2168">
        <f t="shared" si="115"/>
        <v>2.7070588235294117</v>
      </c>
      <c r="V2168">
        <v>304</v>
      </c>
      <c r="W2168">
        <v>340</v>
      </c>
      <c r="X2168" t="s">
        <v>117</v>
      </c>
    </row>
    <row r="2169" spans="1:24" hidden="1" x14ac:dyDescent="0.2">
      <c r="A2169">
        <v>38</v>
      </c>
      <c r="B2169" t="s">
        <v>80</v>
      </c>
      <c r="C2169" t="s">
        <v>55</v>
      </c>
      <c r="J2169" t="s">
        <v>6</v>
      </c>
      <c r="K2169" s="1">
        <v>23553</v>
      </c>
      <c r="L2169" t="s">
        <v>114</v>
      </c>
      <c r="M2169" t="s">
        <v>115</v>
      </c>
      <c r="N2169" t="s">
        <v>14</v>
      </c>
      <c r="O2169" t="s">
        <v>19</v>
      </c>
      <c r="P2169" t="s">
        <v>27</v>
      </c>
      <c r="Q2169">
        <v>3</v>
      </c>
      <c r="R2169">
        <v>10.31</v>
      </c>
      <c r="S2169">
        <f t="shared" si="113"/>
        <v>57525</v>
      </c>
      <c r="T2169">
        <f t="shared" si="114"/>
        <v>21250</v>
      </c>
      <c r="U2169">
        <f t="shared" si="115"/>
        <v>2.7070588235294117</v>
      </c>
      <c r="V2169">
        <v>304</v>
      </c>
      <c r="W2169">
        <v>340</v>
      </c>
      <c r="X2169" t="s">
        <v>117</v>
      </c>
    </row>
    <row r="2170" spans="1:24" hidden="1" x14ac:dyDescent="0.2">
      <c r="A2170">
        <v>38</v>
      </c>
      <c r="B2170" t="s">
        <v>80</v>
      </c>
      <c r="C2170" t="s">
        <v>55</v>
      </c>
      <c r="J2170" t="s">
        <v>6</v>
      </c>
      <c r="K2170" s="1">
        <v>23553</v>
      </c>
      <c r="L2170" t="s">
        <v>114</v>
      </c>
      <c r="M2170" t="s">
        <v>115</v>
      </c>
      <c r="N2170" t="s">
        <v>14</v>
      </c>
      <c r="O2170" t="s">
        <v>19</v>
      </c>
      <c r="P2170" t="s">
        <v>27</v>
      </c>
      <c r="Q2170">
        <v>4</v>
      </c>
      <c r="R2170">
        <v>7.77</v>
      </c>
      <c r="S2170">
        <f t="shared" si="113"/>
        <v>57525</v>
      </c>
      <c r="T2170">
        <f t="shared" si="114"/>
        <v>21250</v>
      </c>
      <c r="U2170">
        <f t="shared" si="115"/>
        <v>2.7070588235294117</v>
      </c>
      <c r="V2170">
        <v>304</v>
      </c>
      <c r="W2170">
        <v>340</v>
      </c>
      <c r="X2170" t="s">
        <v>117</v>
      </c>
    </row>
    <row r="2171" spans="1:24" hidden="1" x14ac:dyDescent="0.2">
      <c r="A2171">
        <v>38</v>
      </c>
      <c r="B2171" t="s">
        <v>80</v>
      </c>
      <c r="C2171" t="s">
        <v>55</v>
      </c>
      <c r="J2171" t="s">
        <v>6</v>
      </c>
      <c r="K2171" s="1">
        <v>23553</v>
      </c>
      <c r="L2171" t="s">
        <v>114</v>
      </c>
      <c r="M2171" t="s">
        <v>115</v>
      </c>
      <c r="N2171" t="s">
        <v>14</v>
      </c>
      <c r="O2171" t="s">
        <v>19</v>
      </c>
      <c r="P2171" t="s">
        <v>27</v>
      </c>
      <c r="Q2171">
        <v>5</v>
      </c>
      <c r="R2171">
        <v>12.59</v>
      </c>
      <c r="S2171">
        <f t="shared" si="113"/>
        <v>57525</v>
      </c>
      <c r="T2171">
        <f t="shared" si="114"/>
        <v>21250</v>
      </c>
      <c r="U2171">
        <f t="shared" si="115"/>
        <v>2.7070588235294117</v>
      </c>
      <c r="V2171">
        <v>304</v>
      </c>
      <c r="W2171">
        <v>340</v>
      </c>
      <c r="X2171" t="s">
        <v>117</v>
      </c>
    </row>
    <row r="2172" spans="1:24" hidden="1" x14ac:dyDescent="0.2">
      <c r="A2172">
        <v>38</v>
      </c>
      <c r="B2172" t="s">
        <v>80</v>
      </c>
      <c r="C2172" t="s">
        <v>55</v>
      </c>
      <c r="J2172" t="s">
        <v>6</v>
      </c>
      <c r="K2172" s="1">
        <v>23553</v>
      </c>
      <c r="L2172" t="s">
        <v>114</v>
      </c>
      <c r="M2172" t="s">
        <v>115</v>
      </c>
      <c r="N2172" t="s">
        <v>14</v>
      </c>
      <c r="O2172" t="s">
        <v>19</v>
      </c>
      <c r="P2172" t="s">
        <v>27</v>
      </c>
      <c r="Q2172">
        <v>6</v>
      </c>
      <c r="R2172">
        <v>10.95</v>
      </c>
      <c r="S2172">
        <f t="shared" si="113"/>
        <v>57525</v>
      </c>
      <c r="T2172">
        <f t="shared" si="114"/>
        <v>21250</v>
      </c>
      <c r="U2172">
        <f t="shared" si="115"/>
        <v>2.7070588235294117</v>
      </c>
      <c r="V2172">
        <v>304</v>
      </c>
      <c r="W2172">
        <v>340</v>
      </c>
      <c r="X2172" t="s">
        <v>117</v>
      </c>
    </row>
    <row r="2173" spans="1:24" hidden="1" x14ac:dyDescent="0.2">
      <c r="A2173">
        <v>38</v>
      </c>
      <c r="B2173" t="s">
        <v>80</v>
      </c>
      <c r="C2173" t="s">
        <v>55</v>
      </c>
      <c r="J2173" t="s">
        <v>6</v>
      </c>
      <c r="K2173" s="1">
        <v>23553</v>
      </c>
      <c r="L2173" t="s">
        <v>114</v>
      </c>
      <c r="M2173" t="s">
        <v>115</v>
      </c>
      <c r="N2173" t="s">
        <v>24</v>
      </c>
      <c r="O2173" t="s">
        <v>15</v>
      </c>
      <c r="P2173" t="s">
        <v>26</v>
      </c>
      <c r="Q2173">
        <v>1</v>
      </c>
      <c r="R2173">
        <v>44.07</v>
      </c>
      <c r="S2173">
        <f t="shared" si="113"/>
        <v>57525</v>
      </c>
      <c r="T2173">
        <f t="shared" si="114"/>
        <v>21250</v>
      </c>
      <c r="U2173">
        <f t="shared" si="115"/>
        <v>2.7070588235294117</v>
      </c>
      <c r="V2173">
        <v>304</v>
      </c>
      <c r="W2173">
        <v>340</v>
      </c>
      <c r="X2173" t="s">
        <v>117</v>
      </c>
    </row>
    <row r="2174" spans="1:24" hidden="1" x14ac:dyDescent="0.2">
      <c r="A2174">
        <v>38</v>
      </c>
      <c r="B2174" t="s">
        <v>80</v>
      </c>
      <c r="C2174" t="s">
        <v>55</v>
      </c>
      <c r="J2174" t="s">
        <v>6</v>
      </c>
      <c r="K2174" s="1">
        <v>23553</v>
      </c>
      <c r="L2174" t="s">
        <v>114</v>
      </c>
      <c r="M2174" t="s">
        <v>115</v>
      </c>
      <c r="N2174" t="s">
        <v>24</v>
      </c>
      <c r="O2174" t="s">
        <v>15</v>
      </c>
      <c r="P2174" t="s">
        <v>26</v>
      </c>
      <c r="Q2174">
        <v>2</v>
      </c>
      <c r="R2174">
        <v>43.64</v>
      </c>
      <c r="S2174">
        <f t="shared" si="113"/>
        <v>57525</v>
      </c>
      <c r="T2174">
        <f t="shared" si="114"/>
        <v>21250</v>
      </c>
      <c r="U2174">
        <f t="shared" si="115"/>
        <v>2.7070588235294117</v>
      </c>
      <c r="V2174">
        <v>304</v>
      </c>
      <c r="W2174">
        <v>340</v>
      </c>
      <c r="X2174" t="s">
        <v>117</v>
      </c>
    </row>
    <row r="2175" spans="1:24" hidden="1" x14ac:dyDescent="0.2">
      <c r="A2175">
        <v>38</v>
      </c>
      <c r="B2175" t="s">
        <v>80</v>
      </c>
      <c r="C2175" t="s">
        <v>55</v>
      </c>
      <c r="J2175" t="s">
        <v>6</v>
      </c>
      <c r="K2175" s="1">
        <v>23553</v>
      </c>
      <c r="L2175" t="s">
        <v>114</v>
      </c>
      <c r="M2175" t="s">
        <v>115</v>
      </c>
      <c r="N2175" t="s">
        <v>24</v>
      </c>
      <c r="O2175" t="s">
        <v>15</v>
      </c>
      <c r="P2175" t="s">
        <v>26</v>
      </c>
      <c r="Q2175">
        <v>3</v>
      </c>
      <c r="R2175">
        <v>38.119999999999997</v>
      </c>
      <c r="S2175">
        <f t="shared" si="113"/>
        <v>57525</v>
      </c>
      <c r="T2175">
        <f t="shared" si="114"/>
        <v>21250</v>
      </c>
      <c r="U2175">
        <f t="shared" si="115"/>
        <v>2.7070588235294117</v>
      </c>
      <c r="V2175">
        <v>304</v>
      </c>
      <c r="W2175">
        <v>340</v>
      </c>
      <c r="X2175" t="s">
        <v>117</v>
      </c>
    </row>
    <row r="2176" spans="1:24" hidden="1" x14ac:dyDescent="0.2">
      <c r="A2176">
        <v>38</v>
      </c>
      <c r="B2176" t="s">
        <v>80</v>
      </c>
      <c r="C2176" t="s">
        <v>55</v>
      </c>
      <c r="J2176" t="s">
        <v>6</v>
      </c>
      <c r="K2176" s="1">
        <v>23553</v>
      </c>
      <c r="L2176" t="s">
        <v>114</v>
      </c>
      <c r="M2176" t="s">
        <v>115</v>
      </c>
      <c r="N2176" t="s">
        <v>24</v>
      </c>
      <c r="O2176" t="s">
        <v>15</v>
      </c>
      <c r="P2176" t="s">
        <v>26</v>
      </c>
      <c r="Q2176">
        <v>4</v>
      </c>
      <c r="R2176">
        <v>46.63</v>
      </c>
      <c r="S2176">
        <f t="shared" si="113"/>
        <v>57525</v>
      </c>
      <c r="T2176">
        <f t="shared" si="114"/>
        <v>21250</v>
      </c>
      <c r="U2176">
        <f t="shared" si="115"/>
        <v>2.7070588235294117</v>
      </c>
      <c r="V2176">
        <v>304</v>
      </c>
      <c r="W2176">
        <v>340</v>
      </c>
      <c r="X2176" t="s">
        <v>117</v>
      </c>
    </row>
    <row r="2177" spans="1:24" hidden="1" x14ac:dyDescent="0.2">
      <c r="A2177">
        <v>38</v>
      </c>
      <c r="B2177" t="s">
        <v>80</v>
      </c>
      <c r="C2177" t="s">
        <v>55</v>
      </c>
      <c r="J2177" t="s">
        <v>6</v>
      </c>
      <c r="K2177" s="1">
        <v>23553</v>
      </c>
      <c r="L2177" t="s">
        <v>114</v>
      </c>
      <c r="M2177" t="s">
        <v>115</v>
      </c>
      <c r="N2177" t="s">
        <v>24</v>
      </c>
      <c r="O2177" t="s">
        <v>15</v>
      </c>
      <c r="P2177" t="s">
        <v>26</v>
      </c>
      <c r="Q2177">
        <v>5</v>
      </c>
      <c r="R2177">
        <v>43.77</v>
      </c>
      <c r="S2177">
        <f t="shared" si="113"/>
        <v>57525</v>
      </c>
      <c r="T2177">
        <f t="shared" si="114"/>
        <v>21250</v>
      </c>
      <c r="U2177">
        <f t="shared" si="115"/>
        <v>2.7070588235294117</v>
      </c>
      <c r="V2177">
        <v>304</v>
      </c>
      <c r="W2177">
        <v>340</v>
      </c>
      <c r="X2177" t="s">
        <v>117</v>
      </c>
    </row>
    <row r="2178" spans="1:24" hidden="1" x14ac:dyDescent="0.2">
      <c r="A2178">
        <v>38</v>
      </c>
      <c r="B2178" t="s">
        <v>80</v>
      </c>
      <c r="C2178" t="s">
        <v>55</v>
      </c>
      <c r="J2178" t="s">
        <v>6</v>
      </c>
      <c r="K2178" s="1">
        <v>23553</v>
      </c>
      <c r="L2178" t="s">
        <v>114</v>
      </c>
      <c r="M2178" t="s">
        <v>115</v>
      </c>
      <c r="N2178" t="s">
        <v>24</v>
      </c>
      <c r="O2178" t="s">
        <v>15</v>
      </c>
      <c r="P2178" t="s">
        <v>26</v>
      </c>
      <c r="Q2178">
        <v>6</v>
      </c>
      <c r="R2178">
        <v>39.130000000000003</v>
      </c>
      <c r="S2178">
        <f t="shared" si="113"/>
        <v>57525</v>
      </c>
      <c r="T2178">
        <f t="shared" si="114"/>
        <v>21250</v>
      </c>
      <c r="U2178">
        <f t="shared" si="115"/>
        <v>2.7070588235294117</v>
      </c>
      <c r="V2178">
        <v>304</v>
      </c>
      <c r="W2178">
        <v>340</v>
      </c>
      <c r="X2178" t="s">
        <v>117</v>
      </c>
    </row>
    <row r="2179" spans="1:24" hidden="1" x14ac:dyDescent="0.2">
      <c r="A2179">
        <v>38</v>
      </c>
      <c r="B2179" t="s">
        <v>80</v>
      </c>
      <c r="C2179" t="s">
        <v>55</v>
      </c>
      <c r="J2179" t="s">
        <v>6</v>
      </c>
      <c r="K2179" s="1">
        <v>23553</v>
      </c>
      <c r="L2179" t="s">
        <v>114</v>
      </c>
      <c r="M2179" t="s">
        <v>115</v>
      </c>
      <c r="N2179" t="s">
        <v>24</v>
      </c>
      <c r="O2179" t="s">
        <v>15</v>
      </c>
      <c r="P2179" t="s">
        <v>26</v>
      </c>
      <c r="Q2179">
        <v>7</v>
      </c>
      <c r="R2179">
        <v>45.63</v>
      </c>
      <c r="S2179">
        <f t="shared" si="113"/>
        <v>57525</v>
      </c>
      <c r="T2179">
        <f t="shared" si="114"/>
        <v>21250</v>
      </c>
      <c r="U2179">
        <f t="shared" si="115"/>
        <v>2.7070588235294117</v>
      </c>
      <c r="V2179">
        <v>304</v>
      </c>
      <c r="W2179">
        <v>340</v>
      </c>
      <c r="X2179" t="s">
        <v>117</v>
      </c>
    </row>
    <row r="2180" spans="1:24" hidden="1" x14ac:dyDescent="0.2">
      <c r="A2180">
        <v>38</v>
      </c>
      <c r="B2180" t="s">
        <v>80</v>
      </c>
      <c r="C2180" t="s">
        <v>55</v>
      </c>
      <c r="J2180" t="s">
        <v>6</v>
      </c>
      <c r="K2180" s="1">
        <v>23553</v>
      </c>
      <c r="L2180" t="s">
        <v>114</v>
      </c>
      <c r="M2180" t="s">
        <v>115</v>
      </c>
      <c r="N2180" t="s">
        <v>24</v>
      </c>
      <c r="O2180" t="s">
        <v>15</v>
      </c>
      <c r="P2180" t="s">
        <v>26</v>
      </c>
      <c r="Q2180">
        <v>8</v>
      </c>
      <c r="R2180">
        <v>39.700000000000003</v>
      </c>
      <c r="S2180">
        <f t="shared" si="113"/>
        <v>57525</v>
      </c>
      <c r="T2180">
        <f t="shared" si="114"/>
        <v>21250</v>
      </c>
      <c r="U2180">
        <f t="shared" si="115"/>
        <v>2.7070588235294117</v>
      </c>
      <c r="V2180">
        <v>304</v>
      </c>
      <c r="W2180">
        <v>340</v>
      </c>
      <c r="X2180" t="s">
        <v>117</v>
      </c>
    </row>
    <row r="2181" spans="1:24" hidden="1" x14ac:dyDescent="0.2">
      <c r="A2181">
        <v>38</v>
      </c>
      <c r="B2181" t="s">
        <v>80</v>
      </c>
      <c r="C2181" t="s">
        <v>55</v>
      </c>
      <c r="J2181" t="s">
        <v>6</v>
      </c>
      <c r="K2181" s="1">
        <v>23553</v>
      </c>
      <c r="L2181" t="s">
        <v>114</v>
      </c>
      <c r="M2181" t="s">
        <v>115</v>
      </c>
      <c r="N2181" t="s">
        <v>24</v>
      </c>
      <c r="O2181" t="s">
        <v>15</v>
      </c>
      <c r="P2181" t="s">
        <v>26</v>
      </c>
      <c r="Q2181">
        <v>9</v>
      </c>
      <c r="R2181">
        <v>31.36</v>
      </c>
      <c r="S2181">
        <f t="shared" si="113"/>
        <v>57525</v>
      </c>
      <c r="T2181">
        <f t="shared" si="114"/>
        <v>21250</v>
      </c>
      <c r="U2181">
        <f t="shared" si="115"/>
        <v>2.7070588235294117</v>
      </c>
      <c r="V2181">
        <v>304</v>
      </c>
      <c r="W2181">
        <v>340</v>
      </c>
      <c r="X2181" t="s">
        <v>117</v>
      </c>
    </row>
    <row r="2182" spans="1:24" hidden="1" x14ac:dyDescent="0.2">
      <c r="A2182">
        <v>38</v>
      </c>
      <c r="B2182" t="s">
        <v>80</v>
      </c>
      <c r="C2182" t="s">
        <v>55</v>
      </c>
      <c r="J2182" t="s">
        <v>6</v>
      </c>
      <c r="K2182" s="1">
        <v>23553</v>
      </c>
      <c r="L2182" t="s">
        <v>114</v>
      </c>
      <c r="M2182" t="s">
        <v>115</v>
      </c>
      <c r="N2182" t="s">
        <v>24</v>
      </c>
      <c r="O2182" t="s">
        <v>15</v>
      </c>
      <c r="P2182" t="s">
        <v>26</v>
      </c>
      <c r="Q2182">
        <v>10</v>
      </c>
      <c r="R2182">
        <v>42.46</v>
      </c>
      <c r="S2182">
        <f t="shared" si="113"/>
        <v>57525</v>
      </c>
      <c r="T2182">
        <f t="shared" si="114"/>
        <v>21250</v>
      </c>
      <c r="U2182">
        <f t="shared" si="115"/>
        <v>2.7070588235294117</v>
      </c>
      <c r="V2182">
        <v>304</v>
      </c>
      <c r="W2182">
        <v>340</v>
      </c>
      <c r="X2182" t="s">
        <v>117</v>
      </c>
    </row>
    <row r="2183" spans="1:24" x14ac:dyDescent="0.2">
      <c r="A2183">
        <v>38</v>
      </c>
      <c r="B2183" t="s">
        <v>80</v>
      </c>
      <c r="C2183" t="s">
        <v>55</v>
      </c>
      <c r="J2183" t="s">
        <v>6</v>
      </c>
      <c r="K2183" s="1">
        <v>23553</v>
      </c>
      <c r="L2183" t="s">
        <v>114</v>
      </c>
      <c r="M2183" t="s">
        <v>115</v>
      </c>
      <c r="N2183" t="s">
        <v>24</v>
      </c>
      <c r="O2183" t="s">
        <v>15</v>
      </c>
      <c r="P2183" t="s">
        <v>27</v>
      </c>
      <c r="Q2183">
        <v>1</v>
      </c>
      <c r="R2183">
        <v>37.159999999999997</v>
      </c>
      <c r="S2183">
        <f t="shared" si="113"/>
        <v>57525</v>
      </c>
      <c r="T2183">
        <f t="shared" si="114"/>
        <v>21250</v>
      </c>
      <c r="U2183">
        <f t="shared" si="115"/>
        <v>2.7070588235294117</v>
      </c>
      <c r="V2183">
        <v>304</v>
      </c>
      <c r="W2183">
        <v>340</v>
      </c>
      <c r="X2183" t="s">
        <v>117</v>
      </c>
    </row>
    <row r="2184" spans="1:24" x14ac:dyDescent="0.2">
      <c r="A2184">
        <v>38</v>
      </c>
      <c r="B2184" t="s">
        <v>80</v>
      </c>
      <c r="C2184" t="s">
        <v>55</v>
      </c>
      <c r="J2184" t="s">
        <v>6</v>
      </c>
      <c r="K2184" s="1">
        <v>23553</v>
      </c>
      <c r="L2184" t="s">
        <v>114</v>
      </c>
      <c r="M2184" t="s">
        <v>115</v>
      </c>
      <c r="N2184" t="s">
        <v>24</v>
      </c>
      <c r="O2184" t="s">
        <v>15</v>
      </c>
      <c r="P2184" t="s">
        <v>27</v>
      </c>
      <c r="Q2184">
        <v>2</v>
      </c>
      <c r="R2184">
        <v>28.71</v>
      </c>
      <c r="S2184">
        <f t="shared" si="113"/>
        <v>57525</v>
      </c>
      <c r="T2184">
        <f t="shared" si="114"/>
        <v>21250</v>
      </c>
      <c r="U2184">
        <f t="shared" si="115"/>
        <v>2.7070588235294117</v>
      </c>
      <c r="V2184">
        <v>304</v>
      </c>
      <c r="W2184">
        <v>340</v>
      </c>
      <c r="X2184" t="s">
        <v>117</v>
      </c>
    </row>
    <row r="2185" spans="1:24" x14ac:dyDescent="0.2">
      <c r="A2185">
        <v>38</v>
      </c>
      <c r="B2185" t="s">
        <v>80</v>
      </c>
      <c r="C2185" t="s">
        <v>55</v>
      </c>
      <c r="J2185" t="s">
        <v>6</v>
      </c>
      <c r="K2185" s="1">
        <v>23553</v>
      </c>
      <c r="L2185" t="s">
        <v>114</v>
      </c>
      <c r="M2185" t="s">
        <v>115</v>
      </c>
      <c r="N2185" t="s">
        <v>24</v>
      </c>
      <c r="O2185" t="s">
        <v>15</v>
      </c>
      <c r="P2185" t="s">
        <v>27</v>
      </c>
      <c r="Q2185">
        <v>3</v>
      </c>
      <c r="R2185">
        <v>36.97</v>
      </c>
      <c r="S2185">
        <f t="shared" si="113"/>
        <v>57525</v>
      </c>
      <c r="T2185">
        <f t="shared" si="114"/>
        <v>21250</v>
      </c>
      <c r="U2185">
        <f t="shared" si="115"/>
        <v>2.7070588235294117</v>
      </c>
      <c r="V2185">
        <v>304</v>
      </c>
      <c r="W2185">
        <v>340</v>
      </c>
      <c r="X2185" t="s">
        <v>117</v>
      </c>
    </row>
    <row r="2186" spans="1:24" x14ac:dyDescent="0.2">
      <c r="A2186">
        <v>38</v>
      </c>
      <c r="B2186" t="s">
        <v>80</v>
      </c>
      <c r="C2186" t="s">
        <v>55</v>
      </c>
      <c r="J2186" t="s">
        <v>6</v>
      </c>
      <c r="K2186" s="1">
        <v>23553</v>
      </c>
      <c r="L2186" t="s">
        <v>114</v>
      </c>
      <c r="M2186" t="s">
        <v>115</v>
      </c>
      <c r="N2186" t="s">
        <v>24</v>
      </c>
      <c r="O2186" t="s">
        <v>15</v>
      </c>
      <c r="P2186" t="s">
        <v>27</v>
      </c>
      <c r="Q2186">
        <v>4</v>
      </c>
      <c r="R2186">
        <v>27.93</v>
      </c>
      <c r="S2186">
        <f t="shared" si="113"/>
        <v>57525</v>
      </c>
      <c r="T2186">
        <f t="shared" si="114"/>
        <v>21250</v>
      </c>
      <c r="U2186">
        <f t="shared" si="115"/>
        <v>2.7070588235294117</v>
      </c>
      <c r="V2186">
        <v>304</v>
      </c>
      <c r="W2186">
        <v>340</v>
      </c>
      <c r="X2186" t="s">
        <v>117</v>
      </c>
    </row>
    <row r="2187" spans="1:24" x14ac:dyDescent="0.2">
      <c r="A2187">
        <v>38</v>
      </c>
      <c r="B2187" t="s">
        <v>80</v>
      </c>
      <c r="C2187" t="s">
        <v>55</v>
      </c>
      <c r="J2187" t="s">
        <v>6</v>
      </c>
      <c r="K2187" s="1">
        <v>23553</v>
      </c>
      <c r="L2187" t="s">
        <v>114</v>
      </c>
      <c r="M2187" t="s">
        <v>115</v>
      </c>
      <c r="N2187" t="s">
        <v>24</v>
      </c>
      <c r="O2187" t="s">
        <v>15</v>
      </c>
      <c r="P2187" t="s">
        <v>27</v>
      </c>
      <c r="Q2187">
        <v>5</v>
      </c>
      <c r="R2187">
        <v>34.86</v>
      </c>
      <c r="S2187">
        <f t="shared" si="113"/>
        <v>57525</v>
      </c>
      <c r="T2187">
        <f t="shared" si="114"/>
        <v>21250</v>
      </c>
      <c r="U2187">
        <f t="shared" si="115"/>
        <v>2.7070588235294117</v>
      </c>
      <c r="V2187">
        <v>304</v>
      </c>
      <c r="W2187">
        <v>340</v>
      </c>
      <c r="X2187" t="s">
        <v>117</v>
      </c>
    </row>
    <row r="2188" spans="1:24" x14ac:dyDescent="0.2">
      <c r="A2188">
        <v>38</v>
      </c>
      <c r="B2188" t="s">
        <v>80</v>
      </c>
      <c r="C2188" t="s">
        <v>55</v>
      </c>
      <c r="J2188" t="s">
        <v>6</v>
      </c>
      <c r="K2188" s="1">
        <v>23553</v>
      </c>
      <c r="L2188" t="s">
        <v>114</v>
      </c>
      <c r="M2188" t="s">
        <v>115</v>
      </c>
      <c r="N2188" t="s">
        <v>24</v>
      </c>
      <c r="O2188" t="s">
        <v>15</v>
      </c>
      <c r="P2188" t="s">
        <v>27</v>
      </c>
      <c r="Q2188">
        <v>6</v>
      </c>
      <c r="R2188">
        <v>31.59</v>
      </c>
      <c r="S2188">
        <f t="shared" si="113"/>
        <v>57525</v>
      </c>
      <c r="T2188">
        <f t="shared" si="114"/>
        <v>21250</v>
      </c>
      <c r="U2188">
        <f t="shared" si="115"/>
        <v>2.7070588235294117</v>
      </c>
      <c r="V2188">
        <v>304</v>
      </c>
      <c r="W2188">
        <v>340</v>
      </c>
      <c r="X2188" t="s">
        <v>117</v>
      </c>
    </row>
    <row r="2189" spans="1:24" x14ac:dyDescent="0.2">
      <c r="A2189">
        <v>38</v>
      </c>
      <c r="B2189" t="s">
        <v>80</v>
      </c>
      <c r="C2189" t="s">
        <v>55</v>
      </c>
      <c r="J2189" t="s">
        <v>6</v>
      </c>
      <c r="K2189" s="1">
        <v>23553</v>
      </c>
      <c r="L2189" t="s">
        <v>114</v>
      </c>
      <c r="M2189" t="s">
        <v>115</v>
      </c>
      <c r="N2189" t="s">
        <v>24</v>
      </c>
      <c r="O2189" t="s">
        <v>15</v>
      </c>
      <c r="P2189" t="s">
        <v>27</v>
      </c>
      <c r="Q2189">
        <v>7</v>
      </c>
      <c r="R2189">
        <v>36.93</v>
      </c>
      <c r="S2189">
        <f t="shared" si="113"/>
        <v>57525</v>
      </c>
      <c r="T2189">
        <f t="shared" si="114"/>
        <v>21250</v>
      </c>
      <c r="U2189">
        <f t="shared" si="115"/>
        <v>2.7070588235294117</v>
      </c>
      <c r="V2189">
        <v>304</v>
      </c>
      <c r="W2189">
        <v>340</v>
      </c>
      <c r="X2189" t="s">
        <v>117</v>
      </c>
    </row>
    <row r="2190" spans="1:24" x14ac:dyDescent="0.2">
      <c r="A2190">
        <v>38</v>
      </c>
      <c r="B2190" t="s">
        <v>80</v>
      </c>
      <c r="C2190" t="s">
        <v>55</v>
      </c>
      <c r="J2190" t="s">
        <v>6</v>
      </c>
      <c r="K2190" s="1">
        <v>23553</v>
      </c>
      <c r="L2190" t="s">
        <v>114</v>
      </c>
      <c r="M2190" t="s">
        <v>115</v>
      </c>
      <c r="N2190" t="s">
        <v>24</v>
      </c>
      <c r="O2190" t="s">
        <v>15</v>
      </c>
      <c r="P2190" t="s">
        <v>27</v>
      </c>
      <c r="Q2190">
        <v>8</v>
      </c>
      <c r="R2190">
        <v>27.92</v>
      </c>
      <c r="S2190">
        <f t="shared" si="113"/>
        <v>57525</v>
      </c>
      <c r="T2190">
        <f t="shared" si="114"/>
        <v>21250</v>
      </c>
      <c r="U2190">
        <f t="shared" si="115"/>
        <v>2.7070588235294117</v>
      </c>
      <c r="V2190">
        <v>304</v>
      </c>
      <c r="W2190">
        <v>340</v>
      </c>
      <c r="X2190" t="s">
        <v>117</v>
      </c>
    </row>
    <row r="2191" spans="1:24" x14ac:dyDescent="0.2">
      <c r="A2191">
        <v>38</v>
      </c>
      <c r="B2191" t="s">
        <v>80</v>
      </c>
      <c r="C2191" t="s">
        <v>55</v>
      </c>
      <c r="J2191" t="s">
        <v>6</v>
      </c>
      <c r="K2191" s="1">
        <v>23553</v>
      </c>
      <c r="L2191" t="s">
        <v>114</v>
      </c>
      <c r="M2191" t="s">
        <v>115</v>
      </c>
      <c r="N2191" t="s">
        <v>24</v>
      </c>
      <c r="O2191" t="s">
        <v>15</v>
      </c>
      <c r="P2191" t="s">
        <v>27</v>
      </c>
      <c r="Q2191">
        <v>9</v>
      </c>
      <c r="R2191">
        <v>32.86</v>
      </c>
      <c r="S2191">
        <f t="shared" si="113"/>
        <v>57525</v>
      </c>
      <c r="T2191">
        <f t="shared" si="114"/>
        <v>21250</v>
      </c>
      <c r="U2191">
        <f t="shared" si="115"/>
        <v>2.7070588235294117</v>
      </c>
      <c r="V2191">
        <v>304</v>
      </c>
      <c r="W2191">
        <v>340</v>
      </c>
      <c r="X2191" t="s">
        <v>117</v>
      </c>
    </row>
    <row r="2192" spans="1:24" x14ac:dyDescent="0.2">
      <c r="A2192">
        <v>38</v>
      </c>
      <c r="B2192" t="s">
        <v>80</v>
      </c>
      <c r="C2192" t="s">
        <v>55</v>
      </c>
      <c r="J2192" t="s">
        <v>6</v>
      </c>
      <c r="K2192" s="1">
        <v>23553</v>
      </c>
      <c r="L2192" t="s">
        <v>114</v>
      </c>
      <c r="M2192" t="s">
        <v>115</v>
      </c>
      <c r="N2192" t="s">
        <v>24</v>
      </c>
      <c r="O2192" t="s">
        <v>15</v>
      </c>
      <c r="P2192" t="s">
        <v>27</v>
      </c>
      <c r="Q2192">
        <v>10</v>
      </c>
      <c r="R2192">
        <v>31.23</v>
      </c>
      <c r="S2192">
        <f t="shared" si="113"/>
        <v>57525</v>
      </c>
      <c r="T2192">
        <f t="shared" si="114"/>
        <v>21250</v>
      </c>
      <c r="U2192">
        <f t="shared" si="115"/>
        <v>2.7070588235294117</v>
      </c>
      <c r="V2192">
        <v>304</v>
      </c>
      <c r="W2192">
        <v>340</v>
      </c>
      <c r="X2192" t="s">
        <v>117</v>
      </c>
    </row>
    <row r="2193" spans="1:24" x14ac:dyDescent="0.2">
      <c r="A2193">
        <v>38</v>
      </c>
      <c r="B2193" t="s">
        <v>80</v>
      </c>
      <c r="C2193" t="s">
        <v>55</v>
      </c>
      <c r="J2193" t="s">
        <v>6</v>
      </c>
      <c r="K2193" s="1">
        <v>23553</v>
      </c>
      <c r="L2193" t="s">
        <v>114</v>
      </c>
      <c r="M2193" t="s">
        <v>115</v>
      </c>
      <c r="N2193" t="s">
        <v>24</v>
      </c>
      <c r="O2193" t="s">
        <v>18</v>
      </c>
      <c r="P2193" t="s">
        <v>27</v>
      </c>
      <c r="Q2193">
        <v>1</v>
      </c>
      <c r="R2193">
        <v>15.12</v>
      </c>
      <c r="S2193">
        <f t="shared" si="113"/>
        <v>57525</v>
      </c>
      <c r="T2193">
        <f t="shared" si="114"/>
        <v>21250</v>
      </c>
      <c r="U2193">
        <f t="shared" si="115"/>
        <v>2.7070588235294117</v>
      </c>
      <c r="V2193">
        <v>304</v>
      </c>
      <c r="W2193">
        <v>340</v>
      </c>
      <c r="X2193" t="s">
        <v>117</v>
      </c>
    </row>
    <row r="2194" spans="1:24" x14ac:dyDescent="0.2">
      <c r="A2194">
        <v>38</v>
      </c>
      <c r="B2194" t="s">
        <v>80</v>
      </c>
      <c r="C2194" t="s">
        <v>55</v>
      </c>
      <c r="J2194" t="s">
        <v>6</v>
      </c>
      <c r="K2194" s="1">
        <v>23553</v>
      </c>
      <c r="L2194" t="s">
        <v>114</v>
      </c>
      <c r="M2194" t="s">
        <v>115</v>
      </c>
      <c r="N2194" t="s">
        <v>24</v>
      </c>
      <c r="O2194" t="s">
        <v>18</v>
      </c>
      <c r="P2194" t="s">
        <v>27</v>
      </c>
      <c r="Q2194">
        <v>2</v>
      </c>
      <c r="R2194">
        <v>15.01</v>
      </c>
      <c r="S2194">
        <f t="shared" si="113"/>
        <v>57525</v>
      </c>
      <c r="T2194">
        <f t="shared" si="114"/>
        <v>21250</v>
      </c>
      <c r="U2194">
        <f t="shared" si="115"/>
        <v>2.7070588235294117</v>
      </c>
      <c r="V2194">
        <v>304</v>
      </c>
      <c r="W2194">
        <v>340</v>
      </c>
      <c r="X2194" t="s">
        <v>117</v>
      </c>
    </row>
    <row r="2195" spans="1:24" x14ac:dyDescent="0.2">
      <c r="A2195">
        <v>38</v>
      </c>
      <c r="B2195" t="s">
        <v>80</v>
      </c>
      <c r="C2195" t="s">
        <v>55</v>
      </c>
      <c r="J2195" t="s">
        <v>6</v>
      </c>
      <c r="K2195" s="1">
        <v>23553</v>
      </c>
      <c r="L2195" t="s">
        <v>114</v>
      </c>
      <c r="M2195" t="s">
        <v>115</v>
      </c>
      <c r="N2195" t="s">
        <v>24</v>
      </c>
      <c r="O2195" t="s">
        <v>18</v>
      </c>
      <c r="P2195" t="s">
        <v>27</v>
      </c>
      <c r="Q2195">
        <v>3</v>
      </c>
      <c r="R2195">
        <v>18.260000000000002</v>
      </c>
      <c r="S2195">
        <f t="shared" si="113"/>
        <v>57525</v>
      </c>
      <c r="T2195">
        <f t="shared" si="114"/>
        <v>21250</v>
      </c>
      <c r="U2195">
        <f t="shared" si="115"/>
        <v>2.7070588235294117</v>
      </c>
      <c r="V2195">
        <v>304</v>
      </c>
      <c r="W2195">
        <v>340</v>
      </c>
      <c r="X2195" t="s">
        <v>117</v>
      </c>
    </row>
    <row r="2196" spans="1:24" x14ac:dyDescent="0.2">
      <c r="A2196">
        <v>38</v>
      </c>
      <c r="B2196" t="s">
        <v>80</v>
      </c>
      <c r="C2196" t="s">
        <v>55</v>
      </c>
      <c r="J2196" t="s">
        <v>6</v>
      </c>
      <c r="K2196" s="1">
        <v>23553</v>
      </c>
      <c r="L2196" t="s">
        <v>114</v>
      </c>
      <c r="M2196" t="s">
        <v>115</v>
      </c>
      <c r="N2196" t="s">
        <v>24</v>
      </c>
      <c r="O2196" t="s">
        <v>18</v>
      </c>
      <c r="P2196" t="s">
        <v>27</v>
      </c>
      <c r="Q2196">
        <v>4</v>
      </c>
      <c r="R2196">
        <v>14.61</v>
      </c>
      <c r="S2196">
        <f t="shared" si="113"/>
        <v>57525</v>
      </c>
      <c r="T2196">
        <f t="shared" si="114"/>
        <v>21250</v>
      </c>
      <c r="U2196">
        <f t="shared" si="115"/>
        <v>2.7070588235294117</v>
      </c>
      <c r="V2196">
        <v>304</v>
      </c>
      <c r="W2196">
        <v>340</v>
      </c>
      <c r="X2196" t="s">
        <v>117</v>
      </c>
    </row>
    <row r="2197" spans="1:24" x14ac:dyDescent="0.2">
      <c r="A2197">
        <v>38</v>
      </c>
      <c r="B2197" t="s">
        <v>80</v>
      </c>
      <c r="C2197" t="s">
        <v>55</v>
      </c>
      <c r="J2197" t="s">
        <v>6</v>
      </c>
      <c r="K2197" s="1">
        <v>23553</v>
      </c>
      <c r="L2197" t="s">
        <v>114</v>
      </c>
      <c r="M2197" t="s">
        <v>115</v>
      </c>
      <c r="N2197" t="s">
        <v>24</v>
      </c>
      <c r="O2197" t="s">
        <v>18</v>
      </c>
      <c r="P2197" t="s">
        <v>27</v>
      </c>
      <c r="Q2197">
        <v>5</v>
      </c>
      <c r="R2197">
        <v>16.239999999999998</v>
      </c>
      <c r="S2197">
        <f t="shared" si="113"/>
        <v>57525</v>
      </c>
      <c r="T2197">
        <f t="shared" si="114"/>
        <v>21250</v>
      </c>
      <c r="U2197">
        <f t="shared" si="115"/>
        <v>2.7070588235294117</v>
      </c>
      <c r="V2197">
        <v>304</v>
      </c>
      <c r="W2197">
        <v>340</v>
      </c>
      <c r="X2197" t="s">
        <v>117</v>
      </c>
    </row>
    <row r="2198" spans="1:24" x14ac:dyDescent="0.2">
      <c r="A2198">
        <v>38</v>
      </c>
      <c r="B2198" t="s">
        <v>80</v>
      </c>
      <c r="C2198" t="s">
        <v>55</v>
      </c>
      <c r="J2198" t="s">
        <v>6</v>
      </c>
      <c r="K2198" s="1">
        <v>23553</v>
      </c>
      <c r="L2198" t="s">
        <v>114</v>
      </c>
      <c r="M2198" t="s">
        <v>115</v>
      </c>
      <c r="N2198" t="s">
        <v>24</v>
      </c>
      <c r="O2198" t="s">
        <v>18</v>
      </c>
      <c r="P2198" t="s">
        <v>27</v>
      </c>
      <c r="Q2198">
        <v>6</v>
      </c>
      <c r="R2198">
        <v>13.13</v>
      </c>
      <c r="S2198">
        <f t="shared" si="113"/>
        <v>57525</v>
      </c>
      <c r="T2198">
        <f t="shared" si="114"/>
        <v>21250</v>
      </c>
      <c r="U2198">
        <f t="shared" si="115"/>
        <v>2.7070588235294117</v>
      </c>
      <c r="V2198">
        <v>304</v>
      </c>
      <c r="W2198">
        <v>340</v>
      </c>
      <c r="X2198" t="s">
        <v>117</v>
      </c>
    </row>
    <row r="2199" spans="1:24" x14ac:dyDescent="0.2">
      <c r="A2199">
        <v>38</v>
      </c>
      <c r="B2199" t="s">
        <v>80</v>
      </c>
      <c r="C2199" t="s">
        <v>55</v>
      </c>
      <c r="J2199" t="s">
        <v>6</v>
      </c>
      <c r="K2199" s="1">
        <v>23553</v>
      </c>
      <c r="L2199" t="s">
        <v>114</v>
      </c>
      <c r="M2199" t="s">
        <v>115</v>
      </c>
      <c r="N2199" t="s">
        <v>24</v>
      </c>
      <c r="O2199" t="s">
        <v>18</v>
      </c>
      <c r="P2199" t="s">
        <v>27</v>
      </c>
      <c r="Q2199">
        <v>7</v>
      </c>
      <c r="R2199">
        <v>18.93</v>
      </c>
      <c r="S2199">
        <f t="shared" si="113"/>
        <v>57525</v>
      </c>
      <c r="T2199">
        <f t="shared" si="114"/>
        <v>21250</v>
      </c>
      <c r="U2199">
        <f t="shared" si="115"/>
        <v>2.7070588235294117</v>
      </c>
      <c r="V2199">
        <v>304</v>
      </c>
      <c r="W2199">
        <v>340</v>
      </c>
      <c r="X2199" t="s">
        <v>117</v>
      </c>
    </row>
    <row r="2200" spans="1:24" x14ac:dyDescent="0.2">
      <c r="A2200">
        <v>38</v>
      </c>
      <c r="B2200" t="s">
        <v>80</v>
      </c>
      <c r="C2200" t="s">
        <v>55</v>
      </c>
      <c r="J2200" t="s">
        <v>6</v>
      </c>
      <c r="K2200" s="1">
        <v>23553</v>
      </c>
      <c r="L2200" t="s">
        <v>114</v>
      </c>
      <c r="M2200" t="s">
        <v>115</v>
      </c>
      <c r="N2200" t="s">
        <v>24</v>
      </c>
      <c r="O2200" t="s">
        <v>18</v>
      </c>
      <c r="P2200" t="s">
        <v>27</v>
      </c>
      <c r="Q2200">
        <v>8</v>
      </c>
      <c r="R2200">
        <v>12.87</v>
      </c>
      <c r="S2200">
        <f t="shared" si="113"/>
        <v>57525</v>
      </c>
      <c r="T2200">
        <f t="shared" si="114"/>
        <v>21250</v>
      </c>
      <c r="U2200">
        <f t="shared" si="115"/>
        <v>2.7070588235294117</v>
      </c>
      <c r="V2200">
        <v>304</v>
      </c>
      <c r="W2200">
        <v>340</v>
      </c>
      <c r="X2200" t="s">
        <v>117</v>
      </c>
    </row>
    <row r="2201" spans="1:24" x14ac:dyDescent="0.2">
      <c r="A2201">
        <v>38</v>
      </c>
      <c r="B2201" t="s">
        <v>80</v>
      </c>
      <c r="C2201" t="s">
        <v>55</v>
      </c>
      <c r="J2201" t="s">
        <v>6</v>
      </c>
      <c r="K2201" s="1">
        <v>23553</v>
      </c>
      <c r="L2201" t="s">
        <v>114</v>
      </c>
      <c r="M2201" t="s">
        <v>115</v>
      </c>
      <c r="N2201" t="s">
        <v>24</v>
      </c>
      <c r="O2201" t="s">
        <v>18</v>
      </c>
      <c r="P2201" t="s">
        <v>27</v>
      </c>
      <c r="Q2201">
        <v>9</v>
      </c>
      <c r="R2201">
        <v>15.29</v>
      </c>
      <c r="S2201">
        <f t="shared" si="113"/>
        <v>57525</v>
      </c>
      <c r="T2201">
        <f t="shared" si="114"/>
        <v>21250</v>
      </c>
      <c r="U2201">
        <f t="shared" si="115"/>
        <v>2.7070588235294117</v>
      </c>
      <c r="V2201">
        <v>304</v>
      </c>
      <c r="W2201">
        <v>340</v>
      </c>
      <c r="X2201" t="s">
        <v>117</v>
      </c>
    </row>
    <row r="2202" spans="1:24" x14ac:dyDescent="0.2">
      <c r="A2202">
        <v>38</v>
      </c>
      <c r="B2202" t="s">
        <v>80</v>
      </c>
      <c r="C2202" t="s">
        <v>55</v>
      </c>
      <c r="J2202" t="s">
        <v>6</v>
      </c>
      <c r="K2202" s="1">
        <v>23553</v>
      </c>
      <c r="L2202" t="s">
        <v>114</v>
      </c>
      <c r="M2202" t="s">
        <v>115</v>
      </c>
      <c r="N2202" t="s">
        <v>24</v>
      </c>
      <c r="O2202" t="s">
        <v>18</v>
      </c>
      <c r="P2202" t="s">
        <v>27</v>
      </c>
      <c r="Q2202">
        <v>10</v>
      </c>
      <c r="R2202">
        <v>14.7</v>
      </c>
      <c r="S2202">
        <f t="shared" si="113"/>
        <v>57525</v>
      </c>
      <c r="T2202">
        <f t="shared" si="114"/>
        <v>21250</v>
      </c>
      <c r="U2202">
        <f t="shared" si="115"/>
        <v>2.7070588235294117</v>
      </c>
      <c r="V2202">
        <v>304</v>
      </c>
      <c r="W2202">
        <v>340</v>
      </c>
      <c r="X2202" t="s">
        <v>117</v>
      </c>
    </row>
    <row r="2203" spans="1:24" hidden="1" x14ac:dyDescent="0.2">
      <c r="A2203">
        <v>39</v>
      </c>
      <c r="B2203" t="s">
        <v>80</v>
      </c>
      <c r="C2203" t="s">
        <v>55</v>
      </c>
      <c r="D2203" t="s">
        <v>97</v>
      </c>
      <c r="E2203">
        <v>17.43</v>
      </c>
      <c r="F2203">
        <v>145.31</v>
      </c>
      <c r="G2203" s="2">
        <v>-17.716670000000001</v>
      </c>
      <c r="H2203" s="2">
        <v>145.51667</v>
      </c>
      <c r="I2203">
        <v>850</v>
      </c>
      <c r="J2203" t="s">
        <v>40</v>
      </c>
      <c r="K2203" s="1">
        <v>32336</v>
      </c>
      <c r="L2203" t="s">
        <v>116</v>
      </c>
      <c r="M2203" t="s">
        <v>51</v>
      </c>
      <c r="N2203" t="s">
        <v>14</v>
      </c>
      <c r="O2203" t="s">
        <v>15</v>
      </c>
      <c r="P2203" t="s">
        <v>27</v>
      </c>
      <c r="Q2203">
        <v>1</v>
      </c>
      <c r="R2203">
        <v>8.18</v>
      </c>
      <c r="S2203">
        <f>(115+100)*310</f>
        <v>66650</v>
      </c>
      <c r="T2203">
        <f>260*115</f>
        <v>29900</v>
      </c>
      <c r="U2203">
        <f t="shared" si="115"/>
        <v>2.2290969899665551</v>
      </c>
      <c r="V2203">
        <v>347</v>
      </c>
      <c r="W2203">
        <v>428</v>
      </c>
    </row>
    <row r="2204" spans="1:24" hidden="1" x14ac:dyDescent="0.2">
      <c r="A2204">
        <v>39</v>
      </c>
      <c r="B2204" t="s">
        <v>80</v>
      </c>
      <c r="C2204" t="s">
        <v>55</v>
      </c>
      <c r="D2204" t="s">
        <v>97</v>
      </c>
      <c r="E2204">
        <v>17.43</v>
      </c>
      <c r="F2204">
        <v>145.31</v>
      </c>
      <c r="G2204" s="2">
        <v>-17.716670000000001</v>
      </c>
      <c r="H2204" s="2">
        <v>145.51667</v>
      </c>
      <c r="I2204">
        <v>850</v>
      </c>
      <c r="J2204" t="s">
        <v>40</v>
      </c>
      <c r="K2204" s="1">
        <v>32336</v>
      </c>
      <c r="L2204" t="s">
        <v>116</v>
      </c>
      <c r="M2204" t="s">
        <v>51</v>
      </c>
      <c r="N2204" t="s">
        <v>14</v>
      </c>
      <c r="O2204" t="s">
        <v>15</v>
      </c>
      <c r="P2204" t="s">
        <v>27</v>
      </c>
      <c r="Q2204">
        <v>2</v>
      </c>
      <c r="R2204">
        <v>10.029999999999999</v>
      </c>
      <c r="S2204">
        <f t="shared" ref="S2204:S2256" si="116">(115+100)*310</f>
        <v>66650</v>
      </c>
      <c r="T2204">
        <f t="shared" ref="T2204:T2256" si="117">260*115</f>
        <v>29900</v>
      </c>
      <c r="U2204">
        <f t="shared" ref="U2204:U2256" si="118">S2204/T2204</f>
        <v>2.2290969899665551</v>
      </c>
      <c r="V2204">
        <v>347</v>
      </c>
      <c r="W2204">
        <v>428</v>
      </c>
    </row>
    <row r="2205" spans="1:24" hidden="1" x14ac:dyDescent="0.2">
      <c r="A2205">
        <v>39</v>
      </c>
      <c r="B2205" t="s">
        <v>80</v>
      </c>
      <c r="C2205" t="s">
        <v>55</v>
      </c>
      <c r="D2205" t="s">
        <v>97</v>
      </c>
      <c r="E2205">
        <v>17.43</v>
      </c>
      <c r="F2205">
        <v>145.31</v>
      </c>
      <c r="G2205" s="2">
        <v>-17.716670000000001</v>
      </c>
      <c r="H2205" s="2">
        <v>145.51667</v>
      </c>
      <c r="I2205">
        <v>850</v>
      </c>
      <c r="J2205" t="s">
        <v>40</v>
      </c>
      <c r="K2205" s="1">
        <v>32336</v>
      </c>
      <c r="L2205" t="s">
        <v>116</v>
      </c>
      <c r="M2205" t="s">
        <v>51</v>
      </c>
      <c r="N2205" t="s">
        <v>14</v>
      </c>
      <c r="O2205" t="s">
        <v>15</v>
      </c>
      <c r="P2205" t="s">
        <v>27</v>
      </c>
      <c r="Q2205">
        <v>3</v>
      </c>
      <c r="R2205">
        <v>12.62</v>
      </c>
      <c r="S2205">
        <f t="shared" si="116"/>
        <v>66650</v>
      </c>
      <c r="T2205">
        <f t="shared" si="117"/>
        <v>29900</v>
      </c>
      <c r="U2205">
        <f t="shared" si="118"/>
        <v>2.2290969899665551</v>
      </c>
      <c r="V2205">
        <v>347</v>
      </c>
      <c r="W2205">
        <v>428</v>
      </c>
    </row>
    <row r="2206" spans="1:24" hidden="1" x14ac:dyDescent="0.2">
      <c r="A2206">
        <v>39</v>
      </c>
      <c r="B2206" t="s">
        <v>80</v>
      </c>
      <c r="C2206" t="s">
        <v>55</v>
      </c>
      <c r="D2206" t="s">
        <v>97</v>
      </c>
      <c r="E2206">
        <v>17.43</v>
      </c>
      <c r="F2206">
        <v>145.31</v>
      </c>
      <c r="G2206" s="2">
        <v>-17.716670000000001</v>
      </c>
      <c r="H2206" s="2">
        <v>145.51667</v>
      </c>
      <c r="I2206">
        <v>850</v>
      </c>
      <c r="J2206" t="s">
        <v>40</v>
      </c>
      <c r="K2206" s="1">
        <v>32336</v>
      </c>
      <c r="L2206" t="s">
        <v>116</v>
      </c>
      <c r="M2206" t="s">
        <v>51</v>
      </c>
      <c r="N2206" t="s">
        <v>14</v>
      </c>
      <c r="O2206" t="s">
        <v>15</v>
      </c>
      <c r="P2206" t="s">
        <v>27</v>
      </c>
      <c r="Q2206">
        <v>4</v>
      </c>
      <c r="R2206">
        <v>11.21</v>
      </c>
      <c r="S2206">
        <f t="shared" si="116"/>
        <v>66650</v>
      </c>
      <c r="T2206">
        <f t="shared" si="117"/>
        <v>29900</v>
      </c>
      <c r="U2206">
        <f t="shared" si="118"/>
        <v>2.2290969899665551</v>
      </c>
      <c r="V2206">
        <v>347</v>
      </c>
      <c r="W2206">
        <v>428</v>
      </c>
    </row>
    <row r="2207" spans="1:24" hidden="1" x14ac:dyDescent="0.2">
      <c r="A2207">
        <v>39</v>
      </c>
      <c r="B2207" t="s">
        <v>80</v>
      </c>
      <c r="C2207" t="s">
        <v>55</v>
      </c>
      <c r="D2207" t="s">
        <v>97</v>
      </c>
      <c r="E2207">
        <v>17.43</v>
      </c>
      <c r="F2207">
        <v>145.31</v>
      </c>
      <c r="G2207" s="2">
        <v>-17.716670000000001</v>
      </c>
      <c r="H2207" s="2">
        <v>145.51667</v>
      </c>
      <c r="I2207">
        <v>850</v>
      </c>
      <c r="J2207" t="s">
        <v>40</v>
      </c>
      <c r="K2207" s="1">
        <v>32336</v>
      </c>
      <c r="L2207" t="s">
        <v>116</v>
      </c>
      <c r="M2207" t="s">
        <v>51</v>
      </c>
      <c r="N2207" t="s">
        <v>14</v>
      </c>
      <c r="O2207" t="s">
        <v>15</v>
      </c>
      <c r="P2207" t="s">
        <v>27</v>
      </c>
      <c r="Q2207">
        <v>5</v>
      </c>
      <c r="R2207">
        <v>10.64</v>
      </c>
      <c r="S2207">
        <f t="shared" si="116"/>
        <v>66650</v>
      </c>
      <c r="T2207">
        <f t="shared" si="117"/>
        <v>29900</v>
      </c>
      <c r="U2207">
        <f t="shared" si="118"/>
        <v>2.2290969899665551</v>
      </c>
      <c r="V2207">
        <v>347</v>
      </c>
      <c r="W2207">
        <v>428</v>
      </c>
    </row>
    <row r="2208" spans="1:24" hidden="1" x14ac:dyDescent="0.2">
      <c r="A2208">
        <v>39</v>
      </c>
      <c r="B2208" t="s">
        <v>80</v>
      </c>
      <c r="C2208" t="s">
        <v>55</v>
      </c>
      <c r="D2208" t="s">
        <v>97</v>
      </c>
      <c r="E2208">
        <v>17.43</v>
      </c>
      <c r="F2208">
        <v>145.31</v>
      </c>
      <c r="G2208" s="2">
        <v>-17.716670000000001</v>
      </c>
      <c r="H2208" s="2">
        <v>145.51667</v>
      </c>
      <c r="I2208">
        <v>850</v>
      </c>
      <c r="J2208" t="s">
        <v>40</v>
      </c>
      <c r="K2208" s="1">
        <v>32336</v>
      </c>
      <c r="L2208" t="s">
        <v>116</v>
      </c>
      <c r="M2208" t="s">
        <v>51</v>
      </c>
      <c r="N2208" t="s">
        <v>14</v>
      </c>
      <c r="O2208" t="s">
        <v>15</v>
      </c>
      <c r="P2208" t="s">
        <v>27</v>
      </c>
      <c r="Q2208">
        <v>6</v>
      </c>
      <c r="R2208">
        <v>7.11</v>
      </c>
      <c r="S2208">
        <f t="shared" si="116"/>
        <v>66650</v>
      </c>
      <c r="T2208">
        <f t="shared" si="117"/>
        <v>29900</v>
      </c>
      <c r="U2208">
        <f t="shared" si="118"/>
        <v>2.2290969899665551</v>
      </c>
      <c r="V2208">
        <v>347</v>
      </c>
      <c r="W2208">
        <v>428</v>
      </c>
    </row>
    <row r="2209" spans="1:23" hidden="1" x14ac:dyDescent="0.2">
      <c r="A2209">
        <v>39</v>
      </c>
      <c r="B2209" t="s">
        <v>80</v>
      </c>
      <c r="C2209" t="s">
        <v>55</v>
      </c>
      <c r="D2209" t="s">
        <v>97</v>
      </c>
      <c r="E2209">
        <v>17.43</v>
      </c>
      <c r="F2209">
        <v>145.31</v>
      </c>
      <c r="G2209" s="2">
        <v>-17.716670000000001</v>
      </c>
      <c r="H2209" s="2">
        <v>145.51667</v>
      </c>
      <c r="I2209">
        <v>850</v>
      </c>
      <c r="J2209" t="s">
        <v>40</v>
      </c>
      <c r="K2209" s="1">
        <v>32336</v>
      </c>
      <c r="L2209" t="s">
        <v>116</v>
      </c>
      <c r="M2209" t="s">
        <v>51</v>
      </c>
      <c r="N2209" t="s">
        <v>14</v>
      </c>
      <c r="O2209" t="s">
        <v>16</v>
      </c>
      <c r="P2209" t="s">
        <v>27</v>
      </c>
      <c r="Q2209">
        <v>1</v>
      </c>
      <c r="R2209">
        <v>11.85</v>
      </c>
      <c r="S2209">
        <f t="shared" si="116"/>
        <v>66650</v>
      </c>
      <c r="T2209">
        <f t="shared" si="117"/>
        <v>29900</v>
      </c>
      <c r="U2209">
        <f t="shared" si="118"/>
        <v>2.2290969899665551</v>
      </c>
      <c r="V2209">
        <v>347</v>
      </c>
      <c r="W2209">
        <v>428</v>
      </c>
    </row>
    <row r="2210" spans="1:23" hidden="1" x14ac:dyDescent="0.2">
      <c r="A2210">
        <v>39</v>
      </c>
      <c r="B2210" t="s">
        <v>80</v>
      </c>
      <c r="C2210" t="s">
        <v>55</v>
      </c>
      <c r="D2210" t="s">
        <v>97</v>
      </c>
      <c r="E2210">
        <v>17.43</v>
      </c>
      <c r="F2210">
        <v>145.31</v>
      </c>
      <c r="G2210" s="2">
        <v>-17.716670000000001</v>
      </c>
      <c r="H2210" s="2">
        <v>145.51667</v>
      </c>
      <c r="I2210">
        <v>850</v>
      </c>
      <c r="J2210" t="s">
        <v>40</v>
      </c>
      <c r="K2210" s="1">
        <v>32336</v>
      </c>
      <c r="L2210" t="s">
        <v>116</v>
      </c>
      <c r="M2210" t="s">
        <v>51</v>
      </c>
      <c r="N2210" t="s">
        <v>14</v>
      </c>
      <c r="O2210" t="s">
        <v>16</v>
      </c>
      <c r="P2210" t="s">
        <v>27</v>
      </c>
      <c r="Q2210">
        <v>2</v>
      </c>
      <c r="R2210">
        <v>9.89</v>
      </c>
      <c r="S2210">
        <f t="shared" si="116"/>
        <v>66650</v>
      </c>
      <c r="T2210">
        <f t="shared" si="117"/>
        <v>29900</v>
      </c>
      <c r="U2210">
        <f t="shared" si="118"/>
        <v>2.2290969899665551</v>
      </c>
      <c r="V2210">
        <v>347</v>
      </c>
      <c r="W2210">
        <v>428</v>
      </c>
    </row>
    <row r="2211" spans="1:23" hidden="1" x14ac:dyDescent="0.2">
      <c r="A2211">
        <v>39</v>
      </c>
      <c r="B2211" t="s">
        <v>80</v>
      </c>
      <c r="C2211" t="s">
        <v>55</v>
      </c>
      <c r="D2211" t="s">
        <v>97</v>
      </c>
      <c r="E2211">
        <v>17.43</v>
      </c>
      <c r="F2211">
        <v>145.31</v>
      </c>
      <c r="G2211" s="2">
        <v>-17.716670000000001</v>
      </c>
      <c r="H2211" s="2">
        <v>145.51667</v>
      </c>
      <c r="I2211">
        <v>850</v>
      </c>
      <c r="J2211" t="s">
        <v>40</v>
      </c>
      <c r="K2211" s="1">
        <v>32336</v>
      </c>
      <c r="L2211" t="s">
        <v>116</v>
      </c>
      <c r="M2211" t="s">
        <v>51</v>
      </c>
      <c r="N2211" t="s">
        <v>14</v>
      </c>
      <c r="O2211" t="s">
        <v>16</v>
      </c>
      <c r="P2211" t="s">
        <v>27</v>
      </c>
      <c r="Q2211">
        <v>3</v>
      </c>
      <c r="R2211">
        <v>11.37</v>
      </c>
      <c r="S2211">
        <f t="shared" si="116"/>
        <v>66650</v>
      </c>
      <c r="T2211">
        <f t="shared" si="117"/>
        <v>29900</v>
      </c>
      <c r="U2211">
        <f t="shared" si="118"/>
        <v>2.2290969899665551</v>
      </c>
      <c r="V2211">
        <v>347</v>
      </c>
      <c r="W2211">
        <v>428</v>
      </c>
    </row>
    <row r="2212" spans="1:23" hidden="1" x14ac:dyDescent="0.2">
      <c r="A2212">
        <v>39</v>
      </c>
      <c r="B2212" t="s">
        <v>80</v>
      </c>
      <c r="C2212" t="s">
        <v>55</v>
      </c>
      <c r="D2212" t="s">
        <v>97</v>
      </c>
      <c r="E2212">
        <v>17.43</v>
      </c>
      <c r="F2212">
        <v>145.31</v>
      </c>
      <c r="G2212" s="2">
        <v>-17.716670000000001</v>
      </c>
      <c r="H2212" s="2">
        <v>145.51667</v>
      </c>
      <c r="I2212">
        <v>850</v>
      </c>
      <c r="J2212" t="s">
        <v>40</v>
      </c>
      <c r="K2212" s="1">
        <v>32336</v>
      </c>
      <c r="L2212" t="s">
        <v>116</v>
      </c>
      <c r="M2212" t="s">
        <v>51</v>
      </c>
      <c r="N2212" t="s">
        <v>14</v>
      </c>
      <c r="O2212" t="s">
        <v>16</v>
      </c>
      <c r="P2212" t="s">
        <v>27</v>
      </c>
      <c r="Q2212">
        <v>4</v>
      </c>
      <c r="R2212">
        <v>7.97</v>
      </c>
      <c r="S2212">
        <f t="shared" si="116"/>
        <v>66650</v>
      </c>
      <c r="T2212">
        <f t="shared" si="117"/>
        <v>29900</v>
      </c>
      <c r="U2212">
        <f t="shared" si="118"/>
        <v>2.2290969899665551</v>
      </c>
      <c r="V2212">
        <v>347</v>
      </c>
      <c r="W2212">
        <v>428</v>
      </c>
    </row>
    <row r="2213" spans="1:23" hidden="1" x14ac:dyDescent="0.2">
      <c r="A2213">
        <v>39</v>
      </c>
      <c r="B2213" t="s">
        <v>80</v>
      </c>
      <c r="C2213" t="s">
        <v>55</v>
      </c>
      <c r="D2213" t="s">
        <v>97</v>
      </c>
      <c r="E2213">
        <v>17.43</v>
      </c>
      <c r="F2213">
        <v>145.31</v>
      </c>
      <c r="G2213" s="2">
        <v>-17.716670000000001</v>
      </c>
      <c r="H2213" s="2">
        <v>145.51667</v>
      </c>
      <c r="I2213">
        <v>850</v>
      </c>
      <c r="J2213" t="s">
        <v>40</v>
      </c>
      <c r="K2213" s="1">
        <v>32336</v>
      </c>
      <c r="L2213" t="s">
        <v>116</v>
      </c>
      <c r="M2213" t="s">
        <v>51</v>
      </c>
      <c r="N2213" t="s">
        <v>14</v>
      </c>
      <c r="O2213" t="s">
        <v>16</v>
      </c>
      <c r="P2213" t="s">
        <v>27</v>
      </c>
      <c r="Q2213">
        <v>5</v>
      </c>
      <c r="R2213">
        <v>13.27</v>
      </c>
      <c r="S2213">
        <f t="shared" si="116"/>
        <v>66650</v>
      </c>
      <c r="T2213">
        <f t="shared" si="117"/>
        <v>29900</v>
      </c>
      <c r="U2213">
        <f t="shared" si="118"/>
        <v>2.2290969899665551</v>
      </c>
      <c r="V2213">
        <v>347</v>
      </c>
      <c r="W2213">
        <v>428</v>
      </c>
    </row>
    <row r="2214" spans="1:23" hidden="1" x14ac:dyDescent="0.2">
      <c r="A2214">
        <v>39</v>
      </c>
      <c r="B2214" t="s">
        <v>80</v>
      </c>
      <c r="C2214" t="s">
        <v>55</v>
      </c>
      <c r="D2214" t="s">
        <v>97</v>
      </c>
      <c r="E2214">
        <v>17.43</v>
      </c>
      <c r="F2214">
        <v>145.31</v>
      </c>
      <c r="G2214" s="2">
        <v>-17.716670000000001</v>
      </c>
      <c r="H2214" s="2">
        <v>145.51667</v>
      </c>
      <c r="I2214">
        <v>850</v>
      </c>
      <c r="J2214" t="s">
        <v>40</v>
      </c>
      <c r="K2214" s="1">
        <v>32336</v>
      </c>
      <c r="L2214" t="s">
        <v>116</v>
      </c>
      <c r="M2214" t="s">
        <v>51</v>
      </c>
      <c r="N2214" t="s">
        <v>14</v>
      </c>
      <c r="O2214" t="s">
        <v>16</v>
      </c>
      <c r="P2214" t="s">
        <v>27</v>
      </c>
      <c r="Q2214">
        <v>6</v>
      </c>
      <c r="R2214">
        <v>9.7100000000000009</v>
      </c>
      <c r="S2214">
        <f t="shared" si="116"/>
        <v>66650</v>
      </c>
      <c r="T2214">
        <f t="shared" si="117"/>
        <v>29900</v>
      </c>
      <c r="U2214">
        <f t="shared" si="118"/>
        <v>2.2290969899665551</v>
      </c>
      <c r="V2214">
        <v>347</v>
      </c>
      <c r="W2214">
        <v>428</v>
      </c>
    </row>
    <row r="2215" spans="1:23" hidden="1" x14ac:dyDescent="0.2">
      <c r="A2215">
        <v>39</v>
      </c>
      <c r="B2215" t="s">
        <v>80</v>
      </c>
      <c r="C2215" t="s">
        <v>55</v>
      </c>
      <c r="D2215" t="s">
        <v>97</v>
      </c>
      <c r="E2215">
        <v>17.43</v>
      </c>
      <c r="F2215">
        <v>145.31</v>
      </c>
      <c r="G2215" s="2">
        <v>-17.716670000000001</v>
      </c>
      <c r="H2215" s="2">
        <v>145.51667</v>
      </c>
      <c r="I2215">
        <v>850</v>
      </c>
      <c r="J2215" t="s">
        <v>40</v>
      </c>
      <c r="K2215" s="1">
        <v>32336</v>
      </c>
      <c r="L2215" t="s">
        <v>116</v>
      </c>
      <c r="M2215" t="s">
        <v>51</v>
      </c>
      <c r="N2215" t="s">
        <v>14</v>
      </c>
      <c r="O2215" t="s">
        <v>18</v>
      </c>
      <c r="P2215" t="s">
        <v>27</v>
      </c>
      <c r="Q2215">
        <v>1</v>
      </c>
      <c r="R2215">
        <v>1.91</v>
      </c>
      <c r="S2215">
        <f t="shared" si="116"/>
        <v>66650</v>
      </c>
      <c r="T2215">
        <f t="shared" si="117"/>
        <v>29900</v>
      </c>
      <c r="U2215">
        <f t="shared" si="118"/>
        <v>2.2290969899665551</v>
      </c>
      <c r="V2215">
        <v>347</v>
      </c>
      <c r="W2215">
        <v>428</v>
      </c>
    </row>
    <row r="2216" spans="1:23" hidden="1" x14ac:dyDescent="0.2">
      <c r="A2216">
        <v>39</v>
      </c>
      <c r="B2216" t="s">
        <v>80</v>
      </c>
      <c r="C2216" t="s">
        <v>55</v>
      </c>
      <c r="D2216" t="s">
        <v>97</v>
      </c>
      <c r="E2216">
        <v>17.43</v>
      </c>
      <c r="F2216">
        <v>145.31</v>
      </c>
      <c r="G2216" s="2">
        <v>-17.716670000000001</v>
      </c>
      <c r="H2216" s="2">
        <v>145.51667</v>
      </c>
      <c r="I2216">
        <v>850</v>
      </c>
      <c r="J2216" t="s">
        <v>40</v>
      </c>
      <c r="K2216" s="1">
        <v>32336</v>
      </c>
      <c r="L2216" t="s">
        <v>116</v>
      </c>
      <c r="M2216" t="s">
        <v>51</v>
      </c>
      <c r="N2216" t="s">
        <v>14</v>
      </c>
      <c r="O2216" t="s">
        <v>18</v>
      </c>
      <c r="P2216" t="s">
        <v>27</v>
      </c>
      <c r="Q2216">
        <v>2</v>
      </c>
      <c r="R2216">
        <v>3.03</v>
      </c>
      <c r="S2216">
        <f t="shared" si="116"/>
        <v>66650</v>
      </c>
      <c r="T2216">
        <f t="shared" si="117"/>
        <v>29900</v>
      </c>
      <c r="U2216">
        <f t="shared" si="118"/>
        <v>2.2290969899665551</v>
      </c>
      <c r="V2216">
        <v>347</v>
      </c>
      <c r="W2216">
        <v>428</v>
      </c>
    </row>
    <row r="2217" spans="1:23" hidden="1" x14ac:dyDescent="0.2">
      <c r="A2217">
        <v>39</v>
      </c>
      <c r="B2217" t="s">
        <v>80</v>
      </c>
      <c r="C2217" t="s">
        <v>55</v>
      </c>
      <c r="D2217" t="s">
        <v>97</v>
      </c>
      <c r="E2217">
        <v>17.43</v>
      </c>
      <c r="F2217">
        <v>145.31</v>
      </c>
      <c r="G2217" s="2">
        <v>-17.716670000000001</v>
      </c>
      <c r="H2217" s="2">
        <v>145.51667</v>
      </c>
      <c r="I2217">
        <v>850</v>
      </c>
      <c r="J2217" t="s">
        <v>40</v>
      </c>
      <c r="K2217" s="1">
        <v>32336</v>
      </c>
      <c r="L2217" t="s">
        <v>116</v>
      </c>
      <c r="M2217" t="s">
        <v>51</v>
      </c>
      <c r="N2217" t="s">
        <v>14</v>
      </c>
      <c r="O2217" t="s">
        <v>18</v>
      </c>
      <c r="P2217" t="s">
        <v>27</v>
      </c>
      <c r="Q2217">
        <v>3</v>
      </c>
      <c r="R2217">
        <v>2.38</v>
      </c>
      <c r="S2217">
        <f t="shared" si="116"/>
        <v>66650</v>
      </c>
      <c r="T2217">
        <f t="shared" si="117"/>
        <v>29900</v>
      </c>
      <c r="U2217">
        <f t="shared" si="118"/>
        <v>2.2290969899665551</v>
      </c>
      <c r="V2217">
        <v>347</v>
      </c>
      <c r="W2217">
        <v>428</v>
      </c>
    </row>
    <row r="2218" spans="1:23" hidden="1" x14ac:dyDescent="0.2">
      <c r="A2218">
        <v>39</v>
      </c>
      <c r="B2218" t="s">
        <v>80</v>
      </c>
      <c r="C2218" t="s">
        <v>55</v>
      </c>
      <c r="D2218" t="s">
        <v>97</v>
      </c>
      <c r="E2218">
        <v>17.43</v>
      </c>
      <c r="F2218">
        <v>145.31</v>
      </c>
      <c r="G2218" s="2">
        <v>-17.716670000000001</v>
      </c>
      <c r="H2218" s="2">
        <v>145.51667</v>
      </c>
      <c r="I2218">
        <v>850</v>
      </c>
      <c r="J2218" t="s">
        <v>40</v>
      </c>
      <c r="K2218" s="1">
        <v>32336</v>
      </c>
      <c r="L2218" t="s">
        <v>116</v>
      </c>
      <c r="M2218" t="s">
        <v>51</v>
      </c>
      <c r="N2218" t="s">
        <v>14</v>
      </c>
      <c r="O2218" t="s">
        <v>18</v>
      </c>
      <c r="P2218" t="s">
        <v>27</v>
      </c>
      <c r="Q2218">
        <v>4</v>
      </c>
      <c r="R2218">
        <v>2.91</v>
      </c>
      <c r="S2218">
        <f t="shared" si="116"/>
        <v>66650</v>
      </c>
      <c r="T2218">
        <f t="shared" si="117"/>
        <v>29900</v>
      </c>
      <c r="U2218">
        <f t="shared" si="118"/>
        <v>2.2290969899665551</v>
      </c>
      <c r="V2218">
        <v>347</v>
      </c>
      <c r="W2218">
        <v>428</v>
      </c>
    </row>
    <row r="2219" spans="1:23" hidden="1" x14ac:dyDescent="0.2">
      <c r="A2219">
        <v>39</v>
      </c>
      <c r="B2219" t="s">
        <v>80</v>
      </c>
      <c r="C2219" t="s">
        <v>55</v>
      </c>
      <c r="D2219" t="s">
        <v>97</v>
      </c>
      <c r="E2219">
        <v>17.43</v>
      </c>
      <c r="F2219">
        <v>145.31</v>
      </c>
      <c r="G2219" s="2">
        <v>-17.716670000000001</v>
      </c>
      <c r="H2219" s="2">
        <v>145.51667</v>
      </c>
      <c r="I2219">
        <v>850</v>
      </c>
      <c r="J2219" t="s">
        <v>40</v>
      </c>
      <c r="K2219" s="1">
        <v>32336</v>
      </c>
      <c r="L2219" t="s">
        <v>116</v>
      </c>
      <c r="M2219" t="s">
        <v>51</v>
      </c>
      <c r="N2219" t="s">
        <v>14</v>
      </c>
      <c r="O2219" t="s">
        <v>18</v>
      </c>
      <c r="P2219" t="s">
        <v>27</v>
      </c>
      <c r="Q2219">
        <v>5</v>
      </c>
      <c r="R2219">
        <v>1.92</v>
      </c>
      <c r="S2219">
        <f t="shared" si="116"/>
        <v>66650</v>
      </c>
      <c r="T2219">
        <f t="shared" si="117"/>
        <v>29900</v>
      </c>
      <c r="U2219">
        <f t="shared" si="118"/>
        <v>2.2290969899665551</v>
      </c>
      <c r="V2219">
        <v>347</v>
      </c>
      <c r="W2219">
        <v>428</v>
      </c>
    </row>
    <row r="2220" spans="1:23" hidden="1" x14ac:dyDescent="0.2">
      <c r="A2220">
        <v>39</v>
      </c>
      <c r="B2220" t="s">
        <v>80</v>
      </c>
      <c r="C2220" t="s">
        <v>55</v>
      </c>
      <c r="D2220" t="s">
        <v>97</v>
      </c>
      <c r="E2220">
        <v>17.43</v>
      </c>
      <c r="F2220">
        <v>145.31</v>
      </c>
      <c r="G2220" s="2">
        <v>-17.716670000000001</v>
      </c>
      <c r="H2220" s="2">
        <v>145.51667</v>
      </c>
      <c r="I2220">
        <v>850</v>
      </c>
      <c r="J2220" t="s">
        <v>40</v>
      </c>
      <c r="K2220" s="1">
        <v>32336</v>
      </c>
      <c r="L2220" t="s">
        <v>116</v>
      </c>
      <c r="M2220" t="s">
        <v>51</v>
      </c>
      <c r="N2220" t="s">
        <v>14</v>
      </c>
      <c r="O2220" t="s">
        <v>18</v>
      </c>
      <c r="P2220" t="s">
        <v>27</v>
      </c>
      <c r="Q2220">
        <v>6</v>
      </c>
      <c r="R2220">
        <v>2.65</v>
      </c>
      <c r="S2220">
        <f t="shared" si="116"/>
        <v>66650</v>
      </c>
      <c r="T2220">
        <f t="shared" si="117"/>
        <v>29900</v>
      </c>
      <c r="U2220">
        <f t="shared" si="118"/>
        <v>2.2290969899665551</v>
      </c>
      <c r="V2220">
        <v>347</v>
      </c>
      <c r="W2220">
        <v>428</v>
      </c>
    </row>
    <row r="2221" spans="1:23" hidden="1" x14ac:dyDescent="0.2">
      <c r="A2221">
        <v>39</v>
      </c>
      <c r="B2221" t="s">
        <v>80</v>
      </c>
      <c r="C2221" t="s">
        <v>55</v>
      </c>
      <c r="D2221" t="s">
        <v>97</v>
      </c>
      <c r="E2221">
        <v>17.43</v>
      </c>
      <c r="F2221">
        <v>145.31</v>
      </c>
      <c r="G2221" s="2">
        <v>-17.716670000000001</v>
      </c>
      <c r="H2221" s="2">
        <v>145.51667</v>
      </c>
      <c r="I2221">
        <v>850</v>
      </c>
      <c r="J2221" t="s">
        <v>40</v>
      </c>
      <c r="K2221" s="1">
        <v>32336</v>
      </c>
      <c r="L2221" t="s">
        <v>116</v>
      </c>
      <c r="M2221" t="s">
        <v>51</v>
      </c>
      <c r="N2221" t="s">
        <v>14</v>
      </c>
      <c r="O2221" t="s">
        <v>19</v>
      </c>
      <c r="P2221" t="s">
        <v>27</v>
      </c>
      <c r="Q2221">
        <v>1</v>
      </c>
      <c r="R2221">
        <v>8.9499999999999993</v>
      </c>
      <c r="S2221">
        <f t="shared" si="116"/>
        <v>66650</v>
      </c>
      <c r="T2221">
        <f t="shared" si="117"/>
        <v>29900</v>
      </c>
      <c r="U2221">
        <f t="shared" si="118"/>
        <v>2.2290969899665551</v>
      </c>
      <c r="V2221">
        <v>347</v>
      </c>
      <c r="W2221">
        <v>428</v>
      </c>
    </row>
    <row r="2222" spans="1:23" hidden="1" x14ac:dyDescent="0.2">
      <c r="A2222">
        <v>39</v>
      </c>
      <c r="B2222" t="s">
        <v>80</v>
      </c>
      <c r="C2222" t="s">
        <v>55</v>
      </c>
      <c r="D2222" t="s">
        <v>97</v>
      </c>
      <c r="E2222">
        <v>17.43</v>
      </c>
      <c r="F2222">
        <v>145.31</v>
      </c>
      <c r="G2222" s="2">
        <v>-17.716670000000001</v>
      </c>
      <c r="H2222" s="2">
        <v>145.51667</v>
      </c>
      <c r="I2222">
        <v>850</v>
      </c>
      <c r="J2222" t="s">
        <v>40</v>
      </c>
      <c r="K2222" s="1">
        <v>32336</v>
      </c>
      <c r="L2222" t="s">
        <v>116</v>
      </c>
      <c r="M2222" t="s">
        <v>51</v>
      </c>
      <c r="N2222" t="s">
        <v>14</v>
      </c>
      <c r="O2222" t="s">
        <v>19</v>
      </c>
      <c r="P2222" t="s">
        <v>27</v>
      </c>
      <c r="Q2222">
        <v>2</v>
      </c>
      <c r="R2222">
        <v>6.98</v>
      </c>
      <c r="S2222">
        <f t="shared" si="116"/>
        <v>66650</v>
      </c>
      <c r="T2222">
        <f t="shared" si="117"/>
        <v>29900</v>
      </c>
      <c r="U2222">
        <f t="shared" si="118"/>
        <v>2.2290969899665551</v>
      </c>
      <c r="V2222">
        <v>347</v>
      </c>
      <c r="W2222">
        <v>428</v>
      </c>
    </row>
    <row r="2223" spans="1:23" hidden="1" x14ac:dyDescent="0.2">
      <c r="A2223">
        <v>39</v>
      </c>
      <c r="B2223" t="s">
        <v>80</v>
      </c>
      <c r="C2223" t="s">
        <v>55</v>
      </c>
      <c r="D2223" t="s">
        <v>97</v>
      </c>
      <c r="E2223">
        <v>17.43</v>
      </c>
      <c r="F2223">
        <v>145.31</v>
      </c>
      <c r="G2223" s="2">
        <v>-17.716670000000001</v>
      </c>
      <c r="H2223" s="2">
        <v>145.51667</v>
      </c>
      <c r="I2223">
        <v>850</v>
      </c>
      <c r="J2223" t="s">
        <v>40</v>
      </c>
      <c r="K2223" s="1">
        <v>32336</v>
      </c>
      <c r="L2223" t="s">
        <v>116</v>
      </c>
      <c r="M2223" t="s">
        <v>51</v>
      </c>
      <c r="N2223" t="s">
        <v>14</v>
      </c>
      <c r="O2223" t="s">
        <v>19</v>
      </c>
      <c r="P2223" t="s">
        <v>27</v>
      </c>
      <c r="Q2223">
        <v>3</v>
      </c>
      <c r="R2223">
        <v>8.3000000000000007</v>
      </c>
      <c r="S2223">
        <f t="shared" si="116"/>
        <v>66650</v>
      </c>
      <c r="T2223">
        <f t="shared" si="117"/>
        <v>29900</v>
      </c>
      <c r="U2223">
        <f t="shared" si="118"/>
        <v>2.2290969899665551</v>
      </c>
      <c r="V2223">
        <v>347</v>
      </c>
      <c r="W2223">
        <v>428</v>
      </c>
    </row>
    <row r="2224" spans="1:23" hidden="1" x14ac:dyDescent="0.2">
      <c r="A2224">
        <v>39</v>
      </c>
      <c r="B2224" t="s">
        <v>80</v>
      </c>
      <c r="C2224" t="s">
        <v>55</v>
      </c>
      <c r="D2224" t="s">
        <v>97</v>
      </c>
      <c r="E2224">
        <v>17.43</v>
      </c>
      <c r="F2224">
        <v>145.31</v>
      </c>
      <c r="G2224" s="2">
        <v>-17.716670000000001</v>
      </c>
      <c r="H2224" s="2">
        <v>145.51667</v>
      </c>
      <c r="I2224">
        <v>850</v>
      </c>
      <c r="J2224" t="s">
        <v>40</v>
      </c>
      <c r="K2224" s="1">
        <v>32336</v>
      </c>
      <c r="L2224" t="s">
        <v>116</v>
      </c>
      <c r="M2224" t="s">
        <v>51</v>
      </c>
      <c r="N2224" t="s">
        <v>14</v>
      </c>
      <c r="O2224" t="s">
        <v>19</v>
      </c>
      <c r="P2224" t="s">
        <v>27</v>
      </c>
      <c r="Q2224">
        <v>4</v>
      </c>
      <c r="R2224">
        <v>8.86</v>
      </c>
      <c r="S2224">
        <f t="shared" si="116"/>
        <v>66650</v>
      </c>
      <c r="T2224">
        <f t="shared" si="117"/>
        <v>29900</v>
      </c>
      <c r="U2224">
        <f t="shared" si="118"/>
        <v>2.2290969899665551</v>
      </c>
      <c r="V2224">
        <v>347</v>
      </c>
      <c r="W2224">
        <v>428</v>
      </c>
    </row>
    <row r="2225" spans="1:23" hidden="1" x14ac:dyDescent="0.2">
      <c r="A2225">
        <v>39</v>
      </c>
      <c r="B2225" t="s">
        <v>80</v>
      </c>
      <c r="C2225" t="s">
        <v>55</v>
      </c>
      <c r="D2225" t="s">
        <v>97</v>
      </c>
      <c r="E2225">
        <v>17.43</v>
      </c>
      <c r="F2225">
        <v>145.31</v>
      </c>
      <c r="G2225" s="2">
        <v>-17.716670000000001</v>
      </c>
      <c r="H2225" s="2">
        <v>145.51667</v>
      </c>
      <c r="I2225">
        <v>850</v>
      </c>
      <c r="J2225" t="s">
        <v>40</v>
      </c>
      <c r="K2225" s="1">
        <v>32336</v>
      </c>
      <c r="L2225" t="s">
        <v>116</v>
      </c>
      <c r="M2225" t="s">
        <v>51</v>
      </c>
      <c r="N2225" t="s">
        <v>14</v>
      </c>
      <c r="O2225" t="s">
        <v>19</v>
      </c>
      <c r="P2225" t="s">
        <v>27</v>
      </c>
      <c r="Q2225">
        <v>5</v>
      </c>
      <c r="R2225">
        <v>5.3</v>
      </c>
      <c r="S2225">
        <f t="shared" si="116"/>
        <v>66650</v>
      </c>
      <c r="T2225">
        <f t="shared" si="117"/>
        <v>29900</v>
      </c>
      <c r="U2225">
        <f t="shared" si="118"/>
        <v>2.2290969899665551</v>
      </c>
      <c r="V2225">
        <v>347</v>
      </c>
      <c r="W2225">
        <v>428</v>
      </c>
    </row>
    <row r="2226" spans="1:23" hidden="1" x14ac:dyDescent="0.2">
      <c r="A2226">
        <v>39</v>
      </c>
      <c r="B2226" t="s">
        <v>80</v>
      </c>
      <c r="C2226" t="s">
        <v>55</v>
      </c>
      <c r="D2226" t="s">
        <v>97</v>
      </c>
      <c r="E2226">
        <v>17.43</v>
      </c>
      <c r="F2226">
        <v>145.31</v>
      </c>
      <c r="G2226" s="2">
        <v>-17.716670000000001</v>
      </c>
      <c r="H2226" s="2">
        <v>145.51667</v>
      </c>
      <c r="I2226">
        <v>850</v>
      </c>
      <c r="J2226" t="s">
        <v>40</v>
      </c>
      <c r="K2226" s="1">
        <v>32336</v>
      </c>
      <c r="L2226" t="s">
        <v>116</v>
      </c>
      <c r="M2226" t="s">
        <v>51</v>
      </c>
      <c r="N2226" t="s">
        <v>14</v>
      </c>
      <c r="O2226" t="s">
        <v>19</v>
      </c>
      <c r="P2226" t="s">
        <v>27</v>
      </c>
      <c r="Q2226">
        <v>6</v>
      </c>
      <c r="R2226">
        <v>7.13</v>
      </c>
      <c r="S2226">
        <f t="shared" si="116"/>
        <v>66650</v>
      </c>
      <c r="T2226">
        <f t="shared" si="117"/>
        <v>29900</v>
      </c>
      <c r="U2226">
        <f t="shared" si="118"/>
        <v>2.2290969899665551</v>
      </c>
      <c r="V2226">
        <v>347</v>
      </c>
      <c r="W2226">
        <v>428</v>
      </c>
    </row>
    <row r="2227" spans="1:23" hidden="1" x14ac:dyDescent="0.2">
      <c r="A2227">
        <v>39</v>
      </c>
      <c r="B2227" t="s">
        <v>80</v>
      </c>
      <c r="C2227" t="s">
        <v>55</v>
      </c>
      <c r="D2227" t="s">
        <v>97</v>
      </c>
      <c r="E2227">
        <v>17.43</v>
      </c>
      <c r="F2227">
        <v>145.31</v>
      </c>
      <c r="G2227" s="2">
        <v>-17.716670000000001</v>
      </c>
      <c r="H2227" s="2">
        <v>145.51667</v>
      </c>
      <c r="I2227">
        <v>850</v>
      </c>
      <c r="J2227" t="s">
        <v>40</v>
      </c>
      <c r="K2227" s="1">
        <v>32336</v>
      </c>
      <c r="L2227" t="s">
        <v>116</v>
      </c>
      <c r="M2227" t="s">
        <v>51</v>
      </c>
      <c r="N2227" t="s">
        <v>24</v>
      </c>
      <c r="O2227" t="s">
        <v>15</v>
      </c>
      <c r="P2227" t="s">
        <v>26</v>
      </c>
      <c r="Q2227">
        <v>1</v>
      </c>
      <c r="R2227">
        <v>28.85</v>
      </c>
      <c r="S2227">
        <f t="shared" si="116"/>
        <v>66650</v>
      </c>
      <c r="T2227">
        <f t="shared" si="117"/>
        <v>29900</v>
      </c>
      <c r="U2227">
        <f t="shared" si="118"/>
        <v>2.2290969899665551</v>
      </c>
      <c r="V2227">
        <v>347</v>
      </c>
      <c r="W2227">
        <v>428</v>
      </c>
    </row>
    <row r="2228" spans="1:23" hidden="1" x14ac:dyDescent="0.2">
      <c r="A2228">
        <v>39</v>
      </c>
      <c r="B2228" t="s">
        <v>80</v>
      </c>
      <c r="C2228" t="s">
        <v>55</v>
      </c>
      <c r="D2228" t="s">
        <v>97</v>
      </c>
      <c r="E2228">
        <v>17.43</v>
      </c>
      <c r="F2228">
        <v>145.31</v>
      </c>
      <c r="G2228" s="2">
        <v>-17.716670000000001</v>
      </c>
      <c r="H2228" s="2">
        <v>145.51667</v>
      </c>
      <c r="I2228">
        <v>850</v>
      </c>
      <c r="J2228" t="s">
        <v>40</v>
      </c>
      <c r="K2228" s="1">
        <v>32336</v>
      </c>
      <c r="L2228" t="s">
        <v>116</v>
      </c>
      <c r="M2228" t="s">
        <v>51</v>
      </c>
      <c r="N2228" t="s">
        <v>24</v>
      </c>
      <c r="O2228" t="s">
        <v>15</v>
      </c>
      <c r="P2228" t="s">
        <v>26</v>
      </c>
      <c r="Q2228">
        <v>2</v>
      </c>
      <c r="R2228">
        <v>27.84</v>
      </c>
      <c r="S2228">
        <f t="shared" si="116"/>
        <v>66650</v>
      </c>
      <c r="T2228">
        <f t="shared" si="117"/>
        <v>29900</v>
      </c>
      <c r="U2228">
        <f t="shared" si="118"/>
        <v>2.2290969899665551</v>
      </c>
      <c r="V2228">
        <v>347</v>
      </c>
      <c r="W2228">
        <v>428</v>
      </c>
    </row>
    <row r="2229" spans="1:23" hidden="1" x14ac:dyDescent="0.2">
      <c r="A2229">
        <v>39</v>
      </c>
      <c r="B2229" t="s">
        <v>80</v>
      </c>
      <c r="C2229" t="s">
        <v>55</v>
      </c>
      <c r="D2229" t="s">
        <v>97</v>
      </c>
      <c r="E2229">
        <v>17.43</v>
      </c>
      <c r="F2229">
        <v>145.31</v>
      </c>
      <c r="G2229" s="2">
        <v>-17.716670000000001</v>
      </c>
      <c r="H2229" s="2">
        <v>145.51667</v>
      </c>
      <c r="I2229">
        <v>850</v>
      </c>
      <c r="J2229" t="s">
        <v>40</v>
      </c>
      <c r="K2229" s="1">
        <v>32336</v>
      </c>
      <c r="L2229" t="s">
        <v>116</v>
      </c>
      <c r="M2229" t="s">
        <v>51</v>
      </c>
      <c r="N2229" t="s">
        <v>24</v>
      </c>
      <c r="O2229" t="s">
        <v>15</v>
      </c>
      <c r="P2229" t="s">
        <v>26</v>
      </c>
      <c r="Q2229">
        <v>3</v>
      </c>
      <c r="R2229">
        <v>21.17</v>
      </c>
      <c r="S2229">
        <f t="shared" si="116"/>
        <v>66650</v>
      </c>
      <c r="T2229">
        <f t="shared" si="117"/>
        <v>29900</v>
      </c>
      <c r="U2229">
        <f t="shared" si="118"/>
        <v>2.2290969899665551</v>
      </c>
      <c r="V2229">
        <v>347</v>
      </c>
      <c r="W2229">
        <v>428</v>
      </c>
    </row>
    <row r="2230" spans="1:23" hidden="1" x14ac:dyDescent="0.2">
      <c r="A2230">
        <v>39</v>
      </c>
      <c r="B2230" t="s">
        <v>80</v>
      </c>
      <c r="C2230" t="s">
        <v>55</v>
      </c>
      <c r="D2230" t="s">
        <v>97</v>
      </c>
      <c r="E2230">
        <v>17.43</v>
      </c>
      <c r="F2230">
        <v>145.31</v>
      </c>
      <c r="G2230" s="2">
        <v>-17.716670000000001</v>
      </c>
      <c r="H2230" s="2">
        <v>145.51667</v>
      </c>
      <c r="I2230">
        <v>850</v>
      </c>
      <c r="J2230" t="s">
        <v>40</v>
      </c>
      <c r="K2230" s="1">
        <v>32336</v>
      </c>
      <c r="L2230" t="s">
        <v>116</v>
      </c>
      <c r="M2230" t="s">
        <v>51</v>
      </c>
      <c r="N2230" t="s">
        <v>24</v>
      </c>
      <c r="O2230" t="s">
        <v>15</v>
      </c>
      <c r="P2230" t="s">
        <v>26</v>
      </c>
      <c r="Q2230">
        <v>4</v>
      </c>
      <c r="R2230">
        <v>28.48</v>
      </c>
      <c r="S2230">
        <f t="shared" si="116"/>
        <v>66650</v>
      </c>
      <c r="T2230">
        <f t="shared" si="117"/>
        <v>29900</v>
      </c>
      <c r="U2230">
        <f t="shared" si="118"/>
        <v>2.2290969899665551</v>
      </c>
      <c r="V2230">
        <v>347</v>
      </c>
      <c r="W2230">
        <v>428</v>
      </c>
    </row>
    <row r="2231" spans="1:23" hidden="1" x14ac:dyDescent="0.2">
      <c r="A2231">
        <v>39</v>
      </c>
      <c r="B2231" t="s">
        <v>80</v>
      </c>
      <c r="C2231" t="s">
        <v>55</v>
      </c>
      <c r="D2231" t="s">
        <v>97</v>
      </c>
      <c r="E2231">
        <v>17.43</v>
      </c>
      <c r="F2231">
        <v>145.31</v>
      </c>
      <c r="G2231" s="2">
        <v>-17.716670000000001</v>
      </c>
      <c r="H2231" s="2">
        <v>145.51667</v>
      </c>
      <c r="I2231">
        <v>850</v>
      </c>
      <c r="J2231" t="s">
        <v>40</v>
      </c>
      <c r="K2231" s="1">
        <v>32336</v>
      </c>
      <c r="L2231" t="s">
        <v>116</v>
      </c>
      <c r="M2231" t="s">
        <v>51</v>
      </c>
      <c r="N2231" t="s">
        <v>24</v>
      </c>
      <c r="O2231" t="s">
        <v>15</v>
      </c>
      <c r="P2231" t="s">
        <v>26</v>
      </c>
      <c r="Q2231">
        <v>5</v>
      </c>
      <c r="R2231">
        <v>26.76</v>
      </c>
      <c r="S2231">
        <f t="shared" si="116"/>
        <v>66650</v>
      </c>
      <c r="T2231">
        <f t="shared" si="117"/>
        <v>29900</v>
      </c>
      <c r="U2231">
        <f t="shared" si="118"/>
        <v>2.2290969899665551</v>
      </c>
      <c r="V2231">
        <v>347</v>
      </c>
      <c r="W2231">
        <v>428</v>
      </c>
    </row>
    <row r="2232" spans="1:23" hidden="1" x14ac:dyDescent="0.2">
      <c r="A2232">
        <v>39</v>
      </c>
      <c r="B2232" t="s">
        <v>80</v>
      </c>
      <c r="C2232" t="s">
        <v>55</v>
      </c>
      <c r="D2232" t="s">
        <v>97</v>
      </c>
      <c r="E2232">
        <v>17.43</v>
      </c>
      <c r="F2232">
        <v>145.31</v>
      </c>
      <c r="G2232" s="2">
        <v>-17.716670000000001</v>
      </c>
      <c r="H2232" s="2">
        <v>145.51667</v>
      </c>
      <c r="I2232">
        <v>850</v>
      </c>
      <c r="J2232" t="s">
        <v>40</v>
      </c>
      <c r="K2232" s="1">
        <v>32336</v>
      </c>
      <c r="L2232" t="s">
        <v>116</v>
      </c>
      <c r="M2232" t="s">
        <v>51</v>
      </c>
      <c r="N2232" t="s">
        <v>24</v>
      </c>
      <c r="O2232" t="s">
        <v>15</v>
      </c>
      <c r="P2232" t="s">
        <v>26</v>
      </c>
      <c r="Q2232">
        <v>6</v>
      </c>
      <c r="R2232">
        <v>25.23</v>
      </c>
      <c r="S2232">
        <f t="shared" si="116"/>
        <v>66650</v>
      </c>
      <c r="T2232">
        <f t="shared" si="117"/>
        <v>29900</v>
      </c>
      <c r="U2232">
        <f t="shared" si="118"/>
        <v>2.2290969899665551</v>
      </c>
      <c r="V2232">
        <v>347</v>
      </c>
      <c r="W2232">
        <v>428</v>
      </c>
    </row>
    <row r="2233" spans="1:23" hidden="1" x14ac:dyDescent="0.2">
      <c r="A2233">
        <v>39</v>
      </c>
      <c r="B2233" t="s">
        <v>80</v>
      </c>
      <c r="C2233" t="s">
        <v>55</v>
      </c>
      <c r="D2233" t="s">
        <v>97</v>
      </c>
      <c r="E2233">
        <v>17.43</v>
      </c>
      <c r="F2233">
        <v>145.31</v>
      </c>
      <c r="G2233" s="2">
        <v>-17.716670000000001</v>
      </c>
      <c r="H2233" s="2">
        <v>145.51667</v>
      </c>
      <c r="I2233">
        <v>850</v>
      </c>
      <c r="J2233" t="s">
        <v>40</v>
      </c>
      <c r="K2233" s="1">
        <v>32336</v>
      </c>
      <c r="L2233" t="s">
        <v>116</v>
      </c>
      <c r="M2233" t="s">
        <v>51</v>
      </c>
      <c r="N2233" t="s">
        <v>24</v>
      </c>
      <c r="O2233" t="s">
        <v>15</v>
      </c>
      <c r="P2233" t="s">
        <v>26</v>
      </c>
      <c r="Q2233">
        <v>7</v>
      </c>
      <c r="R2233">
        <v>27.76</v>
      </c>
      <c r="S2233">
        <f t="shared" si="116"/>
        <v>66650</v>
      </c>
      <c r="T2233">
        <f t="shared" si="117"/>
        <v>29900</v>
      </c>
      <c r="U2233">
        <f t="shared" si="118"/>
        <v>2.2290969899665551</v>
      </c>
      <c r="V2233">
        <v>347</v>
      </c>
      <c r="W2233">
        <v>428</v>
      </c>
    </row>
    <row r="2234" spans="1:23" hidden="1" x14ac:dyDescent="0.2">
      <c r="A2234">
        <v>39</v>
      </c>
      <c r="B2234" t="s">
        <v>80</v>
      </c>
      <c r="C2234" t="s">
        <v>55</v>
      </c>
      <c r="D2234" t="s">
        <v>97</v>
      </c>
      <c r="E2234">
        <v>17.43</v>
      </c>
      <c r="F2234">
        <v>145.31</v>
      </c>
      <c r="G2234" s="2">
        <v>-17.716670000000001</v>
      </c>
      <c r="H2234" s="2">
        <v>145.51667</v>
      </c>
      <c r="I2234">
        <v>850</v>
      </c>
      <c r="J2234" t="s">
        <v>40</v>
      </c>
      <c r="K2234" s="1">
        <v>32336</v>
      </c>
      <c r="L2234" t="s">
        <v>116</v>
      </c>
      <c r="M2234" t="s">
        <v>51</v>
      </c>
      <c r="N2234" t="s">
        <v>24</v>
      </c>
      <c r="O2234" t="s">
        <v>15</v>
      </c>
      <c r="P2234" t="s">
        <v>26</v>
      </c>
      <c r="Q2234">
        <v>8</v>
      </c>
      <c r="R2234">
        <v>28.24</v>
      </c>
      <c r="S2234">
        <f t="shared" si="116"/>
        <v>66650</v>
      </c>
      <c r="T2234">
        <f t="shared" si="117"/>
        <v>29900</v>
      </c>
      <c r="U2234">
        <f t="shared" si="118"/>
        <v>2.2290969899665551</v>
      </c>
      <c r="V2234">
        <v>347</v>
      </c>
      <c r="W2234">
        <v>428</v>
      </c>
    </row>
    <row r="2235" spans="1:23" hidden="1" x14ac:dyDescent="0.2">
      <c r="A2235">
        <v>39</v>
      </c>
      <c r="B2235" t="s">
        <v>80</v>
      </c>
      <c r="C2235" t="s">
        <v>55</v>
      </c>
      <c r="D2235" t="s">
        <v>97</v>
      </c>
      <c r="E2235">
        <v>17.43</v>
      </c>
      <c r="F2235">
        <v>145.31</v>
      </c>
      <c r="G2235" s="2">
        <v>-17.716670000000001</v>
      </c>
      <c r="H2235" s="2">
        <v>145.51667</v>
      </c>
      <c r="I2235">
        <v>850</v>
      </c>
      <c r="J2235" t="s">
        <v>40</v>
      </c>
      <c r="K2235" s="1">
        <v>32336</v>
      </c>
      <c r="L2235" t="s">
        <v>116</v>
      </c>
      <c r="M2235" t="s">
        <v>51</v>
      </c>
      <c r="N2235" t="s">
        <v>24</v>
      </c>
      <c r="O2235" t="s">
        <v>15</v>
      </c>
      <c r="P2235" t="s">
        <v>26</v>
      </c>
      <c r="Q2235">
        <v>9</v>
      </c>
      <c r="R2235">
        <v>28.57</v>
      </c>
      <c r="S2235">
        <f t="shared" si="116"/>
        <v>66650</v>
      </c>
      <c r="T2235">
        <f t="shared" si="117"/>
        <v>29900</v>
      </c>
      <c r="U2235">
        <f t="shared" si="118"/>
        <v>2.2290969899665551</v>
      </c>
      <c r="V2235">
        <v>347</v>
      </c>
      <c r="W2235">
        <v>428</v>
      </c>
    </row>
    <row r="2236" spans="1:23" hidden="1" x14ac:dyDescent="0.2">
      <c r="A2236">
        <v>39</v>
      </c>
      <c r="B2236" t="s">
        <v>80</v>
      </c>
      <c r="C2236" t="s">
        <v>55</v>
      </c>
      <c r="D2236" t="s">
        <v>97</v>
      </c>
      <c r="E2236">
        <v>17.43</v>
      </c>
      <c r="F2236">
        <v>145.31</v>
      </c>
      <c r="G2236" s="2">
        <v>-17.716670000000001</v>
      </c>
      <c r="H2236" s="2">
        <v>145.51667</v>
      </c>
      <c r="I2236">
        <v>850</v>
      </c>
      <c r="J2236" t="s">
        <v>40</v>
      </c>
      <c r="K2236" s="1">
        <v>32336</v>
      </c>
      <c r="L2236" t="s">
        <v>116</v>
      </c>
      <c r="M2236" t="s">
        <v>51</v>
      </c>
      <c r="N2236" t="s">
        <v>24</v>
      </c>
      <c r="O2236" t="s">
        <v>15</v>
      </c>
      <c r="P2236" t="s">
        <v>26</v>
      </c>
      <c r="Q2236">
        <v>10</v>
      </c>
      <c r="R2236">
        <v>32.28</v>
      </c>
      <c r="S2236">
        <f t="shared" si="116"/>
        <v>66650</v>
      </c>
      <c r="T2236">
        <f t="shared" si="117"/>
        <v>29900</v>
      </c>
      <c r="U2236">
        <f t="shared" si="118"/>
        <v>2.2290969899665551</v>
      </c>
      <c r="V2236">
        <v>347</v>
      </c>
      <c r="W2236">
        <v>428</v>
      </c>
    </row>
    <row r="2237" spans="1:23" x14ac:dyDescent="0.2">
      <c r="A2237">
        <v>39</v>
      </c>
      <c r="B2237" t="s">
        <v>80</v>
      </c>
      <c r="C2237" t="s">
        <v>55</v>
      </c>
      <c r="D2237" t="s">
        <v>97</v>
      </c>
      <c r="E2237">
        <v>17.43</v>
      </c>
      <c r="F2237">
        <v>145.31</v>
      </c>
      <c r="G2237" s="2">
        <v>-17.716670000000001</v>
      </c>
      <c r="H2237" s="2">
        <v>145.51667</v>
      </c>
      <c r="I2237">
        <v>850</v>
      </c>
      <c r="J2237" t="s">
        <v>40</v>
      </c>
      <c r="K2237" s="1">
        <v>32336</v>
      </c>
      <c r="L2237" t="s">
        <v>116</v>
      </c>
      <c r="M2237" t="s">
        <v>51</v>
      </c>
      <c r="N2237" t="s">
        <v>24</v>
      </c>
      <c r="O2237" t="s">
        <v>15</v>
      </c>
      <c r="P2237" t="s">
        <v>27</v>
      </c>
      <c r="Q2237">
        <v>1</v>
      </c>
      <c r="R2237">
        <v>22.37</v>
      </c>
      <c r="S2237">
        <f t="shared" si="116"/>
        <v>66650</v>
      </c>
      <c r="T2237">
        <f t="shared" si="117"/>
        <v>29900</v>
      </c>
      <c r="U2237">
        <f t="shared" si="118"/>
        <v>2.2290969899665551</v>
      </c>
      <c r="V2237">
        <v>347</v>
      </c>
      <c r="W2237">
        <v>428</v>
      </c>
    </row>
    <row r="2238" spans="1:23" x14ac:dyDescent="0.2">
      <c r="A2238">
        <v>39</v>
      </c>
      <c r="B2238" t="s">
        <v>80</v>
      </c>
      <c r="C2238" t="s">
        <v>55</v>
      </c>
      <c r="D2238" t="s">
        <v>97</v>
      </c>
      <c r="E2238">
        <v>17.43</v>
      </c>
      <c r="F2238">
        <v>145.31</v>
      </c>
      <c r="G2238" s="2">
        <v>-17.716670000000001</v>
      </c>
      <c r="H2238" s="2">
        <v>145.51667</v>
      </c>
      <c r="I2238">
        <v>850</v>
      </c>
      <c r="J2238" t="s">
        <v>40</v>
      </c>
      <c r="K2238" s="1">
        <v>32336</v>
      </c>
      <c r="L2238" t="s">
        <v>116</v>
      </c>
      <c r="M2238" t="s">
        <v>51</v>
      </c>
      <c r="N2238" t="s">
        <v>24</v>
      </c>
      <c r="O2238" t="s">
        <v>15</v>
      </c>
      <c r="P2238" t="s">
        <v>27</v>
      </c>
      <c r="Q2238">
        <v>2</v>
      </c>
      <c r="R2238">
        <v>21.31</v>
      </c>
      <c r="S2238">
        <f t="shared" si="116"/>
        <v>66650</v>
      </c>
      <c r="T2238">
        <f t="shared" si="117"/>
        <v>29900</v>
      </c>
      <c r="U2238">
        <f t="shared" si="118"/>
        <v>2.2290969899665551</v>
      </c>
      <c r="V2238">
        <v>347</v>
      </c>
      <c r="W2238">
        <v>428</v>
      </c>
    </row>
    <row r="2239" spans="1:23" x14ac:dyDescent="0.2">
      <c r="A2239">
        <v>39</v>
      </c>
      <c r="B2239" t="s">
        <v>80</v>
      </c>
      <c r="C2239" t="s">
        <v>55</v>
      </c>
      <c r="D2239" t="s">
        <v>97</v>
      </c>
      <c r="E2239">
        <v>17.43</v>
      </c>
      <c r="F2239">
        <v>145.31</v>
      </c>
      <c r="G2239" s="2">
        <v>-17.716670000000001</v>
      </c>
      <c r="H2239" s="2">
        <v>145.51667</v>
      </c>
      <c r="I2239">
        <v>850</v>
      </c>
      <c r="J2239" t="s">
        <v>40</v>
      </c>
      <c r="K2239" s="1">
        <v>32336</v>
      </c>
      <c r="L2239" t="s">
        <v>116</v>
      </c>
      <c r="M2239" t="s">
        <v>51</v>
      </c>
      <c r="N2239" t="s">
        <v>24</v>
      </c>
      <c r="O2239" t="s">
        <v>15</v>
      </c>
      <c r="P2239" t="s">
        <v>27</v>
      </c>
      <c r="Q2239">
        <v>3</v>
      </c>
      <c r="R2239">
        <v>20.81</v>
      </c>
      <c r="S2239">
        <f t="shared" si="116"/>
        <v>66650</v>
      </c>
      <c r="T2239">
        <f t="shared" si="117"/>
        <v>29900</v>
      </c>
      <c r="U2239">
        <f t="shared" si="118"/>
        <v>2.2290969899665551</v>
      </c>
      <c r="V2239">
        <v>347</v>
      </c>
      <c r="W2239">
        <v>428</v>
      </c>
    </row>
    <row r="2240" spans="1:23" x14ac:dyDescent="0.2">
      <c r="A2240">
        <v>39</v>
      </c>
      <c r="B2240" t="s">
        <v>80</v>
      </c>
      <c r="C2240" t="s">
        <v>55</v>
      </c>
      <c r="D2240" t="s">
        <v>97</v>
      </c>
      <c r="E2240">
        <v>17.43</v>
      </c>
      <c r="F2240">
        <v>145.31</v>
      </c>
      <c r="G2240" s="2">
        <v>-17.716670000000001</v>
      </c>
      <c r="H2240" s="2">
        <v>145.51667</v>
      </c>
      <c r="I2240">
        <v>850</v>
      </c>
      <c r="J2240" t="s">
        <v>40</v>
      </c>
      <c r="K2240" s="1">
        <v>32336</v>
      </c>
      <c r="L2240" t="s">
        <v>116</v>
      </c>
      <c r="M2240" t="s">
        <v>51</v>
      </c>
      <c r="N2240" t="s">
        <v>24</v>
      </c>
      <c r="O2240" t="s">
        <v>15</v>
      </c>
      <c r="P2240" t="s">
        <v>27</v>
      </c>
      <c r="Q2240">
        <v>4</v>
      </c>
      <c r="R2240">
        <v>22.03</v>
      </c>
      <c r="S2240">
        <f t="shared" si="116"/>
        <v>66650</v>
      </c>
      <c r="T2240">
        <f t="shared" si="117"/>
        <v>29900</v>
      </c>
      <c r="U2240">
        <f t="shared" si="118"/>
        <v>2.2290969899665551</v>
      </c>
      <c r="V2240">
        <v>347</v>
      </c>
      <c r="W2240">
        <v>428</v>
      </c>
    </row>
    <row r="2241" spans="1:23" x14ac:dyDescent="0.2">
      <c r="A2241">
        <v>39</v>
      </c>
      <c r="B2241" t="s">
        <v>80</v>
      </c>
      <c r="C2241" t="s">
        <v>55</v>
      </c>
      <c r="D2241" t="s">
        <v>97</v>
      </c>
      <c r="E2241">
        <v>17.43</v>
      </c>
      <c r="F2241">
        <v>145.31</v>
      </c>
      <c r="G2241" s="2">
        <v>-17.716670000000001</v>
      </c>
      <c r="H2241" s="2">
        <v>145.51667</v>
      </c>
      <c r="I2241">
        <v>850</v>
      </c>
      <c r="J2241" t="s">
        <v>40</v>
      </c>
      <c r="K2241" s="1">
        <v>32336</v>
      </c>
      <c r="L2241" t="s">
        <v>116</v>
      </c>
      <c r="M2241" t="s">
        <v>51</v>
      </c>
      <c r="N2241" t="s">
        <v>24</v>
      </c>
      <c r="O2241" t="s">
        <v>15</v>
      </c>
      <c r="P2241" t="s">
        <v>27</v>
      </c>
      <c r="Q2241">
        <v>5</v>
      </c>
      <c r="R2241">
        <v>19.59</v>
      </c>
      <c r="S2241">
        <f t="shared" si="116"/>
        <v>66650</v>
      </c>
      <c r="T2241">
        <f t="shared" si="117"/>
        <v>29900</v>
      </c>
      <c r="U2241">
        <f t="shared" si="118"/>
        <v>2.2290969899665551</v>
      </c>
      <c r="V2241">
        <v>347</v>
      </c>
      <c r="W2241">
        <v>428</v>
      </c>
    </row>
    <row r="2242" spans="1:23" x14ac:dyDescent="0.2">
      <c r="A2242">
        <v>39</v>
      </c>
      <c r="B2242" t="s">
        <v>80</v>
      </c>
      <c r="C2242" t="s">
        <v>55</v>
      </c>
      <c r="D2242" t="s">
        <v>97</v>
      </c>
      <c r="E2242">
        <v>17.43</v>
      </c>
      <c r="F2242">
        <v>145.31</v>
      </c>
      <c r="G2242" s="2">
        <v>-17.716670000000001</v>
      </c>
      <c r="H2242" s="2">
        <v>145.51667</v>
      </c>
      <c r="I2242">
        <v>850</v>
      </c>
      <c r="J2242" t="s">
        <v>40</v>
      </c>
      <c r="K2242" s="1">
        <v>32336</v>
      </c>
      <c r="L2242" t="s">
        <v>116</v>
      </c>
      <c r="M2242" t="s">
        <v>51</v>
      </c>
      <c r="N2242" t="s">
        <v>24</v>
      </c>
      <c r="O2242" t="s">
        <v>15</v>
      </c>
      <c r="P2242" t="s">
        <v>27</v>
      </c>
      <c r="Q2242">
        <v>6</v>
      </c>
      <c r="R2242">
        <v>16.260000000000002</v>
      </c>
      <c r="S2242">
        <f t="shared" si="116"/>
        <v>66650</v>
      </c>
      <c r="T2242">
        <f t="shared" si="117"/>
        <v>29900</v>
      </c>
      <c r="U2242">
        <f t="shared" si="118"/>
        <v>2.2290969899665551</v>
      </c>
      <c r="V2242">
        <v>347</v>
      </c>
      <c r="W2242">
        <v>428</v>
      </c>
    </row>
    <row r="2243" spans="1:23" x14ac:dyDescent="0.2">
      <c r="A2243">
        <v>39</v>
      </c>
      <c r="B2243" t="s">
        <v>80</v>
      </c>
      <c r="C2243" t="s">
        <v>55</v>
      </c>
      <c r="D2243" t="s">
        <v>97</v>
      </c>
      <c r="E2243">
        <v>17.43</v>
      </c>
      <c r="F2243">
        <v>145.31</v>
      </c>
      <c r="G2243" s="2">
        <v>-17.716670000000001</v>
      </c>
      <c r="H2243" s="2">
        <v>145.51667</v>
      </c>
      <c r="I2243">
        <v>850</v>
      </c>
      <c r="J2243" t="s">
        <v>40</v>
      </c>
      <c r="K2243" s="1">
        <v>32336</v>
      </c>
      <c r="L2243" t="s">
        <v>116</v>
      </c>
      <c r="M2243" t="s">
        <v>51</v>
      </c>
      <c r="N2243" t="s">
        <v>24</v>
      </c>
      <c r="O2243" t="s">
        <v>15</v>
      </c>
      <c r="P2243" t="s">
        <v>27</v>
      </c>
      <c r="Q2243">
        <v>7</v>
      </c>
      <c r="R2243">
        <v>20.81</v>
      </c>
      <c r="S2243">
        <f t="shared" si="116"/>
        <v>66650</v>
      </c>
      <c r="T2243">
        <f t="shared" si="117"/>
        <v>29900</v>
      </c>
      <c r="U2243">
        <f t="shared" si="118"/>
        <v>2.2290969899665551</v>
      </c>
      <c r="V2243">
        <v>347</v>
      </c>
      <c r="W2243">
        <v>428</v>
      </c>
    </row>
    <row r="2244" spans="1:23" x14ac:dyDescent="0.2">
      <c r="A2244">
        <v>39</v>
      </c>
      <c r="B2244" t="s">
        <v>80</v>
      </c>
      <c r="C2244" t="s">
        <v>55</v>
      </c>
      <c r="D2244" t="s">
        <v>97</v>
      </c>
      <c r="E2244">
        <v>17.43</v>
      </c>
      <c r="F2244">
        <v>145.31</v>
      </c>
      <c r="G2244" s="2">
        <v>-17.716670000000001</v>
      </c>
      <c r="H2244" s="2">
        <v>145.51667</v>
      </c>
      <c r="I2244">
        <v>850</v>
      </c>
      <c r="J2244" t="s">
        <v>40</v>
      </c>
      <c r="K2244" s="1">
        <v>32336</v>
      </c>
      <c r="L2244" t="s">
        <v>116</v>
      </c>
      <c r="M2244" t="s">
        <v>51</v>
      </c>
      <c r="N2244" t="s">
        <v>24</v>
      </c>
      <c r="O2244" t="s">
        <v>15</v>
      </c>
      <c r="P2244" t="s">
        <v>27</v>
      </c>
      <c r="Q2244">
        <v>8</v>
      </c>
      <c r="R2244">
        <v>18.48</v>
      </c>
      <c r="S2244">
        <f t="shared" si="116"/>
        <v>66650</v>
      </c>
      <c r="T2244">
        <f t="shared" si="117"/>
        <v>29900</v>
      </c>
      <c r="U2244">
        <f t="shared" si="118"/>
        <v>2.2290969899665551</v>
      </c>
      <c r="V2244">
        <v>347</v>
      </c>
      <c r="W2244">
        <v>428</v>
      </c>
    </row>
    <row r="2245" spans="1:23" x14ac:dyDescent="0.2">
      <c r="A2245">
        <v>39</v>
      </c>
      <c r="B2245" t="s">
        <v>80</v>
      </c>
      <c r="C2245" t="s">
        <v>55</v>
      </c>
      <c r="D2245" t="s">
        <v>97</v>
      </c>
      <c r="E2245">
        <v>17.43</v>
      </c>
      <c r="F2245">
        <v>145.31</v>
      </c>
      <c r="G2245" s="2">
        <v>-17.716670000000001</v>
      </c>
      <c r="H2245" s="2">
        <v>145.51667</v>
      </c>
      <c r="I2245">
        <v>850</v>
      </c>
      <c r="J2245" t="s">
        <v>40</v>
      </c>
      <c r="K2245" s="1">
        <v>32336</v>
      </c>
      <c r="L2245" t="s">
        <v>116</v>
      </c>
      <c r="M2245" t="s">
        <v>51</v>
      </c>
      <c r="N2245" t="s">
        <v>24</v>
      </c>
      <c r="O2245" t="s">
        <v>15</v>
      </c>
      <c r="P2245" t="s">
        <v>27</v>
      </c>
      <c r="Q2245">
        <v>9</v>
      </c>
      <c r="R2245">
        <v>21.73</v>
      </c>
      <c r="S2245">
        <f t="shared" si="116"/>
        <v>66650</v>
      </c>
      <c r="T2245">
        <f t="shared" si="117"/>
        <v>29900</v>
      </c>
      <c r="U2245">
        <f t="shared" si="118"/>
        <v>2.2290969899665551</v>
      </c>
      <c r="V2245">
        <v>347</v>
      </c>
      <c r="W2245">
        <v>428</v>
      </c>
    </row>
    <row r="2246" spans="1:23" x14ac:dyDescent="0.2">
      <c r="A2246">
        <v>39</v>
      </c>
      <c r="B2246" t="s">
        <v>80</v>
      </c>
      <c r="C2246" t="s">
        <v>55</v>
      </c>
      <c r="D2246" t="s">
        <v>97</v>
      </c>
      <c r="E2246">
        <v>17.43</v>
      </c>
      <c r="F2246">
        <v>145.31</v>
      </c>
      <c r="G2246" s="2">
        <v>-17.716670000000001</v>
      </c>
      <c r="H2246" s="2">
        <v>145.51667</v>
      </c>
      <c r="I2246">
        <v>850</v>
      </c>
      <c r="J2246" t="s">
        <v>40</v>
      </c>
      <c r="K2246" s="1">
        <v>32336</v>
      </c>
      <c r="L2246" t="s">
        <v>116</v>
      </c>
      <c r="M2246" t="s">
        <v>51</v>
      </c>
      <c r="N2246" t="s">
        <v>24</v>
      </c>
      <c r="O2246" t="s">
        <v>15</v>
      </c>
      <c r="P2246" t="s">
        <v>27</v>
      </c>
      <c r="Q2246">
        <v>10</v>
      </c>
      <c r="R2246">
        <v>12.9</v>
      </c>
      <c r="S2246">
        <f t="shared" si="116"/>
        <v>66650</v>
      </c>
      <c r="T2246">
        <f t="shared" si="117"/>
        <v>29900</v>
      </c>
      <c r="U2246">
        <f t="shared" si="118"/>
        <v>2.2290969899665551</v>
      </c>
      <c r="V2246">
        <v>347</v>
      </c>
      <c r="W2246">
        <v>428</v>
      </c>
    </row>
    <row r="2247" spans="1:23" x14ac:dyDescent="0.2">
      <c r="A2247">
        <v>39</v>
      </c>
      <c r="B2247" t="s">
        <v>80</v>
      </c>
      <c r="C2247" t="s">
        <v>55</v>
      </c>
      <c r="D2247" t="s">
        <v>97</v>
      </c>
      <c r="E2247">
        <v>17.43</v>
      </c>
      <c r="F2247">
        <v>145.31</v>
      </c>
      <c r="G2247" s="2">
        <v>-17.716670000000001</v>
      </c>
      <c r="H2247" s="2">
        <v>145.51667</v>
      </c>
      <c r="I2247">
        <v>850</v>
      </c>
      <c r="J2247" t="s">
        <v>40</v>
      </c>
      <c r="K2247" s="1">
        <v>32336</v>
      </c>
      <c r="L2247" t="s">
        <v>116</v>
      </c>
      <c r="M2247" t="s">
        <v>51</v>
      </c>
      <c r="N2247" t="s">
        <v>24</v>
      </c>
      <c r="O2247" t="s">
        <v>18</v>
      </c>
      <c r="P2247" t="s">
        <v>27</v>
      </c>
      <c r="Q2247">
        <v>1</v>
      </c>
      <c r="R2247">
        <v>11.81</v>
      </c>
      <c r="S2247">
        <f t="shared" si="116"/>
        <v>66650</v>
      </c>
      <c r="T2247">
        <f t="shared" si="117"/>
        <v>29900</v>
      </c>
      <c r="U2247">
        <f t="shared" si="118"/>
        <v>2.2290969899665551</v>
      </c>
      <c r="V2247">
        <v>347</v>
      </c>
      <c r="W2247">
        <v>428</v>
      </c>
    </row>
    <row r="2248" spans="1:23" x14ac:dyDescent="0.2">
      <c r="A2248">
        <v>39</v>
      </c>
      <c r="B2248" t="s">
        <v>80</v>
      </c>
      <c r="C2248" t="s">
        <v>55</v>
      </c>
      <c r="D2248" t="s">
        <v>97</v>
      </c>
      <c r="E2248">
        <v>17.43</v>
      </c>
      <c r="F2248">
        <v>145.31</v>
      </c>
      <c r="G2248" s="2">
        <v>-17.716670000000001</v>
      </c>
      <c r="H2248" s="2">
        <v>145.51667</v>
      </c>
      <c r="I2248">
        <v>850</v>
      </c>
      <c r="J2248" t="s">
        <v>40</v>
      </c>
      <c r="K2248" s="1">
        <v>32336</v>
      </c>
      <c r="L2248" t="s">
        <v>116</v>
      </c>
      <c r="M2248" t="s">
        <v>51</v>
      </c>
      <c r="N2248" t="s">
        <v>24</v>
      </c>
      <c r="O2248" t="s">
        <v>18</v>
      </c>
      <c r="P2248" t="s">
        <v>27</v>
      </c>
      <c r="Q2248">
        <v>2</v>
      </c>
      <c r="R2248">
        <v>11.01</v>
      </c>
      <c r="S2248">
        <f t="shared" si="116"/>
        <v>66650</v>
      </c>
      <c r="T2248">
        <f t="shared" si="117"/>
        <v>29900</v>
      </c>
      <c r="U2248">
        <f t="shared" si="118"/>
        <v>2.2290969899665551</v>
      </c>
      <c r="V2248">
        <v>347</v>
      </c>
      <c r="W2248">
        <v>428</v>
      </c>
    </row>
    <row r="2249" spans="1:23" x14ac:dyDescent="0.2">
      <c r="A2249">
        <v>39</v>
      </c>
      <c r="B2249" t="s">
        <v>80</v>
      </c>
      <c r="C2249" t="s">
        <v>55</v>
      </c>
      <c r="D2249" t="s">
        <v>97</v>
      </c>
      <c r="E2249">
        <v>17.43</v>
      </c>
      <c r="F2249">
        <v>145.31</v>
      </c>
      <c r="G2249" s="2">
        <v>-17.716670000000001</v>
      </c>
      <c r="H2249" s="2">
        <v>145.51667</v>
      </c>
      <c r="I2249">
        <v>850</v>
      </c>
      <c r="J2249" t="s">
        <v>40</v>
      </c>
      <c r="K2249" s="1">
        <v>32336</v>
      </c>
      <c r="L2249" t="s">
        <v>116</v>
      </c>
      <c r="M2249" t="s">
        <v>51</v>
      </c>
      <c r="N2249" t="s">
        <v>24</v>
      </c>
      <c r="O2249" t="s">
        <v>18</v>
      </c>
      <c r="P2249" t="s">
        <v>27</v>
      </c>
      <c r="Q2249">
        <v>3</v>
      </c>
      <c r="R2249">
        <v>12.82</v>
      </c>
      <c r="S2249">
        <f t="shared" si="116"/>
        <v>66650</v>
      </c>
      <c r="T2249">
        <f t="shared" si="117"/>
        <v>29900</v>
      </c>
      <c r="U2249">
        <f t="shared" si="118"/>
        <v>2.2290969899665551</v>
      </c>
      <c r="V2249">
        <v>347</v>
      </c>
      <c r="W2249">
        <v>428</v>
      </c>
    </row>
    <row r="2250" spans="1:23" x14ac:dyDescent="0.2">
      <c r="A2250">
        <v>39</v>
      </c>
      <c r="B2250" t="s">
        <v>80</v>
      </c>
      <c r="C2250" t="s">
        <v>55</v>
      </c>
      <c r="D2250" t="s">
        <v>97</v>
      </c>
      <c r="E2250">
        <v>17.43</v>
      </c>
      <c r="F2250">
        <v>145.31</v>
      </c>
      <c r="G2250" s="2">
        <v>-17.716670000000001</v>
      </c>
      <c r="H2250" s="2">
        <v>145.51667</v>
      </c>
      <c r="I2250">
        <v>850</v>
      </c>
      <c r="J2250" t="s">
        <v>40</v>
      </c>
      <c r="K2250" s="1">
        <v>32336</v>
      </c>
      <c r="L2250" t="s">
        <v>116</v>
      </c>
      <c r="M2250" t="s">
        <v>51</v>
      </c>
      <c r="N2250" t="s">
        <v>24</v>
      </c>
      <c r="O2250" t="s">
        <v>18</v>
      </c>
      <c r="P2250" t="s">
        <v>27</v>
      </c>
      <c r="Q2250">
        <v>4</v>
      </c>
      <c r="R2250">
        <v>9.08</v>
      </c>
      <c r="S2250">
        <f t="shared" si="116"/>
        <v>66650</v>
      </c>
      <c r="T2250">
        <f t="shared" si="117"/>
        <v>29900</v>
      </c>
      <c r="U2250">
        <f t="shared" si="118"/>
        <v>2.2290969899665551</v>
      </c>
      <c r="V2250">
        <v>347</v>
      </c>
      <c r="W2250">
        <v>428</v>
      </c>
    </row>
    <row r="2251" spans="1:23" x14ac:dyDescent="0.2">
      <c r="A2251">
        <v>39</v>
      </c>
      <c r="B2251" t="s">
        <v>80</v>
      </c>
      <c r="C2251" t="s">
        <v>55</v>
      </c>
      <c r="D2251" t="s">
        <v>97</v>
      </c>
      <c r="E2251">
        <v>17.43</v>
      </c>
      <c r="F2251">
        <v>145.31</v>
      </c>
      <c r="G2251" s="2">
        <v>-17.716670000000001</v>
      </c>
      <c r="H2251" s="2">
        <v>145.51667</v>
      </c>
      <c r="I2251">
        <v>850</v>
      </c>
      <c r="J2251" t="s">
        <v>40</v>
      </c>
      <c r="K2251" s="1">
        <v>32336</v>
      </c>
      <c r="L2251" t="s">
        <v>116</v>
      </c>
      <c r="M2251" t="s">
        <v>51</v>
      </c>
      <c r="N2251" t="s">
        <v>24</v>
      </c>
      <c r="O2251" t="s">
        <v>18</v>
      </c>
      <c r="P2251" t="s">
        <v>27</v>
      </c>
      <c r="Q2251">
        <v>5</v>
      </c>
      <c r="R2251">
        <v>10.11</v>
      </c>
      <c r="S2251">
        <f t="shared" si="116"/>
        <v>66650</v>
      </c>
      <c r="T2251">
        <f t="shared" si="117"/>
        <v>29900</v>
      </c>
      <c r="U2251">
        <f t="shared" si="118"/>
        <v>2.2290969899665551</v>
      </c>
      <c r="V2251">
        <v>347</v>
      </c>
      <c r="W2251">
        <v>428</v>
      </c>
    </row>
    <row r="2252" spans="1:23" x14ac:dyDescent="0.2">
      <c r="A2252">
        <v>39</v>
      </c>
      <c r="B2252" t="s">
        <v>80</v>
      </c>
      <c r="C2252" t="s">
        <v>55</v>
      </c>
      <c r="D2252" t="s">
        <v>97</v>
      </c>
      <c r="E2252">
        <v>17.43</v>
      </c>
      <c r="F2252">
        <v>145.31</v>
      </c>
      <c r="G2252" s="2">
        <v>-17.716670000000001</v>
      </c>
      <c r="H2252" s="2">
        <v>145.51667</v>
      </c>
      <c r="I2252">
        <v>850</v>
      </c>
      <c r="J2252" t="s">
        <v>40</v>
      </c>
      <c r="K2252" s="1">
        <v>32336</v>
      </c>
      <c r="L2252" t="s">
        <v>116</v>
      </c>
      <c r="M2252" t="s">
        <v>51</v>
      </c>
      <c r="N2252" t="s">
        <v>24</v>
      </c>
      <c r="O2252" t="s">
        <v>18</v>
      </c>
      <c r="P2252" t="s">
        <v>27</v>
      </c>
      <c r="Q2252">
        <v>6</v>
      </c>
      <c r="R2252">
        <v>10.88</v>
      </c>
      <c r="S2252">
        <f t="shared" si="116"/>
        <v>66650</v>
      </c>
      <c r="T2252">
        <f t="shared" si="117"/>
        <v>29900</v>
      </c>
      <c r="U2252">
        <f t="shared" si="118"/>
        <v>2.2290969899665551</v>
      </c>
      <c r="V2252">
        <v>347</v>
      </c>
      <c r="W2252">
        <v>428</v>
      </c>
    </row>
    <row r="2253" spans="1:23" x14ac:dyDescent="0.2">
      <c r="A2253">
        <v>39</v>
      </c>
      <c r="B2253" t="s">
        <v>80</v>
      </c>
      <c r="C2253" t="s">
        <v>55</v>
      </c>
      <c r="D2253" t="s">
        <v>97</v>
      </c>
      <c r="E2253">
        <v>17.43</v>
      </c>
      <c r="F2253">
        <v>145.31</v>
      </c>
      <c r="G2253" s="2">
        <v>-17.716670000000001</v>
      </c>
      <c r="H2253" s="2">
        <v>145.51667</v>
      </c>
      <c r="I2253">
        <v>850</v>
      </c>
      <c r="J2253" t="s">
        <v>40</v>
      </c>
      <c r="K2253" s="1">
        <v>32336</v>
      </c>
      <c r="L2253" t="s">
        <v>116</v>
      </c>
      <c r="M2253" t="s">
        <v>51</v>
      </c>
      <c r="N2253" t="s">
        <v>24</v>
      </c>
      <c r="O2253" t="s">
        <v>18</v>
      </c>
      <c r="P2253" t="s">
        <v>27</v>
      </c>
      <c r="Q2253">
        <v>7</v>
      </c>
      <c r="R2253">
        <v>9.77</v>
      </c>
      <c r="S2253">
        <f t="shared" si="116"/>
        <v>66650</v>
      </c>
      <c r="T2253">
        <f t="shared" si="117"/>
        <v>29900</v>
      </c>
      <c r="U2253">
        <f t="shared" si="118"/>
        <v>2.2290969899665551</v>
      </c>
      <c r="V2253">
        <v>347</v>
      </c>
      <c r="W2253">
        <v>428</v>
      </c>
    </row>
    <row r="2254" spans="1:23" x14ac:dyDescent="0.2">
      <c r="A2254">
        <v>39</v>
      </c>
      <c r="B2254" t="s">
        <v>80</v>
      </c>
      <c r="C2254" t="s">
        <v>55</v>
      </c>
      <c r="D2254" t="s">
        <v>97</v>
      </c>
      <c r="E2254">
        <v>17.43</v>
      </c>
      <c r="F2254">
        <v>145.31</v>
      </c>
      <c r="G2254" s="2">
        <v>-17.716670000000001</v>
      </c>
      <c r="H2254" s="2">
        <v>145.51667</v>
      </c>
      <c r="I2254">
        <v>850</v>
      </c>
      <c r="J2254" t="s">
        <v>40</v>
      </c>
      <c r="K2254" s="1">
        <v>32336</v>
      </c>
      <c r="L2254" t="s">
        <v>116</v>
      </c>
      <c r="M2254" t="s">
        <v>51</v>
      </c>
      <c r="N2254" t="s">
        <v>24</v>
      </c>
      <c r="O2254" t="s">
        <v>18</v>
      </c>
      <c r="P2254" t="s">
        <v>27</v>
      </c>
      <c r="Q2254">
        <v>8</v>
      </c>
      <c r="R2254">
        <v>9.9600000000000009</v>
      </c>
      <c r="S2254">
        <f t="shared" si="116"/>
        <v>66650</v>
      </c>
      <c r="T2254">
        <f t="shared" si="117"/>
        <v>29900</v>
      </c>
      <c r="U2254">
        <f t="shared" si="118"/>
        <v>2.2290969899665551</v>
      </c>
      <c r="V2254">
        <v>347</v>
      </c>
      <c r="W2254">
        <v>428</v>
      </c>
    </row>
    <row r="2255" spans="1:23" x14ac:dyDescent="0.2">
      <c r="A2255">
        <v>39</v>
      </c>
      <c r="B2255" t="s">
        <v>80</v>
      </c>
      <c r="C2255" t="s">
        <v>55</v>
      </c>
      <c r="D2255" t="s">
        <v>97</v>
      </c>
      <c r="E2255">
        <v>17.43</v>
      </c>
      <c r="F2255">
        <v>145.31</v>
      </c>
      <c r="G2255" s="2">
        <v>-17.716670000000001</v>
      </c>
      <c r="H2255" s="2">
        <v>145.51667</v>
      </c>
      <c r="I2255">
        <v>850</v>
      </c>
      <c r="J2255" t="s">
        <v>40</v>
      </c>
      <c r="K2255" s="1">
        <v>32336</v>
      </c>
      <c r="L2255" t="s">
        <v>116</v>
      </c>
      <c r="M2255" t="s">
        <v>51</v>
      </c>
      <c r="N2255" t="s">
        <v>24</v>
      </c>
      <c r="O2255" t="s">
        <v>18</v>
      </c>
      <c r="P2255" t="s">
        <v>27</v>
      </c>
      <c r="Q2255">
        <v>9</v>
      </c>
      <c r="R2255">
        <v>9.83</v>
      </c>
      <c r="S2255">
        <f t="shared" si="116"/>
        <v>66650</v>
      </c>
      <c r="T2255">
        <f t="shared" si="117"/>
        <v>29900</v>
      </c>
      <c r="U2255">
        <f t="shared" si="118"/>
        <v>2.2290969899665551</v>
      </c>
      <c r="V2255">
        <v>347</v>
      </c>
      <c r="W2255">
        <v>428</v>
      </c>
    </row>
    <row r="2256" spans="1:23" x14ac:dyDescent="0.2">
      <c r="A2256">
        <v>39</v>
      </c>
      <c r="B2256" t="s">
        <v>80</v>
      </c>
      <c r="C2256" t="s">
        <v>55</v>
      </c>
      <c r="D2256" t="s">
        <v>97</v>
      </c>
      <c r="E2256">
        <v>17.43</v>
      </c>
      <c r="F2256">
        <v>145.31</v>
      </c>
      <c r="G2256" s="2">
        <v>-17.716670000000001</v>
      </c>
      <c r="H2256" s="2">
        <v>145.51667</v>
      </c>
      <c r="I2256">
        <v>850</v>
      </c>
      <c r="J2256" t="s">
        <v>40</v>
      </c>
      <c r="K2256" s="1">
        <v>32336</v>
      </c>
      <c r="L2256" t="s">
        <v>116</v>
      </c>
      <c r="M2256" t="s">
        <v>51</v>
      </c>
      <c r="N2256" t="s">
        <v>24</v>
      </c>
      <c r="O2256" t="s">
        <v>18</v>
      </c>
      <c r="P2256" t="s">
        <v>27</v>
      </c>
      <c r="Q2256">
        <v>10</v>
      </c>
      <c r="R2256">
        <v>10.28</v>
      </c>
      <c r="S2256">
        <f t="shared" si="116"/>
        <v>66650</v>
      </c>
      <c r="T2256">
        <f t="shared" si="117"/>
        <v>29900</v>
      </c>
      <c r="U2256">
        <f t="shared" si="118"/>
        <v>2.2290969899665551</v>
      </c>
      <c r="V2256">
        <v>347</v>
      </c>
      <c r="W2256">
        <v>428</v>
      </c>
    </row>
    <row r="2257" spans="1:24" hidden="1" x14ac:dyDescent="0.2">
      <c r="A2257">
        <v>40</v>
      </c>
      <c r="B2257" t="s">
        <v>80</v>
      </c>
      <c r="C2257" t="s">
        <v>55</v>
      </c>
      <c r="D2257" t="s">
        <v>118</v>
      </c>
      <c r="E2257" t="s">
        <v>202</v>
      </c>
      <c r="F2257" t="s">
        <v>203</v>
      </c>
      <c r="G2257">
        <v>-17.610833</v>
      </c>
      <c r="H2257">
        <v>145.561667</v>
      </c>
      <c r="I2257">
        <v>1020</v>
      </c>
      <c r="J2257" t="s">
        <v>6</v>
      </c>
      <c r="K2257" s="1">
        <v>35338</v>
      </c>
      <c r="L2257" t="s">
        <v>119</v>
      </c>
      <c r="M2257" t="s">
        <v>120</v>
      </c>
      <c r="N2257" t="s">
        <v>14</v>
      </c>
      <c r="O2257" t="s">
        <v>15</v>
      </c>
      <c r="P2257" t="s">
        <v>27</v>
      </c>
      <c r="Q2257">
        <v>1</v>
      </c>
      <c r="R2257">
        <v>15.48</v>
      </c>
      <c r="X2257" t="s">
        <v>121</v>
      </c>
    </row>
    <row r="2258" spans="1:24" hidden="1" x14ac:dyDescent="0.2">
      <c r="A2258">
        <v>40</v>
      </c>
      <c r="B2258" t="s">
        <v>80</v>
      </c>
      <c r="C2258" t="s">
        <v>55</v>
      </c>
      <c r="D2258" t="s">
        <v>118</v>
      </c>
      <c r="E2258" t="s">
        <v>202</v>
      </c>
      <c r="F2258" t="s">
        <v>203</v>
      </c>
      <c r="G2258">
        <v>-17.610833</v>
      </c>
      <c r="H2258">
        <v>145.561667</v>
      </c>
      <c r="I2258">
        <v>1020</v>
      </c>
      <c r="J2258" t="s">
        <v>6</v>
      </c>
      <c r="K2258" s="1">
        <v>35338</v>
      </c>
      <c r="L2258" t="s">
        <v>119</v>
      </c>
      <c r="M2258" t="s">
        <v>120</v>
      </c>
      <c r="N2258" t="s">
        <v>14</v>
      </c>
      <c r="O2258" t="s">
        <v>15</v>
      </c>
      <c r="P2258" t="s">
        <v>27</v>
      </c>
      <c r="Q2258">
        <v>2</v>
      </c>
      <c r="R2258">
        <v>18.21</v>
      </c>
      <c r="X2258" t="s">
        <v>121</v>
      </c>
    </row>
    <row r="2259" spans="1:24" hidden="1" x14ac:dyDescent="0.2">
      <c r="A2259">
        <v>40</v>
      </c>
      <c r="B2259" t="s">
        <v>80</v>
      </c>
      <c r="C2259" t="s">
        <v>55</v>
      </c>
      <c r="D2259" t="s">
        <v>118</v>
      </c>
      <c r="E2259" t="s">
        <v>202</v>
      </c>
      <c r="F2259" t="s">
        <v>203</v>
      </c>
      <c r="G2259">
        <v>-17.610833</v>
      </c>
      <c r="H2259">
        <v>145.561667</v>
      </c>
      <c r="I2259">
        <v>1020</v>
      </c>
      <c r="J2259" t="s">
        <v>6</v>
      </c>
      <c r="K2259" s="1">
        <v>35338</v>
      </c>
      <c r="L2259" t="s">
        <v>119</v>
      </c>
      <c r="M2259" t="s">
        <v>120</v>
      </c>
      <c r="N2259" t="s">
        <v>14</v>
      </c>
      <c r="O2259" t="s">
        <v>15</v>
      </c>
      <c r="P2259" t="s">
        <v>27</v>
      </c>
      <c r="Q2259">
        <v>3</v>
      </c>
      <c r="R2259">
        <v>14.8</v>
      </c>
      <c r="X2259" t="s">
        <v>121</v>
      </c>
    </row>
    <row r="2260" spans="1:24" hidden="1" x14ac:dyDescent="0.2">
      <c r="A2260">
        <v>40</v>
      </c>
      <c r="B2260" t="s">
        <v>80</v>
      </c>
      <c r="C2260" t="s">
        <v>55</v>
      </c>
      <c r="D2260" t="s">
        <v>118</v>
      </c>
      <c r="E2260" t="s">
        <v>202</v>
      </c>
      <c r="F2260" t="s">
        <v>203</v>
      </c>
      <c r="G2260">
        <v>-17.610833</v>
      </c>
      <c r="H2260">
        <v>145.561667</v>
      </c>
      <c r="I2260">
        <v>1020</v>
      </c>
      <c r="J2260" t="s">
        <v>6</v>
      </c>
      <c r="K2260" s="1">
        <v>35338</v>
      </c>
      <c r="L2260" t="s">
        <v>119</v>
      </c>
      <c r="M2260" t="s">
        <v>120</v>
      </c>
      <c r="N2260" t="s">
        <v>14</v>
      </c>
      <c r="O2260" t="s">
        <v>15</v>
      </c>
      <c r="P2260" t="s">
        <v>27</v>
      </c>
      <c r="Q2260">
        <v>4</v>
      </c>
      <c r="R2260">
        <v>10.09</v>
      </c>
      <c r="X2260" t="s">
        <v>121</v>
      </c>
    </row>
    <row r="2261" spans="1:24" hidden="1" x14ac:dyDescent="0.2">
      <c r="A2261">
        <v>40</v>
      </c>
      <c r="B2261" t="s">
        <v>80</v>
      </c>
      <c r="C2261" t="s">
        <v>55</v>
      </c>
      <c r="D2261" t="s">
        <v>118</v>
      </c>
      <c r="E2261" t="s">
        <v>202</v>
      </c>
      <c r="F2261" t="s">
        <v>203</v>
      </c>
      <c r="G2261">
        <v>-17.610833</v>
      </c>
      <c r="H2261">
        <v>145.561667</v>
      </c>
      <c r="I2261">
        <v>1020</v>
      </c>
      <c r="J2261" t="s">
        <v>6</v>
      </c>
      <c r="K2261" s="1">
        <v>35338</v>
      </c>
      <c r="L2261" t="s">
        <v>119</v>
      </c>
      <c r="M2261" t="s">
        <v>120</v>
      </c>
      <c r="N2261" t="s">
        <v>14</v>
      </c>
      <c r="O2261" t="s">
        <v>15</v>
      </c>
      <c r="P2261" t="s">
        <v>27</v>
      </c>
      <c r="Q2261">
        <v>5</v>
      </c>
      <c r="R2261">
        <v>20.59</v>
      </c>
      <c r="X2261" t="s">
        <v>121</v>
      </c>
    </row>
    <row r="2262" spans="1:24" hidden="1" x14ac:dyDescent="0.2">
      <c r="A2262">
        <v>40</v>
      </c>
      <c r="B2262" t="s">
        <v>80</v>
      </c>
      <c r="C2262" t="s">
        <v>55</v>
      </c>
      <c r="D2262" t="s">
        <v>118</v>
      </c>
      <c r="E2262" t="s">
        <v>202</v>
      </c>
      <c r="F2262" t="s">
        <v>203</v>
      </c>
      <c r="G2262">
        <v>-17.610833</v>
      </c>
      <c r="H2262">
        <v>145.561667</v>
      </c>
      <c r="I2262">
        <v>1020</v>
      </c>
      <c r="J2262" t="s">
        <v>6</v>
      </c>
      <c r="K2262" s="1">
        <v>35338</v>
      </c>
      <c r="L2262" t="s">
        <v>119</v>
      </c>
      <c r="M2262" t="s">
        <v>120</v>
      </c>
      <c r="N2262" t="s">
        <v>14</v>
      </c>
      <c r="O2262" t="s">
        <v>15</v>
      </c>
      <c r="P2262" t="s">
        <v>27</v>
      </c>
      <c r="Q2262">
        <v>6</v>
      </c>
      <c r="R2262">
        <v>17.54</v>
      </c>
      <c r="X2262" t="s">
        <v>121</v>
      </c>
    </row>
    <row r="2263" spans="1:24" hidden="1" x14ac:dyDescent="0.2">
      <c r="A2263">
        <v>40</v>
      </c>
      <c r="B2263" t="s">
        <v>80</v>
      </c>
      <c r="C2263" t="s">
        <v>55</v>
      </c>
      <c r="D2263" t="s">
        <v>118</v>
      </c>
      <c r="E2263" t="s">
        <v>202</v>
      </c>
      <c r="F2263" t="s">
        <v>203</v>
      </c>
      <c r="G2263">
        <v>-17.610833</v>
      </c>
      <c r="H2263">
        <v>145.561667</v>
      </c>
      <c r="I2263">
        <v>1020</v>
      </c>
      <c r="J2263" t="s">
        <v>6</v>
      </c>
      <c r="K2263" s="1">
        <v>35338</v>
      </c>
      <c r="L2263" t="s">
        <v>119</v>
      </c>
      <c r="M2263" t="s">
        <v>120</v>
      </c>
      <c r="N2263" t="s">
        <v>14</v>
      </c>
      <c r="O2263" t="s">
        <v>15</v>
      </c>
      <c r="P2263" t="s">
        <v>27</v>
      </c>
      <c r="Q2263">
        <v>7</v>
      </c>
      <c r="R2263">
        <v>20.64</v>
      </c>
      <c r="X2263" t="s">
        <v>121</v>
      </c>
    </row>
    <row r="2264" spans="1:24" hidden="1" x14ac:dyDescent="0.2">
      <c r="A2264">
        <v>40</v>
      </c>
      <c r="B2264" t="s">
        <v>80</v>
      </c>
      <c r="C2264" t="s">
        <v>55</v>
      </c>
      <c r="D2264" t="s">
        <v>118</v>
      </c>
      <c r="E2264" t="s">
        <v>202</v>
      </c>
      <c r="F2264" t="s">
        <v>203</v>
      </c>
      <c r="G2264">
        <v>-17.610833</v>
      </c>
      <c r="H2264">
        <v>145.561667</v>
      </c>
      <c r="I2264">
        <v>1020</v>
      </c>
      <c r="J2264" t="s">
        <v>6</v>
      </c>
      <c r="K2264" s="1">
        <v>35338</v>
      </c>
      <c r="L2264" t="s">
        <v>119</v>
      </c>
      <c r="M2264" t="s">
        <v>120</v>
      </c>
      <c r="N2264" t="s">
        <v>14</v>
      </c>
      <c r="O2264" t="s">
        <v>15</v>
      </c>
      <c r="P2264" t="s">
        <v>27</v>
      </c>
      <c r="Q2264">
        <v>8</v>
      </c>
      <c r="R2264">
        <v>23.18</v>
      </c>
      <c r="X2264" t="s">
        <v>121</v>
      </c>
    </row>
    <row r="2265" spans="1:24" hidden="1" x14ac:dyDescent="0.2">
      <c r="A2265">
        <v>40</v>
      </c>
      <c r="B2265" t="s">
        <v>80</v>
      </c>
      <c r="C2265" t="s">
        <v>55</v>
      </c>
      <c r="D2265" t="s">
        <v>118</v>
      </c>
      <c r="E2265" t="s">
        <v>202</v>
      </c>
      <c r="F2265" t="s">
        <v>203</v>
      </c>
      <c r="G2265">
        <v>-17.610833</v>
      </c>
      <c r="H2265">
        <v>145.561667</v>
      </c>
      <c r="I2265">
        <v>1020</v>
      </c>
      <c r="J2265" t="s">
        <v>6</v>
      </c>
      <c r="K2265" s="1">
        <v>35338</v>
      </c>
      <c r="L2265" t="s">
        <v>119</v>
      </c>
      <c r="M2265" t="s">
        <v>120</v>
      </c>
      <c r="N2265" t="s">
        <v>14</v>
      </c>
      <c r="O2265" t="s">
        <v>15</v>
      </c>
      <c r="P2265" t="s">
        <v>27</v>
      </c>
      <c r="Q2265">
        <v>9</v>
      </c>
      <c r="R2265">
        <v>20.18</v>
      </c>
      <c r="X2265" t="s">
        <v>121</v>
      </c>
    </row>
    <row r="2266" spans="1:24" hidden="1" x14ac:dyDescent="0.2">
      <c r="A2266">
        <v>40</v>
      </c>
      <c r="B2266" t="s">
        <v>80</v>
      </c>
      <c r="C2266" t="s">
        <v>55</v>
      </c>
      <c r="D2266" t="s">
        <v>118</v>
      </c>
      <c r="E2266" t="s">
        <v>202</v>
      </c>
      <c r="F2266" t="s">
        <v>203</v>
      </c>
      <c r="G2266">
        <v>-17.610833</v>
      </c>
      <c r="H2266">
        <v>145.561667</v>
      </c>
      <c r="I2266">
        <v>1020</v>
      </c>
      <c r="J2266" t="s">
        <v>6</v>
      </c>
      <c r="K2266" s="1">
        <v>35338</v>
      </c>
      <c r="L2266" t="s">
        <v>119</v>
      </c>
      <c r="M2266" t="s">
        <v>120</v>
      </c>
      <c r="N2266" t="s">
        <v>14</v>
      </c>
      <c r="O2266" t="s">
        <v>15</v>
      </c>
      <c r="P2266" t="s">
        <v>27</v>
      </c>
      <c r="Q2266">
        <v>10</v>
      </c>
      <c r="R2266">
        <v>14.18</v>
      </c>
      <c r="X2266" t="s">
        <v>121</v>
      </c>
    </row>
    <row r="2267" spans="1:24" hidden="1" x14ac:dyDescent="0.2">
      <c r="A2267">
        <v>40</v>
      </c>
      <c r="B2267" t="s">
        <v>80</v>
      </c>
      <c r="C2267" t="s">
        <v>55</v>
      </c>
      <c r="D2267" t="s">
        <v>118</v>
      </c>
      <c r="E2267" t="s">
        <v>202</v>
      </c>
      <c r="F2267" t="s">
        <v>203</v>
      </c>
      <c r="G2267">
        <v>-17.610833</v>
      </c>
      <c r="H2267">
        <v>145.561667</v>
      </c>
      <c r="I2267">
        <v>1020</v>
      </c>
      <c r="J2267" t="s">
        <v>6</v>
      </c>
      <c r="K2267" s="1">
        <v>35338</v>
      </c>
      <c r="L2267" t="s">
        <v>119</v>
      </c>
      <c r="M2267" t="s">
        <v>120</v>
      </c>
      <c r="N2267" t="s">
        <v>24</v>
      </c>
      <c r="O2267" t="s">
        <v>15</v>
      </c>
      <c r="P2267" t="s">
        <v>26</v>
      </c>
      <c r="Q2267">
        <v>1</v>
      </c>
      <c r="R2267">
        <v>47.47</v>
      </c>
      <c r="X2267" t="s">
        <v>121</v>
      </c>
    </row>
    <row r="2268" spans="1:24" hidden="1" x14ac:dyDescent="0.2">
      <c r="A2268">
        <v>40</v>
      </c>
      <c r="B2268" t="s">
        <v>80</v>
      </c>
      <c r="C2268" t="s">
        <v>55</v>
      </c>
      <c r="D2268" t="s">
        <v>118</v>
      </c>
      <c r="E2268" t="s">
        <v>202</v>
      </c>
      <c r="F2268" t="s">
        <v>203</v>
      </c>
      <c r="G2268">
        <v>-17.610833</v>
      </c>
      <c r="H2268">
        <v>145.561667</v>
      </c>
      <c r="I2268">
        <v>1020</v>
      </c>
      <c r="J2268" t="s">
        <v>6</v>
      </c>
      <c r="K2268" s="1">
        <v>35338</v>
      </c>
      <c r="L2268" t="s">
        <v>119</v>
      </c>
      <c r="M2268" t="s">
        <v>120</v>
      </c>
      <c r="N2268" t="s">
        <v>24</v>
      </c>
      <c r="O2268" t="s">
        <v>15</v>
      </c>
      <c r="P2268" t="s">
        <v>26</v>
      </c>
      <c r="Q2268">
        <v>2</v>
      </c>
      <c r="R2268">
        <v>50.67</v>
      </c>
      <c r="X2268" t="s">
        <v>121</v>
      </c>
    </row>
    <row r="2269" spans="1:24" hidden="1" x14ac:dyDescent="0.2">
      <c r="A2269">
        <v>40</v>
      </c>
      <c r="B2269" t="s">
        <v>80</v>
      </c>
      <c r="C2269" t="s">
        <v>55</v>
      </c>
      <c r="D2269" t="s">
        <v>118</v>
      </c>
      <c r="E2269" t="s">
        <v>202</v>
      </c>
      <c r="F2269" t="s">
        <v>203</v>
      </c>
      <c r="G2269">
        <v>-17.610833</v>
      </c>
      <c r="H2269">
        <v>145.561667</v>
      </c>
      <c r="I2269">
        <v>1020</v>
      </c>
      <c r="J2269" t="s">
        <v>6</v>
      </c>
      <c r="K2269" s="1">
        <v>35338</v>
      </c>
      <c r="L2269" t="s">
        <v>119</v>
      </c>
      <c r="M2269" t="s">
        <v>120</v>
      </c>
      <c r="N2269" t="s">
        <v>24</v>
      </c>
      <c r="O2269" t="s">
        <v>15</v>
      </c>
      <c r="P2269" t="s">
        <v>26</v>
      </c>
      <c r="Q2269">
        <v>3</v>
      </c>
      <c r="R2269">
        <v>55.15</v>
      </c>
      <c r="X2269" t="s">
        <v>121</v>
      </c>
    </row>
    <row r="2270" spans="1:24" hidden="1" x14ac:dyDescent="0.2">
      <c r="A2270">
        <v>40</v>
      </c>
      <c r="B2270" t="s">
        <v>80</v>
      </c>
      <c r="C2270" t="s">
        <v>55</v>
      </c>
      <c r="D2270" t="s">
        <v>118</v>
      </c>
      <c r="E2270" t="s">
        <v>202</v>
      </c>
      <c r="F2270" t="s">
        <v>203</v>
      </c>
      <c r="G2270">
        <v>-17.610833</v>
      </c>
      <c r="H2270">
        <v>145.561667</v>
      </c>
      <c r="I2270">
        <v>1020</v>
      </c>
      <c r="J2270" t="s">
        <v>6</v>
      </c>
      <c r="K2270" s="1">
        <v>35338</v>
      </c>
      <c r="L2270" t="s">
        <v>119</v>
      </c>
      <c r="M2270" t="s">
        <v>120</v>
      </c>
      <c r="N2270" t="s">
        <v>24</v>
      </c>
      <c r="O2270" t="s">
        <v>15</v>
      </c>
      <c r="P2270" t="s">
        <v>26</v>
      </c>
      <c r="Q2270">
        <v>4</v>
      </c>
      <c r="R2270">
        <v>50.78</v>
      </c>
      <c r="X2270" t="s">
        <v>121</v>
      </c>
    </row>
    <row r="2271" spans="1:24" hidden="1" x14ac:dyDescent="0.2">
      <c r="A2271">
        <v>40</v>
      </c>
      <c r="B2271" t="s">
        <v>80</v>
      </c>
      <c r="C2271" t="s">
        <v>55</v>
      </c>
      <c r="D2271" t="s">
        <v>118</v>
      </c>
      <c r="E2271" t="s">
        <v>202</v>
      </c>
      <c r="F2271" t="s">
        <v>203</v>
      </c>
      <c r="G2271">
        <v>-17.610833</v>
      </c>
      <c r="H2271">
        <v>145.561667</v>
      </c>
      <c r="I2271">
        <v>1020</v>
      </c>
      <c r="J2271" t="s">
        <v>6</v>
      </c>
      <c r="K2271" s="1">
        <v>35338</v>
      </c>
      <c r="L2271" t="s">
        <v>119</v>
      </c>
      <c r="M2271" t="s">
        <v>120</v>
      </c>
      <c r="N2271" t="s">
        <v>24</v>
      </c>
      <c r="O2271" t="s">
        <v>15</v>
      </c>
      <c r="P2271" t="s">
        <v>26</v>
      </c>
      <c r="Q2271">
        <v>5</v>
      </c>
      <c r="R2271">
        <v>62.33</v>
      </c>
      <c r="X2271" t="s">
        <v>121</v>
      </c>
    </row>
    <row r="2272" spans="1:24" hidden="1" x14ac:dyDescent="0.2">
      <c r="A2272">
        <v>40</v>
      </c>
      <c r="B2272" t="s">
        <v>80</v>
      </c>
      <c r="C2272" t="s">
        <v>55</v>
      </c>
      <c r="D2272" t="s">
        <v>118</v>
      </c>
      <c r="E2272" t="s">
        <v>202</v>
      </c>
      <c r="F2272" t="s">
        <v>203</v>
      </c>
      <c r="G2272">
        <v>-17.610833</v>
      </c>
      <c r="H2272">
        <v>145.561667</v>
      </c>
      <c r="I2272">
        <v>1020</v>
      </c>
      <c r="J2272" t="s">
        <v>6</v>
      </c>
      <c r="K2272" s="1">
        <v>35338</v>
      </c>
      <c r="L2272" t="s">
        <v>119</v>
      </c>
      <c r="M2272" t="s">
        <v>120</v>
      </c>
      <c r="N2272" t="s">
        <v>24</v>
      </c>
      <c r="O2272" t="s">
        <v>15</v>
      </c>
      <c r="P2272" t="s">
        <v>26</v>
      </c>
      <c r="Q2272">
        <v>6</v>
      </c>
      <c r="R2272">
        <v>42.12</v>
      </c>
      <c r="X2272" t="s">
        <v>121</v>
      </c>
    </row>
    <row r="2273" spans="1:24" hidden="1" x14ac:dyDescent="0.2">
      <c r="A2273">
        <v>40</v>
      </c>
      <c r="B2273" t="s">
        <v>80</v>
      </c>
      <c r="C2273" t="s">
        <v>55</v>
      </c>
      <c r="D2273" t="s">
        <v>118</v>
      </c>
      <c r="E2273" t="s">
        <v>202</v>
      </c>
      <c r="F2273" t="s">
        <v>203</v>
      </c>
      <c r="G2273">
        <v>-17.610833</v>
      </c>
      <c r="H2273">
        <v>145.561667</v>
      </c>
      <c r="I2273">
        <v>1020</v>
      </c>
      <c r="J2273" t="s">
        <v>6</v>
      </c>
      <c r="K2273" s="1">
        <v>35338</v>
      </c>
      <c r="L2273" t="s">
        <v>119</v>
      </c>
      <c r="M2273" t="s">
        <v>120</v>
      </c>
      <c r="N2273" t="s">
        <v>24</v>
      </c>
      <c r="O2273" t="s">
        <v>15</v>
      </c>
      <c r="P2273" t="s">
        <v>26</v>
      </c>
      <c r="Q2273">
        <v>7</v>
      </c>
      <c r="R2273">
        <v>47.1</v>
      </c>
      <c r="X2273" t="s">
        <v>121</v>
      </c>
    </row>
    <row r="2274" spans="1:24" hidden="1" x14ac:dyDescent="0.2">
      <c r="A2274">
        <v>40</v>
      </c>
      <c r="B2274" t="s">
        <v>80</v>
      </c>
      <c r="C2274" t="s">
        <v>55</v>
      </c>
      <c r="D2274" t="s">
        <v>118</v>
      </c>
      <c r="E2274" t="s">
        <v>202</v>
      </c>
      <c r="F2274" t="s">
        <v>203</v>
      </c>
      <c r="G2274">
        <v>-17.610833</v>
      </c>
      <c r="H2274">
        <v>145.561667</v>
      </c>
      <c r="I2274">
        <v>1020</v>
      </c>
      <c r="J2274" t="s">
        <v>6</v>
      </c>
      <c r="K2274" s="1">
        <v>35338</v>
      </c>
      <c r="L2274" t="s">
        <v>119</v>
      </c>
      <c r="M2274" t="s">
        <v>120</v>
      </c>
      <c r="N2274" t="s">
        <v>24</v>
      </c>
      <c r="O2274" t="s">
        <v>15</v>
      </c>
      <c r="P2274" t="s">
        <v>26</v>
      </c>
      <c r="Q2274">
        <v>8</v>
      </c>
      <c r="R2274">
        <v>52.73</v>
      </c>
      <c r="X2274" t="s">
        <v>121</v>
      </c>
    </row>
    <row r="2275" spans="1:24" hidden="1" x14ac:dyDescent="0.2">
      <c r="A2275">
        <v>40</v>
      </c>
      <c r="B2275" t="s">
        <v>80</v>
      </c>
      <c r="C2275" t="s">
        <v>55</v>
      </c>
      <c r="D2275" t="s">
        <v>118</v>
      </c>
      <c r="E2275" t="s">
        <v>202</v>
      </c>
      <c r="F2275" t="s">
        <v>203</v>
      </c>
      <c r="G2275">
        <v>-17.610833</v>
      </c>
      <c r="H2275">
        <v>145.561667</v>
      </c>
      <c r="I2275">
        <v>1020</v>
      </c>
      <c r="J2275" t="s">
        <v>6</v>
      </c>
      <c r="K2275" s="1">
        <v>35338</v>
      </c>
      <c r="L2275" t="s">
        <v>119</v>
      </c>
      <c r="M2275" t="s">
        <v>120</v>
      </c>
      <c r="N2275" t="s">
        <v>24</v>
      </c>
      <c r="O2275" t="s">
        <v>15</v>
      </c>
      <c r="P2275" t="s">
        <v>26</v>
      </c>
      <c r="Q2275">
        <v>9</v>
      </c>
      <c r="R2275">
        <v>46.31</v>
      </c>
      <c r="X2275" t="s">
        <v>121</v>
      </c>
    </row>
    <row r="2276" spans="1:24" hidden="1" x14ac:dyDescent="0.2">
      <c r="A2276">
        <v>40</v>
      </c>
      <c r="B2276" t="s">
        <v>80</v>
      </c>
      <c r="C2276" t="s">
        <v>55</v>
      </c>
      <c r="D2276" t="s">
        <v>118</v>
      </c>
      <c r="E2276" t="s">
        <v>202</v>
      </c>
      <c r="F2276" t="s">
        <v>203</v>
      </c>
      <c r="G2276">
        <v>-17.610833</v>
      </c>
      <c r="H2276">
        <v>145.561667</v>
      </c>
      <c r="I2276">
        <v>1020</v>
      </c>
      <c r="J2276" t="s">
        <v>6</v>
      </c>
      <c r="K2276" s="1">
        <v>35338</v>
      </c>
      <c r="L2276" t="s">
        <v>119</v>
      </c>
      <c r="M2276" t="s">
        <v>120</v>
      </c>
      <c r="N2276" t="s">
        <v>24</v>
      </c>
      <c r="O2276" t="s">
        <v>15</v>
      </c>
      <c r="P2276" t="s">
        <v>26</v>
      </c>
      <c r="Q2276">
        <v>10</v>
      </c>
      <c r="R2276">
        <v>58.06</v>
      </c>
      <c r="X2276" t="s">
        <v>121</v>
      </c>
    </row>
    <row r="2277" spans="1:24" x14ac:dyDescent="0.2">
      <c r="A2277">
        <v>40</v>
      </c>
      <c r="B2277" t="s">
        <v>80</v>
      </c>
      <c r="C2277" t="s">
        <v>55</v>
      </c>
      <c r="D2277" t="s">
        <v>118</v>
      </c>
      <c r="E2277" t="s">
        <v>202</v>
      </c>
      <c r="F2277" t="s">
        <v>203</v>
      </c>
      <c r="G2277">
        <v>-17.610833</v>
      </c>
      <c r="H2277">
        <v>145.561667</v>
      </c>
      <c r="I2277">
        <v>1020</v>
      </c>
      <c r="J2277" t="s">
        <v>6</v>
      </c>
      <c r="K2277" s="1">
        <v>35338</v>
      </c>
      <c r="L2277" t="s">
        <v>119</v>
      </c>
      <c r="M2277" t="s">
        <v>120</v>
      </c>
      <c r="N2277" t="s">
        <v>24</v>
      </c>
      <c r="O2277" t="s">
        <v>15</v>
      </c>
      <c r="P2277" t="s">
        <v>27</v>
      </c>
      <c r="Q2277">
        <v>1</v>
      </c>
      <c r="R2277">
        <v>34.82</v>
      </c>
      <c r="X2277" t="s">
        <v>121</v>
      </c>
    </row>
    <row r="2278" spans="1:24" x14ac:dyDescent="0.2">
      <c r="A2278">
        <v>40</v>
      </c>
      <c r="B2278" t="s">
        <v>80</v>
      </c>
      <c r="C2278" t="s">
        <v>55</v>
      </c>
      <c r="D2278" t="s">
        <v>118</v>
      </c>
      <c r="E2278" t="s">
        <v>202</v>
      </c>
      <c r="F2278" t="s">
        <v>203</v>
      </c>
      <c r="G2278">
        <v>-17.610833</v>
      </c>
      <c r="H2278">
        <v>145.561667</v>
      </c>
      <c r="I2278">
        <v>1020</v>
      </c>
      <c r="J2278" t="s">
        <v>6</v>
      </c>
      <c r="K2278" s="1">
        <v>35338</v>
      </c>
      <c r="L2278" t="s">
        <v>119</v>
      </c>
      <c r="M2278" t="s">
        <v>120</v>
      </c>
      <c r="N2278" t="s">
        <v>24</v>
      </c>
      <c r="O2278" t="s">
        <v>15</v>
      </c>
      <c r="P2278" t="s">
        <v>27</v>
      </c>
      <c r="Q2278">
        <v>2</v>
      </c>
      <c r="R2278">
        <v>36.72</v>
      </c>
      <c r="X2278" t="s">
        <v>121</v>
      </c>
    </row>
    <row r="2279" spans="1:24" x14ac:dyDescent="0.2">
      <c r="A2279">
        <v>40</v>
      </c>
      <c r="B2279" t="s">
        <v>80</v>
      </c>
      <c r="C2279" t="s">
        <v>55</v>
      </c>
      <c r="D2279" t="s">
        <v>118</v>
      </c>
      <c r="E2279" t="s">
        <v>202</v>
      </c>
      <c r="F2279" t="s">
        <v>203</v>
      </c>
      <c r="G2279">
        <v>-17.610833</v>
      </c>
      <c r="H2279">
        <v>145.561667</v>
      </c>
      <c r="I2279">
        <v>1020</v>
      </c>
      <c r="J2279" t="s">
        <v>6</v>
      </c>
      <c r="K2279" s="1">
        <v>35338</v>
      </c>
      <c r="L2279" t="s">
        <v>119</v>
      </c>
      <c r="M2279" t="s">
        <v>120</v>
      </c>
      <c r="N2279" t="s">
        <v>24</v>
      </c>
      <c r="O2279" t="s">
        <v>15</v>
      </c>
      <c r="P2279" t="s">
        <v>27</v>
      </c>
      <c r="Q2279">
        <v>3</v>
      </c>
      <c r="R2279">
        <v>36.54</v>
      </c>
      <c r="X2279" t="s">
        <v>121</v>
      </c>
    </row>
    <row r="2280" spans="1:24" x14ac:dyDescent="0.2">
      <c r="A2280">
        <v>40</v>
      </c>
      <c r="B2280" t="s">
        <v>80</v>
      </c>
      <c r="C2280" t="s">
        <v>55</v>
      </c>
      <c r="D2280" t="s">
        <v>118</v>
      </c>
      <c r="E2280" t="s">
        <v>202</v>
      </c>
      <c r="F2280" t="s">
        <v>203</v>
      </c>
      <c r="G2280">
        <v>-17.610833</v>
      </c>
      <c r="H2280">
        <v>145.561667</v>
      </c>
      <c r="I2280">
        <v>1020</v>
      </c>
      <c r="J2280" t="s">
        <v>6</v>
      </c>
      <c r="K2280" s="1">
        <v>35338</v>
      </c>
      <c r="L2280" t="s">
        <v>119</v>
      </c>
      <c r="M2280" t="s">
        <v>120</v>
      </c>
      <c r="N2280" t="s">
        <v>24</v>
      </c>
      <c r="O2280" t="s">
        <v>15</v>
      </c>
      <c r="P2280" t="s">
        <v>27</v>
      </c>
      <c r="Q2280">
        <v>4</v>
      </c>
      <c r="R2280">
        <v>30.61</v>
      </c>
      <c r="X2280" t="s">
        <v>121</v>
      </c>
    </row>
    <row r="2281" spans="1:24" x14ac:dyDescent="0.2">
      <c r="A2281">
        <v>40</v>
      </c>
      <c r="B2281" t="s">
        <v>80</v>
      </c>
      <c r="C2281" t="s">
        <v>55</v>
      </c>
      <c r="D2281" t="s">
        <v>118</v>
      </c>
      <c r="E2281" t="s">
        <v>202</v>
      </c>
      <c r="F2281" t="s">
        <v>203</v>
      </c>
      <c r="G2281">
        <v>-17.610833</v>
      </c>
      <c r="H2281">
        <v>145.561667</v>
      </c>
      <c r="I2281">
        <v>1020</v>
      </c>
      <c r="J2281" t="s">
        <v>6</v>
      </c>
      <c r="K2281" s="1">
        <v>35338</v>
      </c>
      <c r="L2281" t="s">
        <v>119</v>
      </c>
      <c r="M2281" t="s">
        <v>120</v>
      </c>
      <c r="N2281" t="s">
        <v>24</v>
      </c>
      <c r="O2281" t="s">
        <v>15</v>
      </c>
      <c r="P2281" t="s">
        <v>27</v>
      </c>
      <c r="Q2281">
        <v>5</v>
      </c>
      <c r="R2281">
        <v>26.11</v>
      </c>
      <c r="X2281" t="s">
        <v>121</v>
      </c>
    </row>
    <row r="2282" spans="1:24" x14ac:dyDescent="0.2">
      <c r="A2282">
        <v>40</v>
      </c>
      <c r="B2282" t="s">
        <v>80</v>
      </c>
      <c r="C2282" t="s">
        <v>55</v>
      </c>
      <c r="D2282" t="s">
        <v>118</v>
      </c>
      <c r="E2282" t="s">
        <v>202</v>
      </c>
      <c r="F2282" t="s">
        <v>203</v>
      </c>
      <c r="G2282">
        <v>-17.610833</v>
      </c>
      <c r="H2282">
        <v>145.561667</v>
      </c>
      <c r="I2282">
        <v>1020</v>
      </c>
      <c r="J2282" t="s">
        <v>6</v>
      </c>
      <c r="K2282" s="1">
        <v>35338</v>
      </c>
      <c r="L2282" t="s">
        <v>119</v>
      </c>
      <c r="M2282" t="s">
        <v>120</v>
      </c>
      <c r="N2282" t="s">
        <v>24</v>
      </c>
      <c r="O2282" t="s">
        <v>15</v>
      </c>
      <c r="P2282" t="s">
        <v>27</v>
      </c>
      <c r="Q2282">
        <v>6</v>
      </c>
      <c r="R2282">
        <v>27.7</v>
      </c>
      <c r="X2282" t="s">
        <v>121</v>
      </c>
    </row>
    <row r="2283" spans="1:24" x14ac:dyDescent="0.2">
      <c r="A2283">
        <v>40</v>
      </c>
      <c r="B2283" t="s">
        <v>80</v>
      </c>
      <c r="C2283" t="s">
        <v>55</v>
      </c>
      <c r="D2283" t="s">
        <v>118</v>
      </c>
      <c r="E2283" t="s">
        <v>202</v>
      </c>
      <c r="F2283" t="s">
        <v>203</v>
      </c>
      <c r="G2283">
        <v>-17.610833</v>
      </c>
      <c r="H2283">
        <v>145.561667</v>
      </c>
      <c r="I2283">
        <v>1020</v>
      </c>
      <c r="J2283" t="s">
        <v>6</v>
      </c>
      <c r="K2283" s="1">
        <v>35338</v>
      </c>
      <c r="L2283" t="s">
        <v>119</v>
      </c>
      <c r="M2283" t="s">
        <v>120</v>
      </c>
      <c r="N2283" t="s">
        <v>24</v>
      </c>
      <c r="O2283" t="s">
        <v>15</v>
      </c>
      <c r="P2283" t="s">
        <v>27</v>
      </c>
      <c r="Q2283">
        <v>7</v>
      </c>
      <c r="R2283">
        <v>31.08</v>
      </c>
      <c r="X2283" t="s">
        <v>121</v>
      </c>
    </row>
    <row r="2284" spans="1:24" x14ac:dyDescent="0.2">
      <c r="A2284">
        <v>40</v>
      </c>
      <c r="B2284" t="s">
        <v>80</v>
      </c>
      <c r="C2284" t="s">
        <v>55</v>
      </c>
      <c r="D2284" t="s">
        <v>118</v>
      </c>
      <c r="E2284" t="s">
        <v>202</v>
      </c>
      <c r="F2284" t="s">
        <v>203</v>
      </c>
      <c r="G2284">
        <v>-17.610833</v>
      </c>
      <c r="H2284">
        <v>145.561667</v>
      </c>
      <c r="I2284">
        <v>1020</v>
      </c>
      <c r="J2284" t="s">
        <v>6</v>
      </c>
      <c r="K2284" s="1">
        <v>35338</v>
      </c>
      <c r="L2284" t="s">
        <v>119</v>
      </c>
      <c r="M2284" t="s">
        <v>120</v>
      </c>
      <c r="N2284" t="s">
        <v>24</v>
      </c>
      <c r="O2284" t="s">
        <v>15</v>
      </c>
      <c r="P2284" t="s">
        <v>27</v>
      </c>
      <c r="Q2284">
        <v>8</v>
      </c>
      <c r="R2284">
        <v>27.43</v>
      </c>
      <c r="X2284" t="s">
        <v>121</v>
      </c>
    </row>
    <row r="2285" spans="1:24" x14ac:dyDescent="0.2">
      <c r="A2285">
        <v>40</v>
      </c>
      <c r="B2285" t="s">
        <v>80</v>
      </c>
      <c r="C2285" t="s">
        <v>55</v>
      </c>
      <c r="D2285" t="s">
        <v>118</v>
      </c>
      <c r="E2285" t="s">
        <v>202</v>
      </c>
      <c r="F2285" t="s">
        <v>203</v>
      </c>
      <c r="G2285">
        <v>-17.610833</v>
      </c>
      <c r="H2285">
        <v>145.561667</v>
      </c>
      <c r="I2285">
        <v>1020</v>
      </c>
      <c r="J2285" t="s">
        <v>6</v>
      </c>
      <c r="K2285" s="1">
        <v>35338</v>
      </c>
      <c r="L2285" t="s">
        <v>119</v>
      </c>
      <c r="M2285" t="s">
        <v>120</v>
      </c>
      <c r="N2285" t="s">
        <v>24</v>
      </c>
      <c r="O2285" t="s">
        <v>15</v>
      </c>
      <c r="P2285" t="s">
        <v>27</v>
      </c>
      <c r="Q2285">
        <v>9</v>
      </c>
      <c r="R2285">
        <v>33.04</v>
      </c>
      <c r="X2285" t="s">
        <v>121</v>
      </c>
    </row>
    <row r="2286" spans="1:24" x14ac:dyDescent="0.2">
      <c r="A2286">
        <v>40</v>
      </c>
      <c r="B2286" t="s">
        <v>80</v>
      </c>
      <c r="C2286" t="s">
        <v>55</v>
      </c>
      <c r="D2286" t="s">
        <v>118</v>
      </c>
      <c r="E2286" t="s">
        <v>202</v>
      </c>
      <c r="F2286" t="s">
        <v>203</v>
      </c>
      <c r="G2286">
        <v>-17.610833</v>
      </c>
      <c r="H2286">
        <v>145.561667</v>
      </c>
      <c r="I2286">
        <v>1020</v>
      </c>
      <c r="J2286" t="s">
        <v>6</v>
      </c>
      <c r="K2286" s="1">
        <v>35338</v>
      </c>
      <c r="L2286" t="s">
        <v>119</v>
      </c>
      <c r="M2286" t="s">
        <v>120</v>
      </c>
      <c r="N2286" t="s">
        <v>24</v>
      </c>
      <c r="O2286" t="s">
        <v>15</v>
      </c>
      <c r="P2286" t="s">
        <v>27</v>
      </c>
      <c r="Q2286">
        <v>10</v>
      </c>
      <c r="R2286">
        <v>33.78</v>
      </c>
      <c r="X2286" t="s">
        <v>121</v>
      </c>
    </row>
    <row r="2287" spans="1:24" hidden="1" x14ac:dyDescent="0.2">
      <c r="A2287">
        <v>41</v>
      </c>
      <c r="B2287" t="s">
        <v>80</v>
      </c>
      <c r="C2287" t="s">
        <v>55</v>
      </c>
      <c r="D2287" t="s">
        <v>122</v>
      </c>
      <c r="E2287">
        <v>17.28</v>
      </c>
      <c r="F2287">
        <v>145.28</v>
      </c>
      <c r="G2287">
        <v>-17.466699999999999</v>
      </c>
      <c r="H2287">
        <v>145.4667</v>
      </c>
      <c r="I2287">
        <v>1077</v>
      </c>
      <c r="J2287" t="s">
        <v>40</v>
      </c>
      <c r="K2287" s="1">
        <v>35334</v>
      </c>
      <c r="L2287" t="s">
        <v>123</v>
      </c>
      <c r="M2287" t="s">
        <v>124</v>
      </c>
      <c r="N2287" t="s">
        <v>14</v>
      </c>
      <c r="O2287" t="s">
        <v>15</v>
      </c>
      <c r="P2287" t="s">
        <v>27</v>
      </c>
      <c r="Q2287">
        <v>1</v>
      </c>
      <c r="R2287">
        <v>8.65</v>
      </c>
      <c r="X2287" t="s">
        <v>121</v>
      </c>
    </row>
    <row r="2288" spans="1:24" hidden="1" x14ac:dyDescent="0.2">
      <c r="A2288">
        <v>41</v>
      </c>
      <c r="B2288" t="s">
        <v>80</v>
      </c>
      <c r="C2288" t="s">
        <v>55</v>
      </c>
      <c r="D2288" t="s">
        <v>122</v>
      </c>
      <c r="E2288">
        <v>17.28</v>
      </c>
      <c r="F2288">
        <v>145.28</v>
      </c>
      <c r="G2288">
        <v>-17.466699999999999</v>
      </c>
      <c r="H2288">
        <v>145.4667</v>
      </c>
      <c r="I2288">
        <v>1077</v>
      </c>
      <c r="J2288" t="s">
        <v>40</v>
      </c>
      <c r="K2288" s="1">
        <v>35334</v>
      </c>
      <c r="L2288" t="s">
        <v>123</v>
      </c>
      <c r="M2288" t="s">
        <v>124</v>
      </c>
      <c r="N2288" t="s">
        <v>14</v>
      </c>
      <c r="O2288" t="s">
        <v>15</v>
      </c>
      <c r="P2288" t="s">
        <v>27</v>
      </c>
      <c r="Q2288">
        <v>2</v>
      </c>
      <c r="R2288">
        <v>8.25</v>
      </c>
      <c r="X2288" t="s">
        <v>125</v>
      </c>
    </row>
    <row r="2289" spans="1:24" hidden="1" x14ac:dyDescent="0.2">
      <c r="A2289">
        <v>41</v>
      </c>
      <c r="B2289" t="s">
        <v>80</v>
      </c>
      <c r="C2289" t="s">
        <v>55</v>
      </c>
      <c r="D2289" t="s">
        <v>122</v>
      </c>
      <c r="E2289">
        <v>17.28</v>
      </c>
      <c r="F2289">
        <v>145.28</v>
      </c>
      <c r="G2289">
        <v>-17.466699999999999</v>
      </c>
      <c r="H2289">
        <v>145.4667</v>
      </c>
      <c r="I2289">
        <v>1077</v>
      </c>
      <c r="J2289" t="s">
        <v>40</v>
      </c>
      <c r="K2289" s="1">
        <v>35334</v>
      </c>
      <c r="L2289" t="s">
        <v>123</v>
      </c>
      <c r="M2289" t="s">
        <v>124</v>
      </c>
      <c r="N2289" t="s">
        <v>14</v>
      </c>
      <c r="O2289" t="s">
        <v>15</v>
      </c>
      <c r="P2289" t="s">
        <v>27</v>
      </c>
      <c r="Q2289">
        <v>3</v>
      </c>
      <c r="R2289">
        <v>10.28</v>
      </c>
      <c r="X2289" t="s">
        <v>125</v>
      </c>
    </row>
    <row r="2290" spans="1:24" hidden="1" x14ac:dyDescent="0.2">
      <c r="A2290">
        <v>41</v>
      </c>
      <c r="B2290" t="s">
        <v>80</v>
      </c>
      <c r="C2290" t="s">
        <v>55</v>
      </c>
      <c r="D2290" t="s">
        <v>122</v>
      </c>
      <c r="E2290">
        <v>17.28</v>
      </c>
      <c r="F2290">
        <v>145.28</v>
      </c>
      <c r="G2290">
        <v>-17.466699999999999</v>
      </c>
      <c r="H2290">
        <v>145.4667</v>
      </c>
      <c r="I2290">
        <v>1077</v>
      </c>
      <c r="J2290" t="s">
        <v>40</v>
      </c>
      <c r="K2290" s="1">
        <v>35334</v>
      </c>
      <c r="L2290" t="s">
        <v>123</v>
      </c>
      <c r="M2290" t="s">
        <v>124</v>
      </c>
      <c r="N2290" t="s">
        <v>14</v>
      </c>
      <c r="O2290" t="s">
        <v>15</v>
      </c>
      <c r="P2290" t="s">
        <v>27</v>
      </c>
      <c r="Q2290">
        <v>4</v>
      </c>
      <c r="R2290">
        <v>9.48</v>
      </c>
      <c r="X2290" t="s">
        <v>125</v>
      </c>
    </row>
    <row r="2291" spans="1:24" hidden="1" x14ac:dyDescent="0.2">
      <c r="A2291">
        <v>41</v>
      </c>
      <c r="B2291" t="s">
        <v>80</v>
      </c>
      <c r="C2291" t="s">
        <v>55</v>
      </c>
      <c r="D2291" t="s">
        <v>122</v>
      </c>
      <c r="E2291">
        <v>17.28</v>
      </c>
      <c r="F2291">
        <v>145.28</v>
      </c>
      <c r="G2291">
        <v>-17.466699999999999</v>
      </c>
      <c r="H2291">
        <v>145.4667</v>
      </c>
      <c r="I2291">
        <v>1077</v>
      </c>
      <c r="J2291" t="s">
        <v>40</v>
      </c>
      <c r="K2291" s="1">
        <v>35334</v>
      </c>
      <c r="L2291" t="s">
        <v>123</v>
      </c>
      <c r="M2291" t="s">
        <v>124</v>
      </c>
      <c r="N2291" t="s">
        <v>14</v>
      </c>
      <c r="O2291" t="s">
        <v>15</v>
      </c>
      <c r="P2291" t="s">
        <v>27</v>
      </c>
      <c r="Q2291">
        <v>5</v>
      </c>
      <c r="R2291">
        <v>11.96</v>
      </c>
      <c r="X2291" t="s">
        <v>125</v>
      </c>
    </row>
    <row r="2292" spans="1:24" hidden="1" x14ac:dyDescent="0.2">
      <c r="A2292">
        <v>41</v>
      </c>
      <c r="B2292" t="s">
        <v>80</v>
      </c>
      <c r="C2292" t="s">
        <v>55</v>
      </c>
      <c r="D2292" t="s">
        <v>122</v>
      </c>
      <c r="E2292">
        <v>17.28</v>
      </c>
      <c r="F2292">
        <v>145.28</v>
      </c>
      <c r="G2292">
        <v>-17.466699999999999</v>
      </c>
      <c r="H2292">
        <v>145.4667</v>
      </c>
      <c r="I2292">
        <v>1077</v>
      </c>
      <c r="J2292" t="s">
        <v>40</v>
      </c>
      <c r="K2292" s="1">
        <v>35334</v>
      </c>
      <c r="L2292" t="s">
        <v>123</v>
      </c>
      <c r="M2292" t="s">
        <v>124</v>
      </c>
      <c r="N2292" t="s">
        <v>14</v>
      </c>
      <c r="O2292" t="s">
        <v>15</v>
      </c>
      <c r="P2292" t="s">
        <v>27</v>
      </c>
      <c r="Q2292">
        <v>6</v>
      </c>
      <c r="R2292">
        <v>9.18</v>
      </c>
      <c r="X2292" t="s">
        <v>125</v>
      </c>
    </row>
    <row r="2293" spans="1:24" hidden="1" x14ac:dyDescent="0.2">
      <c r="A2293">
        <v>41</v>
      </c>
      <c r="B2293" t="s">
        <v>80</v>
      </c>
      <c r="C2293" t="s">
        <v>55</v>
      </c>
      <c r="D2293" t="s">
        <v>122</v>
      </c>
      <c r="E2293">
        <v>17.28</v>
      </c>
      <c r="F2293">
        <v>145.28</v>
      </c>
      <c r="G2293">
        <v>-17.466699999999999</v>
      </c>
      <c r="H2293">
        <v>145.4667</v>
      </c>
      <c r="I2293">
        <v>1077</v>
      </c>
      <c r="J2293" t="s">
        <v>40</v>
      </c>
      <c r="K2293" s="1">
        <v>35334</v>
      </c>
      <c r="L2293" t="s">
        <v>123</v>
      </c>
      <c r="M2293" t="s">
        <v>124</v>
      </c>
      <c r="N2293" t="s">
        <v>14</v>
      </c>
      <c r="O2293" t="s">
        <v>15</v>
      </c>
      <c r="P2293" t="s">
        <v>27</v>
      </c>
      <c r="Q2293">
        <v>7</v>
      </c>
      <c r="R2293">
        <v>10.75</v>
      </c>
      <c r="X2293" t="s">
        <v>125</v>
      </c>
    </row>
    <row r="2294" spans="1:24" hidden="1" x14ac:dyDescent="0.2">
      <c r="A2294">
        <v>41</v>
      </c>
      <c r="B2294" t="s">
        <v>80</v>
      </c>
      <c r="C2294" t="s">
        <v>55</v>
      </c>
      <c r="D2294" t="s">
        <v>122</v>
      </c>
      <c r="E2294">
        <v>17.28</v>
      </c>
      <c r="F2294">
        <v>145.28</v>
      </c>
      <c r="G2294">
        <v>-17.466699999999999</v>
      </c>
      <c r="H2294">
        <v>145.4667</v>
      </c>
      <c r="I2294">
        <v>1077</v>
      </c>
      <c r="J2294" t="s">
        <v>40</v>
      </c>
      <c r="K2294" s="1">
        <v>35334</v>
      </c>
      <c r="L2294" t="s">
        <v>123</v>
      </c>
      <c r="M2294" t="s">
        <v>124</v>
      </c>
      <c r="N2294" t="s">
        <v>14</v>
      </c>
      <c r="O2294" t="s">
        <v>15</v>
      </c>
      <c r="P2294" t="s">
        <v>27</v>
      </c>
      <c r="Q2294">
        <v>8</v>
      </c>
      <c r="R2294">
        <v>10.039999999999999</v>
      </c>
      <c r="X2294" t="s">
        <v>125</v>
      </c>
    </row>
    <row r="2295" spans="1:24" hidden="1" x14ac:dyDescent="0.2">
      <c r="A2295">
        <v>41</v>
      </c>
      <c r="B2295" t="s">
        <v>80</v>
      </c>
      <c r="C2295" t="s">
        <v>55</v>
      </c>
      <c r="D2295" t="s">
        <v>122</v>
      </c>
      <c r="E2295">
        <v>17.28</v>
      </c>
      <c r="F2295">
        <v>145.28</v>
      </c>
      <c r="G2295">
        <v>-17.466699999999999</v>
      </c>
      <c r="H2295">
        <v>145.4667</v>
      </c>
      <c r="I2295">
        <v>1077</v>
      </c>
      <c r="J2295" t="s">
        <v>40</v>
      </c>
      <c r="K2295" s="1">
        <v>35334</v>
      </c>
      <c r="L2295" t="s">
        <v>123</v>
      </c>
      <c r="M2295" t="s">
        <v>124</v>
      </c>
      <c r="N2295" t="s">
        <v>14</v>
      </c>
      <c r="O2295" t="s">
        <v>15</v>
      </c>
      <c r="P2295" t="s">
        <v>27</v>
      </c>
      <c r="Q2295">
        <v>9</v>
      </c>
      <c r="R2295">
        <v>11.51</v>
      </c>
      <c r="X2295" t="s">
        <v>125</v>
      </c>
    </row>
    <row r="2296" spans="1:24" hidden="1" x14ac:dyDescent="0.2">
      <c r="A2296">
        <v>41</v>
      </c>
      <c r="B2296" t="s">
        <v>80</v>
      </c>
      <c r="C2296" t="s">
        <v>55</v>
      </c>
      <c r="D2296" t="s">
        <v>122</v>
      </c>
      <c r="E2296">
        <v>17.28</v>
      </c>
      <c r="F2296">
        <v>145.28</v>
      </c>
      <c r="G2296">
        <v>-17.466699999999999</v>
      </c>
      <c r="H2296">
        <v>145.4667</v>
      </c>
      <c r="I2296">
        <v>1077</v>
      </c>
      <c r="J2296" t="s">
        <v>40</v>
      </c>
      <c r="K2296" s="1">
        <v>35334</v>
      </c>
      <c r="L2296" t="s">
        <v>123</v>
      </c>
      <c r="M2296" t="s">
        <v>124</v>
      </c>
      <c r="N2296" t="s">
        <v>14</v>
      </c>
      <c r="O2296" t="s">
        <v>15</v>
      </c>
      <c r="P2296" t="s">
        <v>27</v>
      </c>
      <c r="Q2296">
        <v>10</v>
      </c>
      <c r="R2296">
        <v>8.51</v>
      </c>
      <c r="X2296" t="s">
        <v>125</v>
      </c>
    </row>
    <row r="2297" spans="1:24" hidden="1" x14ac:dyDescent="0.2">
      <c r="A2297">
        <v>41</v>
      </c>
      <c r="B2297" t="s">
        <v>80</v>
      </c>
      <c r="C2297" t="s">
        <v>55</v>
      </c>
      <c r="D2297" t="s">
        <v>122</v>
      </c>
      <c r="E2297">
        <v>17.28</v>
      </c>
      <c r="F2297">
        <v>145.28</v>
      </c>
      <c r="G2297">
        <v>-17.466699999999999</v>
      </c>
      <c r="H2297">
        <v>145.4667</v>
      </c>
      <c r="I2297">
        <v>1077</v>
      </c>
      <c r="J2297" t="s">
        <v>40</v>
      </c>
      <c r="K2297" s="1">
        <v>35334</v>
      </c>
      <c r="L2297" t="s">
        <v>123</v>
      </c>
      <c r="M2297" t="s">
        <v>124</v>
      </c>
      <c r="N2297" t="s">
        <v>24</v>
      </c>
      <c r="O2297" t="s">
        <v>15</v>
      </c>
      <c r="P2297" t="s">
        <v>26</v>
      </c>
      <c r="Q2297">
        <v>1</v>
      </c>
      <c r="R2297">
        <v>29.78</v>
      </c>
      <c r="X2297" t="s">
        <v>125</v>
      </c>
    </row>
    <row r="2298" spans="1:24" hidden="1" x14ac:dyDescent="0.2">
      <c r="A2298">
        <v>41</v>
      </c>
      <c r="B2298" t="s">
        <v>80</v>
      </c>
      <c r="C2298" t="s">
        <v>55</v>
      </c>
      <c r="D2298" t="s">
        <v>122</v>
      </c>
      <c r="E2298">
        <v>17.28</v>
      </c>
      <c r="F2298">
        <v>145.28</v>
      </c>
      <c r="G2298">
        <v>-17.466699999999999</v>
      </c>
      <c r="H2298">
        <v>145.4667</v>
      </c>
      <c r="I2298">
        <v>1077</v>
      </c>
      <c r="J2298" t="s">
        <v>40</v>
      </c>
      <c r="K2298" s="1">
        <v>35334</v>
      </c>
      <c r="L2298" t="s">
        <v>123</v>
      </c>
      <c r="M2298" t="s">
        <v>124</v>
      </c>
      <c r="N2298" t="s">
        <v>24</v>
      </c>
      <c r="O2298" t="s">
        <v>15</v>
      </c>
      <c r="P2298" t="s">
        <v>26</v>
      </c>
      <c r="Q2298">
        <v>2</v>
      </c>
      <c r="R2298">
        <v>29.07</v>
      </c>
      <c r="X2298" t="s">
        <v>125</v>
      </c>
    </row>
    <row r="2299" spans="1:24" hidden="1" x14ac:dyDescent="0.2">
      <c r="A2299">
        <v>41</v>
      </c>
      <c r="B2299" t="s">
        <v>80</v>
      </c>
      <c r="C2299" t="s">
        <v>55</v>
      </c>
      <c r="D2299" t="s">
        <v>122</v>
      </c>
      <c r="E2299">
        <v>17.28</v>
      </c>
      <c r="F2299">
        <v>145.28</v>
      </c>
      <c r="G2299">
        <v>-17.466699999999999</v>
      </c>
      <c r="H2299">
        <v>145.4667</v>
      </c>
      <c r="I2299">
        <v>1077</v>
      </c>
      <c r="J2299" t="s">
        <v>40</v>
      </c>
      <c r="K2299" s="1">
        <v>35334</v>
      </c>
      <c r="L2299" t="s">
        <v>123</v>
      </c>
      <c r="M2299" t="s">
        <v>124</v>
      </c>
      <c r="N2299" t="s">
        <v>24</v>
      </c>
      <c r="O2299" t="s">
        <v>15</v>
      </c>
      <c r="P2299" t="s">
        <v>26</v>
      </c>
      <c r="Q2299">
        <v>3</v>
      </c>
      <c r="R2299">
        <v>26.56</v>
      </c>
      <c r="X2299" t="s">
        <v>125</v>
      </c>
    </row>
    <row r="2300" spans="1:24" hidden="1" x14ac:dyDescent="0.2">
      <c r="A2300">
        <v>41</v>
      </c>
      <c r="B2300" t="s">
        <v>80</v>
      </c>
      <c r="C2300" t="s">
        <v>55</v>
      </c>
      <c r="D2300" t="s">
        <v>122</v>
      </c>
      <c r="E2300">
        <v>17.28</v>
      </c>
      <c r="F2300">
        <v>145.28</v>
      </c>
      <c r="G2300">
        <v>-17.466699999999999</v>
      </c>
      <c r="H2300">
        <v>145.4667</v>
      </c>
      <c r="I2300">
        <v>1077</v>
      </c>
      <c r="J2300" t="s">
        <v>40</v>
      </c>
      <c r="K2300" s="1">
        <v>35334</v>
      </c>
      <c r="L2300" t="s">
        <v>123</v>
      </c>
      <c r="M2300" t="s">
        <v>124</v>
      </c>
      <c r="N2300" t="s">
        <v>24</v>
      </c>
      <c r="O2300" t="s">
        <v>15</v>
      </c>
      <c r="P2300" t="s">
        <v>26</v>
      </c>
      <c r="Q2300">
        <v>4</v>
      </c>
      <c r="R2300">
        <v>29.81</v>
      </c>
      <c r="X2300" t="s">
        <v>125</v>
      </c>
    </row>
    <row r="2301" spans="1:24" hidden="1" x14ac:dyDescent="0.2">
      <c r="A2301">
        <v>41</v>
      </c>
      <c r="B2301" t="s">
        <v>80</v>
      </c>
      <c r="C2301" t="s">
        <v>55</v>
      </c>
      <c r="D2301" t="s">
        <v>122</v>
      </c>
      <c r="E2301">
        <v>17.28</v>
      </c>
      <c r="F2301">
        <v>145.28</v>
      </c>
      <c r="G2301">
        <v>-17.466699999999999</v>
      </c>
      <c r="H2301">
        <v>145.4667</v>
      </c>
      <c r="I2301">
        <v>1077</v>
      </c>
      <c r="J2301" t="s">
        <v>40</v>
      </c>
      <c r="K2301" s="1">
        <v>35334</v>
      </c>
      <c r="L2301" t="s">
        <v>123</v>
      </c>
      <c r="M2301" t="s">
        <v>124</v>
      </c>
      <c r="N2301" t="s">
        <v>24</v>
      </c>
      <c r="O2301" t="s">
        <v>15</v>
      </c>
      <c r="P2301" t="s">
        <v>26</v>
      </c>
      <c r="Q2301">
        <v>5</v>
      </c>
      <c r="R2301">
        <v>27.04</v>
      </c>
      <c r="X2301" t="s">
        <v>125</v>
      </c>
    </row>
    <row r="2302" spans="1:24" hidden="1" x14ac:dyDescent="0.2">
      <c r="A2302">
        <v>41</v>
      </c>
      <c r="B2302" t="s">
        <v>80</v>
      </c>
      <c r="C2302" t="s">
        <v>55</v>
      </c>
      <c r="D2302" t="s">
        <v>122</v>
      </c>
      <c r="E2302">
        <v>17.28</v>
      </c>
      <c r="F2302">
        <v>145.28</v>
      </c>
      <c r="G2302">
        <v>-17.466699999999999</v>
      </c>
      <c r="H2302">
        <v>145.4667</v>
      </c>
      <c r="I2302">
        <v>1077</v>
      </c>
      <c r="J2302" t="s">
        <v>40</v>
      </c>
      <c r="K2302" s="1">
        <v>35334</v>
      </c>
      <c r="L2302" t="s">
        <v>123</v>
      </c>
      <c r="M2302" t="s">
        <v>124</v>
      </c>
      <c r="N2302" t="s">
        <v>24</v>
      </c>
      <c r="O2302" t="s">
        <v>15</v>
      </c>
      <c r="P2302" t="s">
        <v>26</v>
      </c>
      <c r="Q2302">
        <v>6</v>
      </c>
      <c r="R2302">
        <v>33.67</v>
      </c>
      <c r="X2302" t="s">
        <v>125</v>
      </c>
    </row>
    <row r="2303" spans="1:24" hidden="1" x14ac:dyDescent="0.2">
      <c r="A2303">
        <v>41</v>
      </c>
      <c r="B2303" t="s">
        <v>80</v>
      </c>
      <c r="C2303" t="s">
        <v>55</v>
      </c>
      <c r="D2303" t="s">
        <v>122</v>
      </c>
      <c r="E2303">
        <v>17.28</v>
      </c>
      <c r="F2303">
        <v>145.28</v>
      </c>
      <c r="G2303">
        <v>-17.466699999999999</v>
      </c>
      <c r="H2303">
        <v>145.4667</v>
      </c>
      <c r="I2303">
        <v>1077</v>
      </c>
      <c r="J2303" t="s">
        <v>40</v>
      </c>
      <c r="K2303" s="1">
        <v>35334</v>
      </c>
      <c r="L2303" t="s">
        <v>123</v>
      </c>
      <c r="M2303" t="s">
        <v>124</v>
      </c>
      <c r="N2303" t="s">
        <v>24</v>
      </c>
      <c r="O2303" t="s">
        <v>15</v>
      </c>
      <c r="P2303" t="s">
        <v>26</v>
      </c>
      <c r="Q2303">
        <v>7</v>
      </c>
      <c r="R2303">
        <v>33.520000000000003</v>
      </c>
      <c r="X2303" t="s">
        <v>125</v>
      </c>
    </row>
    <row r="2304" spans="1:24" hidden="1" x14ac:dyDescent="0.2">
      <c r="A2304">
        <v>41</v>
      </c>
      <c r="B2304" t="s">
        <v>80</v>
      </c>
      <c r="C2304" t="s">
        <v>55</v>
      </c>
      <c r="D2304" t="s">
        <v>122</v>
      </c>
      <c r="E2304">
        <v>17.28</v>
      </c>
      <c r="F2304">
        <v>145.28</v>
      </c>
      <c r="G2304">
        <v>-17.466699999999999</v>
      </c>
      <c r="H2304">
        <v>145.4667</v>
      </c>
      <c r="I2304">
        <v>1077</v>
      </c>
      <c r="J2304" t="s">
        <v>40</v>
      </c>
      <c r="K2304" s="1">
        <v>35334</v>
      </c>
      <c r="L2304" t="s">
        <v>123</v>
      </c>
      <c r="M2304" t="s">
        <v>124</v>
      </c>
      <c r="N2304" t="s">
        <v>24</v>
      </c>
      <c r="O2304" t="s">
        <v>15</v>
      </c>
      <c r="P2304" t="s">
        <v>26</v>
      </c>
      <c r="Q2304">
        <v>8</v>
      </c>
      <c r="R2304">
        <v>27.02</v>
      </c>
      <c r="X2304" t="s">
        <v>125</v>
      </c>
    </row>
    <row r="2305" spans="1:24" hidden="1" x14ac:dyDescent="0.2">
      <c r="A2305">
        <v>41</v>
      </c>
      <c r="B2305" t="s">
        <v>80</v>
      </c>
      <c r="C2305" t="s">
        <v>55</v>
      </c>
      <c r="D2305" t="s">
        <v>122</v>
      </c>
      <c r="E2305">
        <v>17.28</v>
      </c>
      <c r="F2305">
        <v>145.28</v>
      </c>
      <c r="G2305">
        <v>-17.466699999999999</v>
      </c>
      <c r="H2305">
        <v>145.4667</v>
      </c>
      <c r="I2305">
        <v>1077</v>
      </c>
      <c r="J2305" t="s">
        <v>40</v>
      </c>
      <c r="K2305" s="1">
        <v>35334</v>
      </c>
      <c r="L2305" t="s">
        <v>123</v>
      </c>
      <c r="M2305" t="s">
        <v>124</v>
      </c>
      <c r="N2305" t="s">
        <v>24</v>
      </c>
      <c r="O2305" t="s">
        <v>15</v>
      </c>
      <c r="P2305" t="s">
        <v>26</v>
      </c>
      <c r="Q2305">
        <v>9</v>
      </c>
      <c r="R2305">
        <v>29.21</v>
      </c>
      <c r="X2305" t="s">
        <v>125</v>
      </c>
    </row>
    <row r="2306" spans="1:24" hidden="1" x14ac:dyDescent="0.2">
      <c r="A2306">
        <v>41</v>
      </c>
      <c r="B2306" t="s">
        <v>80</v>
      </c>
      <c r="C2306" t="s">
        <v>55</v>
      </c>
      <c r="D2306" t="s">
        <v>122</v>
      </c>
      <c r="E2306">
        <v>17.28</v>
      </c>
      <c r="F2306">
        <v>145.28</v>
      </c>
      <c r="G2306">
        <v>-17.466699999999999</v>
      </c>
      <c r="H2306">
        <v>145.4667</v>
      </c>
      <c r="I2306">
        <v>1077</v>
      </c>
      <c r="J2306" t="s">
        <v>40</v>
      </c>
      <c r="K2306" s="1">
        <v>35334</v>
      </c>
      <c r="L2306" t="s">
        <v>123</v>
      </c>
      <c r="M2306" t="s">
        <v>124</v>
      </c>
      <c r="N2306" t="s">
        <v>24</v>
      </c>
      <c r="O2306" t="s">
        <v>15</v>
      </c>
      <c r="P2306" t="s">
        <v>26</v>
      </c>
      <c r="Q2306">
        <v>10</v>
      </c>
      <c r="R2306">
        <v>28.01</v>
      </c>
      <c r="X2306" t="s">
        <v>125</v>
      </c>
    </row>
    <row r="2307" spans="1:24" x14ac:dyDescent="0.2">
      <c r="A2307">
        <v>41</v>
      </c>
      <c r="B2307" t="s">
        <v>80</v>
      </c>
      <c r="C2307" t="s">
        <v>55</v>
      </c>
      <c r="D2307" t="s">
        <v>122</v>
      </c>
      <c r="E2307">
        <v>17.28</v>
      </c>
      <c r="F2307">
        <v>145.28</v>
      </c>
      <c r="G2307">
        <v>-17.466699999999999</v>
      </c>
      <c r="H2307">
        <v>145.4667</v>
      </c>
      <c r="I2307">
        <v>1077</v>
      </c>
      <c r="J2307" t="s">
        <v>40</v>
      </c>
      <c r="K2307" s="1">
        <v>35334</v>
      </c>
      <c r="L2307" t="s">
        <v>123</v>
      </c>
      <c r="M2307" t="s">
        <v>124</v>
      </c>
      <c r="N2307" t="s">
        <v>24</v>
      </c>
      <c r="O2307" t="s">
        <v>15</v>
      </c>
      <c r="P2307" t="s">
        <v>27</v>
      </c>
      <c r="Q2307">
        <v>1</v>
      </c>
      <c r="R2307">
        <v>19.489999999999998</v>
      </c>
      <c r="X2307" t="s">
        <v>125</v>
      </c>
    </row>
    <row r="2308" spans="1:24" x14ac:dyDescent="0.2">
      <c r="A2308">
        <v>41</v>
      </c>
      <c r="B2308" t="s">
        <v>80</v>
      </c>
      <c r="C2308" t="s">
        <v>55</v>
      </c>
      <c r="D2308" t="s">
        <v>122</v>
      </c>
      <c r="E2308">
        <v>17.28</v>
      </c>
      <c r="F2308">
        <v>145.28</v>
      </c>
      <c r="G2308">
        <v>-17.466699999999999</v>
      </c>
      <c r="H2308">
        <v>145.4667</v>
      </c>
      <c r="I2308">
        <v>1077</v>
      </c>
      <c r="J2308" t="s">
        <v>40</v>
      </c>
      <c r="K2308" s="1">
        <v>35334</v>
      </c>
      <c r="L2308" t="s">
        <v>123</v>
      </c>
      <c r="M2308" t="s">
        <v>124</v>
      </c>
      <c r="N2308" t="s">
        <v>24</v>
      </c>
      <c r="O2308" t="s">
        <v>15</v>
      </c>
      <c r="P2308" t="s">
        <v>27</v>
      </c>
      <c r="Q2308">
        <v>2</v>
      </c>
      <c r="R2308">
        <v>17.149999999999999</v>
      </c>
      <c r="X2308" t="s">
        <v>125</v>
      </c>
    </row>
    <row r="2309" spans="1:24" x14ac:dyDescent="0.2">
      <c r="A2309">
        <v>41</v>
      </c>
      <c r="B2309" t="s">
        <v>80</v>
      </c>
      <c r="C2309" t="s">
        <v>55</v>
      </c>
      <c r="D2309" t="s">
        <v>122</v>
      </c>
      <c r="E2309">
        <v>17.28</v>
      </c>
      <c r="F2309">
        <v>145.28</v>
      </c>
      <c r="G2309">
        <v>-17.466699999999999</v>
      </c>
      <c r="H2309">
        <v>145.4667</v>
      </c>
      <c r="I2309">
        <v>1077</v>
      </c>
      <c r="J2309" t="s">
        <v>40</v>
      </c>
      <c r="K2309" s="1">
        <v>35334</v>
      </c>
      <c r="L2309" t="s">
        <v>123</v>
      </c>
      <c r="M2309" t="s">
        <v>124</v>
      </c>
      <c r="N2309" t="s">
        <v>24</v>
      </c>
      <c r="O2309" t="s">
        <v>15</v>
      </c>
      <c r="P2309" t="s">
        <v>27</v>
      </c>
      <c r="Q2309">
        <v>3</v>
      </c>
      <c r="R2309">
        <v>20.399999999999999</v>
      </c>
      <c r="X2309" t="s">
        <v>125</v>
      </c>
    </row>
    <row r="2310" spans="1:24" x14ac:dyDescent="0.2">
      <c r="A2310">
        <v>41</v>
      </c>
      <c r="B2310" t="s">
        <v>80</v>
      </c>
      <c r="C2310" t="s">
        <v>55</v>
      </c>
      <c r="D2310" t="s">
        <v>122</v>
      </c>
      <c r="E2310">
        <v>17.28</v>
      </c>
      <c r="F2310">
        <v>145.28</v>
      </c>
      <c r="G2310">
        <v>-17.466699999999999</v>
      </c>
      <c r="H2310">
        <v>145.4667</v>
      </c>
      <c r="I2310">
        <v>1077</v>
      </c>
      <c r="J2310" t="s">
        <v>40</v>
      </c>
      <c r="K2310" s="1">
        <v>35334</v>
      </c>
      <c r="L2310" t="s">
        <v>123</v>
      </c>
      <c r="M2310" t="s">
        <v>124</v>
      </c>
      <c r="N2310" t="s">
        <v>24</v>
      </c>
      <c r="O2310" t="s">
        <v>15</v>
      </c>
      <c r="P2310" t="s">
        <v>27</v>
      </c>
      <c r="Q2310">
        <v>4</v>
      </c>
      <c r="R2310">
        <v>18.920000000000002</v>
      </c>
      <c r="X2310" t="s">
        <v>125</v>
      </c>
    </row>
    <row r="2311" spans="1:24" x14ac:dyDescent="0.2">
      <c r="A2311">
        <v>41</v>
      </c>
      <c r="B2311" t="s">
        <v>80</v>
      </c>
      <c r="C2311" t="s">
        <v>55</v>
      </c>
      <c r="D2311" t="s">
        <v>122</v>
      </c>
      <c r="E2311">
        <v>17.28</v>
      </c>
      <c r="F2311">
        <v>145.28</v>
      </c>
      <c r="G2311">
        <v>-17.466699999999999</v>
      </c>
      <c r="H2311">
        <v>145.4667</v>
      </c>
      <c r="I2311">
        <v>1077</v>
      </c>
      <c r="J2311" t="s">
        <v>40</v>
      </c>
      <c r="K2311" s="1">
        <v>35334</v>
      </c>
      <c r="L2311" t="s">
        <v>123</v>
      </c>
      <c r="M2311" t="s">
        <v>124</v>
      </c>
      <c r="N2311" t="s">
        <v>24</v>
      </c>
      <c r="O2311" t="s">
        <v>15</v>
      </c>
      <c r="P2311" t="s">
        <v>27</v>
      </c>
      <c r="Q2311">
        <v>5</v>
      </c>
      <c r="R2311">
        <v>16.57</v>
      </c>
      <c r="X2311" t="s">
        <v>125</v>
      </c>
    </row>
    <row r="2312" spans="1:24" x14ac:dyDescent="0.2">
      <c r="A2312">
        <v>41</v>
      </c>
      <c r="B2312" t="s">
        <v>80</v>
      </c>
      <c r="C2312" t="s">
        <v>55</v>
      </c>
      <c r="D2312" t="s">
        <v>122</v>
      </c>
      <c r="E2312">
        <v>17.28</v>
      </c>
      <c r="F2312">
        <v>145.28</v>
      </c>
      <c r="G2312">
        <v>-17.466699999999999</v>
      </c>
      <c r="H2312">
        <v>145.4667</v>
      </c>
      <c r="I2312">
        <v>1077</v>
      </c>
      <c r="J2312" t="s">
        <v>40</v>
      </c>
      <c r="K2312" s="1">
        <v>35334</v>
      </c>
      <c r="L2312" t="s">
        <v>123</v>
      </c>
      <c r="M2312" t="s">
        <v>124</v>
      </c>
      <c r="N2312" t="s">
        <v>24</v>
      </c>
      <c r="O2312" t="s">
        <v>15</v>
      </c>
      <c r="P2312" t="s">
        <v>27</v>
      </c>
      <c r="Q2312">
        <v>6</v>
      </c>
      <c r="R2312">
        <v>16.52</v>
      </c>
      <c r="X2312" t="s">
        <v>125</v>
      </c>
    </row>
    <row r="2313" spans="1:24" x14ac:dyDescent="0.2">
      <c r="A2313">
        <v>41</v>
      </c>
      <c r="B2313" t="s">
        <v>80</v>
      </c>
      <c r="C2313" t="s">
        <v>55</v>
      </c>
      <c r="D2313" t="s">
        <v>122</v>
      </c>
      <c r="E2313">
        <v>17.28</v>
      </c>
      <c r="F2313">
        <v>145.28</v>
      </c>
      <c r="G2313">
        <v>-17.466699999999999</v>
      </c>
      <c r="H2313">
        <v>145.4667</v>
      </c>
      <c r="I2313">
        <v>1077</v>
      </c>
      <c r="J2313" t="s">
        <v>40</v>
      </c>
      <c r="K2313" s="1">
        <v>35334</v>
      </c>
      <c r="L2313" t="s">
        <v>123</v>
      </c>
      <c r="M2313" t="s">
        <v>124</v>
      </c>
      <c r="N2313" t="s">
        <v>24</v>
      </c>
      <c r="O2313" t="s">
        <v>15</v>
      </c>
      <c r="P2313" t="s">
        <v>27</v>
      </c>
      <c r="Q2313">
        <v>7</v>
      </c>
      <c r="R2313">
        <v>18.8</v>
      </c>
      <c r="X2313" t="s">
        <v>125</v>
      </c>
    </row>
    <row r="2314" spans="1:24" x14ac:dyDescent="0.2">
      <c r="A2314">
        <v>41</v>
      </c>
      <c r="B2314" t="s">
        <v>80</v>
      </c>
      <c r="C2314" t="s">
        <v>55</v>
      </c>
      <c r="D2314" t="s">
        <v>122</v>
      </c>
      <c r="E2314">
        <v>17.28</v>
      </c>
      <c r="F2314">
        <v>145.28</v>
      </c>
      <c r="G2314">
        <v>-17.466699999999999</v>
      </c>
      <c r="H2314">
        <v>145.4667</v>
      </c>
      <c r="I2314">
        <v>1077</v>
      </c>
      <c r="J2314" t="s">
        <v>40</v>
      </c>
      <c r="K2314" s="1">
        <v>35334</v>
      </c>
      <c r="L2314" t="s">
        <v>123</v>
      </c>
      <c r="M2314" t="s">
        <v>124</v>
      </c>
      <c r="N2314" t="s">
        <v>24</v>
      </c>
      <c r="O2314" t="s">
        <v>15</v>
      </c>
      <c r="P2314" t="s">
        <v>27</v>
      </c>
      <c r="Q2314">
        <v>8</v>
      </c>
      <c r="R2314">
        <v>14.83</v>
      </c>
      <c r="X2314" t="s">
        <v>125</v>
      </c>
    </row>
    <row r="2315" spans="1:24" x14ac:dyDescent="0.2">
      <c r="A2315">
        <v>41</v>
      </c>
      <c r="B2315" t="s">
        <v>80</v>
      </c>
      <c r="C2315" t="s">
        <v>55</v>
      </c>
      <c r="D2315" t="s">
        <v>122</v>
      </c>
      <c r="E2315">
        <v>17.28</v>
      </c>
      <c r="F2315">
        <v>145.28</v>
      </c>
      <c r="G2315">
        <v>-17.466699999999999</v>
      </c>
      <c r="H2315">
        <v>145.4667</v>
      </c>
      <c r="I2315">
        <v>1077</v>
      </c>
      <c r="J2315" t="s">
        <v>40</v>
      </c>
      <c r="K2315" s="1">
        <v>35334</v>
      </c>
      <c r="L2315" t="s">
        <v>123</v>
      </c>
      <c r="M2315" t="s">
        <v>124</v>
      </c>
      <c r="N2315" t="s">
        <v>24</v>
      </c>
      <c r="O2315" t="s">
        <v>15</v>
      </c>
      <c r="P2315" t="s">
        <v>27</v>
      </c>
      <c r="Q2315">
        <v>9</v>
      </c>
      <c r="R2315">
        <v>17.600000000000001</v>
      </c>
      <c r="X2315" t="s">
        <v>125</v>
      </c>
    </row>
    <row r="2316" spans="1:24" x14ac:dyDescent="0.2">
      <c r="A2316">
        <v>41</v>
      </c>
      <c r="B2316" t="s">
        <v>80</v>
      </c>
      <c r="C2316" t="s">
        <v>55</v>
      </c>
      <c r="D2316" t="s">
        <v>122</v>
      </c>
      <c r="E2316">
        <v>17.28</v>
      </c>
      <c r="F2316">
        <v>145.28</v>
      </c>
      <c r="G2316">
        <v>-17.466699999999999</v>
      </c>
      <c r="H2316">
        <v>145.4667</v>
      </c>
      <c r="I2316">
        <v>1077</v>
      </c>
      <c r="J2316" t="s">
        <v>40</v>
      </c>
      <c r="K2316" s="1">
        <v>35334</v>
      </c>
      <c r="L2316" t="s">
        <v>123</v>
      </c>
      <c r="M2316" t="s">
        <v>124</v>
      </c>
      <c r="N2316" t="s">
        <v>24</v>
      </c>
      <c r="O2316" t="s">
        <v>15</v>
      </c>
      <c r="P2316" t="s">
        <v>27</v>
      </c>
      <c r="Q2316">
        <v>10</v>
      </c>
      <c r="R2316">
        <v>19.399999999999999</v>
      </c>
      <c r="X2316" t="s">
        <v>125</v>
      </c>
    </row>
    <row r="2317" spans="1:24" hidden="1" x14ac:dyDescent="0.2">
      <c r="A2317">
        <v>42</v>
      </c>
      <c r="B2317" t="s">
        <v>80</v>
      </c>
      <c r="C2317" t="s">
        <v>55</v>
      </c>
      <c r="D2317" t="s">
        <v>126</v>
      </c>
      <c r="E2317">
        <v>18.2</v>
      </c>
      <c r="F2317">
        <v>145.22</v>
      </c>
      <c r="G2317">
        <v>-18.033000000000001</v>
      </c>
      <c r="H2317">
        <v>145.36670000000001</v>
      </c>
      <c r="I2317">
        <v>606</v>
      </c>
      <c r="K2317" s="1">
        <v>4781</v>
      </c>
      <c r="L2317" t="s">
        <v>135</v>
      </c>
      <c r="M2317" t="s">
        <v>127</v>
      </c>
      <c r="N2317" t="s">
        <v>14</v>
      </c>
      <c r="O2317" t="s">
        <v>15</v>
      </c>
      <c r="P2317" t="s">
        <v>27</v>
      </c>
      <c r="Q2317">
        <v>1</v>
      </c>
      <c r="R2317">
        <v>9.83</v>
      </c>
      <c r="S2317">
        <f>340*165</f>
        <v>56100</v>
      </c>
      <c r="T2317">
        <f>335*90</f>
        <v>30150</v>
      </c>
      <c r="U2317">
        <f>S2317/T2317</f>
        <v>1.8606965174129353</v>
      </c>
      <c r="V2317">
        <v>431</v>
      </c>
      <c r="X2317" t="s">
        <v>128</v>
      </c>
    </row>
    <row r="2318" spans="1:24" hidden="1" x14ac:dyDescent="0.2">
      <c r="A2318">
        <v>42</v>
      </c>
      <c r="B2318" t="s">
        <v>80</v>
      </c>
      <c r="C2318" t="s">
        <v>55</v>
      </c>
      <c r="D2318" t="s">
        <v>126</v>
      </c>
      <c r="E2318">
        <v>18.2</v>
      </c>
      <c r="F2318">
        <v>145.22</v>
      </c>
      <c r="G2318">
        <v>-18.033000000000001</v>
      </c>
      <c r="H2318">
        <v>145.36670000000001</v>
      </c>
      <c r="I2318">
        <v>606</v>
      </c>
      <c r="K2318" s="1">
        <v>4781</v>
      </c>
      <c r="L2318" t="s">
        <v>135</v>
      </c>
      <c r="M2318" t="s">
        <v>127</v>
      </c>
      <c r="N2318" t="s">
        <v>14</v>
      </c>
      <c r="O2318" t="s">
        <v>15</v>
      </c>
      <c r="P2318" t="s">
        <v>27</v>
      </c>
      <c r="Q2318">
        <v>2</v>
      </c>
      <c r="R2318">
        <v>9.57</v>
      </c>
      <c r="S2318">
        <f t="shared" ref="S2318:S2368" si="119">340*165</f>
        <v>56100</v>
      </c>
      <c r="T2318">
        <f t="shared" ref="T2318:T2368" si="120">335*90</f>
        <v>30150</v>
      </c>
      <c r="U2318">
        <f t="shared" ref="U2318:U2368" si="121">S2318/T2318</f>
        <v>1.8606965174129353</v>
      </c>
      <c r="V2318">
        <v>431</v>
      </c>
      <c r="X2318" t="s">
        <v>128</v>
      </c>
    </row>
    <row r="2319" spans="1:24" hidden="1" x14ac:dyDescent="0.2">
      <c r="A2319">
        <v>42</v>
      </c>
      <c r="B2319" t="s">
        <v>80</v>
      </c>
      <c r="C2319" t="s">
        <v>55</v>
      </c>
      <c r="D2319" t="s">
        <v>126</v>
      </c>
      <c r="E2319">
        <v>18.2</v>
      </c>
      <c r="F2319">
        <v>145.22</v>
      </c>
      <c r="G2319">
        <v>-18.033000000000001</v>
      </c>
      <c r="H2319">
        <v>145.36670000000001</v>
      </c>
      <c r="I2319">
        <v>606</v>
      </c>
      <c r="K2319" s="1">
        <v>4781</v>
      </c>
      <c r="L2319" t="s">
        <v>135</v>
      </c>
      <c r="M2319" t="s">
        <v>127</v>
      </c>
      <c r="N2319" t="s">
        <v>14</v>
      </c>
      <c r="O2319" t="s">
        <v>15</v>
      </c>
      <c r="P2319" t="s">
        <v>27</v>
      </c>
      <c r="Q2319">
        <v>3</v>
      </c>
      <c r="R2319">
        <v>16.3</v>
      </c>
      <c r="S2319">
        <f t="shared" si="119"/>
        <v>56100</v>
      </c>
      <c r="T2319">
        <f t="shared" si="120"/>
        <v>30150</v>
      </c>
      <c r="U2319">
        <f t="shared" si="121"/>
        <v>1.8606965174129353</v>
      </c>
      <c r="V2319">
        <v>431</v>
      </c>
      <c r="X2319" t="s">
        <v>128</v>
      </c>
    </row>
    <row r="2320" spans="1:24" hidden="1" x14ac:dyDescent="0.2">
      <c r="A2320">
        <v>42</v>
      </c>
      <c r="B2320" t="s">
        <v>80</v>
      </c>
      <c r="C2320" t="s">
        <v>55</v>
      </c>
      <c r="D2320" t="s">
        <v>126</v>
      </c>
      <c r="E2320">
        <v>18.2</v>
      </c>
      <c r="F2320">
        <v>145.22</v>
      </c>
      <c r="G2320">
        <v>-18.033000000000001</v>
      </c>
      <c r="H2320">
        <v>145.36670000000001</v>
      </c>
      <c r="I2320">
        <v>606</v>
      </c>
      <c r="K2320" s="1">
        <v>4781</v>
      </c>
      <c r="L2320" t="s">
        <v>135</v>
      </c>
      <c r="M2320" t="s">
        <v>127</v>
      </c>
      <c r="N2320" t="s">
        <v>14</v>
      </c>
      <c r="O2320" t="s">
        <v>15</v>
      </c>
      <c r="P2320" t="s">
        <v>27</v>
      </c>
      <c r="Q2320">
        <v>4</v>
      </c>
      <c r="R2320">
        <v>13.27</v>
      </c>
      <c r="S2320">
        <f t="shared" si="119"/>
        <v>56100</v>
      </c>
      <c r="T2320">
        <f t="shared" si="120"/>
        <v>30150</v>
      </c>
      <c r="U2320">
        <f t="shared" si="121"/>
        <v>1.8606965174129353</v>
      </c>
      <c r="V2320">
        <v>431</v>
      </c>
      <c r="X2320" t="s">
        <v>128</v>
      </c>
    </row>
    <row r="2321" spans="1:24" hidden="1" x14ac:dyDescent="0.2">
      <c r="A2321">
        <v>42</v>
      </c>
      <c r="B2321" t="s">
        <v>80</v>
      </c>
      <c r="C2321" t="s">
        <v>55</v>
      </c>
      <c r="D2321" t="s">
        <v>126</v>
      </c>
      <c r="E2321">
        <v>18.2</v>
      </c>
      <c r="F2321">
        <v>145.22</v>
      </c>
      <c r="G2321">
        <v>-18.033000000000001</v>
      </c>
      <c r="H2321">
        <v>145.36670000000001</v>
      </c>
      <c r="I2321">
        <v>606</v>
      </c>
      <c r="K2321" s="1">
        <v>4781</v>
      </c>
      <c r="L2321" t="s">
        <v>135</v>
      </c>
      <c r="M2321" t="s">
        <v>127</v>
      </c>
      <c r="N2321" t="s">
        <v>14</v>
      </c>
      <c r="O2321" t="s">
        <v>15</v>
      </c>
      <c r="P2321" t="s">
        <v>27</v>
      </c>
      <c r="Q2321">
        <v>5</v>
      </c>
      <c r="R2321">
        <v>17.07</v>
      </c>
      <c r="S2321">
        <f t="shared" si="119"/>
        <v>56100</v>
      </c>
      <c r="T2321">
        <f t="shared" si="120"/>
        <v>30150</v>
      </c>
      <c r="U2321">
        <f t="shared" si="121"/>
        <v>1.8606965174129353</v>
      </c>
      <c r="V2321">
        <v>431</v>
      </c>
      <c r="X2321" t="s">
        <v>128</v>
      </c>
    </row>
    <row r="2322" spans="1:24" hidden="1" x14ac:dyDescent="0.2">
      <c r="A2322">
        <v>42</v>
      </c>
      <c r="B2322" t="s">
        <v>80</v>
      </c>
      <c r="C2322" t="s">
        <v>55</v>
      </c>
      <c r="D2322" t="s">
        <v>126</v>
      </c>
      <c r="E2322">
        <v>18.2</v>
      </c>
      <c r="F2322">
        <v>145.22</v>
      </c>
      <c r="G2322">
        <v>-18.033000000000001</v>
      </c>
      <c r="H2322">
        <v>145.36670000000001</v>
      </c>
      <c r="I2322">
        <v>606</v>
      </c>
      <c r="K2322" s="1">
        <v>4781</v>
      </c>
      <c r="L2322" t="s">
        <v>135</v>
      </c>
      <c r="M2322" t="s">
        <v>127</v>
      </c>
      <c r="N2322" t="s">
        <v>14</v>
      </c>
      <c r="O2322" t="s">
        <v>15</v>
      </c>
      <c r="P2322" t="s">
        <v>27</v>
      </c>
      <c r="Q2322">
        <v>6</v>
      </c>
      <c r="R2322">
        <v>12.35</v>
      </c>
      <c r="S2322">
        <f t="shared" si="119"/>
        <v>56100</v>
      </c>
      <c r="T2322">
        <f t="shared" si="120"/>
        <v>30150</v>
      </c>
      <c r="U2322">
        <f t="shared" si="121"/>
        <v>1.8606965174129353</v>
      </c>
      <c r="V2322">
        <v>431</v>
      </c>
      <c r="X2322" t="s">
        <v>128</v>
      </c>
    </row>
    <row r="2323" spans="1:24" hidden="1" x14ac:dyDescent="0.2">
      <c r="A2323">
        <v>42</v>
      </c>
      <c r="B2323" t="s">
        <v>80</v>
      </c>
      <c r="C2323" t="s">
        <v>55</v>
      </c>
      <c r="D2323" t="s">
        <v>126</v>
      </c>
      <c r="E2323">
        <v>18.2</v>
      </c>
      <c r="F2323">
        <v>145.22</v>
      </c>
      <c r="G2323">
        <v>-18.033000000000001</v>
      </c>
      <c r="H2323">
        <v>145.36670000000001</v>
      </c>
      <c r="I2323">
        <v>606</v>
      </c>
      <c r="K2323" s="1">
        <v>4781</v>
      </c>
      <c r="L2323" t="s">
        <v>135</v>
      </c>
      <c r="M2323" t="s">
        <v>127</v>
      </c>
      <c r="N2323" t="s">
        <v>14</v>
      </c>
      <c r="O2323" t="s">
        <v>15</v>
      </c>
      <c r="P2323" t="s">
        <v>27</v>
      </c>
      <c r="Q2323">
        <v>7</v>
      </c>
      <c r="R2323">
        <v>14.7</v>
      </c>
      <c r="S2323">
        <f t="shared" si="119"/>
        <v>56100</v>
      </c>
      <c r="T2323">
        <f t="shared" si="120"/>
        <v>30150</v>
      </c>
      <c r="U2323">
        <f t="shared" si="121"/>
        <v>1.8606965174129353</v>
      </c>
      <c r="V2323">
        <v>431</v>
      </c>
      <c r="X2323" t="s">
        <v>128</v>
      </c>
    </row>
    <row r="2324" spans="1:24" hidden="1" x14ac:dyDescent="0.2">
      <c r="A2324">
        <v>42</v>
      </c>
      <c r="B2324" t="s">
        <v>80</v>
      </c>
      <c r="C2324" t="s">
        <v>55</v>
      </c>
      <c r="D2324" t="s">
        <v>126</v>
      </c>
      <c r="E2324">
        <v>18.2</v>
      </c>
      <c r="F2324">
        <v>145.22</v>
      </c>
      <c r="G2324">
        <v>-18.033000000000001</v>
      </c>
      <c r="H2324">
        <v>145.36670000000001</v>
      </c>
      <c r="I2324">
        <v>606</v>
      </c>
      <c r="K2324" s="1">
        <v>4781</v>
      </c>
      <c r="L2324" t="s">
        <v>135</v>
      </c>
      <c r="M2324" t="s">
        <v>127</v>
      </c>
      <c r="N2324" t="s">
        <v>14</v>
      </c>
      <c r="O2324" t="s">
        <v>15</v>
      </c>
      <c r="P2324" t="s">
        <v>27</v>
      </c>
      <c r="Q2324">
        <v>8</v>
      </c>
      <c r="R2324">
        <v>9.8699999999999992</v>
      </c>
      <c r="S2324">
        <f t="shared" si="119"/>
        <v>56100</v>
      </c>
      <c r="T2324">
        <f t="shared" si="120"/>
        <v>30150</v>
      </c>
      <c r="U2324">
        <f t="shared" si="121"/>
        <v>1.8606965174129353</v>
      </c>
      <c r="V2324">
        <v>431</v>
      </c>
      <c r="X2324" t="s">
        <v>128</v>
      </c>
    </row>
    <row r="2325" spans="1:24" hidden="1" x14ac:dyDescent="0.2">
      <c r="A2325">
        <v>42</v>
      </c>
      <c r="B2325" t="s">
        <v>80</v>
      </c>
      <c r="C2325" t="s">
        <v>55</v>
      </c>
      <c r="D2325" t="s">
        <v>126</v>
      </c>
      <c r="E2325">
        <v>18.2</v>
      </c>
      <c r="F2325">
        <v>145.22</v>
      </c>
      <c r="G2325">
        <v>-18.033000000000001</v>
      </c>
      <c r="H2325">
        <v>145.36670000000001</v>
      </c>
      <c r="I2325">
        <v>606</v>
      </c>
      <c r="K2325" s="1">
        <v>4781</v>
      </c>
      <c r="L2325" t="s">
        <v>135</v>
      </c>
      <c r="M2325" t="s">
        <v>127</v>
      </c>
      <c r="N2325" t="s">
        <v>14</v>
      </c>
      <c r="O2325" t="s">
        <v>15</v>
      </c>
      <c r="P2325" t="s">
        <v>27</v>
      </c>
      <c r="Q2325">
        <v>9</v>
      </c>
      <c r="R2325">
        <v>12.35</v>
      </c>
      <c r="S2325">
        <f t="shared" si="119"/>
        <v>56100</v>
      </c>
      <c r="T2325">
        <f t="shared" si="120"/>
        <v>30150</v>
      </c>
      <c r="U2325">
        <f t="shared" si="121"/>
        <v>1.8606965174129353</v>
      </c>
      <c r="V2325">
        <v>431</v>
      </c>
      <c r="X2325" t="s">
        <v>128</v>
      </c>
    </row>
    <row r="2326" spans="1:24" hidden="1" x14ac:dyDescent="0.2">
      <c r="A2326">
        <v>42</v>
      </c>
      <c r="B2326" t="s">
        <v>80</v>
      </c>
      <c r="C2326" t="s">
        <v>55</v>
      </c>
      <c r="D2326" t="s">
        <v>126</v>
      </c>
      <c r="E2326">
        <v>18.2</v>
      </c>
      <c r="F2326">
        <v>145.22</v>
      </c>
      <c r="G2326">
        <v>-18.033000000000001</v>
      </c>
      <c r="H2326">
        <v>145.36670000000001</v>
      </c>
      <c r="I2326">
        <v>606</v>
      </c>
      <c r="K2326" s="1">
        <v>4781</v>
      </c>
      <c r="L2326" t="s">
        <v>135</v>
      </c>
      <c r="M2326" t="s">
        <v>127</v>
      </c>
      <c r="N2326" t="s">
        <v>14</v>
      </c>
      <c r="O2326" t="s">
        <v>15</v>
      </c>
      <c r="P2326" t="s">
        <v>27</v>
      </c>
      <c r="Q2326">
        <v>10</v>
      </c>
      <c r="R2326">
        <v>12.63</v>
      </c>
      <c r="S2326">
        <f t="shared" si="119"/>
        <v>56100</v>
      </c>
      <c r="T2326">
        <f t="shared" si="120"/>
        <v>30150</v>
      </c>
      <c r="U2326">
        <f t="shared" si="121"/>
        <v>1.8606965174129353</v>
      </c>
      <c r="V2326">
        <v>431</v>
      </c>
      <c r="X2326" t="s">
        <v>128</v>
      </c>
    </row>
    <row r="2327" spans="1:24" hidden="1" x14ac:dyDescent="0.2">
      <c r="A2327">
        <v>42</v>
      </c>
      <c r="B2327" t="s">
        <v>80</v>
      </c>
      <c r="C2327" t="s">
        <v>55</v>
      </c>
      <c r="D2327" t="s">
        <v>126</v>
      </c>
      <c r="E2327">
        <v>18.2</v>
      </c>
      <c r="F2327">
        <v>145.22</v>
      </c>
      <c r="G2327">
        <v>-18.033000000000001</v>
      </c>
      <c r="H2327">
        <v>145.36670000000001</v>
      </c>
      <c r="I2327">
        <v>606</v>
      </c>
      <c r="K2327" s="1">
        <v>4781</v>
      </c>
      <c r="L2327" t="s">
        <v>135</v>
      </c>
      <c r="M2327" t="s">
        <v>127</v>
      </c>
      <c r="N2327" t="s">
        <v>14</v>
      </c>
      <c r="O2327" t="s">
        <v>18</v>
      </c>
      <c r="P2327" t="s">
        <v>27</v>
      </c>
      <c r="Q2327">
        <v>1</v>
      </c>
      <c r="R2327">
        <v>4.75</v>
      </c>
      <c r="S2327">
        <f t="shared" si="119"/>
        <v>56100</v>
      </c>
      <c r="T2327">
        <f t="shared" si="120"/>
        <v>30150</v>
      </c>
      <c r="U2327">
        <f t="shared" si="121"/>
        <v>1.8606965174129353</v>
      </c>
      <c r="V2327">
        <v>431</v>
      </c>
      <c r="X2327" t="s">
        <v>128</v>
      </c>
    </row>
    <row r="2328" spans="1:24" hidden="1" x14ac:dyDescent="0.2">
      <c r="A2328">
        <v>42</v>
      </c>
      <c r="B2328" t="s">
        <v>80</v>
      </c>
      <c r="C2328" t="s">
        <v>55</v>
      </c>
      <c r="D2328" t="s">
        <v>126</v>
      </c>
      <c r="E2328">
        <v>18.2</v>
      </c>
      <c r="F2328">
        <v>145.22</v>
      </c>
      <c r="G2328">
        <v>-18.033000000000001</v>
      </c>
      <c r="H2328">
        <v>145.36670000000001</v>
      </c>
      <c r="I2328">
        <v>606</v>
      </c>
      <c r="K2328" s="1">
        <v>4781</v>
      </c>
      <c r="L2328" t="s">
        <v>135</v>
      </c>
      <c r="M2328" t="s">
        <v>127</v>
      </c>
      <c r="N2328" t="s">
        <v>14</v>
      </c>
      <c r="O2328" t="s">
        <v>18</v>
      </c>
      <c r="P2328" t="s">
        <v>27</v>
      </c>
      <c r="Q2328">
        <v>2</v>
      </c>
      <c r="R2328">
        <v>5.79</v>
      </c>
      <c r="S2328">
        <f t="shared" si="119"/>
        <v>56100</v>
      </c>
      <c r="T2328">
        <f t="shared" si="120"/>
        <v>30150</v>
      </c>
      <c r="U2328">
        <f t="shared" si="121"/>
        <v>1.8606965174129353</v>
      </c>
      <c r="V2328">
        <v>431</v>
      </c>
      <c r="X2328" t="s">
        <v>128</v>
      </c>
    </row>
    <row r="2329" spans="1:24" hidden="1" x14ac:dyDescent="0.2">
      <c r="A2329">
        <v>42</v>
      </c>
      <c r="B2329" t="s">
        <v>80</v>
      </c>
      <c r="C2329" t="s">
        <v>55</v>
      </c>
      <c r="D2329" t="s">
        <v>126</v>
      </c>
      <c r="E2329">
        <v>18.2</v>
      </c>
      <c r="F2329">
        <v>145.22</v>
      </c>
      <c r="G2329">
        <v>-18.033000000000001</v>
      </c>
      <c r="H2329">
        <v>145.36670000000001</v>
      </c>
      <c r="I2329">
        <v>606</v>
      </c>
      <c r="K2329" s="1">
        <v>4781</v>
      </c>
      <c r="L2329" t="s">
        <v>135</v>
      </c>
      <c r="M2329" t="s">
        <v>127</v>
      </c>
      <c r="N2329" t="s">
        <v>14</v>
      </c>
      <c r="O2329" t="s">
        <v>18</v>
      </c>
      <c r="P2329" t="s">
        <v>27</v>
      </c>
      <c r="Q2329">
        <v>3</v>
      </c>
      <c r="R2329">
        <v>5.34</v>
      </c>
      <c r="S2329">
        <f t="shared" si="119"/>
        <v>56100</v>
      </c>
      <c r="T2329">
        <f t="shared" si="120"/>
        <v>30150</v>
      </c>
      <c r="U2329">
        <f t="shared" si="121"/>
        <v>1.8606965174129353</v>
      </c>
      <c r="V2329">
        <v>431</v>
      </c>
      <c r="X2329" t="s">
        <v>128</v>
      </c>
    </row>
    <row r="2330" spans="1:24" hidden="1" x14ac:dyDescent="0.2">
      <c r="A2330">
        <v>42</v>
      </c>
      <c r="B2330" t="s">
        <v>80</v>
      </c>
      <c r="C2330" t="s">
        <v>55</v>
      </c>
      <c r="D2330" t="s">
        <v>126</v>
      </c>
      <c r="E2330">
        <v>18.2</v>
      </c>
      <c r="F2330">
        <v>145.22</v>
      </c>
      <c r="G2330">
        <v>-18.033000000000001</v>
      </c>
      <c r="H2330">
        <v>145.36670000000001</v>
      </c>
      <c r="I2330">
        <v>606</v>
      </c>
      <c r="K2330" s="1">
        <v>4781</v>
      </c>
      <c r="L2330" t="s">
        <v>135</v>
      </c>
      <c r="M2330" t="s">
        <v>127</v>
      </c>
      <c r="N2330" t="s">
        <v>14</v>
      </c>
      <c r="O2330" t="s">
        <v>18</v>
      </c>
      <c r="P2330" t="s">
        <v>27</v>
      </c>
      <c r="Q2330">
        <v>4</v>
      </c>
      <c r="R2330">
        <v>6.04</v>
      </c>
      <c r="S2330">
        <f t="shared" si="119"/>
        <v>56100</v>
      </c>
      <c r="T2330">
        <f t="shared" si="120"/>
        <v>30150</v>
      </c>
      <c r="U2330">
        <f t="shared" si="121"/>
        <v>1.8606965174129353</v>
      </c>
      <c r="V2330">
        <v>431</v>
      </c>
      <c r="X2330" t="s">
        <v>128</v>
      </c>
    </row>
    <row r="2331" spans="1:24" hidden="1" x14ac:dyDescent="0.2">
      <c r="A2331">
        <v>42</v>
      </c>
      <c r="B2331" t="s">
        <v>80</v>
      </c>
      <c r="C2331" t="s">
        <v>55</v>
      </c>
      <c r="D2331" t="s">
        <v>126</v>
      </c>
      <c r="E2331">
        <v>18.2</v>
      </c>
      <c r="F2331">
        <v>145.22</v>
      </c>
      <c r="G2331">
        <v>-18.033000000000001</v>
      </c>
      <c r="H2331">
        <v>145.36670000000001</v>
      </c>
      <c r="I2331">
        <v>606</v>
      </c>
      <c r="K2331" s="1">
        <v>4781</v>
      </c>
      <c r="L2331" t="s">
        <v>135</v>
      </c>
      <c r="M2331" t="s">
        <v>127</v>
      </c>
      <c r="N2331" t="s">
        <v>14</v>
      </c>
      <c r="O2331" t="s">
        <v>18</v>
      </c>
      <c r="P2331" t="s">
        <v>27</v>
      </c>
      <c r="Q2331">
        <v>5</v>
      </c>
      <c r="R2331">
        <v>4.5</v>
      </c>
      <c r="S2331">
        <f t="shared" si="119"/>
        <v>56100</v>
      </c>
      <c r="T2331">
        <f t="shared" si="120"/>
        <v>30150</v>
      </c>
      <c r="U2331">
        <f t="shared" si="121"/>
        <v>1.8606965174129353</v>
      </c>
      <c r="V2331">
        <v>431</v>
      </c>
      <c r="X2331" t="s">
        <v>128</v>
      </c>
    </row>
    <row r="2332" spans="1:24" hidden="1" x14ac:dyDescent="0.2">
      <c r="A2332">
        <v>42</v>
      </c>
      <c r="B2332" t="s">
        <v>80</v>
      </c>
      <c r="C2332" t="s">
        <v>55</v>
      </c>
      <c r="D2332" t="s">
        <v>126</v>
      </c>
      <c r="E2332">
        <v>18.2</v>
      </c>
      <c r="F2332">
        <v>145.22</v>
      </c>
      <c r="G2332">
        <v>-18.033000000000001</v>
      </c>
      <c r="H2332">
        <v>145.36670000000001</v>
      </c>
      <c r="I2332">
        <v>606</v>
      </c>
      <c r="K2332" s="1">
        <v>4781</v>
      </c>
      <c r="L2332" t="s">
        <v>135</v>
      </c>
      <c r="M2332" t="s">
        <v>127</v>
      </c>
      <c r="N2332" t="s">
        <v>14</v>
      </c>
      <c r="O2332" t="s">
        <v>18</v>
      </c>
      <c r="P2332" t="s">
        <v>27</v>
      </c>
      <c r="Q2332">
        <v>6</v>
      </c>
      <c r="R2332">
        <v>4.0599999999999996</v>
      </c>
      <c r="S2332">
        <f t="shared" si="119"/>
        <v>56100</v>
      </c>
      <c r="T2332">
        <f t="shared" si="120"/>
        <v>30150</v>
      </c>
      <c r="U2332">
        <f t="shared" si="121"/>
        <v>1.8606965174129353</v>
      </c>
      <c r="V2332">
        <v>431</v>
      </c>
      <c r="X2332" t="s">
        <v>128</v>
      </c>
    </row>
    <row r="2333" spans="1:24" hidden="1" x14ac:dyDescent="0.2">
      <c r="A2333">
        <v>42</v>
      </c>
      <c r="B2333" t="s">
        <v>80</v>
      </c>
      <c r="C2333" t="s">
        <v>55</v>
      </c>
      <c r="D2333" t="s">
        <v>126</v>
      </c>
      <c r="E2333">
        <v>18.2</v>
      </c>
      <c r="F2333">
        <v>145.22</v>
      </c>
      <c r="G2333">
        <v>-18.033000000000001</v>
      </c>
      <c r="H2333">
        <v>145.36670000000001</v>
      </c>
      <c r="I2333">
        <v>606</v>
      </c>
      <c r="K2333" s="1">
        <v>4781</v>
      </c>
      <c r="L2333" t="s">
        <v>135</v>
      </c>
      <c r="M2333" t="s">
        <v>127</v>
      </c>
      <c r="N2333" t="s">
        <v>14</v>
      </c>
      <c r="O2333" t="s">
        <v>19</v>
      </c>
      <c r="P2333" t="s">
        <v>27</v>
      </c>
      <c r="Q2333">
        <v>1</v>
      </c>
      <c r="R2333">
        <v>6.37</v>
      </c>
      <c r="S2333">
        <f t="shared" si="119"/>
        <v>56100</v>
      </c>
      <c r="T2333">
        <f t="shared" si="120"/>
        <v>30150</v>
      </c>
      <c r="U2333">
        <f t="shared" si="121"/>
        <v>1.8606965174129353</v>
      </c>
      <c r="V2333">
        <v>431</v>
      </c>
      <c r="X2333" t="s">
        <v>128</v>
      </c>
    </row>
    <row r="2334" spans="1:24" hidden="1" x14ac:dyDescent="0.2">
      <c r="A2334">
        <v>42</v>
      </c>
      <c r="B2334" t="s">
        <v>80</v>
      </c>
      <c r="C2334" t="s">
        <v>55</v>
      </c>
      <c r="D2334" t="s">
        <v>126</v>
      </c>
      <c r="E2334">
        <v>18.2</v>
      </c>
      <c r="F2334">
        <v>145.22</v>
      </c>
      <c r="G2334">
        <v>-18.033000000000001</v>
      </c>
      <c r="H2334">
        <v>145.36670000000001</v>
      </c>
      <c r="I2334">
        <v>606</v>
      </c>
      <c r="K2334" s="1">
        <v>4781</v>
      </c>
      <c r="L2334" t="s">
        <v>135</v>
      </c>
      <c r="M2334" t="s">
        <v>127</v>
      </c>
      <c r="N2334" t="s">
        <v>14</v>
      </c>
      <c r="O2334" t="s">
        <v>19</v>
      </c>
      <c r="P2334" t="s">
        <v>27</v>
      </c>
      <c r="Q2334">
        <v>2</v>
      </c>
      <c r="R2334">
        <v>5.85</v>
      </c>
      <c r="S2334">
        <f t="shared" si="119"/>
        <v>56100</v>
      </c>
      <c r="T2334">
        <f t="shared" si="120"/>
        <v>30150</v>
      </c>
      <c r="U2334">
        <f t="shared" si="121"/>
        <v>1.8606965174129353</v>
      </c>
      <c r="V2334">
        <v>431</v>
      </c>
      <c r="X2334" t="s">
        <v>128</v>
      </c>
    </row>
    <row r="2335" spans="1:24" hidden="1" x14ac:dyDescent="0.2">
      <c r="A2335">
        <v>42</v>
      </c>
      <c r="B2335" t="s">
        <v>80</v>
      </c>
      <c r="C2335" t="s">
        <v>55</v>
      </c>
      <c r="D2335" t="s">
        <v>126</v>
      </c>
      <c r="E2335">
        <v>18.2</v>
      </c>
      <c r="F2335">
        <v>145.22</v>
      </c>
      <c r="G2335">
        <v>-18.033000000000001</v>
      </c>
      <c r="H2335">
        <v>145.36670000000001</v>
      </c>
      <c r="I2335">
        <v>606</v>
      </c>
      <c r="K2335" s="1">
        <v>4781</v>
      </c>
      <c r="L2335" t="s">
        <v>135</v>
      </c>
      <c r="M2335" t="s">
        <v>127</v>
      </c>
      <c r="N2335" t="s">
        <v>14</v>
      </c>
      <c r="O2335" t="s">
        <v>19</v>
      </c>
      <c r="P2335" t="s">
        <v>27</v>
      </c>
      <c r="Q2335">
        <v>3</v>
      </c>
      <c r="R2335">
        <v>4.9800000000000004</v>
      </c>
      <c r="S2335">
        <f t="shared" si="119"/>
        <v>56100</v>
      </c>
      <c r="T2335">
        <f t="shared" si="120"/>
        <v>30150</v>
      </c>
      <c r="U2335">
        <f t="shared" si="121"/>
        <v>1.8606965174129353</v>
      </c>
      <c r="V2335">
        <v>431</v>
      </c>
      <c r="X2335" t="s">
        <v>128</v>
      </c>
    </row>
    <row r="2336" spans="1:24" hidden="1" x14ac:dyDescent="0.2">
      <c r="A2336">
        <v>42</v>
      </c>
      <c r="B2336" t="s">
        <v>80</v>
      </c>
      <c r="C2336" t="s">
        <v>55</v>
      </c>
      <c r="D2336" t="s">
        <v>126</v>
      </c>
      <c r="E2336">
        <v>18.2</v>
      </c>
      <c r="F2336">
        <v>145.22</v>
      </c>
      <c r="G2336">
        <v>-18.033000000000001</v>
      </c>
      <c r="H2336">
        <v>145.36670000000001</v>
      </c>
      <c r="I2336">
        <v>606</v>
      </c>
      <c r="K2336" s="1">
        <v>4781</v>
      </c>
      <c r="L2336" t="s">
        <v>135</v>
      </c>
      <c r="M2336" t="s">
        <v>127</v>
      </c>
      <c r="N2336" t="s">
        <v>14</v>
      </c>
      <c r="O2336" t="s">
        <v>19</v>
      </c>
      <c r="P2336" t="s">
        <v>27</v>
      </c>
      <c r="Q2336">
        <v>4</v>
      </c>
      <c r="R2336">
        <v>4.82</v>
      </c>
      <c r="S2336">
        <f t="shared" si="119"/>
        <v>56100</v>
      </c>
      <c r="T2336">
        <f t="shared" si="120"/>
        <v>30150</v>
      </c>
      <c r="U2336">
        <f t="shared" si="121"/>
        <v>1.8606965174129353</v>
      </c>
      <c r="V2336">
        <v>431</v>
      </c>
      <c r="X2336" t="s">
        <v>128</v>
      </c>
    </row>
    <row r="2337" spans="1:24" hidden="1" x14ac:dyDescent="0.2">
      <c r="A2337">
        <v>42</v>
      </c>
      <c r="B2337" t="s">
        <v>80</v>
      </c>
      <c r="C2337" t="s">
        <v>55</v>
      </c>
      <c r="D2337" t="s">
        <v>126</v>
      </c>
      <c r="E2337">
        <v>18.2</v>
      </c>
      <c r="F2337">
        <v>145.22</v>
      </c>
      <c r="G2337">
        <v>-18.033000000000001</v>
      </c>
      <c r="H2337">
        <v>145.36670000000001</v>
      </c>
      <c r="I2337">
        <v>606</v>
      </c>
      <c r="K2337" s="1">
        <v>4781</v>
      </c>
      <c r="L2337" t="s">
        <v>135</v>
      </c>
      <c r="M2337" t="s">
        <v>127</v>
      </c>
      <c r="N2337" t="s">
        <v>14</v>
      </c>
      <c r="O2337" t="s">
        <v>19</v>
      </c>
      <c r="P2337" t="s">
        <v>27</v>
      </c>
      <c r="Q2337">
        <v>5</v>
      </c>
      <c r="R2337">
        <v>7.26</v>
      </c>
      <c r="S2337">
        <f t="shared" si="119"/>
        <v>56100</v>
      </c>
      <c r="T2337">
        <f t="shared" si="120"/>
        <v>30150</v>
      </c>
      <c r="U2337">
        <f t="shared" si="121"/>
        <v>1.8606965174129353</v>
      </c>
      <c r="V2337">
        <v>431</v>
      </c>
      <c r="X2337" t="s">
        <v>128</v>
      </c>
    </row>
    <row r="2338" spans="1:24" hidden="1" x14ac:dyDescent="0.2">
      <c r="A2338">
        <v>42</v>
      </c>
      <c r="B2338" t="s">
        <v>80</v>
      </c>
      <c r="C2338" t="s">
        <v>55</v>
      </c>
      <c r="D2338" t="s">
        <v>126</v>
      </c>
      <c r="E2338">
        <v>18.2</v>
      </c>
      <c r="F2338">
        <v>145.22</v>
      </c>
      <c r="G2338">
        <v>-18.033000000000001</v>
      </c>
      <c r="H2338">
        <v>145.36670000000001</v>
      </c>
      <c r="I2338">
        <v>606</v>
      </c>
      <c r="K2338" s="1">
        <v>4781</v>
      </c>
      <c r="L2338" t="s">
        <v>135</v>
      </c>
      <c r="M2338" t="s">
        <v>127</v>
      </c>
      <c r="N2338" t="s">
        <v>14</v>
      </c>
      <c r="O2338" t="s">
        <v>19</v>
      </c>
      <c r="P2338" t="s">
        <v>27</v>
      </c>
      <c r="Q2338">
        <v>6</v>
      </c>
      <c r="R2338">
        <v>5.6</v>
      </c>
      <c r="S2338">
        <f t="shared" si="119"/>
        <v>56100</v>
      </c>
      <c r="T2338">
        <f t="shared" si="120"/>
        <v>30150</v>
      </c>
      <c r="U2338">
        <f t="shared" si="121"/>
        <v>1.8606965174129353</v>
      </c>
      <c r="V2338">
        <v>431</v>
      </c>
      <c r="X2338" t="s">
        <v>128</v>
      </c>
    </row>
    <row r="2339" spans="1:24" hidden="1" x14ac:dyDescent="0.2">
      <c r="A2339">
        <v>42</v>
      </c>
      <c r="B2339" t="s">
        <v>80</v>
      </c>
      <c r="C2339" t="s">
        <v>55</v>
      </c>
      <c r="D2339" t="s">
        <v>126</v>
      </c>
      <c r="E2339">
        <v>18.2</v>
      </c>
      <c r="F2339">
        <v>145.22</v>
      </c>
      <c r="G2339">
        <v>-18.033000000000001</v>
      </c>
      <c r="H2339">
        <v>145.36670000000001</v>
      </c>
      <c r="I2339">
        <v>606</v>
      </c>
      <c r="K2339" s="1">
        <v>4781</v>
      </c>
      <c r="L2339" t="s">
        <v>135</v>
      </c>
      <c r="M2339" t="s">
        <v>127</v>
      </c>
      <c r="N2339" t="s">
        <v>24</v>
      </c>
      <c r="O2339" t="s">
        <v>15</v>
      </c>
      <c r="P2339" t="s">
        <v>26</v>
      </c>
      <c r="Q2339">
        <v>1</v>
      </c>
      <c r="R2339">
        <v>23.17</v>
      </c>
      <c r="S2339">
        <f t="shared" si="119"/>
        <v>56100</v>
      </c>
      <c r="T2339">
        <f t="shared" si="120"/>
        <v>30150</v>
      </c>
      <c r="U2339">
        <f t="shared" si="121"/>
        <v>1.8606965174129353</v>
      </c>
      <c r="V2339">
        <v>431</v>
      </c>
      <c r="X2339" t="s">
        <v>128</v>
      </c>
    </row>
    <row r="2340" spans="1:24" hidden="1" x14ac:dyDescent="0.2">
      <c r="A2340">
        <v>42</v>
      </c>
      <c r="B2340" t="s">
        <v>80</v>
      </c>
      <c r="C2340" t="s">
        <v>55</v>
      </c>
      <c r="D2340" t="s">
        <v>126</v>
      </c>
      <c r="E2340">
        <v>18.2</v>
      </c>
      <c r="F2340">
        <v>145.22</v>
      </c>
      <c r="G2340">
        <v>-18.033000000000001</v>
      </c>
      <c r="H2340">
        <v>145.36670000000001</v>
      </c>
      <c r="I2340">
        <v>606</v>
      </c>
      <c r="K2340" s="1">
        <v>4781</v>
      </c>
      <c r="L2340" t="s">
        <v>135</v>
      </c>
      <c r="M2340" t="s">
        <v>127</v>
      </c>
      <c r="N2340" t="s">
        <v>24</v>
      </c>
      <c r="O2340" t="s">
        <v>15</v>
      </c>
      <c r="P2340" t="s">
        <v>26</v>
      </c>
      <c r="Q2340">
        <v>2</v>
      </c>
      <c r="R2340">
        <v>24.67</v>
      </c>
      <c r="S2340">
        <f t="shared" si="119"/>
        <v>56100</v>
      </c>
      <c r="T2340">
        <f t="shared" si="120"/>
        <v>30150</v>
      </c>
      <c r="U2340">
        <f t="shared" si="121"/>
        <v>1.8606965174129353</v>
      </c>
      <c r="V2340">
        <v>431</v>
      </c>
      <c r="X2340" t="s">
        <v>128</v>
      </c>
    </row>
    <row r="2341" spans="1:24" hidden="1" x14ac:dyDescent="0.2">
      <c r="A2341">
        <v>42</v>
      </c>
      <c r="B2341" t="s">
        <v>80</v>
      </c>
      <c r="C2341" t="s">
        <v>55</v>
      </c>
      <c r="D2341" t="s">
        <v>126</v>
      </c>
      <c r="E2341">
        <v>18.2</v>
      </c>
      <c r="F2341">
        <v>145.22</v>
      </c>
      <c r="G2341">
        <v>-18.033000000000001</v>
      </c>
      <c r="H2341">
        <v>145.36670000000001</v>
      </c>
      <c r="I2341">
        <v>606</v>
      </c>
      <c r="K2341" s="1">
        <v>4781</v>
      </c>
      <c r="L2341" t="s">
        <v>135</v>
      </c>
      <c r="M2341" t="s">
        <v>127</v>
      </c>
      <c r="N2341" t="s">
        <v>24</v>
      </c>
      <c r="O2341" t="s">
        <v>15</v>
      </c>
      <c r="P2341" t="s">
        <v>26</v>
      </c>
      <c r="Q2341">
        <v>3</v>
      </c>
      <c r="R2341">
        <v>29.33</v>
      </c>
      <c r="S2341">
        <f t="shared" si="119"/>
        <v>56100</v>
      </c>
      <c r="T2341">
        <f t="shared" si="120"/>
        <v>30150</v>
      </c>
      <c r="U2341">
        <f t="shared" si="121"/>
        <v>1.8606965174129353</v>
      </c>
      <c r="V2341">
        <v>431</v>
      </c>
      <c r="X2341" t="s">
        <v>128</v>
      </c>
    </row>
    <row r="2342" spans="1:24" hidden="1" x14ac:dyDescent="0.2">
      <c r="A2342">
        <v>42</v>
      </c>
      <c r="B2342" t="s">
        <v>80</v>
      </c>
      <c r="C2342" t="s">
        <v>55</v>
      </c>
      <c r="D2342" t="s">
        <v>126</v>
      </c>
      <c r="E2342">
        <v>18.2</v>
      </c>
      <c r="F2342">
        <v>145.22</v>
      </c>
      <c r="G2342">
        <v>-18.033000000000001</v>
      </c>
      <c r="H2342">
        <v>145.36670000000001</v>
      </c>
      <c r="I2342">
        <v>606</v>
      </c>
      <c r="K2342" s="1">
        <v>4781</v>
      </c>
      <c r="L2342" t="s">
        <v>135</v>
      </c>
      <c r="M2342" t="s">
        <v>127</v>
      </c>
      <c r="N2342" t="s">
        <v>24</v>
      </c>
      <c r="O2342" t="s">
        <v>15</v>
      </c>
      <c r="P2342" t="s">
        <v>26</v>
      </c>
      <c r="Q2342">
        <v>4</v>
      </c>
      <c r="R2342">
        <v>29.62</v>
      </c>
      <c r="S2342">
        <f t="shared" si="119"/>
        <v>56100</v>
      </c>
      <c r="T2342">
        <f t="shared" si="120"/>
        <v>30150</v>
      </c>
      <c r="U2342">
        <f t="shared" si="121"/>
        <v>1.8606965174129353</v>
      </c>
      <c r="V2342">
        <v>431</v>
      </c>
      <c r="X2342" t="s">
        <v>128</v>
      </c>
    </row>
    <row r="2343" spans="1:24" hidden="1" x14ac:dyDescent="0.2">
      <c r="A2343">
        <v>42</v>
      </c>
      <c r="B2343" t="s">
        <v>80</v>
      </c>
      <c r="C2343" t="s">
        <v>55</v>
      </c>
      <c r="D2343" t="s">
        <v>126</v>
      </c>
      <c r="E2343">
        <v>18.2</v>
      </c>
      <c r="F2343">
        <v>145.22</v>
      </c>
      <c r="G2343">
        <v>-18.033000000000001</v>
      </c>
      <c r="H2343">
        <v>145.36670000000001</v>
      </c>
      <c r="I2343">
        <v>606</v>
      </c>
      <c r="K2343" s="1">
        <v>4781</v>
      </c>
      <c r="L2343" t="s">
        <v>135</v>
      </c>
      <c r="M2343" t="s">
        <v>127</v>
      </c>
      <c r="N2343" t="s">
        <v>24</v>
      </c>
      <c r="O2343" t="s">
        <v>15</v>
      </c>
      <c r="P2343" t="s">
        <v>26</v>
      </c>
      <c r="Q2343">
        <v>5</v>
      </c>
      <c r="R2343">
        <v>30.43</v>
      </c>
      <c r="S2343">
        <f t="shared" si="119"/>
        <v>56100</v>
      </c>
      <c r="T2343">
        <f t="shared" si="120"/>
        <v>30150</v>
      </c>
      <c r="U2343">
        <f t="shared" si="121"/>
        <v>1.8606965174129353</v>
      </c>
      <c r="V2343">
        <v>431</v>
      </c>
      <c r="X2343" t="s">
        <v>128</v>
      </c>
    </row>
    <row r="2344" spans="1:24" hidden="1" x14ac:dyDescent="0.2">
      <c r="A2344">
        <v>42</v>
      </c>
      <c r="B2344" t="s">
        <v>80</v>
      </c>
      <c r="C2344" t="s">
        <v>55</v>
      </c>
      <c r="D2344" t="s">
        <v>126</v>
      </c>
      <c r="E2344">
        <v>18.2</v>
      </c>
      <c r="F2344">
        <v>145.22</v>
      </c>
      <c r="G2344">
        <v>-18.033000000000001</v>
      </c>
      <c r="H2344">
        <v>145.36670000000001</v>
      </c>
      <c r="I2344">
        <v>606</v>
      </c>
      <c r="K2344" s="1">
        <v>4781</v>
      </c>
      <c r="L2344" t="s">
        <v>135</v>
      </c>
      <c r="M2344" t="s">
        <v>127</v>
      </c>
      <c r="N2344" t="s">
        <v>24</v>
      </c>
      <c r="O2344" t="s">
        <v>15</v>
      </c>
      <c r="P2344" t="s">
        <v>26</v>
      </c>
      <c r="Q2344">
        <v>6</v>
      </c>
      <c r="R2344">
        <v>26.37</v>
      </c>
      <c r="S2344">
        <f t="shared" si="119"/>
        <v>56100</v>
      </c>
      <c r="T2344">
        <f t="shared" si="120"/>
        <v>30150</v>
      </c>
      <c r="U2344">
        <f t="shared" si="121"/>
        <v>1.8606965174129353</v>
      </c>
      <c r="V2344">
        <v>431</v>
      </c>
      <c r="X2344" t="s">
        <v>128</v>
      </c>
    </row>
    <row r="2345" spans="1:24" hidden="1" x14ac:dyDescent="0.2">
      <c r="A2345">
        <v>42</v>
      </c>
      <c r="B2345" t="s">
        <v>80</v>
      </c>
      <c r="C2345" t="s">
        <v>55</v>
      </c>
      <c r="D2345" t="s">
        <v>126</v>
      </c>
      <c r="E2345">
        <v>18.2</v>
      </c>
      <c r="F2345">
        <v>145.22</v>
      </c>
      <c r="G2345">
        <v>-18.033000000000001</v>
      </c>
      <c r="H2345">
        <v>145.36670000000001</v>
      </c>
      <c r="I2345">
        <v>606</v>
      </c>
      <c r="K2345" s="1">
        <v>4781</v>
      </c>
      <c r="L2345" t="s">
        <v>135</v>
      </c>
      <c r="M2345" t="s">
        <v>127</v>
      </c>
      <c r="N2345" t="s">
        <v>24</v>
      </c>
      <c r="O2345" t="s">
        <v>15</v>
      </c>
      <c r="P2345" t="s">
        <v>26</v>
      </c>
      <c r="Q2345">
        <v>7</v>
      </c>
      <c r="R2345">
        <v>31.54</v>
      </c>
      <c r="S2345">
        <f t="shared" si="119"/>
        <v>56100</v>
      </c>
      <c r="T2345">
        <f t="shared" si="120"/>
        <v>30150</v>
      </c>
      <c r="U2345">
        <f t="shared" si="121"/>
        <v>1.8606965174129353</v>
      </c>
      <c r="V2345">
        <v>431</v>
      </c>
      <c r="X2345" t="s">
        <v>128</v>
      </c>
    </row>
    <row r="2346" spans="1:24" hidden="1" x14ac:dyDescent="0.2">
      <c r="A2346">
        <v>42</v>
      </c>
      <c r="B2346" t="s">
        <v>80</v>
      </c>
      <c r="C2346" t="s">
        <v>55</v>
      </c>
      <c r="D2346" t="s">
        <v>126</v>
      </c>
      <c r="E2346">
        <v>18.2</v>
      </c>
      <c r="F2346">
        <v>145.22</v>
      </c>
      <c r="G2346">
        <v>-18.033000000000001</v>
      </c>
      <c r="H2346">
        <v>145.36670000000001</v>
      </c>
      <c r="I2346">
        <v>606</v>
      </c>
      <c r="K2346" s="1">
        <v>4781</v>
      </c>
      <c r="L2346" t="s">
        <v>135</v>
      </c>
      <c r="M2346" t="s">
        <v>127</v>
      </c>
      <c r="N2346" t="s">
        <v>24</v>
      </c>
      <c r="O2346" t="s">
        <v>15</v>
      </c>
      <c r="P2346" t="s">
        <v>26</v>
      </c>
      <c r="Q2346">
        <v>8</v>
      </c>
      <c r="R2346">
        <v>27.45</v>
      </c>
      <c r="S2346">
        <f t="shared" si="119"/>
        <v>56100</v>
      </c>
      <c r="T2346">
        <f t="shared" si="120"/>
        <v>30150</v>
      </c>
      <c r="U2346">
        <f t="shared" si="121"/>
        <v>1.8606965174129353</v>
      </c>
      <c r="V2346">
        <v>431</v>
      </c>
      <c r="X2346" t="s">
        <v>128</v>
      </c>
    </row>
    <row r="2347" spans="1:24" hidden="1" x14ac:dyDescent="0.2">
      <c r="A2347">
        <v>42</v>
      </c>
      <c r="B2347" t="s">
        <v>80</v>
      </c>
      <c r="C2347" t="s">
        <v>55</v>
      </c>
      <c r="D2347" t="s">
        <v>126</v>
      </c>
      <c r="E2347">
        <v>18.2</v>
      </c>
      <c r="F2347">
        <v>145.22</v>
      </c>
      <c r="G2347">
        <v>-18.033000000000001</v>
      </c>
      <c r="H2347">
        <v>145.36670000000001</v>
      </c>
      <c r="I2347">
        <v>606</v>
      </c>
      <c r="K2347" s="1">
        <v>4781</v>
      </c>
      <c r="L2347" t="s">
        <v>135</v>
      </c>
      <c r="M2347" t="s">
        <v>127</v>
      </c>
      <c r="N2347" t="s">
        <v>24</v>
      </c>
      <c r="O2347" t="s">
        <v>15</v>
      </c>
      <c r="P2347" t="s">
        <v>26</v>
      </c>
      <c r="Q2347">
        <v>9</v>
      </c>
      <c r="R2347">
        <v>27.99</v>
      </c>
      <c r="S2347">
        <f t="shared" si="119"/>
        <v>56100</v>
      </c>
      <c r="T2347">
        <f t="shared" si="120"/>
        <v>30150</v>
      </c>
      <c r="U2347">
        <f t="shared" si="121"/>
        <v>1.8606965174129353</v>
      </c>
      <c r="V2347">
        <v>431</v>
      </c>
      <c r="X2347" t="s">
        <v>128</v>
      </c>
    </row>
    <row r="2348" spans="1:24" hidden="1" x14ac:dyDescent="0.2">
      <c r="A2348">
        <v>42</v>
      </c>
      <c r="B2348" t="s">
        <v>80</v>
      </c>
      <c r="C2348" t="s">
        <v>55</v>
      </c>
      <c r="D2348" t="s">
        <v>126</v>
      </c>
      <c r="E2348">
        <v>18.2</v>
      </c>
      <c r="F2348">
        <v>145.22</v>
      </c>
      <c r="G2348">
        <v>-18.033000000000001</v>
      </c>
      <c r="H2348">
        <v>145.36670000000001</v>
      </c>
      <c r="I2348">
        <v>606</v>
      </c>
      <c r="K2348" s="1">
        <v>4781</v>
      </c>
      <c r="L2348" t="s">
        <v>135</v>
      </c>
      <c r="M2348" t="s">
        <v>127</v>
      </c>
      <c r="N2348" t="s">
        <v>24</v>
      </c>
      <c r="O2348" t="s">
        <v>15</v>
      </c>
      <c r="P2348" t="s">
        <v>26</v>
      </c>
      <c r="Q2348">
        <v>10</v>
      </c>
      <c r="R2348">
        <v>25.57</v>
      </c>
      <c r="S2348">
        <f t="shared" si="119"/>
        <v>56100</v>
      </c>
      <c r="T2348">
        <f t="shared" si="120"/>
        <v>30150</v>
      </c>
      <c r="U2348">
        <f t="shared" si="121"/>
        <v>1.8606965174129353</v>
      </c>
      <c r="V2348">
        <v>431</v>
      </c>
      <c r="X2348" t="s">
        <v>128</v>
      </c>
    </row>
    <row r="2349" spans="1:24" x14ac:dyDescent="0.2">
      <c r="A2349">
        <v>42</v>
      </c>
      <c r="B2349" t="s">
        <v>80</v>
      </c>
      <c r="C2349" t="s">
        <v>55</v>
      </c>
      <c r="D2349" t="s">
        <v>126</v>
      </c>
      <c r="E2349">
        <v>18.2</v>
      </c>
      <c r="F2349">
        <v>145.22</v>
      </c>
      <c r="G2349">
        <v>-18.033000000000001</v>
      </c>
      <c r="H2349">
        <v>145.36670000000001</v>
      </c>
      <c r="I2349">
        <v>606</v>
      </c>
      <c r="K2349" s="1">
        <v>4781</v>
      </c>
      <c r="L2349" t="s">
        <v>135</v>
      </c>
      <c r="M2349" t="s">
        <v>127</v>
      </c>
      <c r="N2349" t="s">
        <v>24</v>
      </c>
      <c r="O2349" t="s">
        <v>15</v>
      </c>
      <c r="P2349" t="s">
        <v>27</v>
      </c>
      <c r="Q2349">
        <v>1</v>
      </c>
      <c r="R2349">
        <v>21.22</v>
      </c>
      <c r="S2349">
        <f t="shared" si="119"/>
        <v>56100</v>
      </c>
      <c r="T2349">
        <f t="shared" si="120"/>
        <v>30150</v>
      </c>
      <c r="U2349">
        <f t="shared" si="121"/>
        <v>1.8606965174129353</v>
      </c>
      <c r="V2349">
        <v>431</v>
      </c>
      <c r="X2349" t="s">
        <v>128</v>
      </c>
    </row>
    <row r="2350" spans="1:24" x14ac:dyDescent="0.2">
      <c r="A2350">
        <v>42</v>
      </c>
      <c r="B2350" t="s">
        <v>80</v>
      </c>
      <c r="C2350" t="s">
        <v>55</v>
      </c>
      <c r="D2350" t="s">
        <v>126</v>
      </c>
      <c r="E2350">
        <v>18.2</v>
      </c>
      <c r="F2350">
        <v>145.22</v>
      </c>
      <c r="G2350">
        <v>-18.033000000000001</v>
      </c>
      <c r="H2350">
        <v>145.36670000000001</v>
      </c>
      <c r="I2350">
        <v>606</v>
      </c>
      <c r="K2350" s="1">
        <v>4781</v>
      </c>
      <c r="L2350" t="s">
        <v>135</v>
      </c>
      <c r="M2350" t="s">
        <v>127</v>
      </c>
      <c r="N2350" t="s">
        <v>24</v>
      </c>
      <c r="O2350" t="s">
        <v>15</v>
      </c>
      <c r="P2350" t="s">
        <v>27</v>
      </c>
      <c r="Q2350">
        <v>2</v>
      </c>
      <c r="R2350">
        <v>18.79</v>
      </c>
      <c r="S2350">
        <f t="shared" si="119"/>
        <v>56100</v>
      </c>
      <c r="T2350">
        <f t="shared" si="120"/>
        <v>30150</v>
      </c>
      <c r="U2350">
        <f t="shared" si="121"/>
        <v>1.8606965174129353</v>
      </c>
      <c r="V2350">
        <v>431</v>
      </c>
      <c r="X2350" t="s">
        <v>128</v>
      </c>
    </row>
    <row r="2351" spans="1:24" x14ac:dyDescent="0.2">
      <c r="A2351">
        <v>42</v>
      </c>
      <c r="B2351" t="s">
        <v>80</v>
      </c>
      <c r="C2351" t="s">
        <v>55</v>
      </c>
      <c r="D2351" t="s">
        <v>126</v>
      </c>
      <c r="E2351">
        <v>18.2</v>
      </c>
      <c r="F2351">
        <v>145.22</v>
      </c>
      <c r="G2351">
        <v>-18.033000000000001</v>
      </c>
      <c r="H2351">
        <v>145.36670000000001</v>
      </c>
      <c r="I2351">
        <v>606</v>
      </c>
      <c r="K2351" s="1">
        <v>4781</v>
      </c>
      <c r="L2351" t="s">
        <v>135</v>
      </c>
      <c r="M2351" t="s">
        <v>127</v>
      </c>
      <c r="N2351" t="s">
        <v>24</v>
      </c>
      <c r="O2351" t="s">
        <v>15</v>
      </c>
      <c r="P2351" t="s">
        <v>27</v>
      </c>
      <c r="Q2351">
        <v>3</v>
      </c>
      <c r="R2351">
        <v>17.82</v>
      </c>
      <c r="S2351">
        <f t="shared" si="119"/>
        <v>56100</v>
      </c>
      <c r="T2351">
        <f t="shared" si="120"/>
        <v>30150</v>
      </c>
      <c r="U2351">
        <f t="shared" si="121"/>
        <v>1.8606965174129353</v>
      </c>
      <c r="V2351">
        <v>431</v>
      </c>
      <c r="X2351" t="s">
        <v>128</v>
      </c>
    </row>
    <row r="2352" spans="1:24" x14ac:dyDescent="0.2">
      <c r="A2352">
        <v>42</v>
      </c>
      <c r="B2352" t="s">
        <v>80</v>
      </c>
      <c r="C2352" t="s">
        <v>55</v>
      </c>
      <c r="D2352" t="s">
        <v>126</v>
      </c>
      <c r="E2352">
        <v>18.2</v>
      </c>
      <c r="F2352">
        <v>145.22</v>
      </c>
      <c r="G2352">
        <v>-18.033000000000001</v>
      </c>
      <c r="H2352">
        <v>145.36670000000001</v>
      </c>
      <c r="I2352">
        <v>606</v>
      </c>
      <c r="K2352" s="1">
        <v>4781</v>
      </c>
      <c r="L2352" t="s">
        <v>135</v>
      </c>
      <c r="M2352" t="s">
        <v>127</v>
      </c>
      <c r="N2352" t="s">
        <v>24</v>
      </c>
      <c r="O2352" t="s">
        <v>15</v>
      </c>
      <c r="P2352" t="s">
        <v>27</v>
      </c>
      <c r="Q2352">
        <v>4</v>
      </c>
      <c r="R2352">
        <v>21.28</v>
      </c>
      <c r="S2352">
        <f t="shared" si="119"/>
        <v>56100</v>
      </c>
      <c r="T2352">
        <f t="shared" si="120"/>
        <v>30150</v>
      </c>
      <c r="U2352">
        <f t="shared" si="121"/>
        <v>1.8606965174129353</v>
      </c>
      <c r="V2352">
        <v>431</v>
      </c>
      <c r="X2352" t="s">
        <v>128</v>
      </c>
    </row>
    <row r="2353" spans="1:24" x14ac:dyDescent="0.2">
      <c r="A2353">
        <v>42</v>
      </c>
      <c r="B2353" t="s">
        <v>80</v>
      </c>
      <c r="C2353" t="s">
        <v>55</v>
      </c>
      <c r="D2353" t="s">
        <v>126</v>
      </c>
      <c r="E2353">
        <v>18.2</v>
      </c>
      <c r="F2353">
        <v>145.22</v>
      </c>
      <c r="G2353">
        <v>-18.033000000000001</v>
      </c>
      <c r="H2353">
        <v>145.36670000000001</v>
      </c>
      <c r="I2353">
        <v>606</v>
      </c>
      <c r="K2353" s="1">
        <v>4781</v>
      </c>
      <c r="L2353" t="s">
        <v>135</v>
      </c>
      <c r="M2353" t="s">
        <v>127</v>
      </c>
      <c r="N2353" t="s">
        <v>24</v>
      </c>
      <c r="O2353" t="s">
        <v>15</v>
      </c>
      <c r="P2353" t="s">
        <v>27</v>
      </c>
      <c r="Q2353">
        <v>5</v>
      </c>
      <c r="R2353">
        <v>21.21</v>
      </c>
      <c r="S2353">
        <f t="shared" si="119"/>
        <v>56100</v>
      </c>
      <c r="T2353">
        <f t="shared" si="120"/>
        <v>30150</v>
      </c>
      <c r="U2353">
        <f t="shared" si="121"/>
        <v>1.8606965174129353</v>
      </c>
      <c r="V2353">
        <v>431</v>
      </c>
      <c r="X2353" t="s">
        <v>128</v>
      </c>
    </row>
    <row r="2354" spans="1:24" x14ac:dyDescent="0.2">
      <c r="A2354">
        <v>42</v>
      </c>
      <c r="B2354" t="s">
        <v>80</v>
      </c>
      <c r="C2354" t="s">
        <v>55</v>
      </c>
      <c r="D2354" t="s">
        <v>126</v>
      </c>
      <c r="E2354">
        <v>18.2</v>
      </c>
      <c r="F2354">
        <v>145.22</v>
      </c>
      <c r="G2354">
        <v>-18.033000000000001</v>
      </c>
      <c r="H2354">
        <v>145.36670000000001</v>
      </c>
      <c r="I2354">
        <v>606</v>
      </c>
      <c r="K2354" s="1">
        <v>4781</v>
      </c>
      <c r="L2354" t="s">
        <v>135</v>
      </c>
      <c r="M2354" t="s">
        <v>127</v>
      </c>
      <c r="N2354" t="s">
        <v>24</v>
      </c>
      <c r="O2354" t="s">
        <v>15</v>
      </c>
      <c r="P2354" t="s">
        <v>27</v>
      </c>
      <c r="Q2354">
        <v>6</v>
      </c>
      <c r="R2354">
        <v>14.81</v>
      </c>
      <c r="S2354">
        <f t="shared" si="119"/>
        <v>56100</v>
      </c>
      <c r="T2354">
        <f t="shared" si="120"/>
        <v>30150</v>
      </c>
      <c r="U2354">
        <f t="shared" si="121"/>
        <v>1.8606965174129353</v>
      </c>
      <c r="V2354">
        <v>431</v>
      </c>
      <c r="X2354" t="s">
        <v>128</v>
      </c>
    </row>
    <row r="2355" spans="1:24" x14ac:dyDescent="0.2">
      <c r="A2355">
        <v>42</v>
      </c>
      <c r="B2355" t="s">
        <v>80</v>
      </c>
      <c r="C2355" t="s">
        <v>55</v>
      </c>
      <c r="D2355" t="s">
        <v>126</v>
      </c>
      <c r="E2355">
        <v>18.2</v>
      </c>
      <c r="F2355">
        <v>145.22</v>
      </c>
      <c r="G2355">
        <v>-18.033000000000001</v>
      </c>
      <c r="H2355">
        <v>145.36670000000001</v>
      </c>
      <c r="I2355">
        <v>606</v>
      </c>
      <c r="K2355" s="1">
        <v>4781</v>
      </c>
      <c r="L2355" t="s">
        <v>135</v>
      </c>
      <c r="M2355" t="s">
        <v>127</v>
      </c>
      <c r="N2355" t="s">
        <v>24</v>
      </c>
      <c r="O2355" t="s">
        <v>15</v>
      </c>
      <c r="P2355" t="s">
        <v>27</v>
      </c>
      <c r="Q2355">
        <v>7</v>
      </c>
      <c r="R2355">
        <v>21.62</v>
      </c>
      <c r="S2355">
        <f t="shared" si="119"/>
        <v>56100</v>
      </c>
      <c r="T2355">
        <f t="shared" si="120"/>
        <v>30150</v>
      </c>
      <c r="U2355">
        <f t="shared" si="121"/>
        <v>1.8606965174129353</v>
      </c>
      <c r="V2355">
        <v>431</v>
      </c>
      <c r="X2355" t="s">
        <v>128</v>
      </c>
    </row>
    <row r="2356" spans="1:24" x14ac:dyDescent="0.2">
      <c r="A2356">
        <v>42</v>
      </c>
      <c r="B2356" t="s">
        <v>80</v>
      </c>
      <c r="C2356" t="s">
        <v>55</v>
      </c>
      <c r="D2356" t="s">
        <v>126</v>
      </c>
      <c r="E2356">
        <v>18.2</v>
      </c>
      <c r="F2356">
        <v>145.22</v>
      </c>
      <c r="G2356">
        <v>-18.033000000000001</v>
      </c>
      <c r="H2356">
        <v>145.36670000000001</v>
      </c>
      <c r="I2356">
        <v>606</v>
      </c>
      <c r="K2356" s="1">
        <v>4781</v>
      </c>
      <c r="L2356" t="s">
        <v>135</v>
      </c>
      <c r="M2356" t="s">
        <v>127</v>
      </c>
      <c r="N2356" t="s">
        <v>24</v>
      </c>
      <c r="O2356" t="s">
        <v>15</v>
      </c>
      <c r="P2356" t="s">
        <v>27</v>
      </c>
      <c r="Q2356">
        <v>8</v>
      </c>
      <c r="R2356">
        <v>21.22</v>
      </c>
      <c r="S2356">
        <f t="shared" si="119"/>
        <v>56100</v>
      </c>
      <c r="T2356">
        <f t="shared" si="120"/>
        <v>30150</v>
      </c>
      <c r="U2356">
        <f t="shared" si="121"/>
        <v>1.8606965174129353</v>
      </c>
      <c r="V2356">
        <v>431</v>
      </c>
      <c r="X2356" t="s">
        <v>128</v>
      </c>
    </row>
    <row r="2357" spans="1:24" x14ac:dyDescent="0.2">
      <c r="A2357">
        <v>42</v>
      </c>
      <c r="B2357" t="s">
        <v>80</v>
      </c>
      <c r="C2357" t="s">
        <v>55</v>
      </c>
      <c r="D2357" t="s">
        <v>126</v>
      </c>
      <c r="E2357">
        <v>18.2</v>
      </c>
      <c r="F2357">
        <v>145.22</v>
      </c>
      <c r="G2357">
        <v>-18.033000000000001</v>
      </c>
      <c r="H2357">
        <v>145.36670000000001</v>
      </c>
      <c r="I2357">
        <v>606</v>
      </c>
      <c r="K2357" s="1">
        <v>4781</v>
      </c>
      <c r="L2357" t="s">
        <v>135</v>
      </c>
      <c r="M2357" t="s">
        <v>127</v>
      </c>
      <c r="N2357" t="s">
        <v>24</v>
      </c>
      <c r="O2357" t="s">
        <v>15</v>
      </c>
      <c r="P2357" t="s">
        <v>27</v>
      </c>
      <c r="Q2357">
        <v>9</v>
      </c>
      <c r="R2357">
        <v>20.85</v>
      </c>
      <c r="S2357">
        <f t="shared" si="119"/>
        <v>56100</v>
      </c>
      <c r="T2357">
        <f t="shared" si="120"/>
        <v>30150</v>
      </c>
      <c r="U2357">
        <f t="shared" si="121"/>
        <v>1.8606965174129353</v>
      </c>
      <c r="V2357">
        <v>431</v>
      </c>
      <c r="X2357" t="s">
        <v>128</v>
      </c>
    </row>
    <row r="2358" spans="1:24" x14ac:dyDescent="0.2">
      <c r="A2358">
        <v>42</v>
      </c>
      <c r="B2358" t="s">
        <v>80</v>
      </c>
      <c r="C2358" t="s">
        <v>55</v>
      </c>
      <c r="D2358" t="s">
        <v>126</v>
      </c>
      <c r="E2358">
        <v>18.2</v>
      </c>
      <c r="F2358">
        <v>145.22</v>
      </c>
      <c r="G2358">
        <v>-18.033000000000001</v>
      </c>
      <c r="H2358">
        <v>145.36670000000001</v>
      </c>
      <c r="I2358">
        <v>606</v>
      </c>
      <c r="K2358" s="1">
        <v>4781</v>
      </c>
      <c r="L2358" t="s">
        <v>135</v>
      </c>
      <c r="M2358" t="s">
        <v>127</v>
      </c>
      <c r="N2358" t="s">
        <v>24</v>
      </c>
      <c r="O2358" t="s">
        <v>15</v>
      </c>
      <c r="P2358" t="s">
        <v>27</v>
      </c>
      <c r="Q2358">
        <v>10</v>
      </c>
      <c r="R2358">
        <v>21.62</v>
      </c>
      <c r="S2358">
        <f t="shared" si="119"/>
        <v>56100</v>
      </c>
      <c r="T2358">
        <f t="shared" si="120"/>
        <v>30150</v>
      </c>
      <c r="U2358">
        <f t="shared" si="121"/>
        <v>1.8606965174129353</v>
      </c>
      <c r="V2358">
        <v>431</v>
      </c>
      <c r="X2358" t="s">
        <v>128</v>
      </c>
    </row>
    <row r="2359" spans="1:24" x14ac:dyDescent="0.2">
      <c r="A2359">
        <v>42</v>
      </c>
      <c r="B2359" t="s">
        <v>80</v>
      </c>
      <c r="C2359" t="s">
        <v>55</v>
      </c>
      <c r="D2359" t="s">
        <v>126</v>
      </c>
      <c r="E2359">
        <v>18.2</v>
      </c>
      <c r="F2359">
        <v>145.22</v>
      </c>
      <c r="G2359">
        <v>-18.033000000000001</v>
      </c>
      <c r="H2359">
        <v>145.36670000000001</v>
      </c>
      <c r="I2359">
        <v>606</v>
      </c>
      <c r="K2359" s="1">
        <v>4781</v>
      </c>
      <c r="L2359" t="s">
        <v>135</v>
      </c>
      <c r="M2359" t="s">
        <v>127</v>
      </c>
      <c r="N2359" t="s">
        <v>24</v>
      </c>
      <c r="O2359" t="s">
        <v>18</v>
      </c>
      <c r="P2359" t="s">
        <v>27</v>
      </c>
      <c r="Q2359">
        <v>1</v>
      </c>
      <c r="R2359">
        <v>12.41</v>
      </c>
      <c r="S2359">
        <f t="shared" si="119"/>
        <v>56100</v>
      </c>
      <c r="T2359">
        <f t="shared" si="120"/>
        <v>30150</v>
      </c>
      <c r="U2359">
        <f t="shared" si="121"/>
        <v>1.8606965174129353</v>
      </c>
      <c r="V2359">
        <v>431</v>
      </c>
      <c r="X2359" t="s">
        <v>128</v>
      </c>
    </row>
    <row r="2360" spans="1:24" x14ac:dyDescent="0.2">
      <c r="A2360">
        <v>42</v>
      </c>
      <c r="B2360" t="s">
        <v>80</v>
      </c>
      <c r="C2360" t="s">
        <v>55</v>
      </c>
      <c r="D2360" t="s">
        <v>126</v>
      </c>
      <c r="E2360">
        <v>18.2</v>
      </c>
      <c r="F2360">
        <v>145.22</v>
      </c>
      <c r="G2360">
        <v>-18.033000000000001</v>
      </c>
      <c r="H2360">
        <v>145.36670000000001</v>
      </c>
      <c r="I2360">
        <v>606</v>
      </c>
      <c r="K2360" s="1">
        <v>4781</v>
      </c>
      <c r="L2360" t="s">
        <v>135</v>
      </c>
      <c r="M2360" t="s">
        <v>127</v>
      </c>
      <c r="N2360" t="s">
        <v>24</v>
      </c>
      <c r="O2360" t="s">
        <v>18</v>
      </c>
      <c r="P2360" t="s">
        <v>27</v>
      </c>
      <c r="Q2360">
        <v>2</v>
      </c>
      <c r="R2360">
        <v>10.47</v>
      </c>
      <c r="S2360">
        <f t="shared" si="119"/>
        <v>56100</v>
      </c>
      <c r="T2360">
        <f t="shared" si="120"/>
        <v>30150</v>
      </c>
      <c r="U2360">
        <f t="shared" si="121"/>
        <v>1.8606965174129353</v>
      </c>
      <c r="V2360">
        <v>431</v>
      </c>
      <c r="X2360" t="s">
        <v>128</v>
      </c>
    </row>
    <row r="2361" spans="1:24" x14ac:dyDescent="0.2">
      <c r="A2361">
        <v>42</v>
      </c>
      <c r="B2361" t="s">
        <v>80</v>
      </c>
      <c r="C2361" t="s">
        <v>55</v>
      </c>
      <c r="D2361" t="s">
        <v>126</v>
      </c>
      <c r="E2361">
        <v>18.2</v>
      </c>
      <c r="F2361">
        <v>145.22</v>
      </c>
      <c r="G2361">
        <v>-18.033000000000001</v>
      </c>
      <c r="H2361">
        <v>145.36670000000001</v>
      </c>
      <c r="I2361">
        <v>606</v>
      </c>
      <c r="K2361" s="1">
        <v>4781</v>
      </c>
      <c r="L2361" t="s">
        <v>135</v>
      </c>
      <c r="M2361" t="s">
        <v>127</v>
      </c>
      <c r="N2361" t="s">
        <v>24</v>
      </c>
      <c r="O2361" t="s">
        <v>18</v>
      </c>
      <c r="P2361" t="s">
        <v>27</v>
      </c>
      <c r="Q2361">
        <v>3</v>
      </c>
      <c r="R2361">
        <v>14.86</v>
      </c>
      <c r="S2361">
        <f t="shared" si="119"/>
        <v>56100</v>
      </c>
      <c r="T2361">
        <f t="shared" si="120"/>
        <v>30150</v>
      </c>
      <c r="U2361">
        <f t="shared" si="121"/>
        <v>1.8606965174129353</v>
      </c>
      <c r="V2361">
        <v>431</v>
      </c>
      <c r="X2361" t="s">
        <v>128</v>
      </c>
    </row>
    <row r="2362" spans="1:24" x14ac:dyDescent="0.2">
      <c r="A2362">
        <v>42</v>
      </c>
      <c r="B2362" t="s">
        <v>80</v>
      </c>
      <c r="C2362" t="s">
        <v>55</v>
      </c>
      <c r="D2362" t="s">
        <v>126</v>
      </c>
      <c r="E2362">
        <v>18.2</v>
      </c>
      <c r="F2362">
        <v>145.22</v>
      </c>
      <c r="G2362">
        <v>-18.033000000000001</v>
      </c>
      <c r="H2362">
        <v>145.36670000000001</v>
      </c>
      <c r="I2362">
        <v>606</v>
      </c>
      <c r="K2362" s="1">
        <v>4781</v>
      </c>
      <c r="L2362" t="s">
        <v>135</v>
      </c>
      <c r="M2362" t="s">
        <v>127</v>
      </c>
      <c r="N2362" t="s">
        <v>24</v>
      </c>
      <c r="O2362" t="s">
        <v>18</v>
      </c>
      <c r="P2362" t="s">
        <v>27</v>
      </c>
      <c r="Q2362">
        <v>4</v>
      </c>
      <c r="R2362">
        <v>11.88</v>
      </c>
      <c r="S2362">
        <f t="shared" si="119"/>
        <v>56100</v>
      </c>
      <c r="T2362">
        <f t="shared" si="120"/>
        <v>30150</v>
      </c>
      <c r="U2362">
        <f t="shared" si="121"/>
        <v>1.8606965174129353</v>
      </c>
      <c r="V2362">
        <v>431</v>
      </c>
      <c r="X2362" t="s">
        <v>128</v>
      </c>
    </row>
    <row r="2363" spans="1:24" x14ac:dyDescent="0.2">
      <c r="A2363">
        <v>42</v>
      </c>
      <c r="B2363" t="s">
        <v>80</v>
      </c>
      <c r="C2363" t="s">
        <v>55</v>
      </c>
      <c r="D2363" t="s">
        <v>126</v>
      </c>
      <c r="E2363">
        <v>18.2</v>
      </c>
      <c r="F2363">
        <v>145.22</v>
      </c>
      <c r="G2363">
        <v>-18.033000000000001</v>
      </c>
      <c r="H2363">
        <v>145.36670000000001</v>
      </c>
      <c r="I2363">
        <v>606</v>
      </c>
      <c r="K2363" s="1">
        <v>4781</v>
      </c>
      <c r="L2363" t="s">
        <v>135</v>
      </c>
      <c r="M2363" t="s">
        <v>127</v>
      </c>
      <c r="N2363" t="s">
        <v>24</v>
      </c>
      <c r="O2363" t="s">
        <v>18</v>
      </c>
      <c r="P2363" t="s">
        <v>27</v>
      </c>
      <c r="Q2363">
        <v>5</v>
      </c>
      <c r="R2363">
        <v>10.32</v>
      </c>
      <c r="S2363">
        <f t="shared" si="119"/>
        <v>56100</v>
      </c>
      <c r="T2363">
        <f t="shared" si="120"/>
        <v>30150</v>
      </c>
      <c r="U2363">
        <f t="shared" si="121"/>
        <v>1.8606965174129353</v>
      </c>
      <c r="V2363">
        <v>431</v>
      </c>
      <c r="X2363" t="s">
        <v>128</v>
      </c>
    </row>
    <row r="2364" spans="1:24" x14ac:dyDescent="0.2">
      <c r="A2364">
        <v>42</v>
      </c>
      <c r="B2364" t="s">
        <v>80</v>
      </c>
      <c r="C2364" t="s">
        <v>55</v>
      </c>
      <c r="D2364" t="s">
        <v>126</v>
      </c>
      <c r="E2364">
        <v>18.2</v>
      </c>
      <c r="F2364">
        <v>145.22</v>
      </c>
      <c r="G2364">
        <v>-18.033000000000001</v>
      </c>
      <c r="H2364">
        <v>145.36670000000001</v>
      </c>
      <c r="I2364">
        <v>606</v>
      </c>
      <c r="K2364" s="1">
        <v>4781</v>
      </c>
      <c r="L2364" t="s">
        <v>135</v>
      </c>
      <c r="M2364" t="s">
        <v>127</v>
      </c>
      <c r="N2364" t="s">
        <v>24</v>
      </c>
      <c r="O2364" t="s">
        <v>18</v>
      </c>
      <c r="P2364" t="s">
        <v>27</v>
      </c>
      <c r="Q2364">
        <v>6</v>
      </c>
      <c r="R2364">
        <v>13.11</v>
      </c>
      <c r="S2364">
        <f t="shared" si="119"/>
        <v>56100</v>
      </c>
      <c r="T2364">
        <f t="shared" si="120"/>
        <v>30150</v>
      </c>
      <c r="U2364">
        <f t="shared" si="121"/>
        <v>1.8606965174129353</v>
      </c>
      <c r="V2364">
        <v>431</v>
      </c>
      <c r="X2364" t="s">
        <v>128</v>
      </c>
    </row>
    <row r="2365" spans="1:24" x14ac:dyDescent="0.2">
      <c r="A2365">
        <v>42</v>
      </c>
      <c r="B2365" t="s">
        <v>80</v>
      </c>
      <c r="C2365" t="s">
        <v>55</v>
      </c>
      <c r="D2365" t="s">
        <v>126</v>
      </c>
      <c r="E2365">
        <v>18.2</v>
      </c>
      <c r="F2365">
        <v>145.22</v>
      </c>
      <c r="G2365">
        <v>-18.033000000000001</v>
      </c>
      <c r="H2365">
        <v>145.36670000000001</v>
      </c>
      <c r="I2365">
        <v>606</v>
      </c>
      <c r="K2365" s="1">
        <v>4781</v>
      </c>
      <c r="L2365" t="s">
        <v>135</v>
      </c>
      <c r="M2365" t="s">
        <v>127</v>
      </c>
      <c r="N2365" t="s">
        <v>24</v>
      </c>
      <c r="O2365" t="s">
        <v>18</v>
      </c>
      <c r="P2365" t="s">
        <v>27</v>
      </c>
      <c r="Q2365">
        <v>7</v>
      </c>
      <c r="R2365">
        <v>9.0399999999999991</v>
      </c>
      <c r="S2365">
        <f t="shared" si="119"/>
        <v>56100</v>
      </c>
      <c r="T2365">
        <f t="shared" si="120"/>
        <v>30150</v>
      </c>
      <c r="U2365">
        <f t="shared" si="121"/>
        <v>1.8606965174129353</v>
      </c>
      <c r="V2365">
        <v>431</v>
      </c>
      <c r="X2365" t="s">
        <v>128</v>
      </c>
    </row>
    <row r="2366" spans="1:24" x14ac:dyDescent="0.2">
      <c r="A2366">
        <v>42</v>
      </c>
      <c r="B2366" t="s">
        <v>80</v>
      </c>
      <c r="C2366" t="s">
        <v>55</v>
      </c>
      <c r="D2366" t="s">
        <v>126</v>
      </c>
      <c r="E2366">
        <v>18.2</v>
      </c>
      <c r="F2366">
        <v>145.22</v>
      </c>
      <c r="G2366">
        <v>-18.033000000000001</v>
      </c>
      <c r="H2366">
        <v>145.36670000000001</v>
      </c>
      <c r="I2366">
        <v>606</v>
      </c>
      <c r="K2366" s="1">
        <v>4781</v>
      </c>
      <c r="L2366" t="s">
        <v>135</v>
      </c>
      <c r="M2366" t="s">
        <v>127</v>
      </c>
      <c r="N2366" t="s">
        <v>24</v>
      </c>
      <c r="O2366" t="s">
        <v>18</v>
      </c>
      <c r="P2366" t="s">
        <v>27</v>
      </c>
      <c r="Q2366">
        <v>8</v>
      </c>
      <c r="R2366">
        <v>11.76</v>
      </c>
      <c r="S2366">
        <f t="shared" si="119"/>
        <v>56100</v>
      </c>
      <c r="T2366">
        <f t="shared" si="120"/>
        <v>30150</v>
      </c>
      <c r="U2366">
        <f t="shared" si="121"/>
        <v>1.8606965174129353</v>
      </c>
      <c r="V2366">
        <v>431</v>
      </c>
      <c r="X2366" t="s">
        <v>128</v>
      </c>
    </row>
    <row r="2367" spans="1:24" x14ac:dyDescent="0.2">
      <c r="A2367">
        <v>42</v>
      </c>
      <c r="B2367" t="s">
        <v>80</v>
      </c>
      <c r="C2367" t="s">
        <v>55</v>
      </c>
      <c r="D2367" t="s">
        <v>126</v>
      </c>
      <c r="E2367">
        <v>18.2</v>
      </c>
      <c r="F2367">
        <v>145.22</v>
      </c>
      <c r="G2367">
        <v>-18.033000000000001</v>
      </c>
      <c r="H2367">
        <v>145.36670000000001</v>
      </c>
      <c r="I2367">
        <v>606</v>
      </c>
      <c r="K2367" s="1">
        <v>4781</v>
      </c>
      <c r="L2367" t="s">
        <v>135</v>
      </c>
      <c r="M2367" t="s">
        <v>127</v>
      </c>
      <c r="N2367" t="s">
        <v>24</v>
      </c>
      <c r="O2367" t="s">
        <v>18</v>
      </c>
      <c r="P2367" t="s">
        <v>27</v>
      </c>
      <c r="Q2367">
        <v>9</v>
      </c>
      <c r="R2367">
        <v>11.23</v>
      </c>
      <c r="S2367">
        <f t="shared" si="119"/>
        <v>56100</v>
      </c>
      <c r="T2367">
        <f t="shared" si="120"/>
        <v>30150</v>
      </c>
      <c r="U2367">
        <f t="shared" si="121"/>
        <v>1.8606965174129353</v>
      </c>
      <c r="V2367">
        <v>431</v>
      </c>
      <c r="X2367" t="s">
        <v>128</v>
      </c>
    </row>
    <row r="2368" spans="1:24" x14ac:dyDescent="0.2">
      <c r="A2368">
        <v>42</v>
      </c>
      <c r="B2368" t="s">
        <v>80</v>
      </c>
      <c r="C2368" t="s">
        <v>55</v>
      </c>
      <c r="D2368" t="s">
        <v>126</v>
      </c>
      <c r="E2368">
        <v>18.2</v>
      </c>
      <c r="F2368">
        <v>145.22</v>
      </c>
      <c r="G2368">
        <v>-18.033000000000001</v>
      </c>
      <c r="H2368">
        <v>145.36670000000001</v>
      </c>
      <c r="I2368">
        <v>606</v>
      </c>
      <c r="K2368" s="1">
        <v>4781</v>
      </c>
      <c r="L2368" t="s">
        <v>135</v>
      </c>
      <c r="M2368" t="s">
        <v>127</v>
      </c>
      <c r="N2368" t="s">
        <v>24</v>
      </c>
      <c r="O2368" t="s">
        <v>18</v>
      </c>
      <c r="P2368" t="s">
        <v>27</v>
      </c>
      <c r="Q2368">
        <v>10</v>
      </c>
      <c r="R2368">
        <v>15.05</v>
      </c>
      <c r="S2368">
        <f t="shared" si="119"/>
        <v>56100</v>
      </c>
      <c r="T2368">
        <f t="shared" si="120"/>
        <v>30150</v>
      </c>
      <c r="U2368">
        <f t="shared" si="121"/>
        <v>1.8606965174129353</v>
      </c>
      <c r="V2368">
        <v>431</v>
      </c>
      <c r="X2368" t="s">
        <v>128</v>
      </c>
    </row>
    <row r="2369" spans="1:24" hidden="1" x14ac:dyDescent="0.2">
      <c r="A2369">
        <v>43</v>
      </c>
      <c r="B2369" t="s">
        <v>131</v>
      </c>
      <c r="C2369" t="s">
        <v>132</v>
      </c>
      <c r="D2369" t="s">
        <v>133</v>
      </c>
      <c r="E2369">
        <v>17.16</v>
      </c>
      <c r="F2369">
        <v>145.35</v>
      </c>
      <c r="G2369">
        <v>-17.2667</v>
      </c>
      <c r="H2369">
        <v>145.58330000000001</v>
      </c>
      <c r="I2369">
        <v>690</v>
      </c>
      <c r="K2369" s="1">
        <v>4644</v>
      </c>
      <c r="L2369" t="s">
        <v>134</v>
      </c>
      <c r="M2369" t="s">
        <v>127</v>
      </c>
      <c r="N2369" t="s">
        <v>14</v>
      </c>
      <c r="O2369" t="s">
        <v>15</v>
      </c>
      <c r="P2369" t="s">
        <v>27</v>
      </c>
      <c r="Q2369">
        <v>1</v>
      </c>
      <c r="R2369">
        <v>18.059999999999999</v>
      </c>
      <c r="X2369" t="s">
        <v>136</v>
      </c>
    </row>
    <row r="2370" spans="1:24" hidden="1" x14ac:dyDescent="0.2">
      <c r="A2370">
        <v>43</v>
      </c>
      <c r="B2370" t="s">
        <v>131</v>
      </c>
      <c r="C2370" t="s">
        <v>132</v>
      </c>
      <c r="D2370" t="s">
        <v>133</v>
      </c>
      <c r="E2370">
        <v>17.16</v>
      </c>
      <c r="F2370">
        <v>145.35</v>
      </c>
      <c r="G2370">
        <v>-17.2667</v>
      </c>
      <c r="H2370">
        <v>145.58330000000001</v>
      </c>
      <c r="I2370">
        <v>690</v>
      </c>
      <c r="K2370" s="1">
        <v>4644</v>
      </c>
      <c r="L2370" t="s">
        <v>134</v>
      </c>
      <c r="M2370" t="s">
        <v>127</v>
      </c>
      <c r="N2370" t="s">
        <v>14</v>
      </c>
      <c r="O2370" t="s">
        <v>15</v>
      </c>
      <c r="P2370" t="s">
        <v>27</v>
      </c>
      <c r="Q2370">
        <v>2</v>
      </c>
      <c r="R2370">
        <v>21.77</v>
      </c>
      <c r="X2370" t="s">
        <v>136</v>
      </c>
    </row>
    <row r="2371" spans="1:24" hidden="1" x14ac:dyDescent="0.2">
      <c r="A2371">
        <v>43</v>
      </c>
      <c r="B2371" t="s">
        <v>131</v>
      </c>
      <c r="C2371" t="s">
        <v>132</v>
      </c>
      <c r="D2371" t="s">
        <v>133</v>
      </c>
      <c r="E2371">
        <v>17.16</v>
      </c>
      <c r="F2371">
        <v>145.35</v>
      </c>
      <c r="G2371">
        <v>-17.2667</v>
      </c>
      <c r="H2371">
        <v>145.58330000000001</v>
      </c>
      <c r="I2371">
        <v>690</v>
      </c>
      <c r="K2371" s="1">
        <v>4644</v>
      </c>
      <c r="L2371" t="s">
        <v>134</v>
      </c>
      <c r="M2371" t="s">
        <v>127</v>
      </c>
      <c r="N2371" t="s">
        <v>14</v>
      </c>
      <c r="O2371" t="s">
        <v>15</v>
      </c>
      <c r="P2371" t="s">
        <v>27</v>
      </c>
      <c r="Q2371">
        <v>3</v>
      </c>
      <c r="R2371">
        <v>12.29</v>
      </c>
      <c r="X2371" t="s">
        <v>136</v>
      </c>
    </row>
    <row r="2372" spans="1:24" hidden="1" x14ac:dyDescent="0.2">
      <c r="A2372">
        <v>43</v>
      </c>
      <c r="B2372" t="s">
        <v>131</v>
      </c>
      <c r="C2372" t="s">
        <v>132</v>
      </c>
      <c r="D2372" t="s">
        <v>133</v>
      </c>
      <c r="E2372">
        <v>17.16</v>
      </c>
      <c r="F2372">
        <v>145.35</v>
      </c>
      <c r="G2372">
        <v>-17.2667</v>
      </c>
      <c r="H2372">
        <v>145.58330000000001</v>
      </c>
      <c r="I2372">
        <v>690</v>
      </c>
      <c r="K2372" s="1">
        <v>4644</v>
      </c>
      <c r="L2372" t="s">
        <v>134</v>
      </c>
      <c r="M2372" t="s">
        <v>127</v>
      </c>
      <c r="N2372" t="s">
        <v>14</v>
      </c>
      <c r="O2372" t="s">
        <v>15</v>
      </c>
      <c r="P2372" t="s">
        <v>27</v>
      </c>
      <c r="Q2372">
        <v>4</v>
      </c>
      <c r="R2372">
        <v>24.89</v>
      </c>
      <c r="X2372" t="s">
        <v>136</v>
      </c>
    </row>
    <row r="2373" spans="1:24" hidden="1" x14ac:dyDescent="0.2">
      <c r="A2373">
        <v>43</v>
      </c>
      <c r="B2373" t="s">
        <v>131</v>
      </c>
      <c r="C2373" t="s">
        <v>132</v>
      </c>
      <c r="D2373" t="s">
        <v>133</v>
      </c>
      <c r="E2373">
        <v>17.16</v>
      </c>
      <c r="F2373">
        <v>145.35</v>
      </c>
      <c r="G2373">
        <v>-17.2667</v>
      </c>
      <c r="H2373">
        <v>145.58330000000001</v>
      </c>
      <c r="I2373">
        <v>690</v>
      </c>
      <c r="K2373" s="1">
        <v>4644</v>
      </c>
      <c r="L2373" t="s">
        <v>134</v>
      </c>
      <c r="M2373" t="s">
        <v>127</v>
      </c>
      <c r="N2373" t="s">
        <v>14</v>
      </c>
      <c r="O2373" t="s">
        <v>15</v>
      </c>
      <c r="P2373" t="s">
        <v>27</v>
      </c>
      <c r="Q2373">
        <v>5</v>
      </c>
      <c r="R2373">
        <v>13.41</v>
      </c>
      <c r="X2373" t="s">
        <v>136</v>
      </c>
    </row>
    <row r="2374" spans="1:24" hidden="1" x14ac:dyDescent="0.2">
      <c r="A2374">
        <v>43</v>
      </c>
      <c r="B2374" t="s">
        <v>131</v>
      </c>
      <c r="C2374" t="s">
        <v>132</v>
      </c>
      <c r="D2374" t="s">
        <v>133</v>
      </c>
      <c r="E2374">
        <v>17.16</v>
      </c>
      <c r="F2374">
        <v>145.35</v>
      </c>
      <c r="G2374">
        <v>-17.2667</v>
      </c>
      <c r="H2374">
        <v>145.58330000000001</v>
      </c>
      <c r="I2374">
        <v>690</v>
      </c>
      <c r="K2374" s="1">
        <v>4644</v>
      </c>
      <c r="L2374" t="s">
        <v>134</v>
      </c>
      <c r="M2374" t="s">
        <v>127</v>
      </c>
      <c r="N2374" t="s">
        <v>14</v>
      </c>
      <c r="O2374" t="s">
        <v>15</v>
      </c>
      <c r="P2374" t="s">
        <v>27</v>
      </c>
      <c r="Q2374">
        <v>6</v>
      </c>
      <c r="R2374">
        <v>22.43</v>
      </c>
      <c r="X2374" t="s">
        <v>136</v>
      </c>
    </row>
    <row r="2375" spans="1:24" hidden="1" x14ac:dyDescent="0.2">
      <c r="A2375">
        <v>43</v>
      </c>
      <c r="B2375" t="s">
        <v>131</v>
      </c>
      <c r="C2375" t="s">
        <v>132</v>
      </c>
      <c r="D2375" t="s">
        <v>133</v>
      </c>
      <c r="E2375">
        <v>17.16</v>
      </c>
      <c r="F2375">
        <v>145.35</v>
      </c>
      <c r="G2375">
        <v>-17.2667</v>
      </c>
      <c r="H2375">
        <v>145.58330000000001</v>
      </c>
      <c r="I2375">
        <v>690</v>
      </c>
      <c r="K2375" s="1">
        <v>4644</v>
      </c>
      <c r="L2375" t="s">
        <v>134</v>
      </c>
      <c r="M2375" t="s">
        <v>127</v>
      </c>
      <c r="N2375" t="s">
        <v>14</v>
      </c>
      <c r="O2375" t="s">
        <v>16</v>
      </c>
      <c r="P2375" t="s">
        <v>27</v>
      </c>
      <c r="Q2375">
        <v>1</v>
      </c>
      <c r="R2375">
        <v>15.87</v>
      </c>
      <c r="X2375" t="s">
        <v>136</v>
      </c>
    </row>
    <row r="2376" spans="1:24" hidden="1" x14ac:dyDescent="0.2">
      <c r="A2376">
        <v>43</v>
      </c>
      <c r="B2376" t="s">
        <v>131</v>
      </c>
      <c r="C2376" t="s">
        <v>132</v>
      </c>
      <c r="D2376" t="s">
        <v>133</v>
      </c>
      <c r="E2376">
        <v>17.16</v>
      </c>
      <c r="F2376">
        <v>145.35</v>
      </c>
      <c r="G2376">
        <v>-17.2667</v>
      </c>
      <c r="H2376">
        <v>145.58330000000001</v>
      </c>
      <c r="I2376">
        <v>690</v>
      </c>
      <c r="K2376" s="1">
        <v>4644</v>
      </c>
      <c r="L2376" t="s">
        <v>134</v>
      </c>
      <c r="M2376" t="s">
        <v>127</v>
      </c>
      <c r="N2376" t="s">
        <v>14</v>
      </c>
      <c r="O2376" t="s">
        <v>16</v>
      </c>
      <c r="P2376" t="s">
        <v>27</v>
      </c>
      <c r="Q2376">
        <v>2</v>
      </c>
      <c r="R2376">
        <v>17.77</v>
      </c>
      <c r="X2376" t="s">
        <v>136</v>
      </c>
    </row>
    <row r="2377" spans="1:24" hidden="1" x14ac:dyDescent="0.2">
      <c r="A2377">
        <v>43</v>
      </c>
      <c r="B2377" t="s">
        <v>131</v>
      </c>
      <c r="C2377" t="s">
        <v>132</v>
      </c>
      <c r="D2377" t="s">
        <v>133</v>
      </c>
      <c r="E2377">
        <v>17.16</v>
      </c>
      <c r="F2377">
        <v>145.35</v>
      </c>
      <c r="G2377">
        <v>-17.2667</v>
      </c>
      <c r="H2377">
        <v>145.58330000000001</v>
      </c>
      <c r="I2377">
        <v>690</v>
      </c>
      <c r="K2377" s="1">
        <v>4644</v>
      </c>
      <c r="L2377" t="s">
        <v>134</v>
      </c>
      <c r="M2377" t="s">
        <v>127</v>
      </c>
      <c r="N2377" t="s">
        <v>14</v>
      </c>
      <c r="O2377" t="s">
        <v>16</v>
      </c>
      <c r="P2377" t="s">
        <v>27</v>
      </c>
      <c r="Q2377">
        <v>3</v>
      </c>
      <c r="R2377">
        <v>17.43</v>
      </c>
      <c r="X2377" t="s">
        <v>136</v>
      </c>
    </row>
    <row r="2378" spans="1:24" hidden="1" x14ac:dyDescent="0.2">
      <c r="A2378">
        <v>43</v>
      </c>
      <c r="B2378" t="s">
        <v>131</v>
      </c>
      <c r="C2378" t="s">
        <v>132</v>
      </c>
      <c r="D2378" t="s">
        <v>133</v>
      </c>
      <c r="E2378">
        <v>17.16</v>
      </c>
      <c r="F2378">
        <v>145.35</v>
      </c>
      <c r="G2378">
        <v>-17.2667</v>
      </c>
      <c r="H2378">
        <v>145.58330000000001</v>
      </c>
      <c r="I2378">
        <v>690</v>
      </c>
      <c r="K2378" s="1">
        <v>4644</v>
      </c>
      <c r="L2378" t="s">
        <v>134</v>
      </c>
      <c r="M2378" t="s">
        <v>127</v>
      </c>
      <c r="N2378" t="s">
        <v>14</v>
      </c>
      <c r="O2378" t="s">
        <v>16</v>
      </c>
      <c r="P2378" t="s">
        <v>27</v>
      </c>
      <c r="Q2378">
        <v>4</v>
      </c>
      <c r="R2378">
        <v>13.86</v>
      </c>
      <c r="X2378" t="s">
        <v>136</v>
      </c>
    </row>
    <row r="2379" spans="1:24" hidden="1" x14ac:dyDescent="0.2">
      <c r="A2379">
        <v>43</v>
      </c>
      <c r="B2379" t="s">
        <v>131</v>
      </c>
      <c r="C2379" t="s">
        <v>132</v>
      </c>
      <c r="D2379" t="s">
        <v>133</v>
      </c>
      <c r="E2379">
        <v>17.16</v>
      </c>
      <c r="F2379">
        <v>145.35</v>
      </c>
      <c r="G2379">
        <v>-17.2667</v>
      </c>
      <c r="H2379">
        <v>145.58330000000001</v>
      </c>
      <c r="I2379">
        <v>690</v>
      </c>
      <c r="K2379" s="1">
        <v>4644</v>
      </c>
      <c r="L2379" t="s">
        <v>134</v>
      </c>
      <c r="M2379" t="s">
        <v>127</v>
      </c>
      <c r="N2379" t="s">
        <v>14</v>
      </c>
      <c r="O2379" t="s">
        <v>16</v>
      </c>
      <c r="P2379" t="s">
        <v>27</v>
      </c>
      <c r="Q2379">
        <v>5</v>
      </c>
      <c r="R2379">
        <v>12.24</v>
      </c>
      <c r="X2379" t="s">
        <v>136</v>
      </c>
    </row>
    <row r="2380" spans="1:24" hidden="1" x14ac:dyDescent="0.2">
      <c r="A2380">
        <v>43</v>
      </c>
      <c r="B2380" t="s">
        <v>131</v>
      </c>
      <c r="C2380" t="s">
        <v>132</v>
      </c>
      <c r="D2380" t="s">
        <v>133</v>
      </c>
      <c r="E2380">
        <v>17.16</v>
      </c>
      <c r="F2380">
        <v>145.35</v>
      </c>
      <c r="G2380">
        <v>-17.2667</v>
      </c>
      <c r="H2380">
        <v>145.58330000000001</v>
      </c>
      <c r="I2380">
        <v>690</v>
      </c>
      <c r="K2380" s="1">
        <v>4644</v>
      </c>
      <c r="L2380" t="s">
        <v>134</v>
      </c>
      <c r="M2380" t="s">
        <v>127</v>
      </c>
      <c r="N2380" t="s">
        <v>14</v>
      </c>
      <c r="O2380" t="s">
        <v>16</v>
      </c>
      <c r="P2380" t="s">
        <v>27</v>
      </c>
      <c r="Q2380">
        <v>6</v>
      </c>
      <c r="R2380">
        <v>13.58</v>
      </c>
      <c r="X2380" t="s">
        <v>136</v>
      </c>
    </row>
    <row r="2381" spans="1:24" hidden="1" x14ac:dyDescent="0.2">
      <c r="A2381">
        <v>43</v>
      </c>
      <c r="B2381" t="s">
        <v>131</v>
      </c>
      <c r="C2381" t="s">
        <v>132</v>
      </c>
      <c r="D2381" t="s">
        <v>133</v>
      </c>
      <c r="E2381">
        <v>17.16</v>
      </c>
      <c r="F2381">
        <v>145.35</v>
      </c>
      <c r="G2381">
        <v>-17.2667</v>
      </c>
      <c r="H2381">
        <v>145.58330000000001</v>
      </c>
      <c r="I2381">
        <v>690</v>
      </c>
      <c r="K2381" s="1">
        <v>4644</v>
      </c>
      <c r="L2381" t="s">
        <v>134</v>
      </c>
      <c r="M2381" t="s">
        <v>127</v>
      </c>
      <c r="N2381" t="s">
        <v>14</v>
      </c>
      <c r="O2381" t="s">
        <v>18</v>
      </c>
      <c r="P2381" t="s">
        <v>27</v>
      </c>
      <c r="Q2381">
        <v>1</v>
      </c>
      <c r="R2381">
        <v>5.42</v>
      </c>
      <c r="X2381" t="s">
        <v>136</v>
      </c>
    </row>
    <row r="2382" spans="1:24" hidden="1" x14ac:dyDescent="0.2">
      <c r="A2382">
        <v>43</v>
      </c>
      <c r="B2382" t="s">
        <v>131</v>
      </c>
      <c r="C2382" t="s">
        <v>132</v>
      </c>
      <c r="D2382" t="s">
        <v>133</v>
      </c>
      <c r="E2382">
        <v>17.16</v>
      </c>
      <c r="F2382">
        <v>145.35</v>
      </c>
      <c r="G2382">
        <v>-17.2667</v>
      </c>
      <c r="H2382">
        <v>145.58330000000001</v>
      </c>
      <c r="I2382">
        <v>690</v>
      </c>
      <c r="K2382" s="1">
        <v>4644</v>
      </c>
      <c r="L2382" t="s">
        <v>134</v>
      </c>
      <c r="M2382" t="s">
        <v>127</v>
      </c>
      <c r="N2382" t="s">
        <v>14</v>
      </c>
      <c r="O2382" t="s">
        <v>18</v>
      </c>
      <c r="P2382" t="s">
        <v>27</v>
      </c>
      <c r="Q2382">
        <v>2</v>
      </c>
      <c r="R2382">
        <v>4</v>
      </c>
      <c r="X2382" t="s">
        <v>136</v>
      </c>
    </row>
    <row r="2383" spans="1:24" hidden="1" x14ac:dyDescent="0.2">
      <c r="A2383">
        <v>43</v>
      </c>
      <c r="B2383" t="s">
        <v>131</v>
      </c>
      <c r="C2383" t="s">
        <v>132</v>
      </c>
      <c r="D2383" t="s">
        <v>133</v>
      </c>
      <c r="E2383">
        <v>17.16</v>
      </c>
      <c r="F2383">
        <v>145.35</v>
      </c>
      <c r="G2383">
        <v>-17.2667</v>
      </c>
      <c r="H2383">
        <v>145.58330000000001</v>
      </c>
      <c r="I2383">
        <v>690</v>
      </c>
      <c r="K2383" s="1">
        <v>4644</v>
      </c>
      <c r="L2383" t="s">
        <v>134</v>
      </c>
      <c r="M2383" t="s">
        <v>127</v>
      </c>
      <c r="N2383" t="s">
        <v>14</v>
      </c>
      <c r="O2383" t="s">
        <v>18</v>
      </c>
      <c r="P2383" t="s">
        <v>27</v>
      </c>
      <c r="Q2383">
        <v>3</v>
      </c>
      <c r="R2383">
        <v>6.08</v>
      </c>
      <c r="X2383" t="s">
        <v>136</v>
      </c>
    </row>
    <row r="2384" spans="1:24" hidden="1" x14ac:dyDescent="0.2">
      <c r="A2384">
        <v>43</v>
      </c>
      <c r="B2384" t="s">
        <v>131</v>
      </c>
      <c r="C2384" t="s">
        <v>132</v>
      </c>
      <c r="D2384" t="s">
        <v>133</v>
      </c>
      <c r="E2384">
        <v>17.16</v>
      </c>
      <c r="F2384">
        <v>145.35</v>
      </c>
      <c r="G2384">
        <v>-17.2667</v>
      </c>
      <c r="H2384">
        <v>145.58330000000001</v>
      </c>
      <c r="I2384">
        <v>690</v>
      </c>
      <c r="K2384" s="1">
        <v>4644</v>
      </c>
      <c r="L2384" t="s">
        <v>134</v>
      </c>
      <c r="M2384" t="s">
        <v>127</v>
      </c>
      <c r="N2384" t="s">
        <v>14</v>
      </c>
      <c r="O2384" t="s">
        <v>18</v>
      </c>
      <c r="P2384" t="s">
        <v>27</v>
      </c>
      <c r="Q2384">
        <v>4</v>
      </c>
      <c r="R2384">
        <v>4.4400000000000004</v>
      </c>
      <c r="X2384" t="s">
        <v>136</v>
      </c>
    </row>
    <row r="2385" spans="1:24" hidden="1" x14ac:dyDescent="0.2">
      <c r="A2385">
        <v>43</v>
      </c>
      <c r="B2385" t="s">
        <v>131</v>
      </c>
      <c r="C2385" t="s">
        <v>132</v>
      </c>
      <c r="D2385" t="s">
        <v>133</v>
      </c>
      <c r="E2385">
        <v>17.16</v>
      </c>
      <c r="F2385">
        <v>145.35</v>
      </c>
      <c r="G2385">
        <v>-17.2667</v>
      </c>
      <c r="H2385">
        <v>145.58330000000001</v>
      </c>
      <c r="I2385">
        <v>690</v>
      </c>
      <c r="K2385" s="1">
        <v>4644</v>
      </c>
      <c r="L2385" t="s">
        <v>134</v>
      </c>
      <c r="M2385" t="s">
        <v>127</v>
      </c>
      <c r="N2385" t="s">
        <v>14</v>
      </c>
      <c r="O2385" t="s">
        <v>18</v>
      </c>
      <c r="P2385" t="s">
        <v>27</v>
      </c>
      <c r="Q2385">
        <v>5</v>
      </c>
      <c r="R2385">
        <v>3.35</v>
      </c>
      <c r="X2385" t="s">
        <v>136</v>
      </c>
    </row>
    <row r="2386" spans="1:24" hidden="1" x14ac:dyDescent="0.2">
      <c r="A2386">
        <v>43</v>
      </c>
      <c r="B2386" t="s">
        <v>131</v>
      </c>
      <c r="C2386" t="s">
        <v>132</v>
      </c>
      <c r="D2386" t="s">
        <v>133</v>
      </c>
      <c r="E2386">
        <v>17.16</v>
      </c>
      <c r="F2386">
        <v>145.35</v>
      </c>
      <c r="G2386">
        <v>-17.2667</v>
      </c>
      <c r="H2386">
        <v>145.58330000000001</v>
      </c>
      <c r="I2386">
        <v>690</v>
      </c>
      <c r="K2386" s="1">
        <v>4644</v>
      </c>
      <c r="L2386" t="s">
        <v>134</v>
      </c>
      <c r="M2386" t="s">
        <v>127</v>
      </c>
      <c r="N2386" t="s">
        <v>14</v>
      </c>
      <c r="O2386" t="s">
        <v>18</v>
      </c>
      <c r="P2386" t="s">
        <v>27</v>
      </c>
      <c r="Q2386">
        <v>6</v>
      </c>
      <c r="R2386">
        <v>5.15</v>
      </c>
      <c r="X2386" t="s">
        <v>136</v>
      </c>
    </row>
    <row r="2387" spans="1:24" hidden="1" x14ac:dyDescent="0.2">
      <c r="A2387">
        <v>43</v>
      </c>
      <c r="B2387" t="s">
        <v>131</v>
      </c>
      <c r="C2387" t="s">
        <v>132</v>
      </c>
      <c r="D2387" t="s">
        <v>133</v>
      </c>
      <c r="E2387">
        <v>17.16</v>
      </c>
      <c r="F2387">
        <v>145.35</v>
      </c>
      <c r="G2387">
        <v>-17.2667</v>
      </c>
      <c r="H2387">
        <v>145.58330000000001</v>
      </c>
      <c r="I2387">
        <v>690</v>
      </c>
      <c r="K2387" s="1">
        <v>4644</v>
      </c>
      <c r="L2387" t="s">
        <v>134</v>
      </c>
      <c r="M2387" t="s">
        <v>127</v>
      </c>
      <c r="N2387" t="s">
        <v>14</v>
      </c>
      <c r="O2387" t="s">
        <v>19</v>
      </c>
      <c r="P2387" t="s">
        <v>27</v>
      </c>
      <c r="Q2387">
        <v>1</v>
      </c>
      <c r="R2387">
        <v>8.94</v>
      </c>
      <c r="X2387" t="s">
        <v>136</v>
      </c>
    </row>
    <row r="2388" spans="1:24" hidden="1" x14ac:dyDescent="0.2">
      <c r="A2388">
        <v>43</v>
      </c>
      <c r="B2388" t="s">
        <v>131</v>
      </c>
      <c r="C2388" t="s">
        <v>132</v>
      </c>
      <c r="D2388" t="s">
        <v>133</v>
      </c>
      <c r="E2388">
        <v>17.16</v>
      </c>
      <c r="F2388">
        <v>145.35</v>
      </c>
      <c r="G2388">
        <v>-17.2667</v>
      </c>
      <c r="H2388">
        <v>145.58330000000001</v>
      </c>
      <c r="I2388">
        <v>690</v>
      </c>
      <c r="K2388" s="1">
        <v>4644</v>
      </c>
      <c r="L2388" t="s">
        <v>134</v>
      </c>
      <c r="M2388" t="s">
        <v>127</v>
      </c>
      <c r="N2388" t="s">
        <v>14</v>
      </c>
      <c r="O2388" t="s">
        <v>19</v>
      </c>
      <c r="P2388" t="s">
        <v>27</v>
      </c>
      <c r="Q2388">
        <v>2</v>
      </c>
      <c r="R2388">
        <v>7.05</v>
      </c>
      <c r="X2388" t="s">
        <v>136</v>
      </c>
    </row>
    <row r="2389" spans="1:24" hidden="1" x14ac:dyDescent="0.2">
      <c r="A2389">
        <v>43</v>
      </c>
      <c r="B2389" t="s">
        <v>131</v>
      </c>
      <c r="C2389" t="s">
        <v>132</v>
      </c>
      <c r="D2389" t="s">
        <v>133</v>
      </c>
      <c r="E2389">
        <v>17.16</v>
      </c>
      <c r="F2389">
        <v>145.35</v>
      </c>
      <c r="G2389">
        <v>-17.2667</v>
      </c>
      <c r="H2389">
        <v>145.58330000000001</v>
      </c>
      <c r="I2389">
        <v>690</v>
      </c>
      <c r="K2389" s="1">
        <v>4644</v>
      </c>
      <c r="L2389" t="s">
        <v>134</v>
      </c>
      <c r="M2389" t="s">
        <v>127</v>
      </c>
      <c r="N2389" t="s">
        <v>14</v>
      </c>
      <c r="O2389" t="s">
        <v>19</v>
      </c>
      <c r="P2389" t="s">
        <v>27</v>
      </c>
      <c r="Q2389">
        <v>3</v>
      </c>
      <c r="R2389">
        <v>7.69</v>
      </c>
      <c r="X2389" t="s">
        <v>136</v>
      </c>
    </row>
    <row r="2390" spans="1:24" hidden="1" x14ac:dyDescent="0.2">
      <c r="A2390">
        <v>43</v>
      </c>
      <c r="B2390" t="s">
        <v>131</v>
      </c>
      <c r="C2390" t="s">
        <v>132</v>
      </c>
      <c r="D2390" t="s">
        <v>133</v>
      </c>
      <c r="E2390">
        <v>17.16</v>
      </c>
      <c r="F2390">
        <v>145.35</v>
      </c>
      <c r="G2390">
        <v>-17.2667</v>
      </c>
      <c r="H2390">
        <v>145.58330000000001</v>
      </c>
      <c r="I2390">
        <v>690</v>
      </c>
      <c r="K2390" s="1">
        <v>4644</v>
      </c>
      <c r="L2390" t="s">
        <v>134</v>
      </c>
      <c r="M2390" t="s">
        <v>127</v>
      </c>
      <c r="N2390" t="s">
        <v>14</v>
      </c>
      <c r="O2390" t="s">
        <v>19</v>
      </c>
      <c r="P2390" t="s">
        <v>27</v>
      </c>
      <c r="Q2390">
        <v>4</v>
      </c>
      <c r="R2390">
        <v>9.52</v>
      </c>
      <c r="X2390" t="s">
        <v>136</v>
      </c>
    </row>
    <row r="2391" spans="1:24" hidden="1" x14ac:dyDescent="0.2">
      <c r="A2391">
        <v>43</v>
      </c>
      <c r="B2391" t="s">
        <v>131</v>
      </c>
      <c r="C2391" t="s">
        <v>132</v>
      </c>
      <c r="D2391" t="s">
        <v>133</v>
      </c>
      <c r="E2391">
        <v>17.16</v>
      </c>
      <c r="F2391">
        <v>145.35</v>
      </c>
      <c r="G2391">
        <v>-17.2667</v>
      </c>
      <c r="H2391">
        <v>145.58330000000001</v>
      </c>
      <c r="I2391">
        <v>690</v>
      </c>
      <c r="K2391" s="1">
        <v>4644</v>
      </c>
      <c r="L2391" t="s">
        <v>134</v>
      </c>
      <c r="M2391" t="s">
        <v>127</v>
      </c>
      <c r="N2391" t="s">
        <v>14</v>
      </c>
      <c r="O2391" t="s">
        <v>19</v>
      </c>
      <c r="P2391" t="s">
        <v>27</v>
      </c>
      <c r="Q2391">
        <v>5</v>
      </c>
      <c r="R2391">
        <v>8.4</v>
      </c>
      <c r="X2391" t="s">
        <v>136</v>
      </c>
    </row>
    <row r="2392" spans="1:24" hidden="1" x14ac:dyDescent="0.2">
      <c r="A2392">
        <v>43</v>
      </c>
      <c r="B2392" t="s">
        <v>131</v>
      </c>
      <c r="C2392" t="s">
        <v>132</v>
      </c>
      <c r="D2392" t="s">
        <v>133</v>
      </c>
      <c r="E2392">
        <v>17.16</v>
      </c>
      <c r="F2392">
        <v>145.35</v>
      </c>
      <c r="G2392">
        <v>-17.2667</v>
      </c>
      <c r="H2392">
        <v>145.58330000000001</v>
      </c>
      <c r="I2392">
        <v>690</v>
      </c>
      <c r="K2392" s="1">
        <v>4644</v>
      </c>
      <c r="L2392" t="s">
        <v>134</v>
      </c>
      <c r="M2392" t="s">
        <v>127</v>
      </c>
      <c r="N2392" t="s">
        <v>14</v>
      </c>
      <c r="O2392" t="s">
        <v>19</v>
      </c>
      <c r="P2392" t="s">
        <v>27</v>
      </c>
      <c r="Q2392">
        <v>6</v>
      </c>
      <c r="R2392">
        <v>7.54</v>
      </c>
      <c r="X2392" t="s">
        <v>136</v>
      </c>
    </row>
    <row r="2393" spans="1:24" hidden="1" x14ac:dyDescent="0.2">
      <c r="A2393">
        <v>43</v>
      </c>
      <c r="B2393" t="s">
        <v>131</v>
      </c>
      <c r="C2393" t="s">
        <v>132</v>
      </c>
      <c r="D2393" t="s">
        <v>133</v>
      </c>
      <c r="E2393">
        <v>17.16</v>
      </c>
      <c r="F2393">
        <v>145.35</v>
      </c>
      <c r="G2393">
        <v>-17.2667</v>
      </c>
      <c r="H2393">
        <v>145.58330000000001</v>
      </c>
      <c r="I2393">
        <v>690</v>
      </c>
      <c r="K2393" s="1">
        <v>4644</v>
      </c>
      <c r="L2393" t="s">
        <v>134</v>
      </c>
      <c r="M2393" t="s">
        <v>127</v>
      </c>
      <c r="N2393" t="s">
        <v>24</v>
      </c>
      <c r="O2393" t="s">
        <v>15</v>
      </c>
      <c r="P2393" t="s">
        <v>26</v>
      </c>
      <c r="Q2393">
        <v>1</v>
      </c>
      <c r="R2393">
        <v>40.94</v>
      </c>
      <c r="X2393" t="s">
        <v>136</v>
      </c>
    </row>
    <row r="2394" spans="1:24" hidden="1" x14ac:dyDescent="0.2">
      <c r="A2394">
        <v>43</v>
      </c>
      <c r="B2394" t="s">
        <v>131</v>
      </c>
      <c r="C2394" t="s">
        <v>132</v>
      </c>
      <c r="D2394" t="s">
        <v>133</v>
      </c>
      <c r="E2394">
        <v>17.16</v>
      </c>
      <c r="F2394">
        <v>145.35</v>
      </c>
      <c r="G2394">
        <v>-17.2667</v>
      </c>
      <c r="H2394">
        <v>145.58330000000001</v>
      </c>
      <c r="I2394">
        <v>690</v>
      </c>
      <c r="K2394" s="1">
        <v>4644</v>
      </c>
      <c r="L2394" t="s">
        <v>134</v>
      </c>
      <c r="M2394" t="s">
        <v>127</v>
      </c>
      <c r="N2394" t="s">
        <v>24</v>
      </c>
      <c r="O2394" t="s">
        <v>15</v>
      </c>
      <c r="P2394" t="s">
        <v>26</v>
      </c>
      <c r="Q2394">
        <v>2</v>
      </c>
      <c r="R2394">
        <v>38.96</v>
      </c>
      <c r="X2394" t="s">
        <v>136</v>
      </c>
    </row>
    <row r="2395" spans="1:24" hidden="1" x14ac:dyDescent="0.2">
      <c r="A2395">
        <v>43</v>
      </c>
      <c r="B2395" t="s">
        <v>131</v>
      </c>
      <c r="C2395" t="s">
        <v>132</v>
      </c>
      <c r="D2395" t="s">
        <v>133</v>
      </c>
      <c r="E2395">
        <v>17.16</v>
      </c>
      <c r="F2395">
        <v>145.35</v>
      </c>
      <c r="G2395">
        <v>-17.2667</v>
      </c>
      <c r="H2395">
        <v>145.58330000000001</v>
      </c>
      <c r="I2395">
        <v>690</v>
      </c>
      <c r="K2395" s="1">
        <v>4644</v>
      </c>
      <c r="L2395" t="s">
        <v>134</v>
      </c>
      <c r="M2395" t="s">
        <v>127</v>
      </c>
      <c r="N2395" t="s">
        <v>24</v>
      </c>
      <c r="O2395" t="s">
        <v>15</v>
      </c>
      <c r="P2395" t="s">
        <v>26</v>
      </c>
      <c r="Q2395">
        <v>3</v>
      </c>
      <c r="R2395">
        <v>39.69</v>
      </c>
      <c r="X2395" t="s">
        <v>136</v>
      </c>
    </row>
    <row r="2396" spans="1:24" hidden="1" x14ac:dyDescent="0.2">
      <c r="A2396">
        <v>43</v>
      </c>
      <c r="B2396" t="s">
        <v>131</v>
      </c>
      <c r="C2396" t="s">
        <v>132</v>
      </c>
      <c r="D2396" t="s">
        <v>133</v>
      </c>
      <c r="E2396">
        <v>17.16</v>
      </c>
      <c r="F2396">
        <v>145.35</v>
      </c>
      <c r="G2396">
        <v>-17.2667</v>
      </c>
      <c r="H2396">
        <v>145.58330000000001</v>
      </c>
      <c r="I2396">
        <v>690</v>
      </c>
      <c r="K2396" s="1">
        <v>4644</v>
      </c>
      <c r="L2396" t="s">
        <v>134</v>
      </c>
      <c r="M2396" t="s">
        <v>127</v>
      </c>
      <c r="N2396" t="s">
        <v>24</v>
      </c>
      <c r="O2396" t="s">
        <v>15</v>
      </c>
      <c r="P2396" t="s">
        <v>26</v>
      </c>
      <c r="Q2396">
        <v>4</v>
      </c>
      <c r="R2396">
        <v>35.380000000000003</v>
      </c>
      <c r="X2396" t="s">
        <v>136</v>
      </c>
    </row>
    <row r="2397" spans="1:24" hidden="1" x14ac:dyDescent="0.2">
      <c r="A2397">
        <v>43</v>
      </c>
      <c r="B2397" t="s">
        <v>131</v>
      </c>
      <c r="C2397" t="s">
        <v>132</v>
      </c>
      <c r="D2397" t="s">
        <v>133</v>
      </c>
      <c r="E2397">
        <v>17.16</v>
      </c>
      <c r="F2397">
        <v>145.35</v>
      </c>
      <c r="G2397">
        <v>-17.2667</v>
      </c>
      <c r="H2397">
        <v>145.58330000000001</v>
      </c>
      <c r="I2397">
        <v>690</v>
      </c>
      <c r="K2397" s="1">
        <v>4644</v>
      </c>
      <c r="L2397" t="s">
        <v>134</v>
      </c>
      <c r="M2397" t="s">
        <v>127</v>
      </c>
      <c r="N2397" t="s">
        <v>24</v>
      </c>
      <c r="O2397" t="s">
        <v>15</v>
      </c>
      <c r="P2397" t="s">
        <v>26</v>
      </c>
      <c r="Q2397">
        <v>5</v>
      </c>
      <c r="R2397">
        <v>36.979999999999997</v>
      </c>
      <c r="X2397" t="s">
        <v>136</v>
      </c>
    </row>
    <row r="2398" spans="1:24" hidden="1" x14ac:dyDescent="0.2">
      <c r="A2398">
        <v>43</v>
      </c>
      <c r="B2398" t="s">
        <v>131</v>
      </c>
      <c r="C2398" t="s">
        <v>132</v>
      </c>
      <c r="D2398" t="s">
        <v>133</v>
      </c>
      <c r="E2398">
        <v>17.16</v>
      </c>
      <c r="F2398">
        <v>145.35</v>
      </c>
      <c r="G2398">
        <v>-17.2667</v>
      </c>
      <c r="H2398">
        <v>145.58330000000001</v>
      </c>
      <c r="I2398">
        <v>690</v>
      </c>
      <c r="K2398" s="1">
        <v>4644</v>
      </c>
      <c r="L2398" t="s">
        <v>134</v>
      </c>
      <c r="M2398" t="s">
        <v>127</v>
      </c>
      <c r="N2398" t="s">
        <v>24</v>
      </c>
      <c r="O2398" t="s">
        <v>15</v>
      </c>
      <c r="P2398" t="s">
        <v>26</v>
      </c>
      <c r="Q2398">
        <v>6</v>
      </c>
      <c r="R2398">
        <v>39.31</v>
      </c>
      <c r="X2398" t="s">
        <v>136</v>
      </c>
    </row>
    <row r="2399" spans="1:24" hidden="1" x14ac:dyDescent="0.2">
      <c r="A2399">
        <v>43</v>
      </c>
      <c r="B2399" t="s">
        <v>131</v>
      </c>
      <c r="C2399" t="s">
        <v>132</v>
      </c>
      <c r="D2399" t="s">
        <v>133</v>
      </c>
      <c r="E2399">
        <v>17.16</v>
      </c>
      <c r="F2399">
        <v>145.35</v>
      </c>
      <c r="G2399">
        <v>-17.2667</v>
      </c>
      <c r="H2399">
        <v>145.58330000000001</v>
      </c>
      <c r="I2399">
        <v>690</v>
      </c>
      <c r="K2399" s="1">
        <v>4644</v>
      </c>
      <c r="L2399" t="s">
        <v>134</v>
      </c>
      <c r="M2399" t="s">
        <v>127</v>
      </c>
      <c r="N2399" t="s">
        <v>24</v>
      </c>
      <c r="O2399" t="s">
        <v>15</v>
      </c>
      <c r="P2399" t="s">
        <v>26</v>
      </c>
      <c r="Q2399">
        <v>7</v>
      </c>
      <c r="R2399">
        <v>37.590000000000003</v>
      </c>
      <c r="X2399" t="s">
        <v>136</v>
      </c>
    </row>
    <row r="2400" spans="1:24" hidden="1" x14ac:dyDescent="0.2">
      <c r="A2400">
        <v>43</v>
      </c>
      <c r="B2400" t="s">
        <v>131</v>
      </c>
      <c r="C2400" t="s">
        <v>132</v>
      </c>
      <c r="D2400" t="s">
        <v>133</v>
      </c>
      <c r="E2400">
        <v>17.16</v>
      </c>
      <c r="F2400">
        <v>145.35</v>
      </c>
      <c r="G2400">
        <v>-17.2667</v>
      </c>
      <c r="H2400">
        <v>145.58330000000001</v>
      </c>
      <c r="I2400">
        <v>690</v>
      </c>
      <c r="K2400" s="1">
        <v>4644</v>
      </c>
      <c r="L2400" t="s">
        <v>134</v>
      </c>
      <c r="M2400" t="s">
        <v>127</v>
      </c>
      <c r="N2400" t="s">
        <v>24</v>
      </c>
      <c r="O2400" t="s">
        <v>15</v>
      </c>
      <c r="P2400" t="s">
        <v>26</v>
      </c>
      <c r="Q2400">
        <v>8</v>
      </c>
      <c r="R2400">
        <v>40.54</v>
      </c>
      <c r="X2400" t="s">
        <v>136</v>
      </c>
    </row>
    <row r="2401" spans="1:24" hidden="1" x14ac:dyDescent="0.2">
      <c r="A2401">
        <v>43</v>
      </c>
      <c r="B2401" t="s">
        <v>131</v>
      </c>
      <c r="C2401" t="s">
        <v>132</v>
      </c>
      <c r="D2401" t="s">
        <v>133</v>
      </c>
      <c r="E2401">
        <v>17.16</v>
      </c>
      <c r="F2401">
        <v>145.35</v>
      </c>
      <c r="G2401">
        <v>-17.2667</v>
      </c>
      <c r="H2401">
        <v>145.58330000000001</v>
      </c>
      <c r="I2401">
        <v>690</v>
      </c>
      <c r="K2401" s="1">
        <v>4644</v>
      </c>
      <c r="L2401" t="s">
        <v>134</v>
      </c>
      <c r="M2401" t="s">
        <v>127</v>
      </c>
      <c r="N2401" t="s">
        <v>24</v>
      </c>
      <c r="O2401" t="s">
        <v>15</v>
      </c>
      <c r="P2401" t="s">
        <v>26</v>
      </c>
      <c r="Q2401">
        <v>9</v>
      </c>
      <c r="R2401">
        <v>39.32</v>
      </c>
      <c r="X2401" t="s">
        <v>136</v>
      </c>
    </row>
    <row r="2402" spans="1:24" hidden="1" x14ac:dyDescent="0.2">
      <c r="A2402">
        <v>43</v>
      </c>
      <c r="B2402" t="s">
        <v>131</v>
      </c>
      <c r="C2402" t="s">
        <v>132</v>
      </c>
      <c r="D2402" t="s">
        <v>133</v>
      </c>
      <c r="E2402">
        <v>17.16</v>
      </c>
      <c r="F2402">
        <v>145.35</v>
      </c>
      <c r="G2402">
        <v>-17.2667</v>
      </c>
      <c r="H2402">
        <v>145.58330000000001</v>
      </c>
      <c r="I2402">
        <v>690</v>
      </c>
      <c r="K2402" s="1">
        <v>4644</v>
      </c>
      <c r="L2402" t="s">
        <v>134</v>
      </c>
      <c r="M2402" t="s">
        <v>127</v>
      </c>
      <c r="N2402" t="s">
        <v>24</v>
      </c>
      <c r="O2402" t="s">
        <v>15</v>
      </c>
      <c r="P2402" t="s">
        <v>26</v>
      </c>
      <c r="Q2402">
        <v>10</v>
      </c>
      <c r="R2402">
        <v>38.39</v>
      </c>
      <c r="X2402" t="s">
        <v>136</v>
      </c>
    </row>
    <row r="2403" spans="1:24" x14ac:dyDescent="0.2">
      <c r="A2403">
        <v>43</v>
      </c>
      <c r="B2403" t="s">
        <v>131</v>
      </c>
      <c r="C2403" t="s">
        <v>132</v>
      </c>
      <c r="D2403" t="s">
        <v>133</v>
      </c>
      <c r="E2403">
        <v>17.16</v>
      </c>
      <c r="F2403">
        <v>145.35</v>
      </c>
      <c r="G2403">
        <v>-17.2667</v>
      </c>
      <c r="H2403">
        <v>145.58330000000001</v>
      </c>
      <c r="I2403">
        <v>690</v>
      </c>
      <c r="K2403" s="1">
        <v>4644</v>
      </c>
      <c r="L2403" t="s">
        <v>134</v>
      </c>
      <c r="M2403" t="s">
        <v>127</v>
      </c>
      <c r="N2403" t="s">
        <v>24</v>
      </c>
      <c r="O2403" t="s">
        <v>15</v>
      </c>
      <c r="P2403" t="s">
        <v>27</v>
      </c>
      <c r="Q2403">
        <v>1</v>
      </c>
      <c r="R2403">
        <v>30.21</v>
      </c>
      <c r="X2403" t="s">
        <v>136</v>
      </c>
    </row>
    <row r="2404" spans="1:24" x14ac:dyDescent="0.2">
      <c r="A2404">
        <v>43</v>
      </c>
      <c r="B2404" t="s">
        <v>131</v>
      </c>
      <c r="C2404" t="s">
        <v>132</v>
      </c>
      <c r="D2404" t="s">
        <v>133</v>
      </c>
      <c r="E2404">
        <v>17.16</v>
      </c>
      <c r="F2404">
        <v>145.35</v>
      </c>
      <c r="G2404">
        <v>-17.2667</v>
      </c>
      <c r="H2404">
        <v>145.58330000000001</v>
      </c>
      <c r="I2404">
        <v>690</v>
      </c>
      <c r="K2404" s="1">
        <v>4644</v>
      </c>
      <c r="L2404" t="s">
        <v>134</v>
      </c>
      <c r="M2404" t="s">
        <v>127</v>
      </c>
      <c r="N2404" t="s">
        <v>24</v>
      </c>
      <c r="O2404" t="s">
        <v>15</v>
      </c>
      <c r="P2404" t="s">
        <v>27</v>
      </c>
      <c r="Q2404">
        <v>2</v>
      </c>
      <c r="R2404">
        <v>30.45</v>
      </c>
      <c r="X2404" t="s">
        <v>136</v>
      </c>
    </row>
    <row r="2405" spans="1:24" x14ac:dyDescent="0.2">
      <c r="A2405">
        <v>43</v>
      </c>
      <c r="B2405" t="s">
        <v>131</v>
      </c>
      <c r="C2405" t="s">
        <v>132</v>
      </c>
      <c r="D2405" t="s">
        <v>133</v>
      </c>
      <c r="E2405">
        <v>17.16</v>
      </c>
      <c r="F2405">
        <v>145.35</v>
      </c>
      <c r="G2405">
        <v>-17.2667</v>
      </c>
      <c r="H2405">
        <v>145.58330000000001</v>
      </c>
      <c r="I2405">
        <v>690</v>
      </c>
      <c r="K2405" s="1">
        <v>4644</v>
      </c>
      <c r="L2405" t="s">
        <v>134</v>
      </c>
      <c r="M2405" t="s">
        <v>127</v>
      </c>
      <c r="N2405" t="s">
        <v>24</v>
      </c>
      <c r="O2405" t="s">
        <v>15</v>
      </c>
      <c r="P2405" t="s">
        <v>27</v>
      </c>
      <c r="Q2405">
        <v>3</v>
      </c>
      <c r="R2405">
        <v>27.53</v>
      </c>
      <c r="X2405" t="s">
        <v>136</v>
      </c>
    </row>
    <row r="2406" spans="1:24" x14ac:dyDescent="0.2">
      <c r="A2406">
        <v>43</v>
      </c>
      <c r="B2406" t="s">
        <v>131</v>
      </c>
      <c r="C2406" t="s">
        <v>132</v>
      </c>
      <c r="D2406" t="s">
        <v>133</v>
      </c>
      <c r="E2406">
        <v>17.16</v>
      </c>
      <c r="F2406">
        <v>145.35</v>
      </c>
      <c r="G2406">
        <v>-17.2667</v>
      </c>
      <c r="H2406">
        <v>145.58330000000001</v>
      </c>
      <c r="I2406">
        <v>690</v>
      </c>
      <c r="K2406" s="1">
        <v>4644</v>
      </c>
      <c r="L2406" t="s">
        <v>134</v>
      </c>
      <c r="M2406" t="s">
        <v>127</v>
      </c>
      <c r="N2406" t="s">
        <v>24</v>
      </c>
      <c r="O2406" t="s">
        <v>15</v>
      </c>
      <c r="P2406" t="s">
        <v>27</v>
      </c>
      <c r="Q2406">
        <v>4</v>
      </c>
      <c r="R2406">
        <v>32.409999999999997</v>
      </c>
      <c r="X2406" t="s">
        <v>136</v>
      </c>
    </row>
    <row r="2407" spans="1:24" x14ac:dyDescent="0.2">
      <c r="A2407">
        <v>43</v>
      </c>
      <c r="B2407" t="s">
        <v>131</v>
      </c>
      <c r="C2407" t="s">
        <v>132</v>
      </c>
      <c r="D2407" t="s">
        <v>133</v>
      </c>
      <c r="E2407">
        <v>17.16</v>
      </c>
      <c r="F2407">
        <v>145.35</v>
      </c>
      <c r="G2407">
        <v>-17.2667</v>
      </c>
      <c r="H2407">
        <v>145.58330000000001</v>
      </c>
      <c r="I2407">
        <v>690</v>
      </c>
      <c r="K2407" s="1">
        <v>4644</v>
      </c>
      <c r="L2407" t="s">
        <v>134</v>
      </c>
      <c r="M2407" t="s">
        <v>127</v>
      </c>
      <c r="N2407" t="s">
        <v>24</v>
      </c>
      <c r="O2407" t="s">
        <v>15</v>
      </c>
      <c r="P2407" t="s">
        <v>27</v>
      </c>
      <c r="Q2407">
        <v>5</v>
      </c>
      <c r="R2407">
        <v>31.62</v>
      </c>
      <c r="X2407" t="s">
        <v>136</v>
      </c>
    </row>
    <row r="2408" spans="1:24" x14ac:dyDescent="0.2">
      <c r="A2408">
        <v>43</v>
      </c>
      <c r="B2408" t="s">
        <v>131</v>
      </c>
      <c r="C2408" t="s">
        <v>132</v>
      </c>
      <c r="D2408" t="s">
        <v>133</v>
      </c>
      <c r="E2408">
        <v>17.16</v>
      </c>
      <c r="F2408">
        <v>145.35</v>
      </c>
      <c r="G2408">
        <v>-17.2667</v>
      </c>
      <c r="H2408">
        <v>145.58330000000001</v>
      </c>
      <c r="I2408">
        <v>690</v>
      </c>
      <c r="K2408" s="1">
        <v>4644</v>
      </c>
      <c r="L2408" t="s">
        <v>134</v>
      </c>
      <c r="M2408" t="s">
        <v>127</v>
      </c>
      <c r="N2408" t="s">
        <v>24</v>
      </c>
      <c r="O2408" t="s">
        <v>15</v>
      </c>
      <c r="P2408" t="s">
        <v>27</v>
      </c>
      <c r="Q2408">
        <v>6</v>
      </c>
      <c r="R2408">
        <v>23.05</v>
      </c>
      <c r="X2408" t="s">
        <v>136</v>
      </c>
    </row>
    <row r="2409" spans="1:24" x14ac:dyDescent="0.2">
      <c r="A2409">
        <v>43</v>
      </c>
      <c r="B2409" t="s">
        <v>131</v>
      </c>
      <c r="C2409" t="s">
        <v>132</v>
      </c>
      <c r="D2409" t="s">
        <v>133</v>
      </c>
      <c r="E2409">
        <v>17.16</v>
      </c>
      <c r="F2409">
        <v>145.35</v>
      </c>
      <c r="G2409">
        <v>-17.2667</v>
      </c>
      <c r="H2409">
        <v>145.58330000000001</v>
      </c>
      <c r="I2409">
        <v>690</v>
      </c>
      <c r="K2409" s="1">
        <v>4644</v>
      </c>
      <c r="L2409" t="s">
        <v>134</v>
      </c>
      <c r="M2409" t="s">
        <v>127</v>
      </c>
      <c r="N2409" t="s">
        <v>24</v>
      </c>
      <c r="O2409" t="s">
        <v>15</v>
      </c>
      <c r="P2409" t="s">
        <v>27</v>
      </c>
      <c r="Q2409">
        <v>7</v>
      </c>
      <c r="R2409">
        <v>31.15</v>
      </c>
      <c r="X2409" t="s">
        <v>136</v>
      </c>
    </row>
    <row r="2410" spans="1:24" x14ac:dyDescent="0.2">
      <c r="A2410">
        <v>43</v>
      </c>
      <c r="B2410" t="s">
        <v>131</v>
      </c>
      <c r="C2410" t="s">
        <v>132</v>
      </c>
      <c r="D2410" t="s">
        <v>133</v>
      </c>
      <c r="E2410">
        <v>17.16</v>
      </c>
      <c r="F2410">
        <v>145.35</v>
      </c>
      <c r="G2410">
        <v>-17.2667</v>
      </c>
      <c r="H2410">
        <v>145.58330000000001</v>
      </c>
      <c r="I2410">
        <v>690</v>
      </c>
      <c r="K2410" s="1">
        <v>4644</v>
      </c>
      <c r="L2410" t="s">
        <v>134</v>
      </c>
      <c r="M2410" t="s">
        <v>127</v>
      </c>
      <c r="N2410" t="s">
        <v>24</v>
      </c>
      <c r="O2410" t="s">
        <v>15</v>
      </c>
      <c r="P2410" t="s">
        <v>27</v>
      </c>
      <c r="Q2410">
        <v>8</v>
      </c>
      <c r="R2410">
        <v>37.5</v>
      </c>
      <c r="X2410" t="s">
        <v>136</v>
      </c>
    </row>
    <row r="2411" spans="1:24" x14ac:dyDescent="0.2">
      <c r="A2411">
        <v>43</v>
      </c>
      <c r="B2411" t="s">
        <v>131</v>
      </c>
      <c r="C2411" t="s">
        <v>132</v>
      </c>
      <c r="D2411" t="s">
        <v>133</v>
      </c>
      <c r="E2411">
        <v>17.16</v>
      </c>
      <c r="F2411">
        <v>145.35</v>
      </c>
      <c r="G2411">
        <v>-17.2667</v>
      </c>
      <c r="H2411">
        <v>145.58330000000001</v>
      </c>
      <c r="I2411">
        <v>690</v>
      </c>
      <c r="K2411" s="1">
        <v>4644</v>
      </c>
      <c r="L2411" t="s">
        <v>134</v>
      </c>
      <c r="M2411" t="s">
        <v>127</v>
      </c>
      <c r="N2411" t="s">
        <v>24</v>
      </c>
      <c r="O2411" t="s">
        <v>15</v>
      </c>
      <c r="P2411" t="s">
        <v>27</v>
      </c>
      <c r="Q2411">
        <v>9</v>
      </c>
      <c r="R2411">
        <v>30.38</v>
      </c>
      <c r="X2411" t="s">
        <v>136</v>
      </c>
    </row>
    <row r="2412" spans="1:24" x14ac:dyDescent="0.2">
      <c r="A2412">
        <v>43</v>
      </c>
      <c r="B2412" t="s">
        <v>131</v>
      </c>
      <c r="C2412" t="s">
        <v>132</v>
      </c>
      <c r="D2412" t="s">
        <v>133</v>
      </c>
      <c r="E2412">
        <v>17.16</v>
      </c>
      <c r="F2412">
        <v>145.35</v>
      </c>
      <c r="G2412">
        <v>-17.2667</v>
      </c>
      <c r="H2412">
        <v>145.58330000000001</v>
      </c>
      <c r="I2412">
        <v>690</v>
      </c>
      <c r="K2412" s="1">
        <v>4644</v>
      </c>
      <c r="L2412" t="s">
        <v>134</v>
      </c>
      <c r="M2412" t="s">
        <v>127</v>
      </c>
      <c r="N2412" t="s">
        <v>24</v>
      </c>
      <c r="O2412" t="s">
        <v>15</v>
      </c>
      <c r="P2412" t="s">
        <v>27</v>
      </c>
      <c r="Q2412">
        <v>10</v>
      </c>
      <c r="R2412">
        <v>29.59</v>
      </c>
      <c r="X2412" t="s">
        <v>136</v>
      </c>
    </row>
    <row r="2413" spans="1:24" x14ac:dyDescent="0.2">
      <c r="A2413">
        <v>43</v>
      </c>
      <c r="B2413" t="s">
        <v>131</v>
      </c>
      <c r="C2413" t="s">
        <v>132</v>
      </c>
      <c r="D2413" t="s">
        <v>133</v>
      </c>
      <c r="E2413">
        <v>17.16</v>
      </c>
      <c r="F2413">
        <v>145.35</v>
      </c>
      <c r="G2413">
        <v>-17.2667</v>
      </c>
      <c r="H2413">
        <v>145.58330000000001</v>
      </c>
      <c r="I2413">
        <v>690</v>
      </c>
      <c r="K2413" s="1">
        <v>4644</v>
      </c>
      <c r="L2413" t="s">
        <v>134</v>
      </c>
      <c r="M2413" t="s">
        <v>127</v>
      </c>
      <c r="N2413" t="s">
        <v>24</v>
      </c>
      <c r="O2413" t="s">
        <v>18</v>
      </c>
      <c r="P2413" t="s">
        <v>27</v>
      </c>
      <c r="Q2413">
        <v>1</v>
      </c>
      <c r="R2413">
        <v>17</v>
      </c>
      <c r="X2413" t="s">
        <v>136</v>
      </c>
    </row>
    <row r="2414" spans="1:24" x14ac:dyDescent="0.2">
      <c r="A2414">
        <v>43</v>
      </c>
      <c r="B2414" t="s">
        <v>131</v>
      </c>
      <c r="C2414" t="s">
        <v>132</v>
      </c>
      <c r="D2414" t="s">
        <v>133</v>
      </c>
      <c r="E2414">
        <v>17.16</v>
      </c>
      <c r="F2414">
        <v>145.35</v>
      </c>
      <c r="G2414">
        <v>-17.2667</v>
      </c>
      <c r="H2414">
        <v>145.58330000000001</v>
      </c>
      <c r="I2414">
        <v>690</v>
      </c>
      <c r="K2414" s="1">
        <v>4644</v>
      </c>
      <c r="L2414" t="s">
        <v>134</v>
      </c>
      <c r="M2414" t="s">
        <v>127</v>
      </c>
      <c r="N2414" t="s">
        <v>24</v>
      </c>
      <c r="O2414" t="s">
        <v>18</v>
      </c>
      <c r="P2414" t="s">
        <v>27</v>
      </c>
      <c r="Q2414">
        <v>2</v>
      </c>
      <c r="R2414">
        <v>15.18</v>
      </c>
      <c r="X2414" t="s">
        <v>136</v>
      </c>
    </row>
    <row r="2415" spans="1:24" x14ac:dyDescent="0.2">
      <c r="A2415">
        <v>43</v>
      </c>
      <c r="B2415" t="s">
        <v>131</v>
      </c>
      <c r="C2415" t="s">
        <v>132</v>
      </c>
      <c r="D2415" t="s">
        <v>133</v>
      </c>
      <c r="E2415">
        <v>17.16</v>
      </c>
      <c r="F2415">
        <v>145.35</v>
      </c>
      <c r="G2415">
        <v>-17.2667</v>
      </c>
      <c r="H2415">
        <v>145.58330000000001</v>
      </c>
      <c r="I2415">
        <v>690</v>
      </c>
      <c r="K2415" s="1">
        <v>4644</v>
      </c>
      <c r="L2415" t="s">
        <v>134</v>
      </c>
      <c r="M2415" t="s">
        <v>127</v>
      </c>
      <c r="N2415" t="s">
        <v>24</v>
      </c>
      <c r="O2415" t="s">
        <v>18</v>
      </c>
      <c r="P2415" t="s">
        <v>27</v>
      </c>
      <c r="Q2415">
        <v>3</v>
      </c>
      <c r="R2415">
        <v>17.43</v>
      </c>
      <c r="X2415" t="s">
        <v>136</v>
      </c>
    </row>
    <row r="2416" spans="1:24" x14ac:dyDescent="0.2">
      <c r="A2416">
        <v>43</v>
      </c>
      <c r="B2416" t="s">
        <v>131</v>
      </c>
      <c r="C2416" t="s">
        <v>132</v>
      </c>
      <c r="D2416" t="s">
        <v>133</v>
      </c>
      <c r="E2416">
        <v>17.16</v>
      </c>
      <c r="F2416">
        <v>145.35</v>
      </c>
      <c r="G2416">
        <v>-17.2667</v>
      </c>
      <c r="H2416">
        <v>145.58330000000001</v>
      </c>
      <c r="I2416">
        <v>690</v>
      </c>
      <c r="K2416" s="1">
        <v>4644</v>
      </c>
      <c r="L2416" t="s">
        <v>134</v>
      </c>
      <c r="M2416" t="s">
        <v>127</v>
      </c>
      <c r="N2416" t="s">
        <v>24</v>
      </c>
      <c r="O2416" t="s">
        <v>18</v>
      </c>
      <c r="P2416" t="s">
        <v>27</v>
      </c>
      <c r="Q2416">
        <v>4</v>
      </c>
      <c r="R2416">
        <v>14.4</v>
      </c>
      <c r="X2416" t="s">
        <v>136</v>
      </c>
    </row>
    <row r="2417" spans="1:24" x14ac:dyDescent="0.2">
      <c r="A2417">
        <v>43</v>
      </c>
      <c r="B2417" t="s">
        <v>131</v>
      </c>
      <c r="C2417" t="s">
        <v>132</v>
      </c>
      <c r="D2417" t="s">
        <v>133</v>
      </c>
      <c r="E2417">
        <v>17.16</v>
      </c>
      <c r="F2417">
        <v>145.35</v>
      </c>
      <c r="G2417">
        <v>-17.2667</v>
      </c>
      <c r="H2417">
        <v>145.58330000000001</v>
      </c>
      <c r="I2417">
        <v>690</v>
      </c>
      <c r="K2417" s="1">
        <v>4644</v>
      </c>
      <c r="L2417" t="s">
        <v>134</v>
      </c>
      <c r="M2417" t="s">
        <v>127</v>
      </c>
      <c r="N2417" t="s">
        <v>24</v>
      </c>
      <c r="O2417" t="s">
        <v>18</v>
      </c>
      <c r="P2417" t="s">
        <v>27</v>
      </c>
      <c r="Q2417">
        <v>5</v>
      </c>
      <c r="R2417">
        <v>17.440000000000001</v>
      </c>
      <c r="X2417" t="s">
        <v>136</v>
      </c>
    </row>
    <row r="2418" spans="1:24" x14ac:dyDescent="0.2">
      <c r="A2418">
        <v>43</v>
      </c>
      <c r="B2418" t="s">
        <v>131</v>
      </c>
      <c r="C2418" t="s">
        <v>132</v>
      </c>
      <c r="D2418" t="s">
        <v>133</v>
      </c>
      <c r="E2418">
        <v>17.16</v>
      </c>
      <c r="F2418">
        <v>145.35</v>
      </c>
      <c r="G2418">
        <v>-17.2667</v>
      </c>
      <c r="H2418">
        <v>145.58330000000001</v>
      </c>
      <c r="I2418">
        <v>690</v>
      </c>
      <c r="K2418" s="1">
        <v>4644</v>
      </c>
      <c r="L2418" t="s">
        <v>134</v>
      </c>
      <c r="M2418" t="s">
        <v>127</v>
      </c>
      <c r="N2418" t="s">
        <v>24</v>
      </c>
      <c r="O2418" t="s">
        <v>18</v>
      </c>
      <c r="P2418" t="s">
        <v>27</v>
      </c>
      <c r="Q2418">
        <v>6</v>
      </c>
      <c r="R2418">
        <v>16.239999999999998</v>
      </c>
      <c r="X2418" t="s">
        <v>136</v>
      </c>
    </row>
    <row r="2419" spans="1:24" x14ac:dyDescent="0.2">
      <c r="A2419">
        <v>43</v>
      </c>
      <c r="B2419" t="s">
        <v>131</v>
      </c>
      <c r="C2419" t="s">
        <v>132</v>
      </c>
      <c r="D2419" t="s">
        <v>133</v>
      </c>
      <c r="E2419">
        <v>17.16</v>
      </c>
      <c r="F2419">
        <v>145.35</v>
      </c>
      <c r="G2419">
        <v>-17.2667</v>
      </c>
      <c r="H2419">
        <v>145.58330000000001</v>
      </c>
      <c r="I2419">
        <v>690</v>
      </c>
      <c r="K2419" s="1">
        <v>4644</v>
      </c>
      <c r="L2419" t="s">
        <v>134</v>
      </c>
      <c r="M2419" t="s">
        <v>127</v>
      </c>
      <c r="N2419" t="s">
        <v>24</v>
      </c>
      <c r="O2419" t="s">
        <v>18</v>
      </c>
      <c r="P2419" t="s">
        <v>27</v>
      </c>
      <c r="Q2419">
        <v>7</v>
      </c>
      <c r="R2419">
        <v>15.76</v>
      </c>
      <c r="X2419" t="s">
        <v>136</v>
      </c>
    </row>
    <row r="2420" spans="1:24" x14ac:dyDescent="0.2">
      <c r="A2420">
        <v>43</v>
      </c>
      <c r="B2420" t="s">
        <v>131</v>
      </c>
      <c r="C2420" t="s">
        <v>132</v>
      </c>
      <c r="D2420" t="s">
        <v>133</v>
      </c>
      <c r="E2420">
        <v>17.16</v>
      </c>
      <c r="F2420">
        <v>145.35</v>
      </c>
      <c r="G2420">
        <v>-17.2667</v>
      </c>
      <c r="H2420">
        <v>145.58330000000001</v>
      </c>
      <c r="I2420">
        <v>690</v>
      </c>
      <c r="K2420" s="1">
        <v>4644</v>
      </c>
      <c r="L2420" t="s">
        <v>134</v>
      </c>
      <c r="M2420" t="s">
        <v>127</v>
      </c>
      <c r="N2420" t="s">
        <v>24</v>
      </c>
      <c r="O2420" t="s">
        <v>18</v>
      </c>
      <c r="P2420" t="s">
        <v>27</v>
      </c>
      <c r="Q2420">
        <v>8</v>
      </c>
      <c r="R2420">
        <v>14.26</v>
      </c>
      <c r="X2420" t="s">
        <v>136</v>
      </c>
    </row>
    <row r="2421" spans="1:24" x14ac:dyDescent="0.2">
      <c r="A2421">
        <v>43</v>
      </c>
      <c r="B2421" t="s">
        <v>131</v>
      </c>
      <c r="C2421" t="s">
        <v>132</v>
      </c>
      <c r="D2421" t="s">
        <v>133</v>
      </c>
      <c r="E2421">
        <v>17.16</v>
      </c>
      <c r="F2421">
        <v>145.35</v>
      </c>
      <c r="G2421">
        <v>-17.2667</v>
      </c>
      <c r="H2421">
        <v>145.58330000000001</v>
      </c>
      <c r="I2421">
        <v>690</v>
      </c>
      <c r="K2421" s="1">
        <v>4644</v>
      </c>
      <c r="L2421" t="s">
        <v>134</v>
      </c>
      <c r="M2421" t="s">
        <v>127</v>
      </c>
      <c r="N2421" t="s">
        <v>24</v>
      </c>
      <c r="O2421" t="s">
        <v>18</v>
      </c>
      <c r="P2421" t="s">
        <v>27</v>
      </c>
      <c r="Q2421">
        <v>9</v>
      </c>
      <c r="R2421">
        <v>18.48</v>
      </c>
      <c r="X2421" t="s">
        <v>136</v>
      </c>
    </row>
    <row r="2422" spans="1:24" x14ac:dyDescent="0.2">
      <c r="A2422">
        <v>43</v>
      </c>
      <c r="B2422" t="s">
        <v>131</v>
      </c>
      <c r="C2422" t="s">
        <v>132</v>
      </c>
      <c r="D2422" t="s">
        <v>133</v>
      </c>
      <c r="E2422">
        <v>17.16</v>
      </c>
      <c r="F2422">
        <v>145.35</v>
      </c>
      <c r="G2422">
        <v>-17.2667</v>
      </c>
      <c r="H2422">
        <v>145.58330000000001</v>
      </c>
      <c r="I2422">
        <v>690</v>
      </c>
      <c r="K2422" s="1">
        <v>4644</v>
      </c>
      <c r="L2422" t="s">
        <v>134</v>
      </c>
      <c r="M2422" t="s">
        <v>127</v>
      </c>
      <c r="N2422" t="s">
        <v>24</v>
      </c>
      <c r="O2422" t="s">
        <v>18</v>
      </c>
      <c r="P2422" t="s">
        <v>27</v>
      </c>
      <c r="Q2422">
        <v>10</v>
      </c>
      <c r="R2422">
        <v>16.47</v>
      </c>
      <c r="X2422" t="s">
        <v>136</v>
      </c>
    </row>
    <row r="2423" spans="1:24" hidden="1" x14ac:dyDescent="0.2">
      <c r="A2423">
        <v>44</v>
      </c>
      <c r="B2423" t="s">
        <v>131</v>
      </c>
      <c r="C2423" t="s">
        <v>132</v>
      </c>
      <c r="D2423" t="s">
        <v>133</v>
      </c>
      <c r="E2423">
        <v>17.16</v>
      </c>
      <c r="F2423">
        <v>145.35</v>
      </c>
      <c r="G2423">
        <v>-17.2667</v>
      </c>
      <c r="H2423">
        <v>145.58330000000001</v>
      </c>
      <c r="I2423">
        <v>690</v>
      </c>
      <c r="K2423" s="1">
        <v>4644</v>
      </c>
      <c r="L2423" t="s">
        <v>137</v>
      </c>
      <c r="M2423" t="s">
        <v>127</v>
      </c>
      <c r="N2423" t="s">
        <v>14</v>
      </c>
      <c r="O2423" t="s">
        <v>15</v>
      </c>
      <c r="P2423" t="s">
        <v>27</v>
      </c>
      <c r="Q2423">
        <v>1</v>
      </c>
      <c r="R2423">
        <v>17.68</v>
      </c>
      <c r="S2423">
        <f>215*297</f>
        <v>63855</v>
      </c>
      <c r="T2423">
        <f>290*100</f>
        <v>29000</v>
      </c>
      <c r="U2423">
        <f>S2423/T2423</f>
        <v>2.201896551724138</v>
      </c>
      <c r="V2423">
        <v>350</v>
      </c>
      <c r="W2423">
        <v>299</v>
      </c>
    </row>
    <row r="2424" spans="1:24" hidden="1" x14ac:dyDescent="0.2">
      <c r="A2424">
        <v>44</v>
      </c>
      <c r="B2424" t="s">
        <v>131</v>
      </c>
      <c r="C2424" t="s">
        <v>132</v>
      </c>
      <c r="D2424" t="s">
        <v>133</v>
      </c>
      <c r="E2424">
        <v>17.16</v>
      </c>
      <c r="F2424">
        <v>145.35</v>
      </c>
      <c r="G2424">
        <v>-17.2667</v>
      </c>
      <c r="H2424">
        <v>145.58330000000001</v>
      </c>
      <c r="I2424">
        <v>690</v>
      </c>
      <c r="K2424" s="1">
        <v>4644</v>
      </c>
      <c r="L2424" t="s">
        <v>137</v>
      </c>
      <c r="M2424" t="s">
        <v>127</v>
      </c>
      <c r="N2424" t="s">
        <v>14</v>
      </c>
      <c r="O2424" t="s">
        <v>15</v>
      </c>
      <c r="P2424" t="s">
        <v>27</v>
      </c>
      <c r="Q2424">
        <v>2</v>
      </c>
      <c r="R2424">
        <v>16.45</v>
      </c>
      <c r="S2424">
        <f t="shared" ref="S2424:S2476" si="122">215*297</f>
        <v>63855</v>
      </c>
      <c r="T2424">
        <f t="shared" ref="T2424:T2476" si="123">290*100</f>
        <v>29000</v>
      </c>
      <c r="U2424">
        <f t="shared" ref="U2424:U2477" si="124">S2424/T2424</f>
        <v>2.201896551724138</v>
      </c>
      <c r="V2424">
        <v>350</v>
      </c>
      <c r="W2424">
        <v>299</v>
      </c>
    </row>
    <row r="2425" spans="1:24" hidden="1" x14ac:dyDescent="0.2">
      <c r="A2425">
        <v>44</v>
      </c>
      <c r="B2425" t="s">
        <v>131</v>
      </c>
      <c r="C2425" t="s">
        <v>132</v>
      </c>
      <c r="D2425" t="s">
        <v>133</v>
      </c>
      <c r="E2425">
        <v>17.16</v>
      </c>
      <c r="F2425">
        <v>145.35</v>
      </c>
      <c r="G2425">
        <v>-17.2667</v>
      </c>
      <c r="H2425">
        <v>145.58330000000001</v>
      </c>
      <c r="I2425">
        <v>690</v>
      </c>
      <c r="K2425" s="1">
        <v>4644</v>
      </c>
      <c r="L2425" t="s">
        <v>137</v>
      </c>
      <c r="M2425" t="s">
        <v>127</v>
      </c>
      <c r="N2425" t="s">
        <v>14</v>
      </c>
      <c r="O2425" t="s">
        <v>15</v>
      </c>
      <c r="P2425" t="s">
        <v>27</v>
      </c>
      <c r="Q2425">
        <v>3</v>
      </c>
      <c r="R2425">
        <v>17.97</v>
      </c>
      <c r="S2425">
        <f t="shared" si="122"/>
        <v>63855</v>
      </c>
      <c r="T2425">
        <f t="shared" si="123"/>
        <v>29000</v>
      </c>
      <c r="U2425">
        <f t="shared" si="124"/>
        <v>2.201896551724138</v>
      </c>
      <c r="V2425">
        <v>350</v>
      </c>
      <c r="W2425">
        <v>299</v>
      </c>
    </row>
    <row r="2426" spans="1:24" hidden="1" x14ac:dyDescent="0.2">
      <c r="A2426">
        <v>44</v>
      </c>
      <c r="B2426" t="s">
        <v>131</v>
      </c>
      <c r="C2426" t="s">
        <v>132</v>
      </c>
      <c r="D2426" t="s">
        <v>133</v>
      </c>
      <c r="E2426">
        <v>17.16</v>
      </c>
      <c r="F2426">
        <v>145.35</v>
      </c>
      <c r="G2426">
        <v>-17.2667</v>
      </c>
      <c r="H2426">
        <v>145.58330000000001</v>
      </c>
      <c r="I2426">
        <v>690</v>
      </c>
      <c r="K2426" s="1">
        <v>4644</v>
      </c>
      <c r="L2426" t="s">
        <v>137</v>
      </c>
      <c r="M2426" t="s">
        <v>127</v>
      </c>
      <c r="N2426" t="s">
        <v>14</v>
      </c>
      <c r="O2426" t="s">
        <v>15</v>
      </c>
      <c r="P2426" t="s">
        <v>27</v>
      </c>
      <c r="Q2426">
        <v>4</v>
      </c>
      <c r="R2426">
        <v>14.93</v>
      </c>
      <c r="S2426">
        <f t="shared" si="122"/>
        <v>63855</v>
      </c>
      <c r="T2426">
        <f t="shared" si="123"/>
        <v>29000</v>
      </c>
      <c r="U2426">
        <f t="shared" si="124"/>
        <v>2.201896551724138</v>
      </c>
      <c r="V2426">
        <v>350</v>
      </c>
      <c r="W2426">
        <v>299</v>
      </c>
    </row>
    <row r="2427" spans="1:24" hidden="1" x14ac:dyDescent="0.2">
      <c r="A2427">
        <v>44</v>
      </c>
      <c r="B2427" t="s">
        <v>131</v>
      </c>
      <c r="C2427" t="s">
        <v>132</v>
      </c>
      <c r="D2427" t="s">
        <v>133</v>
      </c>
      <c r="E2427">
        <v>17.16</v>
      </c>
      <c r="F2427">
        <v>145.35</v>
      </c>
      <c r="G2427">
        <v>-17.2667</v>
      </c>
      <c r="H2427">
        <v>145.58330000000001</v>
      </c>
      <c r="I2427">
        <v>690</v>
      </c>
      <c r="K2427" s="1">
        <v>4644</v>
      </c>
      <c r="L2427" t="s">
        <v>137</v>
      </c>
      <c r="M2427" t="s">
        <v>127</v>
      </c>
      <c r="N2427" t="s">
        <v>14</v>
      </c>
      <c r="O2427" t="s">
        <v>15</v>
      </c>
      <c r="P2427" t="s">
        <v>27</v>
      </c>
      <c r="Q2427">
        <v>5</v>
      </c>
      <c r="R2427">
        <v>18.809999999999999</v>
      </c>
      <c r="S2427">
        <f t="shared" si="122"/>
        <v>63855</v>
      </c>
      <c r="T2427">
        <f t="shared" si="123"/>
        <v>29000</v>
      </c>
      <c r="U2427">
        <f t="shared" si="124"/>
        <v>2.201896551724138</v>
      </c>
      <c r="V2427">
        <v>350</v>
      </c>
      <c r="W2427">
        <v>299</v>
      </c>
    </row>
    <row r="2428" spans="1:24" hidden="1" x14ac:dyDescent="0.2">
      <c r="A2428">
        <v>44</v>
      </c>
      <c r="B2428" t="s">
        <v>131</v>
      </c>
      <c r="C2428" t="s">
        <v>132</v>
      </c>
      <c r="D2428" t="s">
        <v>133</v>
      </c>
      <c r="E2428">
        <v>17.16</v>
      </c>
      <c r="F2428">
        <v>145.35</v>
      </c>
      <c r="G2428">
        <v>-17.2667</v>
      </c>
      <c r="H2428">
        <v>145.58330000000001</v>
      </c>
      <c r="I2428">
        <v>690</v>
      </c>
      <c r="K2428" s="1">
        <v>4644</v>
      </c>
      <c r="L2428" t="s">
        <v>137</v>
      </c>
      <c r="M2428" t="s">
        <v>127</v>
      </c>
      <c r="N2428" t="s">
        <v>14</v>
      </c>
      <c r="O2428" t="s">
        <v>15</v>
      </c>
      <c r="P2428" t="s">
        <v>27</v>
      </c>
      <c r="Q2428">
        <v>6</v>
      </c>
      <c r="R2428">
        <v>26.98</v>
      </c>
      <c r="S2428">
        <f t="shared" si="122"/>
        <v>63855</v>
      </c>
      <c r="T2428">
        <f t="shared" si="123"/>
        <v>29000</v>
      </c>
      <c r="U2428">
        <f t="shared" si="124"/>
        <v>2.201896551724138</v>
      </c>
      <c r="V2428">
        <v>350</v>
      </c>
      <c r="W2428">
        <v>299</v>
      </c>
    </row>
    <row r="2429" spans="1:24" hidden="1" x14ac:dyDescent="0.2">
      <c r="A2429">
        <v>44</v>
      </c>
      <c r="B2429" t="s">
        <v>131</v>
      </c>
      <c r="C2429" t="s">
        <v>132</v>
      </c>
      <c r="D2429" t="s">
        <v>133</v>
      </c>
      <c r="E2429">
        <v>17.16</v>
      </c>
      <c r="F2429">
        <v>145.35</v>
      </c>
      <c r="G2429">
        <v>-17.2667</v>
      </c>
      <c r="H2429">
        <v>145.58330000000001</v>
      </c>
      <c r="I2429">
        <v>690</v>
      </c>
      <c r="K2429" s="1">
        <v>4644</v>
      </c>
      <c r="L2429" t="s">
        <v>137</v>
      </c>
      <c r="M2429" t="s">
        <v>127</v>
      </c>
      <c r="N2429" t="s">
        <v>14</v>
      </c>
      <c r="O2429" t="s">
        <v>16</v>
      </c>
      <c r="P2429" t="s">
        <v>27</v>
      </c>
      <c r="Q2429">
        <v>1</v>
      </c>
      <c r="R2429">
        <v>18.72</v>
      </c>
      <c r="S2429">
        <f t="shared" si="122"/>
        <v>63855</v>
      </c>
      <c r="T2429">
        <f t="shared" si="123"/>
        <v>29000</v>
      </c>
      <c r="U2429">
        <f t="shared" si="124"/>
        <v>2.201896551724138</v>
      </c>
      <c r="V2429">
        <v>350</v>
      </c>
      <c r="W2429">
        <v>299</v>
      </c>
    </row>
    <row r="2430" spans="1:24" hidden="1" x14ac:dyDescent="0.2">
      <c r="A2430">
        <v>44</v>
      </c>
      <c r="B2430" t="s">
        <v>131</v>
      </c>
      <c r="C2430" t="s">
        <v>132</v>
      </c>
      <c r="D2430" t="s">
        <v>133</v>
      </c>
      <c r="E2430">
        <v>17.16</v>
      </c>
      <c r="F2430">
        <v>145.35</v>
      </c>
      <c r="G2430">
        <v>-17.2667</v>
      </c>
      <c r="H2430">
        <v>145.58330000000001</v>
      </c>
      <c r="I2430">
        <v>690</v>
      </c>
      <c r="K2430" s="1">
        <v>4644</v>
      </c>
      <c r="L2430" t="s">
        <v>137</v>
      </c>
      <c r="M2430" t="s">
        <v>127</v>
      </c>
      <c r="N2430" t="s">
        <v>14</v>
      </c>
      <c r="O2430" t="s">
        <v>16</v>
      </c>
      <c r="P2430" t="s">
        <v>27</v>
      </c>
      <c r="Q2430">
        <v>2</v>
      </c>
      <c r="R2430">
        <v>18.25</v>
      </c>
      <c r="S2430">
        <f t="shared" si="122"/>
        <v>63855</v>
      </c>
      <c r="T2430">
        <f t="shared" si="123"/>
        <v>29000</v>
      </c>
      <c r="U2430">
        <f t="shared" si="124"/>
        <v>2.201896551724138</v>
      </c>
      <c r="V2430">
        <v>350</v>
      </c>
      <c r="W2430">
        <v>299</v>
      </c>
    </row>
    <row r="2431" spans="1:24" hidden="1" x14ac:dyDescent="0.2">
      <c r="A2431">
        <v>44</v>
      </c>
      <c r="B2431" t="s">
        <v>131</v>
      </c>
      <c r="C2431" t="s">
        <v>132</v>
      </c>
      <c r="D2431" t="s">
        <v>133</v>
      </c>
      <c r="E2431">
        <v>17.16</v>
      </c>
      <c r="F2431">
        <v>145.35</v>
      </c>
      <c r="G2431">
        <v>-17.2667</v>
      </c>
      <c r="H2431">
        <v>145.58330000000001</v>
      </c>
      <c r="I2431">
        <v>690</v>
      </c>
      <c r="K2431" s="1">
        <v>4644</v>
      </c>
      <c r="L2431" t="s">
        <v>137</v>
      </c>
      <c r="M2431" t="s">
        <v>127</v>
      </c>
      <c r="N2431" t="s">
        <v>14</v>
      </c>
      <c r="O2431" t="s">
        <v>16</v>
      </c>
      <c r="P2431" t="s">
        <v>27</v>
      </c>
      <c r="Q2431">
        <v>3</v>
      </c>
      <c r="R2431">
        <v>14</v>
      </c>
      <c r="S2431">
        <f t="shared" si="122"/>
        <v>63855</v>
      </c>
      <c r="T2431">
        <f t="shared" si="123"/>
        <v>29000</v>
      </c>
      <c r="U2431">
        <f t="shared" si="124"/>
        <v>2.201896551724138</v>
      </c>
      <c r="V2431">
        <v>350</v>
      </c>
      <c r="W2431">
        <v>299</v>
      </c>
    </row>
    <row r="2432" spans="1:24" hidden="1" x14ac:dyDescent="0.2">
      <c r="A2432">
        <v>44</v>
      </c>
      <c r="B2432" t="s">
        <v>131</v>
      </c>
      <c r="C2432" t="s">
        <v>132</v>
      </c>
      <c r="D2432" t="s">
        <v>133</v>
      </c>
      <c r="E2432">
        <v>17.16</v>
      </c>
      <c r="F2432">
        <v>145.35</v>
      </c>
      <c r="G2432">
        <v>-17.2667</v>
      </c>
      <c r="H2432">
        <v>145.58330000000001</v>
      </c>
      <c r="I2432">
        <v>690</v>
      </c>
      <c r="K2432" s="1">
        <v>4644</v>
      </c>
      <c r="L2432" t="s">
        <v>137</v>
      </c>
      <c r="M2432" t="s">
        <v>127</v>
      </c>
      <c r="N2432" t="s">
        <v>14</v>
      </c>
      <c r="O2432" t="s">
        <v>16</v>
      </c>
      <c r="P2432" t="s">
        <v>27</v>
      </c>
      <c r="Q2432">
        <v>4</v>
      </c>
      <c r="R2432">
        <v>15.23</v>
      </c>
      <c r="S2432">
        <f t="shared" si="122"/>
        <v>63855</v>
      </c>
      <c r="T2432">
        <f t="shared" si="123"/>
        <v>29000</v>
      </c>
      <c r="U2432">
        <f t="shared" si="124"/>
        <v>2.201896551724138</v>
      </c>
      <c r="V2432">
        <v>350</v>
      </c>
      <c r="W2432">
        <v>299</v>
      </c>
    </row>
    <row r="2433" spans="1:23" hidden="1" x14ac:dyDescent="0.2">
      <c r="A2433">
        <v>44</v>
      </c>
      <c r="B2433" t="s">
        <v>131</v>
      </c>
      <c r="C2433" t="s">
        <v>132</v>
      </c>
      <c r="D2433" t="s">
        <v>133</v>
      </c>
      <c r="E2433">
        <v>17.16</v>
      </c>
      <c r="F2433">
        <v>145.35</v>
      </c>
      <c r="G2433">
        <v>-17.2667</v>
      </c>
      <c r="H2433">
        <v>145.58330000000001</v>
      </c>
      <c r="I2433">
        <v>690</v>
      </c>
      <c r="K2433" s="1">
        <v>4644</v>
      </c>
      <c r="L2433" t="s">
        <v>137</v>
      </c>
      <c r="M2433" t="s">
        <v>127</v>
      </c>
      <c r="N2433" t="s">
        <v>14</v>
      </c>
      <c r="O2433" t="s">
        <v>16</v>
      </c>
      <c r="P2433" t="s">
        <v>27</v>
      </c>
      <c r="Q2433">
        <v>5</v>
      </c>
      <c r="R2433">
        <v>18.399999999999999</v>
      </c>
      <c r="S2433">
        <f t="shared" si="122"/>
        <v>63855</v>
      </c>
      <c r="T2433">
        <f t="shared" si="123"/>
        <v>29000</v>
      </c>
      <c r="U2433">
        <f t="shared" si="124"/>
        <v>2.201896551724138</v>
      </c>
      <c r="V2433">
        <v>350</v>
      </c>
      <c r="W2433">
        <v>299</v>
      </c>
    </row>
    <row r="2434" spans="1:23" hidden="1" x14ac:dyDescent="0.2">
      <c r="A2434">
        <v>44</v>
      </c>
      <c r="B2434" t="s">
        <v>131</v>
      </c>
      <c r="C2434" t="s">
        <v>132</v>
      </c>
      <c r="D2434" t="s">
        <v>133</v>
      </c>
      <c r="E2434">
        <v>17.16</v>
      </c>
      <c r="F2434">
        <v>145.35</v>
      </c>
      <c r="G2434">
        <v>-17.2667</v>
      </c>
      <c r="H2434">
        <v>145.58330000000001</v>
      </c>
      <c r="I2434">
        <v>690</v>
      </c>
      <c r="K2434" s="1">
        <v>4644</v>
      </c>
      <c r="L2434" t="s">
        <v>137</v>
      </c>
      <c r="M2434" t="s">
        <v>127</v>
      </c>
      <c r="N2434" t="s">
        <v>14</v>
      </c>
      <c r="O2434" t="s">
        <v>16</v>
      </c>
      <c r="P2434" t="s">
        <v>27</v>
      </c>
      <c r="Q2434">
        <v>6</v>
      </c>
      <c r="R2434">
        <v>18.54</v>
      </c>
      <c r="S2434">
        <f t="shared" si="122"/>
        <v>63855</v>
      </c>
      <c r="T2434">
        <f t="shared" si="123"/>
        <v>29000</v>
      </c>
      <c r="U2434">
        <f t="shared" si="124"/>
        <v>2.201896551724138</v>
      </c>
      <c r="V2434">
        <v>350</v>
      </c>
      <c r="W2434">
        <v>299</v>
      </c>
    </row>
    <row r="2435" spans="1:23" hidden="1" x14ac:dyDescent="0.2">
      <c r="A2435">
        <v>44</v>
      </c>
      <c r="B2435" t="s">
        <v>131</v>
      </c>
      <c r="C2435" t="s">
        <v>132</v>
      </c>
      <c r="D2435" t="s">
        <v>133</v>
      </c>
      <c r="E2435">
        <v>17.16</v>
      </c>
      <c r="F2435">
        <v>145.35</v>
      </c>
      <c r="G2435">
        <v>-17.2667</v>
      </c>
      <c r="H2435">
        <v>145.58330000000001</v>
      </c>
      <c r="I2435">
        <v>690</v>
      </c>
      <c r="K2435" s="1">
        <v>4644</v>
      </c>
      <c r="L2435" t="s">
        <v>137</v>
      </c>
      <c r="M2435" t="s">
        <v>127</v>
      </c>
      <c r="N2435" t="s">
        <v>14</v>
      </c>
      <c r="O2435" t="s">
        <v>18</v>
      </c>
      <c r="P2435" t="s">
        <v>27</v>
      </c>
      <c r="Q2435">
        <v>1</v>
      </c>
      <c r="R2435">
        <v>5.75</v>
      </c>
      <c r="S2435">
        <f t="shared" si="122"/>
        <v>63855</v>
      </c>
      <c r="T2435">
        <f t="shared" si="123"/>
        <v>29000</v>
      </c>
      <c r="U2435">
        <f t="shared" si="124"/>
        <v>2.201896551724138</v>
      </c>
      <c r="V2435">
        <v>350</v>
      </c>
      <c r="W2435">
        <v>299</v>
      </c>
    </row>
    <row r="2436" spans="1:23" hidden="1" x14ac:dyDescent="0.2">
      <c r="A2436">
        <v>44</v>
      </c>
      <c r="B2436" t="s">
        <v>131</v>
      </c>
      <c r="C2436" t="s">
        <v>132</v>
      </c>
      <c r="D2436" t="s">
        <v>133</v>
      </c>
      <c r="E2436">
        <v>17.16</v>
      </c>
      <c r="F2436">
        <v>145.35</v>
      </c>
      <c r="G2436">
        <v>-17.2667</v>
      </c>
      <c r="H2436">
        <v>145.58330000000001</v>
      </c>
      <c r="I2436">
        <v>690</v>
      </c>
      <c r="K2436" s="1">
        <v>4644</v>
      </c>
      <c r="L2436" t="s">
        <v>137</v>
      </c>
      <c r="M2436" t="s">
        <v>127</v>
      </c>
      <c r="N2436" t="s">
        <v>14</v>
      </c>
      <c r="O2436" t="s">
        <v>18</v>
      </c>
      <c r="P2436" t="s">
        <v>27</v>
      </c>
      <c r="Q2436">
        <v>2</v>
      </c>
      <c r="R2436">
        <v>4.99</v>
      </c>
      <c r="S2436">
        <f t="shared" si="122"/>
        <v>63855</v>
      </c>
      <c r="T2436">
        <f t="shared" si="123"/>
        <v>29000</v>
      </c>
      <c r="U2436">
        <f t="shared" si="124"/>
        <v>2.201896551724138</v>
      </c>
      <c r="V2436">
        <v>350</v>
      </c>
      <c r="W2436">
        <v>299</v>
      </c>
    </row>
    <row r="2437" spans="1:23" hidden="1" x14ac:dyDescent="0.2">
      <c r="A2437">
        <v>44</v>
      </c>
      <c r="B2437" t="s">
        <v>131</v>
      </c>
      <c r="C2437" t="s">
        <v>132</v>
      </c>
      <c r="D2437" t="s">
        <v>133</v>
      </c>
      <c r="E2437">
        <v>17.16</v>
      </c>
      <c r="F2437">
        <v>145.35</v>
      </c>
      <c r="G2437">
        <v>-17.2667</v>
      </c>
      <c r="H2437">
        <v>145.58330000000001</v>
      </c>
      <c r="I2437">
        <v>690</v>
      </c>
      <c r="K2437" s="1">
        <v>4644</v>
      </c>
      <c r="L2437" t="s">
        <v>137</v>
      </c>
      <c r="M2437" t="s">
        <v>127</v>
      </c>
      <c r="N2437" t="s">
        <v>14</v>
      </c>
      <c r="O2437" t="s">
        <v>18</v>
      </c>
      <c r="P2437" t="s">
        <v>27</v>
      </c>
      <c r="Q2437">
        <v>3</v>
      </c>
      <c r="R2437">
        <v>4.28</v>
      </c>
      <c r="S2437">
        <f t="shared" si="122"/>
        <v>63855</v>
      </c>
      <c r="T2437">
        <f t="shared" si="123"/>
        <v>29000</v>
      </c>
      <c r="U2437">
        <f t="shared" si="124"/>
        <v>2.201896551724138</v>
      </c>
      <c r="V2437">
        <v>350</v>
      </c>
      <c r="W2437">
        <v>299</v>
      </c>
    </row>
    <row r="2438" spans="1:23" hidden="1" x14ac:dyDescent="0.2">
      <c r="A2438">
        <v>44</v>
      </c>
      <c r="B2438" t="s">
        <v>131</v>
      </c>
      <c r="C2438" t="s">
        <v>132</v>
      </c>
      <c r="D2438" t="s">
        <v>133</v>
      </c>
      <c r="E2438">
        <v>17.16</v>
      </c>
      <c r="F2438">
        <v>145.35</v>
      </c>
      <c r="G2438">
        <v>-17.2667</v>
      </c>
      <c r="H2438">
        <v>145.58330000000001</v>
      </c>
      <c r="I2438">
        <v>690</v>
      </c>
      <c r="K2438" s="1">
        <v>4644</v>
      </c>
      <c r="L2438" t="s">
        <v>137</v>
      </c>
      <c r="M2438" t="s">
        <v>127</v>
      </c>
      <c r="N2438" t="s">
        <v>14</v>
      </c>
      <c r="O2438" t="s">
        <v>18</v>
      </c>
      <c r="P2438" t="s">
        <v>27</v>
      </c>
      <c r="Q2438">
        <v>4</v>
      </c>
      <c r="R2438">
        <v>9.34</v>
      </c>
      <c r="S2438">
        <f t="shared" si="122"/>
        <v>63855</v>
      </c>
      <c r="T2438">
        <f t="shared" si="123"/>
        <v>29000</v>
      </c>
      <c r="U2438">
        <f t="shared" si="124"/>
        <v>2.201896551724138</v>
      </c>
      <c r="V2438">
        <v>350</v>
      </c>
      <c r="W2438">
        <v>299</v>
      </c>
    </row>
    <row r="2439" spans="1:23" hidden="1" x14ac:dyDescent="0.2">
      <c r="A2439">
        <v>44</v>
      </c>
      <c r="B2439" t="s">
        <v>131</v>
      </c>
      <c r="C2439" t="s">
        <v>132</v>
      </c>
      <c r="D2439" t="s">
        <v>133</v>
      </c>
      <c r="E2439">
        <v>17.16</v>
      </c>
      <c r="F2439">
        <v>145.35</v>
      </c>
      <c r="G2439">
        <v>-17.2667</v>
      </c>
      <c r="H2439">
        <v>145.58330000000001</v>
      </c>
      <c r="I2439">
        <v>690</v>
      </c>
      <c r="K2439" s="1">
        <v>4644</v>
      </c>
      <c r="L2439" t="s">
        <v>137</v>
      </c>
      <c r="M2439" t="s">
        <v>127</v>
      </c>
      <c r="N2439" t="s">
        <v>14</v>
      </c>
      <c r="O2439" t="s">
        <v>18</v>
      </c>
      <c r="P2439" t="s">
        <v>27</v>
      </c>
      <c r="Q2439">
        <v>5</v>
      </c>
      <c r="R2439">
        <v>5.94</v>
      </c>
      <c r="S2439">
        <f t="shared" si="122"/>
        <v>63855</v>
      </c>
      <c r="T2439">
        <f t="shared" si="123"/>
        <v>29000</v>
      </c>
      <c r="U2439">
        <f t="shared" si="124"/>
        <v>2.201896551724138</v>
      </c>
      <c r="V2439">
        <v>350</v>
      </c>
      <c r="W2439">
        <v>299</v>
      </c>
    </row>
    <row r="2440" spans="1:23" hidden="1" x14ac:dyDescent="0.2">
      <c r="A2440">
        <v>44</v>
      </c>
      <c r="B2440" t="s">
        <v>131</v>
      </c>
      <c r="C2440" t="s">
        <v>132</v>
      </c>
      <c r="D2440" t="s">
        <v>133</v>
      </c>
      <c r="E2440">
        <v>17.16</v>
      </c>
      <c r="F2440">
        <v>145.35</v>
      </c>
      <c r="G2440">
        <v>-17.2667</v>
      </c>
      <c r="H2440">
        <v>145.58330000000001</v>
      </c>
      <c r="I2440">
        <v>690</v>
      </c>
      <c r="K2440" s="1">
        <v>4644</v>
      </c>
      <c r="L2440" t="s">
        <v>137</v>
      </c>
      <c r="M2440" t="s">
        <v>127</v>
      </c>
      <c r="N2440" t="s">
        <v>14</v>
      </c>
      <c r="O2440" t="s">
        <v>18</v>
      </c>
      <c r="P2440" t="s">
        <v>27</v>
      </c>
      <c r="Q2440">
        <v>6</v>
      </c>
      <c r="R2440">
        <v>5</v>
      </c>
      <c r="S2440">
        <f t="shared" si="122"/>
        <v>63855</v>
      </c>
      <c r="T2440">
        <f t="shared" si="123"/>
        <v>29000</v>
      </c>
      <c r="U2440">
        <f t="shared" si="124"/>
        <v>2.201896551724138</v>
      </c>
      <c r="V2440">
        <v>350</v>
      </c>
      <c r="W2440">
        <v>299</v>
      </c>
    </row>
    <row r="2441" spans="1:23" hidden="1" x14ac:dyDescent="0.2">
      <c r="A2441">
        <v>44</v>
      </c>
      <c r="B2441" t="s">
        <v>131</v>
      </c>
      <c r="C2441" t="s">
        <v>132</v>
      </c>
      <c r="D2441" t="s">
        <v>133</v>
      </c>
      <c r="E2441">
        <v>17.16</v>
      </c>
      <c r="F2441">
        <v>145.35</v>
      </c>
      <c r="G2441">
        <v>-17.2667</v>
      </c>
      <c r="H2441">
        <v>145.58330000000001</v>
      </c>
      <c r="I2441">
        <v>690</v>
      </c>
      <c r="K2441" s="1">
        <v>4644</v>
      </c>
      <c r="L2441" t="s">
        <v>137</v>
      </c>
      <c r="M2441" t="s">
        <v>127</v>
      </c>
      <c r="N2441" t="s">
        <v>14</v>
      </c>
      <c r="O2441" t="s">
        <v>19</v>
      </c>
      <c r="P2441" t="s">
        <v>27</v>
      </c>
      <c r="Q2441">
        <v>1</v>
      </c>
      <c r="R2441">
        <v>9.73</v>
      </c>
      <c r="S2441">
        <f t="shared" si="122"/>
        <v>63855</v>
      </c>
      <c r="T2441">
        <f t="shared" si="123"/>
        <v>29000</v>
      </c>
      <c r="U2441">
        <f t="shared" si="124"/>
        <v>2.201896551724138</v>
      </c>
      <c r="V2441">
        <v>350</v>
      </c>
      <c r="W2441">
        <v>299</v>
      </c>
    </row>
    <row r="2442" spans="1:23" hidden="1" x14ac:dyDescent="0.2">
      <c r="A2442">
        <v>44</v>
      </c>
      <c r="B2442" t="s">
        <v>131</v>
      </c>
      <c r="C2442" t="s">
        <v>132</v>
      </c>
      <c r="D2442" t="s">
        <v>133</v>
      </c>
      <c r="E2442">
        <v>17.16</v>
      </c>
      <c r="F2442">
        <v>145.35</v>
      </c>
      <c r="G2442">
        <v>-17.2667</v>
      </c>
      <c r="H2442">
        <v>145.58330000000001</v>
      </c>
      <c r="I2442">
        <v>690</v>
      </c>
      <c r="K2442" s="1">
        <v>4644</v>
      </c>
      <c r="L2442" t="s">
        <v>137</v>
      </c>
      <c r="M2442" t="s">
        <v>127</v>
      </c>
      <c r="N2442" t="s">
        <v>14</v>
      </c>
      <c r="O2442" t="s">
        <v>19</v>
      </c>
      <c r="P2442" t="s">
        <v>27</v>
      </c>
      <c r="Q2442">
        <v>2</v>
      </c>
      <c r="R2442">
        <v>8.44</v>
      </c>
      <c r="S2442">
        <f t="shared" si="122"/>
        <v>63855</v>
      </c>
      <c r="T2442">
        <f t="shared" si="123"/>
        <v>29000</v>
      </c>
      <c r="U2442">
        <f t="shared" si="124"/>
        <v>2.201896551724138</v>
      </c>
      <c r="V2442">
        <v>350</v>
      </c>
      <c r="W2442">
        <v>299</v>
      </c>
    </row>
    <row r="2443" spans="1:23" hidden="1" x14ac:dyDescent="0.2">
      <c r="A2443">
        <v>44</v>
      </c>
      <c r="B2443" t="s">
        <v>131</v>
      </c>
      <c r="C2443" t="s">
        <v>132</v>
      </c>
      <c r="D2443" t="s">
        <v>133</v>
      </c>
      <c r="E2443">
        <v>17.16</v>
      </c>
      <c r="F2443">
        <v>145.35</v>
      </c>
      <c r="G2443">
        <v>-17.2667</v>
      </c>
      <c r="H2443">
        <v>145.58330000000001</v>
      </c>
      <c r="I2443">
        <v>690</v>
      </c>
      <c r="K2443" s="1">
        <v>4644</v>
      </c>
      <c r="L2443" t="s">
        <v>137</v>
      </c>
      <c r="M2443" t="s">
        <v>127</v>
      </c>
      <c r="N2443" t="s">
        <v>14</v>
      </c>
      <c r="O2443" t="s">
        <v>19</v>
      </c>
      <c r="P2443" t="s">
        <v>27</v>
      </c>
      <c r="Q2443">
        <v>3</v>
      </c>
      <c r="R2443">
        <v>7.37</v>
      </c>
      <c r="S2443">
        <f t="shared" si="122"/>
        <v>63855</v>
      </c>
      <c r="T2443">
        <f t="shared" si="123"/>
        <v>29000</v>
      </c>
      <c r="U2443">
        <f t="shared" si="124"/>
        <v>2.201896551724138</v>
      </c>
      <c r="V2443">
        <v>350</v>
      </c>
      <c r="W2443">
        <v>299</v>
      </c>
    </row>
    <row r="2444" spans="1:23" hidden="1" x14ac:dyDescent="0.2">
      <c r="A2444">
        <v>44</v>
      </c>
      <c r="B2444" t="s">
        <v>131</v>
      </c>
      <c r="C2444" t="s">
        <v>132</v>
      </c>
      <c r="D2444" t="s">
        <v>133</v>
      </c>
      <c r="E2444">
        <v>17.16</v>
      </c>
      <c r="F2444">
        <v>145.35</v>
      </c>
      <c r="G2444">
        <v>-17.2667</v>
      </c>
      <c r="H2444">
        <v>145.58330000000001</v>
      </c>
      <c r="I2444">
        <v>690</v>
      </c>
      <c r="K2444" s="1">
        <v>4644</v>
      </c>
      <c r="L2444" t="s">
        <v>137</v>
      </c>
      <c r="M2444" t="s">
        <v>127</v>
      </c>
      <c r="N2444" t="s">
        <v>14</v>
      </c>
      <c r="O2444" t="s">
        <v>19</v>
      </c>
      <c r="P2444" t="s">
        <v>27</v>
      </c>
      <c r="Q2444">
        <v>4</v>
      </c>
      <c r="R2444">
        <v>6.66</v>
      </c>
      <c r="S2444">
        <f t="shared" si="122"/>
        <v>63855</v>
      </c>
      <c r="T2444">
        <f t="shared" si="123"/>
        <v>29000</v>
      </c>
      <c r="U2444">
        <f t="shared" si="124"/>
        <v>2.201896551724138</v>
      </c>
      <c r="V2444">
        <v>350</v>
      </c>
      <c r="W2444">
        <v>299</v>
      </c>
    </row>
    <row r="2445" spans="1:23" hidden="1" x14ac:dyDescent="0.2">
      <c r="A2445">
        <v>44</v>
      </c>
      <c r="B2445" t="s">
        <v>131</v>
      </c>
      <c r="C2445" t="s">
        <v>132</v>
      </c>
      <c r="D2445" t="s">
        <v>133</v>
      </c>
      <c r="E2445">
        <v>17.16</v>
      </c>
      <c r="F2445">
        <v>145.35</v>
      </c>
      <c r="G2445">
        <v>-17.2667</v>
      </c>
      <c r="H2445">
        <v>145.58330000000001</v>
      </c>
      <c r="I2445">
        <v>690</v>
      </c>
      <c r="K2445" s="1">
        <v>4644</v>
      </c>
      <c r="L2445" t="s">
        <v>137</v>
      </c>
      <c r="M2445" t="s">
        <v>127</v>
      </c>
      <c r="N2445" t="s">
        <v>14</v>
      </c>
      <c r="O2445" t="s">
        <v>19</v>
      </c>
      <c r="P2445" t="s">
        <v>27</v>
      </c>
      <c r="Q2445">
        <v>5</v>
      </c>
      <c r="R2445">
        <v>8.02</v>
      </c>
      <c r="S2445">
        <f t="shared" si="122"/>
        <v>63855</v>
      </c>
      <c r="T2445">
        <f t="shared" si="123"/>
        <v>29000</v>
      </c>
      <c r="U2445">
        <f t="shared" si="124"/>
        <v>2.201896551724138</v>
      </c>
      <c r="V2445">
        <v>350</v>
      </c>
      <c r="W2445">
        <v>299</v>
      </c>
    </row>
    <row r="2446" spans="1:23" hidden="1" x14ac:dyDescent="0.2">
      <c r="A2446">
        <v>44</v>
      </c>
      <c r="B2446" t="s">
        <v>131</v>
      </c>
      <c r="C2446" t="s">
        <v>132</v>
      </c>
      <c r="D2446" t="s">
        <v>133</v>
      </c>
      <c r="E2446">
        <v>17.16</v>
      </c>
      <c r="F2446">
        <v>145.35</v>
      </c>
      <c r="G2446">
        <v>-17.2667</v>
      </c>
      <c r="H2446">
        <v>145.58330000000001</v>
      </c>
      <c r="I2446">
        <v>690</v>
      </c>
      <c r="K2446" s="1">
        <v>4644</v>
      </c>
      <c r="L2446" t="s">
        <v>137</v>
      </c>
      <c r="M2446" t="s">
        <v>127</v>
      </c>
      <c r="N2446" t="s">
        <v>14</v>
      </c>
      <c r="O2446" t="s">
        <v>19</v>
      </c>
      <c r="P2446" t="s">
        <v>27</v>
      </c>
      <c r="Q2446">
        <v>6</v>
      </c>
      <c r="R2446">
        <v>6.74</v>
      </c>
      <c r="S2446">
        <f t="shared" si="122"/>
        <v>63855</v>
      </c>
      <c r="T2446">
        <f t="shared" si="123"/>
        <v>29000</v>
      </c>
      <c r="U2446">
        <f t="shared" si="124"/>
        <v>2.201896551724138</v>
      </c>
      <c r="V2446">
        <v>350</v>
      </c>
      <c r="W2446">
        <v>299</v>
      </c>
    </row>
    <row r="2447" spans="1:23" hidden="1" x14ac:dyDescent="0.2">
      <c r="A2447">
        <v>44</v>
      </c>
      <c r="B2447" t="s">
        <v>131</v>
      </c>
      <c r="C2447" t="s">
        <v>132</v>
      </c>
      <c r="D2447" t="s">
        <v>133</v>
      </c>
      <c r="E2447">
        <v>17.16</v>
      </c>
      <c r="F2447">
        <v>145.35</v>
      </c>
      <c r="G2447">
        <v>-17.2667</v>
      </c>
      <c r="H2447">
        <v>145.58330000000001</v>
      </c>
      <c r="I2447">
        <v>690</v>
      </c>
      <c r="K2447" s="1">
        <v>4644</v>
      </c>
      <c r="L2447" t="s">
        <v>137</v>
      </c>
      <c r="M2447" t="s">
        <v>127</v>
      </c>
      <c r="N2447" t="s">
        <v>24</v>
      </c>
      <c r="O2447" t="s">
        <v>15</v>
      </c>
      <c r="P2447" t="s">
        <v>26</v>
      </c>
      <c r="Q2447">
        <v>1</v>
      </c>
      <c r="R2447">
        <v>35.86</v>
      </c>
      <c r="S2447">
        <f t="shared" si="122"/>
        <v>63855</v>
      </c>
      <c r="T2447">
        <f t="shared" si="123"/>
        <v>29000</v>
      </c>
      <c r="U2447">
        <f t="shared" si="124"/>
        <v>2.201896551724138</v>
      </c>
      <c r="V2447">
        <v>350</v>
      </c>
      <c r="W2447">
        <v>299</v>
      </c>
    </row>
    <row r="2448" spans="1:23" hidden="1" x14ac:dyDescent="0.2">
      <c r="A2448">
        <v>44</v>
      </c>
      <c r="B2448" t="s">
        <v>131</v>
      </c>
      <c r="C2448" t="s">
        <v>132</v>
      </c>
      <c r="D2448" t="s">
        <v>133</v>
      </c>
      <c r="E2448">
        <v>17.16</v>
      </c>
      <c r="F2448">
        <v>145.35</v>
      </c>
      <c r="G2448">
        <v>-17.2667</v>
      </c>
      <c r="H2448">
        <v>145.58330000000001</v>
      </c>
      <c r="I2448">
        <v>690</v>
      </c>
      <c r="K2448" s="1">
        <v>4644</v>
      </c>
      <c r="L2448" t="s">
        <v>137</v>
      </c>
      <c r="M2448" t="s">
        <v>127</v>
      </c>
      <c r="N2448" t="s">
        <v>24</v>
      </c>
      <c r="O2448" t="s">
        <v>15</v>
      </c>
      <c r="P2448" t="s">
        <v>26</v>
      </c>
      <c r="Q2448">
        <v>2</v>
      </c>
      <c r="R2448">
        <v>32.93</v>
      </c>
      <c r="S2448">
        <f t="shared" si="122"/>
        <v>63855</v>
      </c>
      <c r="T2448">
        <f t="shared" si="123"/>
        <v>29000</v>
      </c>
      <c r="U2448">
        <f t="shared" si="124"/>
        <v>2.201896551724138</v>
      </c>
      <c r="V2448">
        <v>350</v>
      </c>
      <c r="W2448">
        <v>299</v>
      </c>
    </row>
    <row r="2449" spans="1:23" hidden="1" x14ac:dyDescent="0.2">
      <c r="A2449">
        <v>44</v>
      </c>
      <c r="B2449" t="s">
        <v>131</v>
      </c>
      <c r="C2449" t="s">
        <v>132</v>
      </c>
      <c r="D2449" t="s">
        <v>133</v>
      </c>
      <c r="E2449">
        <v>17.16</v>
      </c>
      <c r="F2449">
        <v>145.35</v>
      </c>
      <c r="G2449">
        <v>-17.2667</v>
      </c>
      <c r="H2449">
        <v>145.58330000000001</v>
      </c>
      <c r="I2449">
        <v>690</v>
      </c>
      <c r="K2449" s="1">
        <v>4644</v>
      </c>
      <c r="L2449" t="s">
        <v>137</v>
      </c>
      <c r="M2449" t="s">
        <v>127</v>
      </c>
      <c r="N2449" t="s">
        <v>24</v>
      </c>
      <c r="O2449" t="s">
        <v>15</v>
      </c>
      <c r="P2449" t="s">
        <v>26</v>
      </c>
      <c r="Q2449">
        <v>3</v>
      </c>
      <c r="R2449">
        <v>36.229999999999997</v>
      </c>
      <c r="S2449">
        <f t="shared" si="122"/>
        <v>63855</v>
      </c>
      <c r="T2449">
        <f t="shared" si="123"/>
        <v>29000</v>
      </c>
      <c r="U2449">
        <f t="shared" si="124"/>
        <v>2.201896551724138</v>
      </c>
      <c r="V2449">
        <v>350</v>
      </c>
      <c r="W2449">
        <v>299</v>
      </c>
    </row>
    <row r="2450" spans="1:23" hidden="1" x14ac:dyDescent="0.2">
      <c r="A2450">
        <v>44</v>
      </c>
      <c r="B2450" t="s">
        <v>131</v>
      </c>
      <c r="C2450" t="s">
        <v>132</v>
      </c>
      <c r="D2450" t="s">
        <v>133</v>
      </c>
      <c r="E2450">
        <v>17.16</v>
      </c>
      <c r="F2450">
        <v>145.35</v>
      </c>
      <c r="G2450">
        <v>-17.2667</v>
      </c>
      <c r="H2450">
        <v>145.58330000000001</v>
      </c>
      <c r="I2450">
        <v>690</v>
      </c>
      <c r="K2450" s="1">
        <v>4644</v>
      </c>
      <c r="L2450" t="s">
        <v>137</v>
      </c>
      <c r="M2450" t="s">
        <v>127</v>
      </c>
      <c r="N2450" t="s">
        <v>24</v>
      </c>
      <c r="O2450" t="s">
        <v>15</v>
      </c>
      <c r="P2450" t="s">
        <v>26</v>
      </c>
      <c r="Q2450">
        <v>4</v>
      </c>
      <c r="R2450">
        <v>36.97</v>
      </c>
      <c r="S2450">
        <f t="shared" si="122"/>
        <v>63855</v>
      </c>
      <c r="T2450">
        <f t="shared" si="123"/>
        <v>29000</v>
      </c>
      <c r="U2450">
        <f t="shared" si="124"/>
        <v>2.201896551724138</v>
      </c>
      <c r="V2450">
        <v>350</v>
      </c>
      <c r="W2450">
        <v>299</v>
      </c>
    </row>
    <row r="2451" spans="1:23" hidden="1" x14ac:dyDescent="0.2">
      <c r="A2451">
        <v>44</v>
      </c>
      <c r="B2451" t="s">
        <v>131</v>
      </c>
      <c r="C2451" t="s">
        <v>132</v>
      </c>
      <c r="D2451" t="s">
        <v>133</v>
      </c>
      <c r="E2451">
        <v>17.16</v>
      </c>
      <c r="F2451">
        <v>145.35</v>
      </c>
      <c r="G2451">
        <v>-17.2667</v>
      </c>
      <c r="H2451">
        <v>145.58330000000001</v>
      </c>
      <c r="I2451">
        <v>690</v>
      </c>
      <c r="K2451" s="1">
        <v>4644</v>
      </c>
      <c r="L2451" t="s">
        <v>137</v>
      </c>
      <c r="M2451" t="s">
        <v>127</v>
      </c>
      <c r="N2451" t="s">
        <v>24</v>
      </c>
      <c r="O2451" t="s">
        <v>15</v>
      </c>
      <c r="P2451" t="s">
        <v>26</v>
      </c>
      <c r="Q2451">
        <v>5</v>
      </c>
      <c r="R2451">
        <v>35.78</v>
      </c>
      <c r="S2451">
        <f t="shared" si="122"/>
        <v>63855</v>
      </c>
      <c r="T2451">
        <f t="shared" si="123"/>
        <v>29000</v>
      </c>
      <c r="U2451">
        <f t="shared" si="124"/>
        <v>2.201896551724138</v>
      </c>
      <c r="V2451">
        <v>350</v>
      </c>
      <c r="W2451">
        <v>299</v>
      </c>
    </row>
    <row r="2452" spans="1:23" hidden="1" x14ac:dyDescent="0.2">
      <c r="A2452">
        <v>44</v>
      </c>
      <c r="B2452" t="s">
        <v>131</v>
      </c>
      <c r="C2452" t="s">
        <v>132</v>
      </c>
      <c r="D2452" t="s">
        <v>133</v>
      </c>
      <c r="E2452">
        <v>17.16</v>
      </c>
      <c r="F2452">
        <v>145.35</v>
      </c>
      <c r="G2452">
        <v>-17.2667</v>
      </c>
      <c r="H2452">
        <v>145.58330000000001</v>
      </c>
      <c r="I2452">
        <v>690</v>
      </c>
      <c r="K2452" s="1">
        <v>4644</v>
      </c>
      <c r="L2452" t="s">
        <v>137</v>
      </c>
      <c r="M2452" t="s">
        <v>127</v>
      </c>
      <c r="N2452" t="s">
        <v>24</v>
      </c>
      <c r="O2452" t="s">
        <v>15</v>
      </c>
      <c r="P2452" t="s">
        <v>26</v>
      </c>
      <c r="Q2452">
        <v>6</v>
      </c>
      <c r="R2452">
        <v>40.11</v>
      </c>
      <c r="S2452">
        <f t="shared" si="122"/>
        <v>63855</v>
      </c>
      <c r="T2452">
        <f t="shared" si="123"/>
        <v>29000</v>
      </c>
      <c r="U2452">
        <f t="shared" si="124"/>
        <v>2.201896551724138</v>
      </c>
      <c r="V2452">
        <v>350</v>
      </c>
      <c r="W2452">
        <v>299</v>
      </c>
    </row>
    <row r="2453" spans="1:23" hidden="1" x14ac:dyDescent="0.2">
      <c r="A2453">
        <v>44</v>
      </c>
      <c r="B2453" t="s">
        <v>131</v>
      </c>
      <c r="C2453" t="s">
        <v>132</v>
      </c>
      <c r="D2453" t="s">
        <v>133</v>
      </c>
      <c r="E2453">
        <v>17.16</v>
      </c>
      <c r="F2453">
        <v>145.35</v>
      </c>
      <c r="G2453">
        <v>-17.2667</v>
      </c>
      <c r="H2453">
        <v>145.58330000000001</v>
      </c>
      <c r="I2453">
        <v>690</v>
      </c>
      <c r="K2453" s="1">
        <v>4644</v>
      </c>
      <c r="L2453" t="s">
        <v>137</v>
      </c>
      <c r="M2453" t="s">
        <v>127</v>
      </c>
      <c r="N2453" t="s">
        <v>24</v>
      </c>
      <c r="O2453" t="s">
        <v>15</v>
      </c>
      <c r="P2453" t="s">
        <v>26</v>
      </c>
      <c r="Q2453">
        <v>7</v>
      </c>
      <c r="R2453">
        <v>34</v>
      </c>
      <c r="S2453">
        <f t="shared" si="122"/>
        <v>63855</v>
      </c>
      <c r="T2453">
        <f t="shared" si="123"/>
        <v>29000</v>
      </c>
      <c r="U2453">
        <f t="shared" si="124"/>
        <v>2.201896551724138</v>
      </c>
      <c r="V2453">
        <v>350</v>
      </c>
      <c r="W2453">
        <v>299</v>
      </c>
    </row>
    <row r="2454" spans="1:23" hidden="1" x14ac:dyDescent="0.2">
      <c r="A2454">
        <v>44</v>
      </c>
      <c r="B2454" t="s">
        <v>131</v>
      </c>
      <c r="C2454" t="s">
        <v>132</v>
      </c>
      <c r="D2454" t="s">
        <v>133</v>
      </c>
      <c r="E2454">
        <v>17.16</v>
      </c>
      <c r="F2454">
        <v>145.35</v>
      </c>
      <c r="G2454">
        <v>-17.2667</v>
      </c>
      <c r="H2454">
        <v>145.58330000000001</v>
      </c>
      <c r="I2454">
        <v>690</v>
      </c>
      <c r="K2454" s="1">
        <v>4644</v>
      </c>
      <c r="L2454" t="s">
        <v>137</v>
      </c>
      <c r="M2454" t="s">
        <v>127</v>
      </c>
      <c r="N2454" t="s">
        <v>24</v>
      </c>
      <c r="O2454" t="s">
        <v>15</v>
      </c>
      <c r="P2454" t="s">
        <v>26</v>
      </c>
      <c r="Q2454">
        <v>8</v>
      </c>
      <c r="R2454">
        <v>40.32</v>
      </c>
      <c r="S2454">
        <f t="shared" si="122"/>
        <v>63855</v>
      </c>
      <c r="T2454">
        <f t="shared" si="123"/>
        <v>29000</v>
      </c>
      <c r="U2454">
        <f t="shared" si="124"/>
        <v>2.201896551724138</v>
      </c>
      <c r="V2454">
        <v>350</v>
      </c>
      <c r="W2454">
        <v>299</v>
      </c>
    </row>
    <row r="2455" spans="1:23" hidden="1" x14ac:dyDescent="0.2">
      <c r="A2455">
        <v>44</v>
      </c>
      <c r="B2455" t="s">
        <v>131</v>
      </c>
      <c r="C2455" t="s">
        <v>132</v>
      </c>
      <c r="D2455" t="s">
        <v>133</v>
      </c>
      <c r="E2455">
        <v>17.16</v>
      </c>
      <c r="F2455">
        <v>145.35</v>
      </c>
      <c r="G2455">
        <v>-17.2667</v>
      </c>
      <c r="H2455">
        <v>145.58330000000001</v>
      </c>
      <c r="I2455">
        <v>690</v>
      </c>
      <c r="K2455" s="1">
        <v>4644</v>
      </c>
      <c r="L2455" t="s">
        <v>137</v>
      </c>
      <c r="M2455" t="s">
        <v>127</v>
      </c>
      <c r="N2455" t="s">
        <v>24</v>
      </c>
      <c r="O2455" t="s">
        <v>15</v>
      </c>
      <c r="P2455" t="s">
        <v>26</v>
      </c>
      <c r="Q2455">
        <v>9</v>
      </c>
      <c r="R2455">
        <v>28.66</v>
      </c>
      <c r="S2455">
        <f t="shared" si="122"/>
        <v>63855</v>
      </c>
      <c r="T2455">
        <f t="shared" si="123"/>
        <v>29000</v>
      </c>
      <c r="U2455">
        <f t="shared" si="124"/>
        <v>2.201896551724138</v>
      </c>
      <c r="V2455">
        <v>350</v>
      </c>
      <c r="W2455">
        <v>299</v>
      </c>
    </row>
    <row r="2456" spans="1:23" hidden="1" x14ac:dyDescent="0.2">
      <c r="A2456">
        <v>44</v>
      </c>
      <c r="B2456" t="s">
        <v>131</v>
      </c>
      <c r="C2456" t="s">
        <v>132</v>
      </c>
      <c r="D2456" t="s">
        <v>133</v>
      </c>
      <c r="E2456">
        <v>17.16</v>
      </c>
      <c r="F2456">
        <v>145.35</v>
      </c>
      <c r="G2456">
        <v>-17.2667</v>
      </c>
      <c r="H2456">
        <v>145.58330000000001</v>
      </c>
      <c r="I2456">
        <v>690</v>
      </c>
      <c r="K2456" s="1">
        <v>4644</v>
      </c>
      <c r="L2456" t="s">
        <v>137</v>
      </c>
      <c r="M2456" t="s">
        <v>127</v>
      </c>
      <c r="N2456" t="s">
        <v>24</v>
      </c>
      <c r="O2456" t="s">
        <v>15</v>
      </c>
      <c r="P2456" t="s">
        <v>26</v>
      </c>
      <c r="Q2456">
        <v>10</v>
      </c>
      <c r="R2456">
        <v>35.340000000000003</v>
      </c>
      <c r="S2456">
        <f t="shared" si="122"/>
        <v>63855</v>
      </c>
      <c r="T2456">
        <f t="shared" si="123"/>
        <v>29000</v>
      </c>
      <c r="U2456">
        <f t="shared" si="124"/>
        <v>2.201896551724138</v>
      </c>
      <c r="V2456">
        <v>350</v>
      </c>
      <c r="W2456">
        <v>299</v>
      </c>
    </row>
    <row r="2457" spans="1:23" x14ac:dyDescent="0.2">
      <c r="A2457">
        <v>44</v>
      </c>
      <c r="B2457" t="s">
        <v>131</v>
      </c>
      <c r="C2457" t="s">
        <v>132</v>
      </c>
      <c r="D2457" t="s">
        <v>133</v>
      </c>
      <c r="E2457">
        <v>17.16</v>
      </c>
      <c r="F2457">
        <v>145.35</v>
      </c>
      <c r="G2457">
        <v>-17.2667</v>
      </c>
      <c r="H2457">
        <v>145.58330000000001</v>
      </c>
      <c r="I2457">
        <v>690</v>
      </c>
      <c r="K2457" s="1">
        <v>4644</v>
      </c>
      <c r="L2457" t="s">
        <v>137</v>
      </c>
      <c r="M2457" t="s">
        <v>127</v>
      </c>
      <c r="N2457" t="s">
        <v>24</v>
      </c>
      <c r="O2457" t="s">
        <v>15</v>
      </c>
      <c r="P2457" t="s">
        <v>27</v>
      </c>
      <c r="Q2457">
        <v>1</v>
      </c>
      <c r="R2457">
        <v>29.79</v>
      </c>
      <c r="S2457">
        <f t="shared" si="122"/>
        <v>63855</v>
      </c>
      <c r="T2457">
        <f t="shared" si="123"/>
        <v>29000</v>
      </c>
      <c r="U2457">
        <f t="shared" si="124"/>
        <v>2.201896551724138</v>
      </c>
      <c r="V2457">
        <v>350</v>
      </c>
      <c r="W2457">
        <v>299</v>
      </c>
    </row>
    <row r="2458" spans="1:23" x14ac:dyDescent="0.2">
      <c r="A2458">
        <v>44</v>
      </c>
      <c r="B2458" t="s">
        <v>131</v>
      </c>
      <c r="C2458" t="s">
        <v>132</v>
      </c>
      <c r="D2458" t="s">
        <v>133</v>
      </c>
      <c r="E2458">
        <v>17.16</v>
      </c>
      <c r="F2458">
        <v>145.35</v>
      </c>
      <c r="G2458">
        <v>-17.2667</v>
      </c>
      <c r="H2458">
        <v>145.58330000000001</v>
      </c>
      <c r="I2458">
        <v>690</v>
      </c>
      <c r="K2458" s="1">
        <v>4644</v>
      </c>
      <c r="L2458" t="s">
        <v>137</v>
      </c>
      <c r="M2458" t="s">
        <v>127</v>
      </c>
      <c r="N2458" t="s">
        <v>24</v>
      </c>
      <c r="O2458" t="s">
        <v>15</v>
      </c>
      <c r="P2458" t="s">
        <v>27</v>
      </c>
      <c r="Q2458">
        <v>2</v>
      </c>
      <c r="R2458">
        <v>33.159999999999997</v>
      </c>
      <c r="S2458">
        <f t="shared" si="122"/>
        <v>63855</v>
      </c>
      <c r="T2458">
        <f t="shared" si="123"/>
        <v>29000</v>
      </c>
      <c r="U2458">
        <f t="shared" si="124"/>
        <v>2.201896551724138</v>
      </c>
      <c r="V2458">
        <v>350</v>
      </c>
      <c r="W2458">
        <v>299</v>
      </c>
    </row>
    <row r="2459" spans="1:23" x14ac:dyDescent="0.2">
      <c r="A2459">
        <v>44</v>
      </c>
      <c r="B2459" t="s">
        <v>131</v>
      </c>
      <c r="C2459" t="s">
        <v>132</v>
      </c>
      <c r="D2459" t="s">
        <v>133</v>
      </c>
      <c r="E2459">
        <v>17.16</v>
      </c>
      <c r="F2459">
        <v>145.35</v>
      </c>
      <c r="G2459">
        <v>-17.2667</v>
      </c>
      <c r="H2459">
        <v>145.58330000000001</v>
      </c>
      <c r="I2459">
        <v>690</v>
      </c>
      <c r="K2459" s="1">
        <v>4644</v>
      </c>
      <c r="L2459" t="s">
        <v>137</v>
      </c>
      <c r="M2459" t="s">
        <v>127</v>
      </c>
      <c r="N2459" t="s">
        <v>24</v>
      </c>
      <c r="O2459" t="s">
        <v>15</v>
      </c>
      <c r="P2459" t="s">
        <v>27</v>
      </c>
      <c r="Q2459">
        <v>3</v>
      </c>
      <c r="R2459">
        <v>28.32</v>
      </c>
      <c r="S2459">
        <f t="shared" si="122"/>
        <v>63855</v>
      </c>
      <c r="T2459">
        <f t="shared" si="123"/>
        <v>29000</v>
      </c>
      <c r="U2459">
        <f t="shared" si="124"/>
        <v>2.201896551724138</v>
      </c>
      <c r="V2459">
        <v>350</v>
      </c>
      <c r="W2459">
        <v>299</v>
      </c>
    </row>
    <row r="2460" spans="1:23" x14ac:dyDescent="0.2">
      <c r="A2460">
        <v>44</v>
      </c>
      <c r="B2460" t="s">
        <v>131</v>
      </c>
      <c r="C2460" t="s">
        <v>132</v>
      </c>
      <c r="D2460" t="s">
        <v>133</v>
      </c>
      <c r="E2460">
        <v>17.16</v>
      </c>
      <c r="F2460">
        <v>145.35</v>
      </c>
      <c r="G2460">
        <v>-17.2667</v>
      </c>
      <c r="H2460">
        <v>145.58330000000001</v>
      </c>
      <c r="I2460">
        <v>690</v>
      </c>
      <c r="K2460" s="1">
        <v>4644</v>
      </c>
      <c r="L2460" t="s">
        <v>137</v>
      </c>
      <c r="M2460" t="s">
        <v>127</v>
      </c>
      <c r="N2460" t="s">
        <v>24</v>
      </c>
      <c r="O2460" t="s">
        <v>15</v>
      </c>
      <c r="P2460" t="s">
        <v>27</v>
      </c>
      <c r="Q2460">
        <v>4</v>
      </c>
      <c r="R2460">
        <v>40.43</v>
      </c>
      <c r="S2460">
        <f t="shared" si="122"/>
        <v>63855</v>
      </c>
      <c r="T2460">
        <f t="shared" si="123"/>
        <v>29000</v>
      </c>
      <c r="U2460">
        <f t="shared" si="124"/>
        <v>2.201896551724138</v>
      </c>
      <c r="V2460">
        <v>350</v>
      </c>
      <c r="W2460">
        <v>299</v>
      </c>
    </row>
    <row r="2461" spans="1:23" x14ac:dyDescent="0.2">
      <c r="A2461">
        <v>44</v>
      </c>
      <c r="B2461" t="s">
        <v>131</v>
      </c>
      <c r="C2461" t="s">
        <v>132</v>
      </c>
      <c r="D2461" t="s">
        <v>133</v>
      </c>
      <c r="E2461">
        <v>17.16</v>
      </c>
      <c r="F2461">
        <v>145.35</v>
      </c>
      <c r="G2461">
        <v>-17.2667</v>
      </c>
      <c r="H2461">
        <v>145.58330000000001</v>
      </c>
      <c r="I2461">
        <v>690</v>
      </c>
      <c r="K2461" s="1">
        <v>4644</v>
      </c>
      <c r="L2461" t="s">
        <v>137</v>
      </c>
      <c r="M2461" t="s">
        <v>127</v>
      </c>
      <c r="N2461" t="s">
        <v>24</v>
      </c>
      <c r="O2461" t="s">
        <v>15</v>
      </c>
      <c r="P2461" t="s">
        <v>27</v>
      </c>
      <c r="Q2461">
        <v>5</v>
      </c>
      <c r="R2461">
        <v>30.89</v>
      </c>
      <c r="S2461">
        <f t="shared" si="122"/>
        <v>63855</v>
      </c>
      <c r="T2461">
        <f t="shared" si="123"/>
        <v>29000</v>
      </c>
      <c r="U2461">
        <f t="shared" si="124"/>
        <v>2.201896551724138</v>
      </c>
      <c r="V2461">
        <v>350</v>
      </c>
      <c r="W2461">
        <v>299</v>
      </c>
    </row>
    <row r="2462" spans="1:23" x14ac:dyDescent="0.2">
      <c r="A2462">
        <v>44</v>
      </c>
      <c r="B2462" t="s">
        <v>131</v>
      </c>
      <c r="C2462" t="s">
        <v>132</v>
      </c>
      <c r="D2462" t="s">
        <v>133</v>
      </c>
      <c r="E2462">
        <v>17.16</v>
      </c>
      <c r="F2462">
        <v>145.35</v>
      </c>
      <c r="G2462">
        <v>-17.2667</v>
      </c>
      <c r="H2462">
        <v>145.58330000000001</v>
      </c>
      <c r="I2462">
        <v>690</v>
      </c>
      <c r="K2462" s="1">
        <v>4644</v>
      </c>
      <c r="L2462" t="s">
        <v>137</v>
      </c>
      <c r="M2462" t="s">
        <v>127</v>
      </c>
      <c r="N2462" t="s">
        <v>24</v>
      </c>
      <c r="O2462" t="s">
        <v>15</v>
      </c>
      <c r="P2462" t="s">
        <v>27</v>
      </c>
      <c r="Q2462">
        <v>6</v>
      </c>
      <c r="R2462">
        <v>31.68</v>
      </c>
      <c r="S2462">
        <f t="shared" si="122"/>
        <v>63855</v>
      </c>
      <c r="T2462">
        <f t="shared" si="123"/>
        <v>29000</v>
      </c>
      <c r="U2462">
        <f t="shared" si="124"/>
        <v>2.201896551724138</v>
      </c>
      <c r="V2462">
        <v>350</v>
      </c>
      <c r="W2462">
        <v>299</v>
      </c>
    </row>
    <row r="2463" spans="1:23" x14ac:dyDescent="0.2">
      <c r="A2463">
        <v>44</v>
      </c>
      <c r="B2463" t="s">
        <v>131</v>
      </c>
      <c r="C2463" t="s">
        <v>132</v>
      </c>
      <c r="D2463" t="s">
        <v>133</v>
      </c>
      <c r="E2463">
        <v>17.16</v>
      </c>
      <c r="F2463">
        <v>145.35</v>
      </c>
      <c r="G2463">
        <v>-17.2667</v>
      </c>
      <c r="H2463">
        <v>145.58330000000001</v>
      </c>
      <c r="I2463">
        <v>690</v>
      </c>
      <c r="K2463" s="1">
        <v>4644</v>
      </c>
      <c r="L2463" t="s">
        <v>137</v>
      </c>
      <c r="M2463" t="s">
        <v>127</v>
      </c>
      <c r="N2463" t="s">
        <v>24</v>
      </c>
      <c r="O2463" t="s">
        <v>15</v>
      </c>
      <c r="P2463" t="s">
        <v>27</v>
      </c>
      <c r="Q2463">
        <v>7</v>
      </c>
      <c r="R2463">
        <v>29.33</v>
      </c>
      <c r="S2463">
        <f t="shared" si="122"/>
        <v>63855</v>
      </c>
      <c r="T2463">
        <f t="shared" si="123"/>
        <v>29000</v>
      </c>
      <c r="U2463">
        <f t="shared" si="124"/>
        <v>2.201896551724138</v>
      </c>
      <c r="V2463">
        <v>350</v>
      </c>
      <c r="W2463">
        <v>299</v>
      </c>
    </row>
    <row r="2464" spans="1:23" x14ac:dyDescent="0.2">
      <c r="A2464">
        <v>44</v>
      </c>
      <c r="B2464" t="s">
        <v>131</v>
      </c>
      <c r="C2464" t="s">
        <v>132</v>
      </c>
      <c r="D2464" t="s">
        <v>133</v>
      </c>
      <c r="E2464">
        <v>17.16</v>
      </c>
      <c r="F2464">
        <v>145.35</v>
      </c>
      <c r="G2464">
        <v>-17.2667</v>
      </c>
      <c r="H2464">
        <v>145.58330000000001</v>
      </c>
      <c r="I2464">
        <v>690</v>
      </c>
      <c r="K2464" s="1">
        <v>4644</v>
      </c>
      <c r="L2464" t="s">
        <v>137</v>
      </c>
      <c r="M2464" t="s">
        <v>127</v>
      </c>
      <c r="N2464" t="s">
        <v>24</v>
      </c>
      <c r="O2464" t="s">
        <v>15</v>
      </c>
      <c r="P2464" t="s">
        <v>27</v>
      </c>
      <c r="Q2464">
        <v>8</v>
      </c>
      <c r="R2464">
        <v>30.45</v>
      </c>
      <c r="S2464">
        <f t="shared" si="122"/>
        <v>63855</v>
      </c>
      <c r="T2464">
        <f t="shared" si="123"/>
        <v>29000</v>
      </c>
      <c r="U2464">
        <f t="shared" si="124"/>
        <v>2.201896551724138</v>
      </c>
      <c r="V2464">
        <v>350</v>
      </c>
      <c r="W2464">
        <v>299</v>
      </c>
    </row>
    <row r="2465" spans="1:23" x14ac:dyDescent="0.2">
      <c r="A2465">
        <v>44</v>
      </c>
      <c r="B2465" t="s">
        <v>131</v>
      </c>
      <c r="C2465" t="s">
        <v>132</v>
      </c>
      <c r="D2465" t="s">
        <v>133</v>
      </c>
      <c r="E2465">
        <v>17.16</v>
      </c>
      <c r="F2465">
        <v>145.35</v>
      </c>
      <c r="G2465">
        <v>-17.2667</v>
      </c>
      <c r="H2465">
        <v>145.58330000000001</v>
      </c>
      <c r="I2465">
        <v>690</v>
      </c>
      <c r="K2465" s="1">
        <v>4644</v>
      </c>
      <c r="L2465" t="s">
        <v>137</v>
      </c>
      <c r="M2465" t="s">
        <v>127</v>
      </c>
      <c r="N2465" t="s">
        <v>24</v>
      </c>
      <c r="O2465" t="s">
        <v>15</v>
      </c>
      <c r="P2465" t="s">
        <v>27</v>
      </c>
      <c r="Q2465">
        <v>9</v>
      </c>
      <c r="R2465">
        <v>35.450000000000003</v>
      </c>
      <c r="S2465">
        <f t="shared" si="122"/>
        <v>63855</v>
      </c>
      <c r="T2465">
        <f t="shared" si="123"/>
        <v>29000</v>
      </c>
      <c r="U2465">
        <f t="shared" si="124"/>
        <v>2.201896551724138</v>
      </c>
      <c r="V2465">
        <v>350</v>
      </c>
      <c r="W2465">
        <v>299</v>
      </c>
    </row>
    <row r="2466" spans="1:23" x14ac:dyDescent="0.2">
      <c r="A2466">
        <v>44</v>
      </c>
      <c r="B2466" t="s">
        <v>131</v>
      </c>
      <c r="C2466" t="s">
        <v>132</v>
      </c>
      <c r="D2466" t="s">
        <v>133</v>
      </c>
      <c r="E2466">
        <v>17.16</v>
      </c>
      <c r="F2466">
        <v>145.35</v>
      </c>
      <c r="G2466">
        <v>-17.2667</v>
      </c>
      <c r="H2466">
        <v>145.58330000000001</v>
      </c>
      <c r="I2466">
        <v>690</v>
      </c>
      <c r="K2466" s="1">
        <v>4644</v>
      </c>
      <c r="L2466" t="s">
        <v>137</v>
      </c>
      <c r="M2466" t="s">
        <v>127</v>
      </c>
      <c r="N2466" t="s">
        <v>24</v>
      </c>
      <c r="O2466" t="s">
        <v>15</v>
      </c>
      <c r="P2466" t="s">
        <v>27</v>
      </c>
      <c r="Q2466">
        <v>10</v>
      </c>
      <c r="R2466">
        <v>27.36</v>
      </c>
      <c r="S2466">
        <f t="shared" si="122"/>
        <v>63855</v>
      </c>
      <c r="T2466">
        <f t="shared" si="123"/>
        <v>29000</v>
      </c>
      <c r="U2466">
        <f t="shared" si="124"/>
        <v>2.201896551724138</v>
      </c>
      <c r="V2466">
        <v>350</v>
      </c>
      <c r="W2466">
        <v>299</v>
      </c>
    </row>
    <row r="2467" spans="1:23" x14ac:dyDescent="0.2">
      <c r="A2467">
        <v>44</v>
      </c>
      <c r="B2467" t="s">
        <v>131</v>
      </c>
      <c r="C2467" t="s">
        <v>132</v>
      </c>
      <c r="D2467" t="s">
        <v>133</v>
      </c>
      <c r="E2467">
        <v>17.16</v>
      </c>
      <c r="F2467">
        <v>145.35</v>
      </c>
      <c r="G2467">
        <v>-17.2667</v>
      </c>
      <c r="H2467">
        <v>145.58330000000001</v>
      </c>
      <c r="I2467">
        <v>690</v>
      </c>
      <c r="K2467" s="1">
        <v>4644</v>
      </c>
      <c r="L2467" t="s">
        <v>137</v>
      </c>
      <c r="M2467" t="s">
        <v>127</v>
      </c>
      <c r="N2467" t="s">
        <v>24</v>
      </c>
      <c r="O2467" t="s">
        <v>18</v>
      </c>
      <c r="P2467" t="s">
        <v>27</v>
      </c>
      <c r="Q2467">
        <v>1</v>
      </c>
      <c r="R2467">
        <v>15.6</v>
      </c>
      <c r="S2467">
        <f t="shared" si="122"/>
        <v>63855</v>
      </c>
      <c r="T2467">
        <f t="shared" si="123"/>
        <v>29000</v>
      </c>
      <c r="U2467">
        <f t="shared" si="124"/>
        <v>2.201896551724138</v>
      </c>
      <c r="V2467">
        <v>350</v>
      </c>
      <c r="W2467">
        <v>299</v>
      </c>
    </row>
    <row r="2468" spans="1:23" x14ac:dyDescent="0.2">
      <c r="A2468">
        <v>44</v>
      </c>
      <c r="B2468" t="s">
        <v>131</v>
      </c>
      <c r="C2468" t="s">
        <v>132</v>
      </c>
      <c r="D2468" t="s">
        <v>133</v>
      </c>
      <c r="E2468">
        <v>17.16</v>
      </c>
      <c r="F2468">
        <v>145.35</v>
      </c>
      <c r="G2468">
        <v>-17.2667</v>
      </c>
      <c r="H2468">
        <v>145.58330000000001</v>
      </c>
      <c r="I2468">
        <v>690</v>
      </c>
      <c r="K2468" s="1">
        <v>4644</v>
      </c>
      <c r="L2468" t="s">
        <v>137</v>
      </c>
      <c r="M2468" t="s">
        <v>127</v>
      </c>
      <c r="N2468" t="s">
        <v>24</v>
      </c>
      <c r="O2468" t="s">
        <v>18</v>
      </c>
      <c r="P2468" t="s">
        <v>27</v>
      </c>
      <c r="Q2468">
        <v>2</v>
      </c>
      <c r="R2468">
        <v>16.8</v>
      </c>
      <c r="S2468">
        <f t="shared" si="122"/>
        <v>63855</v>
      </c>
      <c r="T2468">
        <f t="shared" si="123"/>
        <v>29000</v>
      </c>
      <c r="U2468">
        <f t="shared" si="124"/>
        <v>2.201896551724138</v>
      </c>
      <c r="V2468">
        <v>350</v>
      </c>
      <c r="W2468">
        <v>299</v>
      </c>
    </row>
    <row r="2469" spans="1:23" x14ac:dyDescent="0.2">
      <c r="A2469">
        <v>44</v>
      </c>
      <c r="B2469" t="s">
        <v>131</v>
      </c>
      <c r="C2469" t="s">
        <v>132</v>
      </c>
      <c r="D2469" t="s">
        <v>133</v>
      </c>
      <c r="E2469">
        <v>17.16</v>
      </c>
      <c r="F2469">
        <v>145.35</v>
      </c>
      <c r="G2469">
        <v>-17.2667</v>
      </c>
      <c r="H2469">
        <v>145.58330000000001</v>
      </c>
      <c r="I2469">
        <v>690</v>
      </c>
      <c r="K2469" s="1">
        <v>4644</v>
      </c>
      <c r="L2469" t="s">
        <v>137</v>
      </c>
      <c r="M2469" t="s">
        <v>127</v>
      </c>
      <c r="N2469" t="s">
        <v>24</v>
      </c>
      <c r="O2469" t="s">
        <v>18</v>
      </c>
      <c r="P2469" t="s">
        <v>27</v>
      </c>
      <c r="Q2469">
        <v>3</v>
      </c>
      <c r="R2469">
        <v>14.42</v>
      </c>
      <c r="S2469">
        <f t="shared" si="122"/>
        <v>63855</v>
      </c>
      <c r="T2469">
        <f t="shared" si="123"/>
        <v>29000</v>
      </c>
      <c r="U2469">
        <f t="shared" si="124"/>
        <v>2.201896551724138</v>
      </c>
      <c r="V2469">
        <v>350</v>
      </c>
      <c r="W2469">
        <v>299</v>
      </c>
    </row>
    <row r="2470" spans="1:23" x14ac:dyDescent="0.2">
      <c r="A2470">
        <v>44</v>
      </c>
      <c r="B2470" t="s">
        <v>131</v>
      </c>
      <c r="C2470" t="s">
        <v>132</v>
      </c>
      <c r="D2470" t="s">
        <v>133</v>
      </c>
      <c r="E2470">
        <v>17.16</v>
      </c>
      <c r="F2470">
        <v>145.35</v>
      </c>
      <c r="G2470">
        <v>-17.2667</v>
      </c>
      <c r="H2470">
        <v>145.58330000000001</v>
      </c>
      <c r="I2470">
        <v>690</v>
      </c>
      <c r="K2470" s="1">
        <v>4644</v>
      </c>
      <c r="L2470" t="s">
        <v>137</v>
      </c>
      <c r="M2470" t="s">
        <v>127</v>
      </c>
      <c r="N2470" t="s">
        <v>24</v>
      </c>
      <c r="O2470" t="s">
        <v>18</v>
      </c>
      <c r="P2470" t="s">
        <v>27</v>
      </c>
      <c r="Q2470">
        <v>4</v>
      </c>
      <c r="R2470">
        <v>14</v>
      </c>
      <c r="S2470">
        <f t="shared" si="122"/>
        <v>63855</v>
      </c>
      <c r="T2470">
        <f t="shared" si="123"/>
        <v>29000</v>
      </c>
      <c r="U2470">
        <f t="shared" si="124"/>
        <v>2.201896551724138</v>
      </c>
      <c r="V2470">
        <v>350</v>
      </c>
      <c r="W2470">
        <v>299</v>
      </c>
    </row>
    <row r="2471" spans="1:23" x14ac:dyDescent="0.2">
      <c r="A2471">
        <v>44</v>
      </c>
      <c r="B2471" t="s">
        <v>131</v>
      </c>
      <c r="C2471" t="s">
        <v>132</v>
      </c>
      <c r="D2471" t="s">
        <v>133</v>
      </c>
      <c r="E2471">
        <v>17.16</v>
      </c>
      <c r="F2471">
        <v>145.35</v>
      </c>
      <c r="G2471">
        <v>-17.2667</v>
      </c>
      <c r="H2471">
        <v>145.58330000000001</v>
      </c>
      <c r="I2471">
        <v>690</v>
      </c>
      <c r="K2471" s="1">
        <v>4644</v>
      </c>
      <c r="L2471" t="s">
        <v>137</v>
      </c>
      <c r="M2471" t="s">
        <v>127</v>
      </c>
      <c r="N2471" t="s">
        <v>24</v>
      </c>
      <c r="O2471" t="s">
        <v>18</v>
      </c>
      <c r="P2471" t="s">
        <v>27</v>
      </c>
      <c r="Q2471">
        <v>5</v>
      </c>
      <c r="R2471">
        <v>13.55</v>
      </c>
      <c r="S2471">
        <f t="shared" si="122"/>
        <v>63855</v>
      </c>
      <c r="T2471">
        <f t="shared" si="123"/>
        <v>29000</v>
      </c>
      <c r="U2471">
        <f t="shared" si="124"/>
        <v>2.201896551724138</v>
      </c>
      <c r="V2471">
        <v>350</v>
      </c>
      <c r="W2471">
        <v>299</v>
      </c>
    </row>
    <row r="2472" spans="1:23" x14ac:dyDescent="0.2">
      <c r="A2472">
        <v>44</v>
      </c>
      <c r="B2472" t="s">
        <v>131</v>
      </c>
      <c r="C2472" t="s">
        <v>132</v>
      </c>
      <c r="D2472" t="s">
        <v>133</v>
      </c>
      <c r="E2472">
        <v>17.16</v>
      </c>
      <c r="F2472">
        <v>145.35</v>
      </c>
      <c r="G2472">
        <v>-17.2667</v>
      </c>
      <c r="H2472">
        <v>145.58330000000001</v>
      </c>
      <c r="I2472">
        <v>690</v>
      </c>
      <c r="K2472" s="1">
        <v>4644</v>
      </c>
      <c r="L2472" t="s">
        <v>137</v>
      </c>
      <c r="M2472" t="s">
        <v>127</v>
      </c>
      <c r="N2472" t="s">
        <v>24</v>
      </c>
      <c r="O2472" t="s">
        <v>18</v>
      </c>
      <c r="P2472" t="s">
        <v>27</v>
      </c>
      <c r="Q2472">
        <v>6</v>
      </c>
      <c r="R2472">
        <v>14.15</v>
      </c>
      <c r="S2472">
        <f t="shared" si="122"/>
        <v>63855</v>
      </c>
      <c r="T2472">
        <f t="shared" si="123"/>
        <v>29000</v>
      </c>
      <c r="U2472">
        <f t="shared" si="124"/>
        <v>2.201896551724138</v>
      </c>
      <c r="V2472">
        <v>350</v>
      </c>
      <c r="W2472">
        <v>299</v>
      </c>
    </row>
    <row r="2473" spans="1:23" x14ac:dyDescent="0.2">
      <c r="A2473">
        <v>44</v>
      </c>
      <c r="B2473" t="s">
        <v>131</v>
      </c>
      <c r="C2473" t="s">
        <v>132</v>
      </c>
      <c r="D2473" t="s">
        <v>133</v>
      </c>
      <c r="E2473">
        <v>17.16</v>
      </c>
      <c r="F2473">
        <v>145.35</v>
      </c>
      <c r="G2473">
        <v>-17.2667</v>
      </c>
      <c r="H2473">
        <v>145.58330000000001</v>
      </c>
      <c r="I2473">
        <v>690</v>
      </c>
      <c r="K2473" s="1">
        <v>4644</v>
      </c>
      <c r="L2473" t="s">
        <v>137</v>
      </c>
      <c r="M2473" t="s">
        <v>127</v>
      </c>
      <c r="N2473" t="s">
        <v>24</v>
      </c>
      <c r="O2473" t="s">
        <v>18</v>
      </c>
      <c r="P2473" t="s">
        <v>27</v>
      </c>
      <c r="Q2473">
        <v>7</v>
      </c>
      <c r="R2473">
        <v>14.41</v>
      </c>
      <c r="S2473">
        <f t="shared" si="122"/>
        <v>63855</v>
      </c>
      <c r="T2473">
        <f t="shared" si="123"/>
        <v>29000</v>
      </c>
      <c r="U2473">
        <f t="shared" si="124"/>
        <v>2.201896551724138</v>
      </c>
      <c r="V2473">
        <v>350</v>
      </c>
      <c r="W2473">
        <v>299</v>
      </c>
    </row>
    <row r="2474" spans="1:23" x14ac:dyDescent="0.2">
      <c r="A2474">
        <v>44</v>
      </c>
      <c r="B2474" t="s">
        <v>131</v>
      </c>
      <c r="C2474" t="s">
        <v>132</v>
      </c>
      <c r="D2474" t="s">
        <v>133</v>
      </c>
      <c r="E2474">
        <v>17.16</v>
      </c>
      <c r="F2474">
        <v>145.35</v>
      </c>
      <c r="G2474">
        <v>-17.2667</v>
      </c>
      <c r="H2474">
        <v>145.58330000000001</v>
      </c>
      <c r="I2474">
        <v>690</v>
      </c>
      <c r="K2474" s="1">
        <v>4644</v>
      </c>
      <c r="L2474" t="s">
        <v>137</v>
      </c>
      <c r="M2474" t="s">
        <v>127</v>
      </c>
      <c r="N2474" t="s">
        <v>24</v>
      </c>
      <c r="O2474" t="s">
        <v>18</v>
      </c>
      <c r="P2474" t="s">
        <v>27</v>
      </c>
      <c r="Q2474">
        <v>8</v>
      </c>
      <c r="R2474">
        <v>15.11</v>
      </c>
      <c r="S2474">
        <f t="shared" si="122"/>
        <v>63855</v>
      </c>
      <c r="T2474">
        <f t="shared" si="123"/>
        <v>29000</v>
      </c>
      <c r="U2474">
        <f t="shared" si="124"/>
        <v>2.201896551724138</v>
      </c>
      <c r="V2474">
        <v>350</v>
      </c>
      <c r="W2474">
        <v>299</v>
      </c>
    </row>
    <row r="2475" spans="1:23" x14ac:dyDescent="0.2">
      <c r="A2475">
        <v>44</v>
      </c>
      <c r="B2475" t="s">
        <v>131</v>
      </c>
      <c r="C2475" t="s">
        <v>132</v>
      </c>
      <c r="D2475" t="s">
        <v>133</v>
      </c>
      <c r="E2475">
        <v>17.16</v>
      </c>
      <c r="F2475">
        <v>145.35</v>
      </c>
      <c r="G2475">
        <v>-17.2667</v>
      </c>
      <c r="H2475">
        <v>145.58330000000001</v>
      </c>
      <c r="I2475">
        <v>690</v>
      </c>
      <c r="K2475" s="1">
        <v>4644</v>
      </c>
      <c r="L2475" t="s">
        <v>137</v>
      </c>
      <c r="M2475" t="s">
        <v>127</v>
      </c>
      <c r="N2475" t="s">
        <v>24</v>
      </c>
      <c r="O2475" t="s">
        <v>18</v>
      </c>
      <c r="P2475" t="s">
        <v>27</v>
      </c>
      <c r="Q2475">
        <v>9</v>
      </c>
      <c r="R2475">
        <v>15.32</v>
      </c>
      <c r="S2475">
        <f t="shared" si="122"/>
        <v>63855</v>
      </c>
      <c r="T2475">
        <f t="shared" si="123"/>
        <v>29000</v>
      </c>
      <c r="U2475">
        <f t="shared" si="124"/>
        <v>2.201896551724138</v>
      </c>
      <c r="V2475">
        <v>350</v>
      </c>
      <c r="W2475">
        <v>299</v>
      </c>
    </row>
    <row r="2476" spans="1:23" x14ac:dyDescent="0.2">
      <c r="A2476">
        <v>44</v>
      </c>
      <c r="B2476" t="s">
        <v>131</v>
      </c>
      <c r="C2476" t="s">
        <v>132</v>
      </c>
      <c r="D2476" t="s">
        <v>133</v>
      </c>
      <c r="E2476">
        <v>17.16</v>
      </c>
      <c r="F2476">
        <v>145.35</v>
      </c>
      <c r="G2476">
        <v>-17.2667</v>
      </c>
      <c r="H2476">
        <v>145.58330000000001</v>
      </c>
      <c r="I2476">
        <v>690</v>
      </c>
      <c r="K2476" s="1">
        <v>4644</v>
      </c>
      <c r="L2476" t="s">
        <v>137</v>
      </c>
      <c r="M2476" t="s">
        <v>127</v>
      </c>
      <c r="N2476" t="s">
        <v>24</v>
      </c>
      <c r="O2476" t="s">
        <v>18</v>
      </c>
      <c r="P2476" t="s">
        <v>27</v>
      </c>
      <c r="Q2476">
        <v>10</v>
      </c>
      <c r="R2476">
        <v>14.57</v>
      </c>
      <c r="S2476">
        <f t="shared" si="122"/>
        <v>63855</v>
      </c>
      <c r="T2476">
        <f t="shared" si="123"/>
        <v>29000</v>
      </c>
      <c r="U2476">
        <f t="shared" si="124"/>
        <v>2.201896551724138</v>
      </c>
      <c r="V2476">
        <v>350</v>
      </c>
      <c r="W2476">
        <v>299</v>
      </c>
    </row>
    <row r="2477" spans="1:23" hidden="1" x14ac:dyDescent="0.2">
      <c r="A2477">
        <v>45</v>
      </c>
      <c r="B2477" t="s">
        <v>131</v>
      </c>
      <c r="C2477" t="s">
        <v>132</v>
      </c>
      <c r="D2477" t="s">
        <v>109</v>
      </c>
      <c r="E2477">
        <v>17.3</v>
      </c>
      <c r="F2477">
        <v>145.27000000000001</v>
      </c>
      <c r="G2477">
        <v>-17.05</v>
      </c>
      <c r="H2477">
        <v>145.44999999999999</v>
      </c>
      <c r="I2477">
        <v>459</v>
      </c>
      <c r="J2477" t="s">
        <v>6</v>
      </c>
      <c r="K2477" s="1">
        <v>8216</v>
      </c>
      <c r="L2477" t="s">
        <v>138</v>
      </c>
      <c r="M2477" t="s">
        <v>113</v>
      </c>
      <c r="N2477" t="s">
        <v>14</v>
      </c>
      <c r="O2477" t="s">
        <v>15</v>
      </c>
      <c r="P2477" t="s">
        <v>27</v>
      </c>
      <c r="Q2477">
        <v>1</v>
      </c>
      <c r="R2477">
        <v>11.85</v>
      </c>
      <c r="S2477">
        <f>356*247</f>
        <v>87932</v>
      </c>
      <c r="T2477">
        <f>320*140</f>
        <v>44800</v>
      </c>
      <c r="U2477">
        <f t="shared" si="124"/>
        <v>1.9627678571428571</v>
      </c>
      <c r="V2477">
        <v>340</v>
      </c>
      <c r="W2477">
        <v>370</v>
      </c>
    </row>
    <row r="2478" spans="1:23" hidden="1" x14ac:dyDescent="0.2">
      <c r="A2478">
        <v>45</v>
      </c>
      <c r="B2478" t="s">
        <v>131</v>
      </c>
      <c r="C2478" t="s">
        <v>132</v>
      </c>
      <c r="D2478" t="s">
        <v>109</v>
      </c>
      <c r="E2478">
        <v>17.3</v>
      </c>
      <c r="F2478">
        <v>145.27000000000001</v>
      </c>
      <c r="G2478">
        <v>-17.05</v>
      </c>
      <c r="H2478">
        <v>145.44999999999999</v>
      </c>
      <c r="I2478">
        <v>459</v>
      </c>
      <c r="J2478" t="s">
        <v>6</v>
      </c>
      <c r="K2478" s="1">
        <v>8216</v>
      </c>
      <c r="L2478" t="s">
        <v>138</v>
      </c>
      <c r="M2478" t="s">
        <v>113</v>
      </c>
      <c r="N2478" t="s">
        <v>14</v>
      </c>
      <c r="O2478" t="s">
        <v>15</v>
      </c>
      <c r="P2478" t="s">
        <v>27</v>
      </c>
      <c r="Q2478">
        <v>2</v>
      </c>
      <c r="R2478">
        <v>12.41</v>
      </c>
      <c r="S2478">
        <f t="shared" ref="S2478:S2530" si="125">356*247</f>
        <v>87932</v>
      </c>
      <c r="T2478">
        <f t="shared" ref="T2478:T2530" si="126">320*140</f>
        <v>44800</v>
      </c>
      <c r="U2478">
        <f t="shared" ref="U2478:U2531" si="127">S2478/T2478</f>
        <v>1.9627678571428571</v>
      </c>
      <c r="V2478">
        <v>340</v>
      </c>
      <c r="W2478">
        <v>370</v>
      </c>
    </row>
    <row r="2479" spans="1:23" hidden="1" x14ac:dyDescent="0.2">
      <c r="A2479">
        <v>45</v>
      </c>
      <c r="B2479" t="s">
        <v>131</v>
      </c>
      <c r="C2479" t="s">
        <v>132</v>
      </c>
      <c r="D2479" t="s">
        <v>109</v>
      </c>
      <c r="E2479">
        <v>17.3</v>
      </c>
      <c r="F2479">
        <v>145.27000000000001</v>
      </c>
      <c r="G2479">
        <v>-17.05</v>
      </c>
      <c r="H2479">
        <v>145.44999999999999</v>
      </c>
      <c r="I2479">
        <v>459</v>
      </c>
      <c r="J2479" t="s">
        <v>6</v>
      </c>
      <c r="K2479" s="1">
        <v>8216</v>
      </c>
      <c r="L2479" t="s">
        <v>138</v>
      </c>
      <c r="M2479" t="s">
        <v>113</v>
      </c>
      <c r="N2479" t="s">
        <v>14</v>
      </c>
      <c r="O2479" t="s">
        <v>15</v>
      </c>
      <c r="P2479" t="s">
        <v>27</v>
      </c>
      <c r="Q2479">
        <v>3</v>
      </c>
      <c r="R2479">
        <v>20.54</v>
      </c>
      <c r="S2479">
        <f t="shared" si="125"/>
        <v>87932</v>
      </c>
      <c r="T2479">
        <f t="shared" si="126"/>
        <v>44800</v>
      </c>
      <c r="U2479">
        <f t="shared" si="127"/>
        <v>1.9627678571428571</v>
      </c>
      <c r="V2479">
        <v>340</v>
      </c>
      <c r="W2479">
        <v>370</v>
      </c>
    </row>
    <row r="2480" spans="1:23" hidden="1" x14ac:dyDescent="0.2">
      <c r="A2480">
        <v>45</v>
      </c>
      <c r="B2480" t="s">
        <v>131</v>
      </c>
      <c r="C2480" t="s">
        <v>132</v>
      </c>
      <c r="D2480" t="s">
        <v>109</v>
      </c>
      <c r="E2480">
        <v>17.3</v>
      </c>
      <c r="F2480">
        <v>145.27000000000001</v>
      </c>
      <c r="G2480">
        <v>-17.05</v>
      </c>
      <c r="H2480">
        <v>145.44999999999999</v>
      </c>
      <c r="I2480">
        <v>459</v>
      </c>
      <c r="J2480" t="s">
        <v>6</v>
      </c>
      <c r="K2480" s="1">
        <v>8216</v>
      </c>
      <c r="L2480" t="s">
        <v>138</v>
      </c>
      <c r="M2480" t="s">
        <v>113</v>
      </c>
      <c r="N2480" t="s">
        <v>14</v>
      </c>
      <c r="O2480" t="s">
        <v>15</v>
      </c>
      <c r="P2480" t="s">
        <v>27</v>
      </c>
      <c r="Q2480">
        <v>4</v>
      </c>
      <c r="R2480">
        <v>23.78</v>
      </c>
      <c r="S2480">
        <f t="shared" si="125"/>
        <v>87932</v>
      </c>
      <c r="T2480">
        <f t="shared" si="126"/>
        <v>44800</v>
      </c>
      <c r="U2480">
        <f t="shared" si="127"/>
        <v>1.9627678571428571</v>
      </c>
      <c r="V2480">
        <v>340</v>
      </c>
      <c r="W2480">
        <v>370</v>
      </c>
    </row>
    <row r="2481" spans="1:23" hidden="1" x14ac:dyDescent="0.2">
      <c r="A2481">
        <v>45</v>
      </c>
      <c r="B2481" t="s">
        <v>131</v>
      </c>
      <c r="C2481" t="s">
        <v>132</v>
      </c>
      <c r="D2481" t="s">
        <v>109</v>
      </c>
      <c r="E2481">
        <v>17.3</v>
      </c>
      <c r="F2481">
        <v>145.27000000000001</v>
      </c>
      <c r="G2481">
        <v>-17.05</v>
      </c>
      <c r="H2481">
        <v>145.44999999999999</v>
      </c>
      <c r="I2481">
        <v>459</v>
      </c>
      <c r="J2481" t="s">
        <v>6</v>
      </c>
      <c r="K2481" s="1">
        <v>8216</v>
      </c>
      <c r="L2481" t="s">
        <v>138</v>
      </c>
      <c r="M2481" t="s">
        <v>113</v>
      </c>
      <c r="N2481" t="s">
        <v>14</v>
      </c>
      <c r="O2481" t="s">
        <v>15</v>
      </c>
      <c r="P2481" t="s">
        <v>27</v>
      </c>
      <c r="Q2481">
        <v>5</v>
      </c>
      <c r="R2481">
        <v>20.82</v>
      </c>
      <c r="S2481">
        <f t="shared" si="125"/>
        <v>87932</v>
      </c>
      <c r="T2481">
        <f t="shared" si="126"/>
        <v>44800</v>
      </c>
      <c r="U2481">
        <f t="shared" si="127"/>
        <v>1.9627678571428571</v>
      </c>
      <c r="V2481">
        <v>340</v>
      </c>
      <c r="W2481">
        <v>370</v>
      </c>
    </row>
    <row r="2482" spans="1:23" hidden="1" x14ac:dyDescent="0.2">
      <c r="A2482">
        <v>45</v>
      </c>
      <c r="B2482" t="s">
        <v>131</v>
      </c>
      <c r="C2482" t="s">
        <v>132</v>
      </c>
      <c r="D2482" t="s">
        <v>109</v>
      </c>
      <c r="E2482">
        <v>17.3</v>
      </c>
      <c r="F2482">
        <v>145.27000000000001</v>
      </c>
      <c r="G2482">
        <v>-17.05</v>
      </c>
      <c r="H2482">
        <v>145.44999999999999</v>
      </c>
      <c r="I2482">
        <v>459</v>
      </c>
      <c r="J2482" t="s">
        <v>6</v>
      </c>
      <c r="K2482" s="1">
        <v>8216</v>
      </c>
      <c r="L2482" t="s">
        <v>138</v>
      </c>
      <c r="M2482" t="s">
        <v>113</v>
      </c>
      <c r="N2482" t="s">
        <v>14</v>
      </c>
      <c r="O2482" t="s">
        <v>15</v>
      </c>
      <c r="P2482" t="s">
        <v>27</v>
      </c>
      <c r="Q2482">
        <v>6</v>
      </c>
      <c r="R2482">
        <v>18.600000000000001</v>
      </c>
      <c r="S2482">
        <f t="shared" si="125"/>
        <v>87932</v>
      </c>
      <c r="T2482">
        <f t="shared" si="126"/>
        <v>44800</v>
      </c>
      <c r="U2482">
        <f t="shared" si="127"/>
        <v>1.9627678571428571</v>
      </c>
      <c r="V2482">
        <v>340</v>
      </c>
      <c r="W2482">
        <v>370</v>
      </c>
    </row>
    <row r="2483" spans="1:23" hidden="1" x14ac:dyDescent="0.2">
      <c r="A2483">
        <v>45</v>
      </c>
      <c r="B2483" t="s">
        <v>131</v>
      </c>
      <c r="C2483" t="s">
        <v>132</v>
      </c>
      <c r="D2483" t="s">
        <v>109</v>
      </c>
      <c r="E2483">
        <v>17.3</v>
      </c>
      <c r="F2483">
        <v>145.27000000000001</v>
      </c>
      <c r="G2483">
        <v>-17.05</v>
      </c>
      <c r="H2483">
        <v>145.44999999999999</v>
      </c>
      <c r="I2483">
        <v>459</v>
      </c>
      <c r="J2483" t="s">
        <v>6</v>
      </c>
      <c r="K2483" s="1">
        <v>8216</v>
      </c>
      <c r="L2483" t="s">
        <v>138</v>
      </c>
      <c r="M2483" t="s">
        <v>113</v>
      </c>
      <c r="N2483" t="s">
        <v>14</v>
      </c>
      <c r="O2483" t="s">
        <v>16</v>
      </c>
      <c r="P2483" t="s">
        <v>27</v>
      </c>
      <c r="Q2483">
        <v>1</v>
      </c>
      <c r="R2483">
        <v>17.38</v>
      </c>
      <c r="S2483">
        <f t="shared" si="125"/>
        <v>87932</v>
      </c>
      <c r="T2483">
        <f t="shared" si="126"/>
        <v>44800</v>
      </c>
      <c r="U2483">
        <f t="shared" si="127"/>
        <v>1.9627678571428571</v>
      </c>
      <c r="V2483">
        <v>340</v>
      </c>
      <c r="W2483">
        <v>370</v>
      </c>
    </row>
    <row r="2484" spans="1:23" hidden="1" x14ac:dyDescent="0.2">
      <c r="A2484">
        <v>45</v>
      </c>
      <c r="B2484" t="s">
        <v>131</v>
      </c>
      <c r="C2484" t="s">
        <v>132</v>
      </c>
      <c r="D2484" t="s">
        <v>109</v>
      </c>
      <c r="E2484">
        <v>17.3</v>
      </c>
      <c r="F2484">
        <v>145.27000000000001</v>
      </c>
      <c r="G2484">
        <v>-17.05</v>
      </c>
      <c r="H2484">
        <v>145.44999999999999</v>
      </c>
      <c r="I2484">
        <v>459</v>
      </c>
      <c r="J2484" t="s">
        <v>6</v>
      </c>
      <c r="K2484" s="1">
        <v>8216</v>
      </c>
      <c r="L2484" t="s">
        <v>138</v>
      </c>
      <c r="M2484" t="s">
        <v>113</v>
      </c>
      <c r="N2484" t="s">
        <v>14</v>
      </c>
      <c r="O2484" t="s">
        <v>16</v>
      </c>
      <c r="P2484" t="s">
        <v>27</v>
      </c>
      <c r="Q2484">
        <v>2</v>
      </c>
      <c r="R2484">
        <v>15.22</v>
      </c>
      <c r="S2484">
        <f t="shared" si="125"/>
        <v>87932</v>
      </c>
      <c r="T2484">
        <f t="shared" si="126"/>
        <v>44800</v>
      </c>
      <c r="U2484">
        <f t="shared" si="127"/>
        <v>1.9627678571428571</v>
      </c>
      <c r="V2484">
        <v>340</v>
      </c>
      <c r="W2484">
        <v>370</v>
      </c>
    </row>
    <row r="2485" spans="1:23" hidden="1" x14ac:dyDescent="0.2">
      <c r="A2485">
        <v>45</v>
      </c>
      <c r="B2485" t="s">
        <v>131</v>
      </c>
      <c r="C2485" t="s">
        <v>132</v>
      </c>
      <c r="D2485" t="s">
        <v>109</v>
      </c>
      <c r="E2485">
        <v>17.3</v>
      </c>
      <c r="F2485">
        <v>145.27000000000001</v>
      </c>
      <c r="G2485">
        <v>-17.05</v>
      </c>
      <c r="H2485">
        <v>145.44999999999999</v>
      </c>
      <c r="I2485">
        <v>459</v>
      </c>
      <c r="J2485" t="s">
        <v>6</v>
      </c>
      <c r="K2485" s="1">
        <v>8216</v>
      </c>
      <c r="L2485" t="s">
        <v>138</v>
      </c>
      <c r="M2485" t="s">
        <v>113</v>
      </c>
      <c r="N2485" t="s">
        <v>14</v>
      </c>
      <c r="O2485" t="s">
        <v>16</v>
      </c>
      <c r="P2485" t="s">
        <v>27</v>
      </c>
      <c r="Q2485">
        <v>3</v>
      </c>
      <c r="R2485">
        <v>16.36</v>
      </c>
      <c r="S2485">
        <f t="shared" si="125"/>
        <v>87932</v>
      </c>
      <c r="T2485">
        <f t="shared" si="126"/>
        <v>44800</v>
      </c>
      <c r="U2485">
        <f t="shared" si="127"/>
        <v>1.9627678571428571</v>
      </c>
      <c r="V2485">
        <v>340</v>
      </c>
      <c r="W2485">
        <v>370</v>
      </c>
    </row>
    <row r="2486" spans="1:23" hidden="1" x14ac:dyDescent="0.2">
      <c r="A2486">
        <v>45</v>
      </c>
      <c r="B2486" t="s">
        <v>131</v>
      </c>
      <c r="C2486" t="s">
        <v>132</v>
      </c>
      <c r="D2486" t="s">
        <v>109</v>
      </c>
      <c r="E2486">
        <v>17.3</v>
      </c>
      <c r="F2486">
        <v>145.27000000000001</v>
      </c>
      <c r="G2486">
        <v>-17.05</v>
      </c>
      <c r="H2486">
        <v>145.44999999999999</v>
      </c>
      <c r="I2486">
        <v>459</v>
      </c>
      <c r="J2486" t="s">
        <v>6</v>
      </c>
      <c r="K2486" s="1">
        <v>8216</v>
      </c>
      <c r="L2486" t="s">
        <v>138</v>
      </c>
      <c r="M2486" t="s">
        <v>113</v>
      </c>
      <c r="N2486" t="s">
        <v>14</v>
      </c>
      <c r="O2486" t="s">
        <v>16</v>
      </c>
      <c r="P2486" t="s">
        <v>27</v>
      </c>
      <c r="Q2486">
        <v>4</v>
      </c>
      <c r="R2486">
        <v>15.44</v>
      </c>
      <c r="S2486">
        <f t="shared" si="125"/>
        <v>87932</v>
      </c>
      <c r="T2486">
        <f t="shared" si="126"/>
        <v>44800</v>
      </c>
      <c r="U2486">
        <f t="shared" si="127"/>
        <v>1.9627678571428571</v>
      </c>
      <c r="V2486">
        <v>340</v>
      </c>
      <c r="W2486">
        <v>370</v>
      </c>
    </row>
    <row r="2487" spans="1:23" hidden="1" x14ac:dyDescent="0.2">
      <c r="A2487">
        <v>45</v>
      </c>
      <c r="B2487" t="s">
        <v>131</v>
      </c>
      <c r="C2487" t="s">
        <v>132</v>
      </c>
      <c r="D2487" t="s">
        <v>109</v>
      </c>
      <c r="E2487">
        <v>17.3</v>
      </c>
      <c r="F2487">
        <v>145.27000000000001</v>
      </c>
      <c r="G2487">
        <v>-17.05</v>
      </c>
      <c r="H2487">
        <v>145.44999999999999</v>
      </c>
      <c r="I2487">
        <v>459</v>
      </c>
      <c r="J2487" t="s">
        <v>6</v>
      </c>
      <c r="K2487" s="1">
        <v>8216</v>
      </c>
      <c r="L2487" t="s">
        <v>138</v>
      </c>
      <c r="M2487" t="s">
        <v>113</v>
      </c>
      <c r="N2487" t="s">
        <v>14</v>
      </c>
      <c r="O2487" t="s">
        <v>16</v>
      </c>
      <c r="P2487" t="s">
        <v>27</v>
      </c>
      <c r="Q2487">
        <v>5</v>
      </c>
      <c r="R2487">
        <v>13.41</v>
      </c>
      <c r="S2487">
        <f t="shared" si="125"/>
        <v>87932</v>
      </c>
      <c r="T2487">
        <f t="shared" si="126"/>
        <v>44800</v>
      </c>
      <c r="U2487">
        <f t="shared" si="127"/>
        <v>1.9627678571428571</v>
      </c>
      <c r="V2487">
        <v>340</v>
      </c>
      <c r="W2487">
        <v>370</v>
      </c>
    </row>
    <row r="2488" spans="1:23" hidden="1" x14ac:dyDescent="0.2">
      <c r="A2488">
        <v>45</v>
      </c>
      <c r="B2488" t="s">
        <v>131</v>
      </c>
      <c r="C2488" t="s">
        <v>132</v>
      </c>
      <c r="D2488" t="s">
        <v>109</v>
      </c>
      <c r="E2488">
        <v>17.3</v>
      </c>
      <c r="F2488">
        <v>145.27000000000001</v>
      </c>
      <c r="G2488">
        <v>-17.05</v>
      </c>
      <c r="H2488">
        <v>145.44999999999999</v>
      </c>
      <c r="I2488">
        <v>459</v>
      </c>
      <c r="J2488" t="s">
        <v>6</v>
      </c>
      <c r="K2488" s="1">
        <v>8216</v>
      </c>
      <c r="L2488" t="s">
        <v>138</v>
      </c>
      <c r="M2488" t="s">
        <v>113</v>
      </c>
      <c r="N2488" t="s">
        <v>14</v>
      </c>
      <c r="O2488" t="s">
        <v>16</v>
      </c>
      <c r="P2488" t="s">
        <v>27</v>
      </c>
      <c r="Q2488">
        <v>6</v>
      </c>
      <c r="R2488">
        <v>11.5</v>
      </c>
      <c r="S2488">
        <f t="shared" si="125"/>
        <v>87932</v>
      </c>
      <c r="T2488">
        <f t="shared" si="126"/>
        <v>44800</v>
      </c>
      <c r="U2488">
        <f t="shared" si="127"/>
        <v>1.9627678571428571</v>
      </c>
      <c r="V2488">
        <v>340</v>
      </c>
      <c r="W2488">
        <v>370</v>
      </c>
    </row>
    <row r="2489" spans="1:23" hidden="1" x14ac:dyDescent="0.2">
      <c r="A2489">
        <v>45</v>
      </c>
      <c r="B2489" t="s">
        <v>131</v>
      </c>
      <c r="C2489" t="s">
        <v>132</v>
      </c>
      <c r="D2489" t="s">
        <v>109</v>
      </c>
      <c r="E2489">
        <v>17.3</v>
      </c>
      <c r="F2489">
        <v>145.27000000000001</v>
      </c>
      <c r="G2489">
        <v>-17.05</v>
      </c>
      <c r="H2489">
        <v>145.44999999999999</v>
      </c>
      <c r="I2489">
        <v>459</v>
      </c>
      <c r="J2489" t="s">
        <v>6</v>
      </c>
      <c r="K2489" s="1">
        <v>8216</v>
      </c>
      <c r="L2489" t="s">
        <v>138</v>
      </c>
      <c r="M2489" t="s">
        <v>113</v>
      </c>
      <c r="N2489" t="s">
        <v>14</v>
      </c>
      <c r="O2489" t="s">
        <v>18</v>
      </c>
      <c r="P2489" t="s">
        <v>27</v>
      </c>
      <c r="Q2489">
        <v>1</v>
      </c>
      <c r="R2489">
        <v>4.46</v>
      </c>
      <c r="S2489">
        <f t="shared" si="125"/>
        <v>87932</v>
      </c>
      <c r="T2489">
        <f t="shared" si="126"/>
        <v>44800</v>
      </c>
      <c r="U2489">
        <f t="shared" si="127"/>
        <v>1.9627678571428571</v>
      </c>
      <c r="V2489">
        <v>340</v>
      </c>
      <c r="W2489">
        <v>370</v>
      </c>
    </row>
    <row r="2490" spans="1:23" hidden="1" x14ac:dyDescent="0.2">
      <c r="A2490">
        <v>45</v>
      </c>
      <c r="B2490" t="s">
        <v>131</v>
      </c>
      <c r="C2490" t="s">
        <v>132</v>
      </c>
      <c r="D2490" t="s">
        <v>109</v>
      </c>
      <c r="E2490">
        <v>17.3</v>
      </c>
      <c r="F2490">
        <v>145.27000000000001</v>
      </c>
      <c r="G2490">
        <v>-17.05</v>
      </c>
      <c r="H2490">
        <v>145.44999999999999</v>
      </c>
      <c r="I2490">
        <v>459</v>
      </c>
      <c r="J2490" t="s">
        <v>6</v>
      </c>
      <c r="K2490" s="1">
        <v>8216</v>
      </c>
      <c r="L2490" t="s">
        <v>138</v>
      </c>
      <c r="M2490" t="s">
        <v>113</v>
      </c>
      <c r="N2490" t="s">
        <v>14</v>
      </c>
      <c r="O2490" t="s">
        <v>18</v>
      </c>
      <c r="P2490" t="s">
        <v>27</v>
      </c>
      <c r="Q2490">
        <v>2</v>
      </c>
      <c r="R2490">
        <v>5.9</v>
      </c>
      <c r="S2490">
        <f t="shared" si="125"/>
        <v>87932</v>
      </c>
      <c r="T2490">
        <f t="shared" si="126"/>
        <v>44800</v>
      </c>
      <c r="U2490">
        <f t="shared" si="127"/>
        <v>1.9627678571428571</v>
      </c>
      <c r="V2490">
        <v>340</v>
      </c>
      <c r="W2490">
        <v>370</v>
      </c>
    </row>
    <row r="2491" spans="1:23" hidden="1" x14ac:dyDescent="0.2">
      <c r="A2491">
        <v>45</v>
      </c>
      <c r="B2491" t="s">
        <v>131</v>
      </c>
      <c r="C2491" t="s">
        <v>132</v>
      </c>
      <c r="D2491" t="s">
        <v>109</v>
      </c>
      <c r="E2491">
        <v>17.3</v>
      </c>
      <c r="F2491">
        <v>145.27000000000001</v>
      </c>
      <c r="G2491">
        <v>-17.05</v>
      </c>
      <c r="H2491">
        <v>145.44999999999999</v>
      </c>
      <c r="I2491">
        <v>459</v>
      </c>
      <c r="J2491" t="s">
        <v>6</v>
      </c>
      <c r="K2491" s="1">
        <v>8216</v>
      </c>
      <c r="L2491" t="s">
        <v>138</v>
      </c>
      <c r="M2491" t="s">
        <v>113</v>
      </c>
      <c r="N2491" t="s">
        <v>14</v>
      </c>
      <c r="O2491" t="s">
        <v>18</v>
      </c>
      <c r="P2491" t="s">
        <v>27</v>
      </c>
      <c r="Q2491">
        <v>3</v>
      </c>
      <c r="R2491">
        <v>6.62</v>
      </c>
      <c r="S2491">
        <f t="shared" si="125"/>
        <v>87932</v>
      </c>
      <c r="T2491">
        <f t="shared" si="126"/>
        <v>44800</v>
      </c>
      <c r="U2491">
        <f t="shared" si="127"/>
        <v>1.9627678571428571</v>
      </c>
      <c r="V2491">
        <v>340</v>
      </c>
      <c r="W2491">
        <v>370</v>
      </c>
    </row>
    <row r="2492" spans="1:23" hidden="1" x14ac:dyDescent="0.2">
      <c r="A2492">
        <v>45</v>
      </c>
      <c r="B2492" t="s">
        <v>131</v>
      </c>
      <c r="C2492" t="s">
        <v>132</v>
      </c>
      <c r="D2492" t="s">
        <v>109</v>
      </c>
      <c r="E2492">
        <v>17.3</v>
      </c>
      <c r="F2492">
        <v>145.27000000000001</v>
      </c>
      <c r="G2492">
        <v>-17.05</v>
      </c>
      <c r="H2492">
        <v>145.44999999999999</v>
      </c>
      <c r="I2492">
        <v>459</v>
      </c>
      <c r="J2492" t="s">
        <v>6</v>
      </c>
      <c r="K2492" s="1">
        <v>8216</v>
      </c>
      <c r="L2492" t="s">
        <v>138</v>
      </c>
      <c r="M2492" t="s">
        <v>113</v>
      </c>
      <c r="N2492" t="s">
        <v>14</v>
      </c>
      <c r="O2492" t="s">
        <v>18</v>
      </c>
      <c r="P2492" t="s">
        <v>27</v>
      </c>
      <c r="Q2492">
        <v>4</v>
      </c>
      <c r="R2492">
        <v>6.42</v>
      </c>
      <c r="S2492">
        <f t="shared" si="125"/>
        <v>87932</v>
      </c>
      <c r="T2492">
        <f t="shared" si="126"/>
        <v>44800</v>
      </c>
      <c r="U2492">
        <f t="shared" si="127"/>
        <v>1.9627678571428571</v>
      </c>
      <c r="V2492">
        <v>340</v>
      </c>
      <c r="W2492">
        <v>370</v>
      </c>
    </row>
    <row r="2493" spans="1:23" hidden="1" x14ac:dyDescent="0.2">
      <c r="A2493">
        <v>45</v>
      </c>
      <c r="B2493" t="s">
        <v>131</v>
      </c>
      <c r="C2493" t="s">
        <v>132</v>
      </c>
      <c r="D2493" t="s">
        <v>109</v>
      </c>
      <c r="E2493">
        <v>17.3</v>
      </c>
      <c r="F2493">
        <v>145.27000000000001</v>
      </c>
      <c r="G2493">
        <v>-17.05</v>
      </c>
      <c r="H2493">
        <v>145.44999999999999</v>
      </c>
      <c r="I2493">
        <v>459</v>
      </c>
      <c r="J2493" t="s">
        <v>6</v>
      </c>
      <c r="K2493" s="1">
        <v>8216</v>
      </c>
      <c r="L2493" t="s">
        <v>138</v>
      </c>
      <c r="M2493" t="s">
        <v>113</v>
      </c>
      <c r="N2493" t="s">
        <v>14</v>
      </c>
      <c r="O2493" t="s">
        <v>18</v>
      </c>
      <c r="P2493" t="s">
        <v>27</v>
      </c>
      <c r="Q2493">
        <v>5</v>
      </c>
      <c r="R2493">
        <v>6.66</v>
      </c>
      <c r="S2493">
        <f t="shared" si="125"/>
        <v>87932</v>
      </c>
      <c r="T2493">
        <f t="shared" si="126"/>
        <v>44800</v>
      </c>
      <c r="U2493">
        <f t="shared" si="127"/>
        <v>1.9627678571428571</v>
      </c>
      <c r="V2493">
        <v>340</v>
      </c>
      <c r="W2493">
        <v>370</v>
      </c>
    </row>
    <row r="2494" spans="1:23" hidden="1" x14ac:dyDescent="0.2">
      <c r="A2494">
        <v>45</v>
      </c>
      <c r="B2494" t="s">
        <v>131</v>
      </c>
      <c r="C2494" t="s">
        <v>132</v>
      </c>
      <c r="D2494" t="s">
        <v>109</v>
      </c>
      <c r="E2494">
        <v>17.3</v>
      </c>
      <c r="F2494">
        <v>145.27000000000001</v>
      </c>
      <c r="G2494">
        <v>-17.05</v>
      </c>
      <c r="H2494">
        <v>145.44999999999999</v>
      </c>
      <c r="I2494">
        <v>459</v>
      </c>
      <c r="J2494" t="s">
        <v>6</v>
      </c>
      <c r="K2494" s="1">
        <v>8216</v>
      </c>
      <c r="L2494" t="s">
        <v>138</v>
      </c>
      <c r="M2494" t="s">
        <v>113</v>
      </c>
      <c r="N2494" t="s">
        <v>14</v>
      </c>
      <c r="O2494" t="s">
        <v>18</v>
      </c>
      <c r="P2494" t="s">
        <v>27</v>
      </c>
      <c r="Q2494">
        <v>6</v>
      </c>
      <c r="R2494">
        <v>4.83</v>
      </c>
      <c r="S2494">
        <f t="shared" si="125"/>
        <v>87932</v>
      </c>
      <c r="T2494">
        <f t="shared" si="126"/>
        <v>44800</v>
      </c>
      <c r="U2494">
        <f t="shared" si="127"/>
        <v>1.9627678571428571</v>
      </c>
      <c r="V2494">
        <v>340</v>
      </c>
      <c r="W2494">
        <v>370</v>
      </c>
    </row>
    <row r="2495" spans="1:23" hidden="1" x14ac:dyDescent="0.2">
      <c r="A2495">
        <v>45</v>
      </c>
      <c r="B2495" t="s">
        <v>131</v>
      </c>
      <c r="C2495" t="s">
        <v>132</v>
      </c>
      <c r="D2495" t="s">
        <v>109</v>
      </c>
      <c r="E2495">
        <v>17.3</v>
      </c>
      <c r="F2495">
        <v>145.27000000000001</v>
      </c>
      <c r="G2495">
        <v>-17.05</v>
      </c>
      <c r="H2495">
        <v>145.44999999999999</v>
      </c>
      <c r="I2495">
        <v>459</v>
      </c>
      <c r="J2495" t="s">
        <v>6</v>
      </c>
      <c r="K2495" s="1">
        <v>8216</v>
      </c>
      <c r="L2495" t="s">
        <v>138</v>
      </c>
      <c r="M2495" t="s">
        <v>113</v>
      </c>
      <c r="N2495" t="s">
        <v>14</v>
      </c>
      <c r="O2495" t="s">
        <v>19</v>
      </c>
      <c r="P2495" t="s">
        <v>27</v>
      </c>
      <c r="Q2495">
        <v>1</v>
      </c>
      <c r="R2495">
        <v>5.67</v>
      </c>
      <c r="S2495">
        <f t="shared" si="125"/>
        <v>87932</v>
      </c>
      <c r="T2495">
        <f t="shared" si="126"/>
        <v>44800</v>
      </c>
      <c r="U2495">
        <f t="shared" si="127"/>
        <v>1.9627678571428571</v>
      </c>
      <c r="V2495">
        <v>340</v>
      </c>
      <c r="W2495">
        <v>370</v>
      </c>
    </row>
    <row r="2496" spans="1:23" hidden="1" x14ac:dyDescent="0.2">
      <c r="A2496">
        <v>45</v>
      </c>
      <c r="B2496" t="s">
        <v>131</v>
      </c>
      <c r="C2496" t="s">
        <v>132</v>
      </c>
      <c r="D2496" t="s">
        <v>109</v>
      </c>
      <c r="E2496">
        <v>17.3</v>
      </c>
      <c r="F2496">
        <v>145.27000000000001</v>
      </c>
      <c r="G2496">
        <v>-17.05</v>
      </c>
      <c r="H2496">
        <v>145.44999999999999</v>
      </c>
      <c r="I2496">
        <v>459</v>
      </c>
      <c r="J2496" t="s">
        <v>6</v>
      </c>
      <c r="K2496" s="1">
        <v>8216</v>
      </c>
      <c r="L2496" t="s">
        <v>138</v>
      </c>
      <c r="M2496" t="s">
        <v>113</v>
      </c>
      <c r="N2496" t="s">
        <v>14</v>
      </c>
      <c r="O2496" t="s">
        <v>19</v>
      </c>
      <c r="P2496" t="s">
        <v>27</v>
      </c>
      <c r="Q2496">
        <v>2</v>
      </c>
      <c r="R2496">
        <v>7.11</v>
      </c>
      <c r="S2496">
        <f t="shared" si="125"/>
        <v>87932</v>
      </c>
      <c r="T2496">
        <f t="shared" si="126"/>
        <v>44800</v>
      </c>
      <c r="U2496">
        <f t="shared" si="127"/>
        <v>1.9627678571428571</v>
      </c>
      <c r="V2496">
        <v>340</v>
      </c>
      <c r="W2496">
        <v>370</v>
      </c>
    </row>
    <row r="2497" spans="1:23" hidden="1" x14ac:dyDescent="0.2">
      <c r="A2497">
        <v>45</v>
      </c>
      <c r="B2497" t="s">
        <v>131</v>
      </c>
      <c r="C2497" t="s">
        <v>132</v>
      </c>
      <c r="D2497" t="s">
        <v>109</v>
      </c>
      <c r="E2497">
        <v>17.3</v>
      </c>
      <c r="F2497">
        <v>145.27000000000001</v>
      </c>
      <c r="G2497">
        <v>-17.05</v>
      </c>
      <c r="H2497">
        <v>145.44999999999999</v>
      </c>
      <c r="I2497">
        <v>459</v>
      </c>
      <c r="J2497" t="s">
        <v>6</v>
      </c>
      <c r="K2497" s="1">
        <v>8216</v>
      </c>
      <c r="L2497" t="s">
        <v>138</v>
      </c>
      <c r="M2497" t="s">
        <v>113</v>
      </c>
      <c r="N2497" t="s">
        <v>14</v>
      </c>
      <c r="O2497" t="s">
        <v>19</v>
      </c>
      <c r="P2497" t="s">
        <v>27</v>
      </c>
      <c r="Q2497">
        <v>3</v>
      </c>
      <c r="R2497">
        <v>6.11</v>
      </c>
      <c r="S2497">
        <f t="shared" si="125"/>
        <v>87932</v>
      </c>
      <c r="T2497">
        <f t="shared" si="126"/>
        <v>44800</v>
      </c>
      <c r="U2497">
        <f t="shared" si="127"/>
        <v>1.9627678571428571</v>
      </c>
      <c r="V2497">
        <v>340</v>
      </c>
      <c r="W2497">
        <v>370</v>
      </c>
    </row>
    <row r="2498" spans="1:23" hidden="1" x14ac:dyDescent="0.2">
      <c r="A2498">
        <v>45</v>
      </c>
      <c r="B2498" t="s">
        <v>131</v>
      </c>
      <c r="C2498" t="s">
        <v>132</v>
      </c>
      <c r="D2498" t="s">
        <v>109</v>
      </c>
      <c r="E2498">
        <v>17.3</v>
      </c>
      <c r="F2498">
        <v>145.27000000000001</v>
      </c>
      <c r="G2498">
        <v>-17.05</v>
      </c>
      <c r="H2498">
        <v>145.44999999999999</v>
      </c>
      <c r="I2498">
        <v>459</v>
      </c>
      <c r="J2498" t="s">
        <v>6</v>
      </c>
      <c r="K2498" s="1">
        <v>8216</v>
      </c>
      <c r="L2498" t="s">
        <v>138</v>
      </c>
      <c r="M2498" t="s">
        <v>113</v>
      </c>
      <c r="N2498" t="s">
        <v>14</v>
      </c>
      <c r="O2498" t="s">
        <v>19</v>
      </c>
      <c r="P2498" t="s">
        <v>27</v>
      </c>
      <c r="Q2498">
        <v>4</v>
      </c>
      <c r="R2498">
        <v>6.4</v>
      </c>
      <c r="S2498">
        <f t="shared" si="125"/>
        <v>87932</v>
      </c>
      <c r="T2498">
        <f t="shared" si="126"/>
        <v>44800</v>
      </c>
      <c r="U2498">
        <f t="shared" si="127"/>
        <v>1.9627678571428571</v>
      </c>
      <c r="V2498">
        <v>340</v>
      </c>
      <c r="W2498">
        <v>370</v>
      </c>
    </row>
    <row r="2499" spans="1:23" hidden="1" x14ac:dyDescent="0.2">
      <c r="A2499">
        <v>45</v>
      </c>
      <c r="B2499" t="s">
        <v>131</v>
      </c>
      <c r="C2499" t="s">
        <v>132</v>
      </c>
      <c r="D2499" t="s">
        <v>109</v>
      </c>
      <c r="E2499">
        <v>17.3</v>
      </c>
      <c r="F2499">
        <v>145.27000000000001</v>
      </c>
      <c r="G2499">
        <v>-17.05</v>
      </c>
      <c r="H2499">
        <v>145.44999999999999</v>
      </c>
      <c r="I2499">
        <v>459</v>
      </c>
      <c r="J2499" t="s">
        <v>6</v>
      </c>
      <c r="K2499" s="1">
        <v>8216</v>
      </c>
      <c r="L2499" t="s">
        <v>138</v>
      </c>
      <c r="M2499" t="s">
        <v>113</v>
      </c>
      <c r="N2499" t="s">
        <v>14</v>
      </c>
      <c r="O2499" t="s">
        <v>19</v>
      </c>
      <c r="P2499" t="s">
        <v>27</v>
      </c>
      <c r="Q2499">
        <v>5</v>
      </c>
      <c r="R2499">
        <v>8.3699999999999992</v>
      </c>
      <c r="S2499">
        <f t="shared" si="125"/>
        <v>87932</v>
      </c>
      <c r="T2499">
        <f t="shared" si="126"/>
        <v>44800</v>
      </c>
      <c r="U2499">
        <f t="shared" si="127"/>
        <v>1.9627678571428571</v>
      </c>
      <c r="V2499">
        <v>340</v>
      </c>
      <c r="W2499">
        <v>370</v>
      </c>
    </row>
    <row r="2500" spans="1:23" hidden="1" x14ac:dyDescent="0.2">
      <c r="A2500">
        <v>45</v>
      </c>
      <c r="B2500" t="s">
        <v>131</v>
      </c>
      <c r="C2500" t="s">
        <v>132</v>
      </c>
      <c r="D2500" t="s">
        <v>109</v>
      </c>
      <c r="E2500">
        <v>17.3</v>
      </c>
      <c r="F2500">
        <v>145.27000000000001</v>
      </c>
      <c r="G2500">
        <v>-17.05</v>
      </c>
      <c r="H2500">
        <v>145.44999999999999</v>
      </c>
      <c r="I2500">
        <v>459</v>
      </c>
      <c r="J2500" t="s">
        <v>6</v>
      </c>
      <c r="K2500" s="1">
        <v>8216</v>
      </c>
      <c r="L2500" t="s">
        <v>138</v>
      </c>
      <c r="M2500" t="s">
        <v>113</v>
      </c>
      <c r="N2500" t="s">
        <v>14</v>
      </c>
      <c r="O2500" t="s">
        <v>19</v>
      </c>
      <c r="P2500" t="s">
        <v>27</v>
      </c>
      <c r="Q2500">
        <v>6</v>
      </c>
      <c r="R2500">
        <v>7.43</v>
      </c>
      <c r="S2500">
        <f t="shared" si="125"/>
        <v>87932</v>
      </c>
      <c r="T2500">
        <f t="shared" si="126"/>
        <v>44800</v>
      </c>
      <c r="U2500">
        <f t="shared" si="127"/>
        <v>1.9627678571428571</v>
      </c>
      <c r="V2500">
        <v>340</v>
      </c>
      <c r="W2500">
        <v>370</v>
      </c>
    </row>
    <row r="2501" spans="1:23" hidden="1" x14ac:dyDescent="0.2">
      <c r="A2501">
        <v>45</v>
      </c>
      <c r="B2501" t="s">
        <v>131</v>
      </c>
      <c r="C2501" t="s">
        <v>132</v>
      </c>
      <c r="D2501" t="s">
        <v>109</v>
      </c>
      <c r="E2501">
        <v>17.3</v>
      </c>
      <c r="F2501">
        <v>145.27000000000001</v>
      </c>
      <c r="G2501">
        <v>-17.05</v>
      </c>
      <c r="H2501">
        <v>145.44999999999999</v>
      </c>
      <c r="I2501">
        <v>459</v>
      </c>
      <c r="J2501" t="s">
        <v>6</v>
      </c>
      <c r="K2501" s="1">
        <v>8216</v>
      </c>
      <c r="L2501" t="s">
        <v>138</v>
      </c>
      <c r="M2501" t="s">
        <v>113</v>
      </c>
      <c r="N2501" t="s">
        <v>24</v>
      </c>
      <c r="O2501" t="s">
        <v>15</v>
      </c>
      <c r="P2501" t="s">
        <v>26</v>
      </c>
      <c r="Q2501">
        <v>1</v>
      </c>
      <c r="R2501">
        <v>39.340000000000003</v>
      </c>
      <c r="S2501">
        <f t="shared" si="125"/>
        <v>87932</v>
      </c>
      <c r="T2501">
        <f t="shared" si="126"/>
        <v>44800</v>
      </c>
      <c r="U2501">
        <f t="shared" si="127"/>
        <v>1.9627678571428571</v>
      </c>
      <c r="V2501">
        <v>340</v>
      </c>
      <c r="W2501">
        <v>370</v>
      </c>
    </row>
    <row r="2502" spans="1:23" hidden="1" x14ac:dyDescent="0.2">
      <c r="A2502">
        <v>45</v>
      </c>
      <c r="B2502" t="s">
        <v>131</v>
      </c>
      <c r="C2502" t="s">
        <v>132</v>
      </c>
      <c r="D2502" t="s">
        <v>109</v>
      </c>
      <c r="E2502">
        <v>17.3</v>
      </c>
      <c r="F2502">
        <v>145.27000000000001</v>
      </c>
      <c r="G2502">
        <v>-17.05</v>
      </c>
      <c r="H2502">
        <v>145.44999999999999</v>
      </c>
      <c r="I2502">
        <v>459</v>
      </c>
      <c r="J2502" t="s">
        <v>6</v>
      </c>
      <c r="K2502" s="1">
        <v>8216</v>
      </c>
      <c r="L2502" t="s">
        <v>138</v>
      </c>
      <c r="M2502" t="s">
        <v>113</v>
      </c>
      <c r="N2502" t="s">
        <v>24</v>
      </c>
      <c r="O2502" t="s">
        <v>15</v>
      </c>
      <c r="P2502" t="s">
        <v>26</v>
      </c>
      <c r="Q2502">
        <v>2</v>
      </c>
      <c r="R2502">
        <v>40.840000000000003</v>
      </c>
      <c r="S2502">
        <f t="shared" si="125"/>
        <v>87932</v>
      </c>
      <c r="T2502">
        <f t="shared" si="126"/>
        <v>44800</v>
      </c>
      <c r="U2502">
        <f t="shared" si="127"/>
        <v>1.9627678571428571</v>
      </c>
      <c r="V2502">
        <v>340</v>
      </c>
      <c r="W2502">
        <v>370</v>
      </c>
    </row>
    <row r="2503" spans="1:23" hidden="1" x14ac:dyDescent="0.2">
      <c r="A2503">
        <v>45</v>
      </c>
      <c r="B2503" t="s">
        <v>131</v>
      </c>
      <c r="C2503" t="s">
        <v>132</v>
      </c>
      <c r="D2503" t="s">
        <v>109</v>
      </c>
      <c r="E2503">
        <v>17.3</v>
      </c>
      <c r="F2503">
        <v>145.27000000000001</v>
      </c>
      <c r="G2503">
        <v>-17.05</v>
      </c>
      <c r="H2503">
        <v>145.44999999999999</v>
      </c>
      <c r="I2503">
        <v>459</v>
      </c>
      <c r="J2503" t="s">
        <v>6</v>
      </c>
      <c r="K2503" s="1">
        <v>8216</v>
      </c>
      <c r="L2503" t="s">
        <v>138</v>
      </c>
      <c r="M2503" t="s">
        <v>113</v>
      </c>
      <c r="N2503" t="s">
        <v>24</v>
      </c>
      <c r="O2503" t="s">
        <v>15</v>
      </c>
      <c r="P2503" t="s">
        <v>26</v>
      </c>
      <c r="Q2503">
        <v>3</v>
      </c>
      <c r="R2503">
        <v>38.520000000000003</v>
      </c>
      <c r="S2503">
        <f t="shared" si="125"/>
        <v>87932</v>
      </c>
      <c r="T2503">
        <f t="shared" si="126"/>
        <v>44800</v>
      </c>
      <c r="U2503">
        <f t="shared" si="127"/>
        <v>1.9627678571428571</v>
      </c>
      <c r="V2503">
        <v>340</v>
      </c>
      <c r="W2503">
        <v>370</v>
      </c>
    </row>
    <row r="2504" spans="1:23" hidden="1" x14ac:dyDescent="0.2">
      <c r="A2504">
        <v>45</v>
      </c>
      <c r="B2504" t="s">
        <v>131</v>
      </c>
      <c r="C2504" t="s">
        <v>132</v>
      </c>
      <c r="D2504" t="s">
        <v>109</v>
      </c>
      <c r="E2504">
        <v>17.3</v>
      </c>
      <c r="F2504">
        <v>145.27000000000001</v>
      </c>
      <c r="G2504">
        <v>-17.05</v>
      </c>
      <c r="H2504">
        <v>145.44999999999999</v>
      </c>
      <c r="I2504">
        <v>459</v>
      </c>
      <c r="J2504" t="s">
        <v>6</v>
      </c>
      <c r="K2504" s="1">
        <v>8216</v>
      </c>
      <c r="L2504" t="s">
        <v>138</v>
      </c>
      <c r="M2504" t="s">
        <v>113</v>
      </c>
      <c r="N2504" t="s">
        <v>24</v>
      </c>
      <c r="O2504" t="s">
        <v>15</v>
      </c>
      <c r="P2504" t="s">
        <v>26</v>
      </c>
      <c r="Q2504">
        <v>4</v>
      </c>
      <c r="R2504">
        <v>36.57</v>
      </c>
      <c r="S2504">
        <f t="shared" si="125"/>
        <v>87932</v>
      </c>
      <c r="T2504">
        <f t="shared" si="126"/>
        <v>44800</v>
      </c>
      <c r="U2504">
        <f t="shared" si="127"/>
        <v>1.9627678571428571</v>
      </c>
      <c r="V2504">
        <v>340</v>
      </c>
      <c r="W2504">
        <v>370</v>
      </c>
    </row>
    <row r="2505" spans="1:23" hidden="1" x14ac:dyDescent="0.2">
      <c r="A2505">
        <v>45</v>
      </c>
      <c r="B2505" t="s">
        <v>131</v>
      </c>
      <c r="C2505" t="s">
        <v>132</v>
      </c>
      <c r="D2505" t="s">
        <v>109</v>
      </c>
      <c r="E2505">
        <v>17.3</v>
      </c>
      <c r="F2505">
        <v>145.27000000000001</v>
      </c>
      <c r="G2505">
        <v>-17.05</v>
      </c>
      <c r="H2505">
        <v>145.44999999999999</v>
      </c>
      <c r="I2505">
        <v>459</v>
      </c>
      <c r="J2505" t="s">
        <v>6</v>
      </c>
      <c r="K2505" s="1">
        <v>8216</v>
      </c>
      <c r="L2505" t="s">
        <v>138</v>
      </c>
      <c r="M2505" t="s">
        <v>113</v>
      </c>
      <c r="N2505" t="s">
        <v>24</v>
      </c>
      <c r="O2505" t="s">
        <v>15</v>
      </c>
      <c r="P2505" t="s">
        <v>26</v>
      </c>
      <c r="Q2505">
        <v>5</v>
      </c>
      <c r="R2505">
        <v>33.700000000000003</v>
      </c>
      <c r="S2505">
        <f t="shared" si="125"/>
        <v>87932</v>
      </c>
      <c r="T2505">
        <f t="shared" si="126"/>
        <v>44800</v>
      </c>
      <c r="U2505">
        <f t="shared" si="127"/>
        <v>1.9627678571428571</v>
      </c>
      <c r="V2505">
        <v>340</v>
      </c>
      <c r="W2505">
        <v>370</v>
      </c>
    </row>
    <row r="2506" spans="1:23" hidden="1" x14ac:dyDescent="0.2">
      <c r="A2506">
        <v>45</v>
      </c>
      <c r="B2506" t="s">
        <v>131</v>
      </c>
      <c r="C2506" t="s">
        <v>132</v>
      </c>
      <c r="D2506" t="s">
        <v>109</v>
      </c>
      <c r="E2506">
        <v>17.3</v>
      </c>
      <c r="F2506">
        <v>145.27000000000001</v>
      </c>
      <c r="G2506">
        <v>-17.05</v>
      </c>
      <c r="H2506">
        <v>145.44999999999999</v>
      </c>
      <c r="I2506">
        <v>459</v>
      </c>
      <c r="J2506" t="s">
        <v>6</v>
      </c>
      <c r="K2506" s="1">
        <v>8216</v>
      </c>
      <c r="L2506" t="s">
        <v>138</v>
      </c>
      <c r="M2506" t="s">
        <v>113</v>
      </c>
      <c r="N2506" t="s">
        <v>24</v>
      </c>
      <c r="O2506" t="s">
        <v>15</v>
      </c>
      <c r="P2506" t="s">
        <v>26</v>
      </c>
      <c r="Q2506">
        <v>6</v>
      </c>
      <c r="R2506">
        <v>37.81</v>
      </c>
      <c r="S2506">
        <f t="shared" si="125"/>
        <v>87932</v>
      </c>
      <c r="T2506">
        <f t="shared" si="126"/>
        <v>44800</v>
      </c>
      <c r="U2506">
        <f t="shared" si="127"/>
        <v>1.9627678571428571</v>
      </c>
      <c r="V2506">
        <v>340</v>
      </c>
      <c r="W2506">
        <v>370</v>
      </c>
    </row>
    <row r="2507" spans="1:23" hidden="1" x14ac:dyDescent="0.2">
      <c r="A2507">
        <v>45</v>
      </c>
      <c r="B2507" t="s">
        <v>131</v>
      </c>
      <c r="C2507" t="s">
        <v>132</v>
      </c>
      <c r="D2507" t="s">
        <v>109</v>
      </c>
      <c r="E2507">
        <v>17.3</v>
      </c>
      <c r="F2507">
        <v>145.27000000000001</v>
      </c>
      <c r="G2507">
        <v>-17.05</v>
      </c>
      <c r="H2507">
        <v>145.44999999999999</v>
      </c>
      <c r="I2507">
        <v>459</v>
      </c>
      <c r="J2507" t="s">
        <v>6</v>
      </c>
      <c r="K2507" s="1">
        <v>8216</v>
      </c>
      <c r="L2507" t="s">
        <v>138</v>
      </c>
      <c r="M2507" t="s">
        <v>113</v>
      </c>
      <c r="N2507" t="s">
        <v>24</v>
      </c>
      <c r="O2507" t="s">
        <v>15</v>
      </c>
      <c r="P2507" t="s">
        <v>26</v>
      </c>
      <c r="Q2507">
        <v>7</v>
      </c>
      <c r="R2507">
        <v>38.81</v>
      </c>
      <c r="S2507">
        <f t="shared" si="125"/>
        <v>87932</v>
      </c>
      <c r="T2507">
        <f t="shared" si="126"/>
        <v>44800</v>
      </c>
      <c r="U2507">
        <f t="shared" si="127"/>
        <v>1.9627678571428571</v>
      </c>
      <c r="V2507">
        <v>340</v>
      </c>
      <c r="W2507">
        <v>370</v>
      </c>
    </row>
    <row r="2508" spans="1:23" hidden="1" x14ac:dyDescent="0.2">
      <c r="A2508">
        <v>45</v>
      </c>
      <c r="B2508" t="s">
        <v>131</v>
      </c>
      <c r="C2508" t="s">
        <v>132</v>
      </c>
      <c r="D2508" t="s">
        <v>109</v>
      </c>
      <c r="E2508">
        <v>17.3</v>
      </c>
      <c r="F2508">
        <v>145.27000000000001</v>
      </c>
      <c r="G2508">
        <v>-17.05</v>
      </c>
      <c r="H2508">
        <v>145.44999999999999</v>
      </c>
      <c r="I2508">
        <v>459</v>
      </c>
      <c r="J2508" t="s">
        <v>6</v>
      </c>
      <c r="K2508" s="1">
        <v>8216</v>
      </c>
      <c r="L2508" t="s">
        <v>138</v>
      </c>
      <c r="M2508" t="s">
        <v>113</v>
      </c>
      <c r="N2508" t="s">
        <v>24</v>
      </c>
      <c r="O2508" t="s">
        <v>15</v>
      </c>
      <c r="P2508" t="s">
        <v>26</v>
      </c>
      <c r="Q2508">
        <v>8</v>
      </c>
      <c r="R2508">
        <v>37.76</v>
      </c>
      <c r="S2508">
        <f t="shared" si="125"/>
        <v>87932</v>
      </c>
      <c r="T2508">
        <f t="shared" si="126"/>
        <v>44800</v>
      </c>
      <c r="U2508">
        <f t="shared" si="127"/>
        <v>1.9627678571428571</v>
      </c>
      <c r="V2508">
        <v>340</v>
      </c>
      <c r="W2508">
        <v>370</v>
      </c>
    </row>
    <row r="2509" spans="1:23" hidden="1" x14ac:dyDescent="0.2">
      <c r="A2509">
        <v>45</v>
      </c>
      <c r="B2509" t="s">
        <v>131</v>
      </c>
      <c r="C2509" t="s">
        <v>132</v>
      </c>
      <c r="D2509" t="s">
        <v>109</v>
      </c>
      <c r="E2509">
        <v>17.3</v>
      </c>
      <c r="F2509">
        <v>145.27000000000001</v>
      </c>
      <c r="G2509">
        <v>-17.05</v>
      </c>
      <c r="H2509">
        <v>145.44999999999999</v>
      </c>
      <c r="I2509">
        <v>459</v>
      </c>
      <c r="J2509" t="s">
        <v>6</v>
      </c>
      <c r="K2509" s="1">
        <v>8216</v>
      </c>
      <c r="L2509" t="s">
        <v>138</v>
      </c>
      <c r="M2509" t="s">
        <v>113</v>
      </c>
      <c r="N2509" t="s">
        <v>24</v>
      </c>
      <c r="O2509" t="s">
        <v>15</v>
      </c>
      <c r="P2509" t="s">
        <v>26</v>
      </c>
      <c r="Q2509">
        <v>9</v>
      </c>
      <c r="R2509">
        <v>38.67</v>
      </c>
      <c r="S2509">
        <f t="shared" si="125"/>
        <v>87932</v>
      </c>
      <c r="T2509">
        <f t="shared" si="126"/>
        <v>44800</v>
      </c>
      <c r="U2509">
        <f t="shared" si="127"/>
        <v>1.9627678571428571</v>
      </c>
      <c r="V2509">
        <v>340</v>
      </c>
      <c r="W2509">
        <v>370</v>
      </c>
    </row>
    <row r="2510" spans="1:23" hidden="1" x14ac:dyDescent="0.2">
      <c r="A2510">
        <v>45</v>
      </c>
      <c r="B2510" t="s">
        <v>131</v>
      </c>
      <c r="C2510" t="s">
        <v>132</v>
      </c>
      <c r="D2510" t="s">
        <v>109</v>
      </c>
      <c r="E2510">
        <v>17.3</v>
      </c>
      <c r="F2510">
        <v>145.27000000000001</v>
      </c>
      <c r="G2510">
        <v>-17.05</v>
      </c>
      <c r="H2510">
        <v>145.44999999999999</v>
      </c>
      <c r="I2510">
        <v>459</v>
      </c>
      <c r="J2510" t="s">
        <v>6</v>
      </c>
      <c r="K2510" s="1">
        <v>8216</v>
      </c>
      <c r="L2510" t="s">
        <v>138</v>
      </c>
      <c r="M2510" t="s">
        <v>113</v>
      </c>
      <c r="N2510" t="s">
        <v>24</v>
      </c>
      <c r="O2510" t="s">
        <v>15</v>
      </c>
      <c r="P2510" t="s">
        <v>26</v>
      </c>
      <c r="Q2510">
        <v>10</v>
      </c>
      <c r="R2510">
        <v>32.68</v>
      </c>
      <c r="S2510">
        <f t="shared" si="125"/>
        <v>87932</v>
      </c>
      <c r="T2510">
        <f t="shared" si="126"/>
        <v>44800</v>
      </c>
      <c r="U2510">
        <f t="shared" si="127"/>
        <v>1.9627678571428571</v>
      </c>
      <c r="V2510">
        <v>340</v>
      </c>
      <c r="W2510">
        <v>370</v>
      </c>
    </row>
    <row r="2511" spans="1:23" x14ac:dyDescent="0.2">
      <c r="A2511">
        <v>45</v>
      </c>
      <c r="B2511" t="s">
        <v>131</v>
      </c>
      <c r="C2511" t="s">
        <v>132</v>
      </c>
      <c r="D2511" t="s">
        <v>109</v>
      </c>
      <c r="E2511">
        <v>17.3</v>
      </c>
      <c r="F2511">
        <v>145.27000000000001</v>
      </c>
      <c r="G2511">
        <v>-17.05</v>
      </c>
      <c r="H2511">
        <v>145.44999999999999</v>
      </c>
      <c r="I2511">
        <v>459</v>
      </c>
      <c r="J2511" t="s">
        <v>6</v>
      </c>
      <c r="K2511" s="1">
        <v>8216</v>
      </c>
      <c r="L2511" t="s">
        <v>138</v>
      </c>
      <c r="M2511" t="s">
        <v>113</v>
      </c>
      <c r="N2511" t="s">
        <v>24</v>
      </c>
      <c r="O2511" t="s">
        <v>15</v>
      </c>
      <c r="P2511" t="s">
        <v>27</v>
      </c>
      <c r="Q2511">
        <v>1</v>
      </c>
      <c r="R2511">
        <v>32.29</v>
      </c>
      <c r="S2511">
        <f t="shared" si="125"/>
        <v>87932</v>
      </c>
      <c r="T2511">
        <f t="shared" si="126"/>
        <v>44800</v>
      </c>
      <c r="U2511">
        <f t="shared" si="127"/>
        <v>1.9627678571428571</v>
      </c>
      <c r="V2511">
        <v>340</v>
      </c>
      <c r="W2511">
        <v>370</v>
      </c>
    </row>
    <row r="2512" spans="1:23" x14ac:dyDescent="0.2">
      <c r="A2512">
        <v>45</v>
      </c>
      <c r="B2512" t="s">
        <v>131</v>
      </c>
      <c r="C2512" t="s">
        <v>132</v>
      </c>
      <c r="D2512" t="s">
        <v>109</v>
      </c>
      <c r="E2512">
        <v>17.3</v>
      </c>
      <c r="F2512">
        <v>145.27000000000001</v>
      </c>
      <c r="G2512">
        <v>-17.05</v>
      </c>
      <c r="H2512">
        <v>145.44999999999999</v>
      </c>
      <c r="I2512">
        <v>459</v>
      </c>
      <c r="J2512" t="s">
        <v>6</v>
      </c>
      <c r="K2512" s="1">
        <v>8216</v>
      </c>
      <c r="L2512" t="s">
        <v>138</v>
      </c>
      <c r="M2512" t="s">
        <v>113</v>
      </c>
      <c r="N2512" t="s">
        <v>24</v>
      </c>
      <c r="O2512" t="s">
        <v>15</v>
      </c>
      <c r="P2512" t="s">
        <v>27</v>
      </c>
      <c r="Q2512">
        <v>2</v>
      </c>
      <c r="R2512">
        <v>32.81</v>
      </c>
      <c r="S2512">
        <f t="shared" si="125"/>
        <v>87932</v>
      </c>
      <c r="T2512">
        <f t="shared" si="126"/>
        <v>44800</v>
      </c>
      <c r="U2512">
        <f t="shared" si="127"/>
        <v>1.9627678571428571</v>
      </c>
      <c r="V2512">
        <v>340</v>
      </c>
      <c r="W2512">
        <v>370</v>
      </c>
    </row>
    <row r="2513" spans="1:23" x14ac:dyDescent="0.2">
      <c r="A2513">
        <v>45</v>
      </c>
      <c r="B2513" t="s">
        <v>131</v>
      </c>
      <c r="C2513" t="s">
        <v>132</v>
      </c>
      <c r="D2513" t="s">
        <v>109</v>
      </c>
      <c r="E2513">
        <v>17.3</v>
      </c>
      <c r="F2513">
        <v>145.27000000000001</v>
      </c>
      <c r="G2513">
        <v>-17.05</v>
      </c>
      <c r="H2513">
        <v>145.44999999999999</v>
      </c>
      <c r="I2513">
        <v>459</v>
      </c>
      <c r="J2513" t="s">
        <v>6</v>
      </c>
      <c r="K2513" s="1">
        <v>8216</v>
      </c>
      <c r="L2513" t="s">
        <v>138</v>
      </c>
      <c r="M2513" t="s">
        <v>113</v>
      </c>
      <c r="N2513" t="s">
        <v>24</v>
      </c>
      <c r="O2513" t="s">
        <v>15</v>
      </c>
      <c r="P2513" t="s">
        <v>27</v>
      </c>
      <c r="Q2513">
        <v>3</v>
      </c>
      <c r="R2513">
        <v>27.04</v>
      </c>
      <c r="S2513">
        <f t="shared" si="125"/>
        <v>87932</v>
      </c>
      <c r="T2513">
        <f t="shared" si="126"/>
        <v>44800</v>
      </c>
      <c r="U2513">
        <f t="shared" si="127"/>
        <v>1.9627678571428571</v>
      </c>
      <c r="V2513">
        <v>340</v>
      </c>
      <c r="W2513">
        <v>370</v>
      </c>
    </row>
    <row r="2514" spans="1:23" x14ac:dyDescent="0.2">
      <c r="A2514">
        <v>45</v>
      </c>
      <c r="B2514" t="s">
        <v>131</v>
      </c>
      <c r="C2514" t="s">
        <v>132</v>
      </c>
      <c r="D2514" t="s">
        <v>109</v>
      </c>
      <c r="E2514">
        <v>17.3</v>
      </c>
      <c r="F2514">
        <v>145.27000000000001</v>
      </c>
      <c r="G2514">
        <v>-17.05</v>
      </c>
      <c r="H2514">
        <v>145.44999999999999</v>
      </c>
      <c r="I2514">
        <v>459</v>
      </c>
      <c r="J2514" t="s">
        <v>6</v>
      </c>
      <c r="K2514" s="1">
        <v>8216</v>
      </c>
      <c r="L2514" t="s">
        <v>138</v>
      </c>
      <c r="M2514" t="s">
        <v>113</v>
      </c>
      <c r="N2514" t="s">
        <v>24</v>
      </c>
      <c r="O2514" t="s">
        <v>15</v>
      </c>
      <c r="P2514" t="s">
        <v>27</v>
      </c>
      <c r="Q2514">
        <v>4</v>
      </c>
      <c r="R2514">
        <v>25.7</v>
      </c>
      <c r="S2514">
        <f t="shared" si="125"/>
        <v>87932</v>
      </c>
      <c r="T2514">
        <f t="shared" si="126"/>
        <v>44800</v>
      </c>
      <c r="U2514">
        <f t="shared" si="127"/>
        <v>1.9627678571428571</v>
      </c>
      <c r="V2514">
        <v>340</v>
      </c>
      <c r="W2514">
        <v>370</v>
      </c>
    </row>
    <row r="2515" spans="1:23" x14ac:dyDescent="0.2">
      <c r="A2515">
        <v>45</v>
      </c>
      <c r="B2515" t="s">
        <v>131</v>
      </c>
      <c r="C2515" t="s">
        <v>132</v>
      </c>
      <c r="D2515" t="s">
        <v>109</v>
      </c>
      <c r="E2515">
        <v>17.3</v>
      </c>
      <c r="F2515">
        <v>145.27000000000001</v>
      </c>
      <c r="G2515">
        <v>-17.05</v>
      </c>
      <c r="H2515">
        <v>145.44999999999999</v>
      </c>
      <c r="I2515">
        <v>459</v>
      </c>
      <c r="J2515" t="s">
        <v>6</v>
      </c>
      <c r="K2515" s="1">
        <v>8216</v>
      </c>
      <c r="L2515" t="s">
        <v>138</v>
      </c>
      <c r="M2515" t="s">
        <v>113</v>
      </c>
      <c r="N2515" t="s">
        <v>24</v>
      </c>
      <c r="O2515" t="s">
        <v>15</v>
      </c>
      <c r="P2515" t="s">
        <v>27</v>
      </c>
      <c r="Q2515">
        <v>5</v>
      </c>
      <c r="R2515">
        <v>22.67</v>
      </c>
      <c r="S2515">
        <f t="shared" si="125"/>
        <v>87932</v>
      </c>
      <c r="T2515">
        <f t="shared" si="126"/>
        <v>44800</v>
      </c>
      <c r="U2515">
        <f t="shared" si="127"/>
        <v>1.9627678571428571</v>
      </c>
      <c r="V2515">
        <v>340</v>
      </c>
      <c r="W2515">
        <v>370</v>
      </c>
    </row>
    <row r="2516" spans="1:23" x14ac:dyDescent="0.2">
      <c r="A2516">
        <v>45</v>
      </c>
      <c r="B2516" t="s">
        <v>131</v>
      </c>
      <c r="C2516" t="s">
        <v>132</v>
      </c>
      <c r="D2516" t="s">
        <v>109</v>
      </c>
      <c r="E2516">
        <v>17.3</v>
      </c>
      <c r="F2516">
        <v>145.27000000000001</v>
      </c>
      <c r="G2516">
        <v>-17.05</v>
      </c>
      <c r="H2516">
        <v>145.44999999999999</v>
      </c>
      <c r="I2516">
        <v>459</v>
      </c>
      <c r="J2516" t="s">
        <v>6</v>
      </c>
      <c r="K2516" s="1">
        <v>8216</v>
      </c>
      <c r="L2516" t="s">
        <v>138</v>
      </c>
      <c r="M2516" t="s">
        <v>113</v>
      </c>
      <c r="N2516" t="s">
        <v>24</v>
      </c>
      <c r="O2516" t="s">
        <v>15</v>
      </c>
      <c r="P2516" t="s">
        <v>27</v>
      </c>
      <c r="Q2516">
        <v>6</v>
      </c>
      <c r="R2516">
        <v>27.23</v>
      </c>
      <c r="S2516">
        <f t="shared" si="125"/>
        <v>87932</v>
      </c>
      <c r="T2516">
        <f t="shared" si="126"/>
        <v>44800</v>
      </c>
      <c r="U2516">
        <f t="shared" si="127"/>
        <v>1.9627678571428571</v>
      </c>
      <c r="V2516">
        <v>340</v>
      </c>
      <c r="W2516">
        <v>370</v>
      </c>
    </row>
    <row r="2517" spans="1:23" x14ac:dyDescent="0.2">
      <c r="A2517">
        <v>45</v>
      </c>
      <c r="B2517" t="s">
        <v>131</v>
      </c>
      <c r="C2517" t="s">
        <v>132</v>
      </c>
      <c r="D2517" t="s">
        <v>109</v>
      </c>
      <c r="E2517">
        <v>17.3</v>
      </c>
      <c r="F2517">
        <v>145.27000000000001</v>
      </c>
      <c r="G2517">
        <v>-17.05</v>
      </c>
      <c r="H2517">
        <v>145.44999999999999</v>
      </c>
      <c r="I2517">
        <v>459</v>
      </c>
      <c r="J2517" t="s">
        <v>6</v>
      </c>
      <c r="K2517" s="1">
        <v>8216</v>
      </c>
      <c r="L2517" t="s">
        <v>138</v>
      </c>
      <c r="M2517" t="s">
        <v>113</v>
      </c>
      <c r="N2517" t="s">
        <v>24</v>
      </c>
      <c r="O2517" t="s">
        <v>15</v>
      </c>
      <c r="P2517" t="s">
        <v>27</v>
      </c>
      <c r="Q2517">
        <v>7</v>
      </c>
      <c r="R2517">
        <v>30.31</v>
      </c>
      <c r="S2517">
        <f t="shared" si="125"/>
        <v>87932</v>
      </c>
      <c r="T2517">
        <f t="shared" si="126"/>
        <v>44800</v>
      </c>
      <c r="U2517">
        <f t="shared" si="127"/>
        <v>1.9627678571428571</v>
      </c>
      <c r="V2517">
        <v>340</v>
      </c>
      <c r="W2517">
        <v>370</v>
      </c>
    </row>
    <row r="2518" spans="1:23" x14ac:dyDescent="0.2">
      <c r="A2518">
        <v>45</v>
      </c>
      <c r="B2518" t="s">
        <v>131</v>
      </c>
      <c r="C2518" t="s">
        <v>132</v>
      </c>
      <c r="D2518" t="s">
        <v>109</v>
      </c>
      <c r="E2518">
        <v>17.3</v>
      </c>
      <c r="F2518">
        <v>145.27000000000001</v>
      </c>
      <c r="G2518">
        <v>-17.05</v>
      </c>
      <c r="H2518">
        <v>145.44999999999999</v>
      </c>
      <c r="I2518">
        <v>459</v>
      </c>
      <c r="J2518" t="s">
        <v>6</v>
      </c>
      <c r="K2518" s="1">
        <v>8216</v>
      </c>
      <c r="L2518" t="s">
        <v>138</v>
      </c>
      <c r="M2518" t="s">
        <v>113</v>
      </c>
      <c r="N2518" t="s">
        <v>24</v>
      </c>
      <c r="O2518" t="s">
        <v>15</v>
      </c>
      <c r="P2518" t="s">
        <v>27</v>
      </c>
      <c r="Q2518">
        <v>8</v>
      </c>
      <c r="R2518">
        <v>21.25</v>
      </c>
      <c r="S2518">
        <f t="shared" si="125"/>
        <v>87932</v>
      </c>
      <c r="T2518">
        <f t="shared" si="126"/>
        <v>44800</v>
      </c>
      <c r="U2518">
        <f t="shared" si="127"/>
        <v>1.9627678571428571</v>
      </c>
      <c r="V2518">
        <v>340</v>
      </c>
      <c r="W2518">
        <v>370</v>
      </c>
    </row>
    <row r="2519" spans="1:23" x14ac:dyDescent="0.2">
      <c r="A2519">
        <v>45</v>
      </c>
      <c r="B2519" t="s">
        <v>131</v>
      </c>
      <c r="C2519" t="s">
        <v>132</v>
      </c>
      <c r="D2519" t="s">
        <v>109</v>
      </c>
      <c r="E2519">
        <v>17.3</v>
      </c>
      <c r="F2519">
        <v>145.27000000000001</v>
      </c>
      <c r="G2519">
        <v>-17.05</v>
      </c>
      <c r="H2519">
        <v>145.44999999999999</v>
      </c>
      <c r="I2519">
        <v>459</v>
      </c>
      <c r="J2519" t="s">
        <v>6</v>
      </c>
      <c r="K2519" s="1">
        <v>8216</v>
      </c>
      <c r="L2519" t="s">
        <v>138</v>
      </c>
      <c r="M2519" t="s">
        <v>113</v>
      </c>
      <c r="N2519" t="s">
        <v>24</v>
      </c>
      <c r="O2519" t="s">
        <v>15</v>
      </c>
      <c r="P2519" t="s">
        <v>27</v>
      </c>
      <c r="Q2519">
        <v>9</v>
      </c>
      <c r="R2519">
        <v>28.77</v>
      </c>
      <c r="S2519">
        <f t="shared" si="125"/>
        <v>87932</v>
      </c>
      <c r="T2519">
        <f t="shared" si="126"/>
        <v>44800</v>
      </c>
      <c r="U2519">
        <f t="shared" si="127"/>
        <v>1.9627678571428571</v>
      </c>
      <c r="V2519">
        <v>340</v>
      </c>
      <c r="W2519">
        <v>370</v>
      </c>
    </row>
    <row r="2520" spans="1:23" x14ac:dyDescent="0.2">
      <c r="A2520">
        <v>45</v>
      </c>
      <c r="B2520" t="s">
        <v>131</v>
      </c>
      <c r="C2520" t="s">
        <v>132</v>
      </c>
      <c r="D2520" t="s">
        <v>109</v>
      </c>
      <c r="E2520">
        <v>17.3</v>
      </c>
      <c r="F2520">
        <v>145.27000000000001</v>
      </c>
      <c r="G2520">
        <v>-17.05</v>
      </c>
      <c r="H2520">
        <v>145.44999999999999</v>
      </c>
      <c r="I2520">
        <v>459</v>
      </c>
      <c r="J2520" t="s">
        <v>6</v>
      </c>
      <c r="K2520" s="1">
        <v>8216</v>
      </c>
      <c r="L2520" t="s">
        <v>138</v>
      </c>
      <c r="M2520" t="s">
        <v>113</v>
      </c>
      <c r="N2520" t="s">
        <v>24</v>
      </c>
      <c r="O2520" t="s">
        <v>15</v>
      </c>
      <c r="P2520" t="s">
        <v>27</v>
      </c>
      <c r="Q2520">
        <v>10</v>
      </c>
      <c r="R2520">
        <v>30.97</v>
      </c>
      <c r="S2520">
        <f t="shared" si="125"/>
        <v>87932</v>
      </c>
      <c r="T2520">
        <f t="shared" si="126"/>
        <v>44800</v>
      </c>
      <c r="U2520">
        <f t="shared" si="127"/>
        <v>1.9627678571428571</v>
      </c>
      <c r="V2520">
        <v>340</v>
      </c>
      <c r="W2520">
        <v>370</v>
      </c>
    </row>
    <row r="2521" spans="1:23" x14ac:dyDescent="0.2">
      <c r="A2521">
        <v>45</v>
      </c>
      <c r="B2521" t="s">
        <v>131</v>
      </c>
      <c r="C2521" t="s">
        <v>132</v>
      </c>
      <c r="D2521" t="s">
        <v>109</v>
      </c>
      <c r="E2521">
        <v>17.3</v>
      </c>
      <c r="F2521">
        <v>145.27000000000001</v>
      </c>
      <c r="G2521">
        <v>-17.05</v>
      </c>
      <c r="H2521">
        <v>145.44999999999999</v>
      </c>
      <c r="I2521">
        <v>459</v>
      </c>
      <c r="J2521" t="s">
        <v>6</v>
      </c>
      <c r="K2521" s="1">
        <v>8216</v>
      </c>
      <c r="L2521" t="s">
        <v>138</v>
      </c>
      <c r="M2521" t="s">
        <v>113</v>
      </c>
      <c r="N2521" t="s">
        <v>24</v>
      </c>
      <c r="O2521" t="s">
        <v>18</v>
      </c>
      <c r="P2521" t="s">
        <v>27</v>
      </c>
      <c r="Q2521">
        <v>1</v>
      </c>
      <c r="R2521">
        <v>17.100000000000001</v>
      </c>
      <c r="S2521">
        <f t="shared" si="125"/>
        <v>87932</v>
      </c>
      <c r="T2521">
        <f t="shared" si="126"/>
        <v>44800</v>
      </c>
      <c r="U2521">
        <f t="shared" si="127"/>
        <v>1.9627678571428571</v>
      </c>
      <c r="V2521">
        <v>340</v>
      </c>
      <c r="W2521">
        <v>370</v>
      </c>
    </row>
    <row r="2522" spans="1:23" x14ac:dyDescent="0.2">
      <c r="A2522">
        <v>45</v>
      </c>
      <c r="B2522" t="s">
        <v>131</v>
      </c>
      <c r="C2522" t="s">
        <v>132</v>
      </c>
      <c r="D2522" t="s">
        <v>109</v>
      </c>
      <c r="E2522">
        <v>17.3</v>
      </c>
      <c r="F2522">
        <v>145.27000000000001</v>
      </c>
      <c r="G2522">
        <v>-17.05</v>
      </c>
      <c r="H2522">
        <v>145.44999999999999</v>
      </c>
      <c r="I2522">
        <v>459</v>
      </c>
      <c r="J2522" t="s">
        <v>6</v>
      </c>
      <c r="K2522" s="1">
        <v>8216</v>
      </c>
      <c r="L2522" t="s">
        <v>138</v>
      </c>
      <c r="M2522" t="s">
        <v>113</v>
      </c>
      <c r="N2522" t="s">
        <v>24</v>
      </c>
      <c r="O2522" t="s">
        <v>18</v>
      </c>
      <c r="P2522" t="s">
        <v>27</v>
      </c>
      <c r="Q2522">
        <v>2</v>
      </c>
      <c r="R2522">
        <v>13.09</v>
      </c>
      <c r="S2522">
        <f t="shared" si="125"/>
        <v>87932</v>
      </c>
      <c r="T2522">
        <f t="shared" si="126"/>
        <v>44800</v>
      </c>
      <c r="U2522">
        <f t="shared" si="127"/>
        <v>1.9627678571428571</v>
      </c>
      <c r="V2522">
        <v>340</v>
      </c>
      <c r="W2522">
        <v>370</v>
      </c>
    </row>
    <row r="2523" spans="1:23" x14ac:dyDescent="0.2">
      <c r="A2523">
        <v>45</v>
      </c>
      <c r="B2523" t="s">
        <v>131</v>
      </c>
      <c r="C2523" t="s">
        <v>132</v>
      </c>
      <c r="D2523" t="s">
        <v>109</v>
      </c>
      <c r="E2523">
        <v>17.3</v>
      </c>
      <c r="F2523">
        <v>145.27000000000001</v>
      </c>
      <c r="G2523">
        <v>-17.05</v>
      </c>
      <c r="H2523">
        <v>145.44999999999999</v>
      </c>
      <c r="I2523">
        <v>459</v>
      </c>
      <c r="J2523" t="s">
        <v>6</v>
      </c>
      <c r="K2523" s="1">
        <v>8216</v>
      </c>
      <c r="L2523" t="s">
        <v>138</v>
      </c>
      <c r="M2523" t="s">
        <v>113</v>
      </c>
      <c r="N2523" t="s">
        <v>24</v>
      </c>
      <c r="O2523" t="s">
        <v>18</v>
      </c>
      <c r="P2523" t="s">
        <v>27</v>
      </c>
      <c r="Q2523">
        <v>3</v>
      </c>
      <c r="R2523">
        <v>13.44</v>
      </c>
      <c r="S2523">
        <f t="shared" si="125"/>
        <v>87932</v>
      </c>
      <c r="T2523">
        <f t="shared" si="126"/>
        <v>44800</v>
      </c>
      <c r="U2523">
        <f t="shared" si="127"/>
        <v>1.9627678571428571</v>
      </c>
      <c r="V2523">
        <v>340</v>
      </c>
      <c r="W2523">
        <v>370</v>
      </c>
    </row>
    <row r="2524" spans="1:23" x14ac:dyDescent="0.2">
      <c r="A2524">
        <v>45</v>
      </c>
      <c r="B2524" t="s">
        <v>131</v>
      </c>
      <c r="C2524" t="s">
        <v>132</v>
      </c>
      <c r="D2524" t="s">
        <v>109</v>
      </c>
      <c r="E2524">
        <v>17.3</v>
      </c>
      <c r="F2524">
        <v>145.27000000000001</v>
      </c>
      <c r="G2524">
        <v>-17.05</v>
      </c>
      <c r="H2524">
        <v>145.44999999999999</v>
      </c>
      <c r="I2524">
        <v>459</v>
      </c>
      <c r="J2524" t="s">
        <v>6</v>
      </c>
      <c r="K2524" s="1">
        <v>8216</v>
      </c>
      <c r="L2524" t="s">
        <v>138</v>
      </c>
      <c r="M2524" t="s">
        <v>113</v>
      </c>
      <c r="N2524" t="s">
        <v>24</v>
      </c>
      <c r="O2524" t="s">
        <v>18</v>
      </c>
      <c r="P2524" t="s">
        <v>27</v>
      </c>
      <c r="Q2524">
        <v>4</v>
      </c>
      <c r="R2524">
        <v>13.48</v>
      </c>
      <c r="S2524">
        <f t="shared" si="125"/>
        <v>87932</v>
      </c>
      <c r="T2524">
        <f t="shared" si="126"/>
        <v>44800</v>
      </c>
      <c r="U2524">
        <f t="shared" si="127"/>
        <v>1.9627678571428571</v>
      </c>
      <c r="V2524">
        <v>340</v>
      </c>
      <c r="W2524">
        <v>370</v>
      </c>
    </row>
    <row r="2525" spans="1:23" x14ac:dyDescent="0.2">
      <c r="A2525">
        <v>45</v>
      </c>
      <c r="B2525" t="s">
        <v>131</v>
      </c>
      <c r="C2525" t="s">
        <v>132</v>
      </c>
      <c r="D2525" t="s">
        <v>109</v>
      </c>
      <c r="E2525">
        <v>17.3</v>
      </c>
      <c r="F2525">
        <v>145.27000000000001</v>
      </c>
      <c r="G2525">
        <v>-17.05</v>
      </c>
      <c r="H2525">
        <v>145.44999999999999</v>
      </c>
      <c r="I2525">
        <v>459</v>
      </c>
      <c r="J2525" t="s">
        <v>6</v>
      </c>
      <c r="K2525" s="1">
        <v>8216</v>
      </c>
      <c r="L2525" t="s">
        <v>138</v>
      </c>
      <c r="M2525" t="s">
        <v>113</v>
      </c>
      <c r="N2525" t="s">
        <v>24</v>
      </c>
      <c r="O2525" t="s">
        <v>18</v>
      </c>
      <c r="P2525" t="s">
        <v>27</v>
      </c>
      <c r="Q2525">
        <v>5</v>
      </c>
      <c r="R2525">
        <v>16.190000000000001</v>
      </c>
      <c r="S2525">
        <f t="shared" si="125"/>
        <v>87932</v>
      </c>
      <c r="T2525">
        <f t="shared" si="126"/>
        <v>44800</v>
      </c>
      <c r="U2525">
        <f t="shared" si="127"/>
        <v>1.9627678571428571</v>
      </c>
      <c r="V2525">
        <v>340</v>
      </c>
      <c r="W2525">
        <v>370</v>
      </c>
    </row>
    <row r="2526" spans="1:23" x14ac:dyDescent="0.2">
      <c r="A2526">
        <v>45</v>
      </c>
      <c r="B2526" t="s">
        <v>131</v>
      </c>
      <c r="C2526" t="s">
        <v>132</v>
      </c>
      <c r="D2526" t="s">
        <v>109</v>
      </c>
      <c r="E2526">
        <v>17.3</v>
      </c>
      <c r="F2526">
        <v>145.27000000000001</v>
      </c>
      <c r="G2526">
        <v>-17.05</v>
      </c>
      <c r="H2526">
        <v>145.44999999999999</v>
      </c>
      <c r="I2526">
        <v>459</v>
      </c>
      <c r="J2526" t="s">
        <v>6</v>
      </c>
      <c r="K2526" s="1">
        <v>8216</v>
      </c>
      <c r="L2526" t="s">
        <v>138</v>
      </c>
      <c r="M2526" t="s">
        <v>113</v>
      </c>
      <c r="N2526" t="s">
        <v>24</v>
      </c>
      <c r="O2526" t="s">
        <v>18</v>
      </c>
      <c r="P2526" t="s">
        <v>27</v>
      </c>
      <c r="Q2526">
        <v>6</v>
      </c>
      <c r="R2526">
        <v>17.329999999999998</v>
      </c>
      <c r="S2526">
        <f t="shared" si="125"/>
        <v>87932</v>
      </c>
      <c r="T2526">
        <f t="shared" si="126"/>
        <v>44800</v>
      </c>
      <c r="U2526">
        <f t="shared" si="127"/>
        <v>1.9627678571428571</v>
      </c>
      <c r="V2526">
        <v>340</v>
      </c>
      <c r="W2526">
        <v>370</v>
      </c>
    </row>
    <row r="2527" spans="1:23" x14ac:dyDescent="0.2">
      <c r="A2527">
        <v>45</v>
      </c>
      <c r="B2527" t="s">
        <v>131</v>
      </c>
      <c r="C2527" t="s">
        <v>132</v>
      </c>
      <c r="D2527" t="s">
        <v>109</v>
      </c>
      <c r="E2527">
        <v>17.3</v>
      </c>
      <c r="F2527">
        <v>145.27000000000001</v>
      </c>
      <c r="G2527">
        <v>-17.05</v>
      </c>
      <c r="H2527">
        <v>145.44999999999999</v>
      </c>
      <c r="I2527">
        <v>459</v>
      </c>
      <c r="J2527" t="s">
        <v>6</v>
      </c>
      <c r="K2527" s="1">
        <v>8216</v>
      </c>
      <c r="L2527" t="s">
        <v>138</v>
      </c>
      <c r="M2527" t="s">
        <v>113</v>
      </c>
      <c r="N2527" t="s">
        <v>24</v>
      </c>
      <c r="O2527" t="s">
        <v>18</v>
      </c>
      <c r="P2527" t="s">
        <v>27</v>
      </c>
      <c r="Q2527">
        <v>7</v>
      </c>
      <c r="R2527">
        <v>13.83</v>
      </c>
      <c r="S2527">
        <f t="shared" si="125"/>
        <v>87932</v>
      </c>
      <c r="T2527">
        <f t="shared" si="126"/>
        <v>44800</v>
      </c>
      <c r="U2527">
        <f t="shared" si="127"/>
        <v>1.9627678571428571</v>
      </c>
      <c r="V2527">
        <v>340</v>
      </c>
      <c r="W2527">
        <v>370</v>
      </c>
    </row>
    <row r="2528" spans="1:23" x14ac:dyDescent="0.2">
      <c r="A2528">
        <v>45</v>
      </c>
      <c r="B2528" t="s">
        <v>131</v>
      </c>
      <c r="C2528" t="s">
        <v>132</v>
      </c>
      <c r="D2528" t="s">
        <v>109</v>
      </c>
      <c r="E2528">
        <v>17.3</v>
      </c>
      <c r="F2528">
        <v>145.27000000000001</v>
      </c>
      <c r="G2528">
        <v>-17.05</v>
      </c>
      <c r="H2528">
        <v>145.44999999999999</v>
      </c>
      <c r="I2528">
        <v>459</v>
      </c>
      <c r="J2528" t="s">
        <v>6</v>
      </c>
      <c r="K2528" s="1">
        <v>8216</v>
      </c>
      <c r="L2528" t="s">
        <v>138</v>
      </c>
      <c r="M2528" t="s">
        <v>113</v>
      </c>
      <c r="N2528" t="s">
        <v>24</v>
      </c>
      <c r="O2528" t="s">
        <v>18</v>
      </c>
      <c r="P2528" t="s">
        <v>27</v>
      </c>
      <c r="Q2528">
        <v>8</v>
      </c>
      <c r="R2528">
        <v>13.1</v>
      </c>
      <c r="S2528">
        <f t="shared" si="125"/>
        <v>87932</v>
      </c>
      <c r="T2528">
        <f t="shared" si="126"/>
        <v>44800</v>
      </c>
      <c r="U2528">
        <f t="shared" si="127"/>
        <v>1.9627678571428571</v>
      </c>
      <c r="V2528">
        <v>340</v>
      </c>
      <c r="W2528">
        <v>370</v>
      </c>
    </row>
    <row r="2529" spans="1:23" x14ac:dyDescent="0.2">
      <c r="A2529">
        <v>45</v>
      </c>
      <c r="B2529" t="s">
        <v>131</v>
      </c>
      <c r="C2529" t="s">
        <v>132</v>
      </c>
      <c r="D2529" t="s">
        <v>109</v>
      </c>
      <c r="E2529">
        <v>17.3</v>
      </c>
      <c r="F2529">
        <v>145.27000000000001</v>
      </c>
      <c r="G2529">
        <v>-17.05</v>
      </c>
      <c r="H2529">
        <v>145.44999999999999</v>
      </c>
      <c r="I2529">
        <v>459</v>
      </c>
      <c r="J2529" t="s">
        <v>6</v>
      </c>
      <c r="K2529" s="1">
        <v>8216</v>
      </c>
      <c r="L2529" t="s">
        <v>138</v>
      </c>
      <c r="M2529" t="s">
        <v>113</v>
      </c>
      <c r="N2529" t="s">
        <v>24</v>
      </c>
      <c r="O2529" t="s">
        <v>18</v>
      </c>
      <c r="P2529" t="s">
        <v>27</v>
      </c>
      <c r="Q2529">
        <v>9</v>
      </c>
      <c r="R2529">
        <v>17.07</v>
      </c>
      <c r="S2529">
        <f t="shared" si="125"/>
        <v>87932</v>
      </c>
      <c r="T2529">
        <f t="shared" si="126"/>
        <v>44800</v>
      </c>
      <c r="U2529">
        <f t="shared" si="127"/>
        <v>1.9627678571428571</v>
      </c>
      <c r="V2529">
        <v>340</v>
      </c>
      <c r="W2529">
        <v>370</v>
      </c>
    </row>
    <row r="2530" spans="1:23" x14ac:dyDescent="0.2">
      <c r="A2530">
        <v>45</v>
      </c>
      <c r="B2530" t="s">
        <v>131</v>
      </c>
      <c r="C2530" t="s">
        <v>132</v>
      </c>
      <c r="D2530" t="s">
        <v>109</v>
      </c>
      <c r="E2530">
        <v>17.3</v>
      </c>
      <c r="F2530">
        <v>145.27000000000001</v>
      </c>
      <c r="G2530">
        <v>-17.05</v>
      </c>
      <c r="H2530">
        <v>145.44999999999999</v>
      </c>
      <c r="I2530">
        <v>459</v>
      </c>
      <c r="J2530" t="s">
        <v>6</v>
      </c>
      <c r="K2530" s="1">
        <v>8216</v>
      </c>
      <c r="L2530" t="s">
        <v>138</v>
      </c>
      <c r="M2530" t="s">
        <v>113</v>
      </c>
      <c r="N2530" t="s">
        <v>24</v>
      </c>
      <c r="O2530" t="s">
        <v>18</v>
      </c>
      <c r="P2530" t="s">
        <v>27</v>
      </c>
      <c r="Q2530">
        <v>10</v>
      </c>
      <c r="R2530">
        <v>19.739999999999998</v>
      </c>
      <c r="S2530">
        <f t="shared" si="125"/>
        <v>87932</v>
      </c>
      <c r="T2530">
        <f t="shared" si="126"/>
        <v>44800</v>
      </c>
      <c r="U2530">
        <f t="shared" si="127"/>
        <v>1.9627678571428571</v>
      </c>
      <c r="V2530">
        <v>340</v>
      </c>
      <c r="W2530">
        <v>370</v>
      </c>
    </row>
    <row r="2531" spans="1:23" hidden="1" x14ac:dyDescent="0.2">
      <c r="A2531">
        <v>46</v>
      </c>
      <c r="B2531" t="s">
        <v>131</v>
      </c>
      <c r="C2531" t="s">
        <v>132</v>
      </c>
      <c r="D2531" t="s">
        <v>60</v>
      </c>
      <c r="E2531">
        <v>17.100000000000001</v>
      </c>
      <c r="F2531">
        <v>145.38</v>
      </c>
      <c r="G2531">
        <v>-17.024999999999999</v>
      </c>
      <c r="H2531">
        <v>145.64150000000001</v>
      </c>
      <c r="I2531">
        <v>1206</v>
      </c>
      <c r="J2531" t="s">
        <v>6</v>
      </c>
      <c r="K2531" s="1">
        <v>13919</v>
      </c>
      <c r="L2531" t="s">
        <v>139</v>
      </c>
      <c r="M2531" t="s">
        <v>111</v>
      </c>
      <c r="N2531" t="s">
        <v>14</v>
      </c>
      <c r="O2531" t="s">
        <v>15</v>
      </c>
      <c r="P2531" t="s">
        <v>27</v>
      </c>
      <c r="Q2531">
        <v>1</v>
      </c>
      <c r="R2531">
        <v>10.67</v>
      </c>
      <c r="S2531">
        <f>(145+90)*345</f>
        <v>81075</v>
      </c>
      <c r="T2531">
        <f>313*145</f>
        <v>45385</v>
      </c>
      <c r="U2531">
        <f t="shared" si="127"/>
        <v>1.7863831662443539</v>
      </c>
      <c r="V2531">
        <v>355</v>
      </c>
      <c r="W2531">
        <v>384</v>
      </c>
    </row>
    <row r="2532" spans="1:23" hidden="1" x14ac:dyDescent="0.2">
      <c r="A2532">
        <v>46</v>
      </c>
      <c r="B2532" t="s">
        <v>131</v>
      </c>
      <c r="C2532" t="s">
        <v>132</v>
      </c>
      <c r="D2532" t="s">
        <v>60</v>
      </c>
      <c r="E2532">
        <v>17.100000000000001</v>
      </c>
      <c r="F2532">
        <v>145.38</v>
      </c>
      <c r="G2532">
        <v>-17.024999999999999</v>
      </c>
      <c r="H2532">
        <v>145.64150000000001</v>
      </c>
      <c r="I2532">
        <v>1206</v>
      </c>
      <c r="J2532" t="s">
        <v>6</v>
      </c>
      <c r="K2532" s="1">
        <v>13919</v>
      </c>
      <c r="L2532" t="s">
        <v>139</v>
      </c>
      <c r="M2532" t="s">
        <v>111</v>
      </c>
      <c r="N2532" t="s">
        <v>14</v>
      </c>
      <c r="O2532" t="s">
        <v>15</v>
      </c>
      <c r="P2532" t="s">
        <v>27</v>
      </c>
      <c r="Q2532">
        <v>2</v>
      </c>
      <c r="R2532">
        <v>15.57</v>
      </c>
      <c r="S2532">
        <f t="shared" ref="S2532:S2584" si="128">(145+90)*345</f>
        <v>81075</v>
      </c>
      <c r="T2532">
        <f t="shared" ref="T2532:T2584" si="129">313*145</f>
        <v>45385</v>
      </c>
      <c r="U2532">
        <f t="shared" ref="U2532:U2584" si="130">S2532/T2532</f>
        <v>1.7863831662443539</v>
      </c>
      <c r="V2532">
        <v>355</v>
      </c>
      <c r="W2532">
        <v>384</v>
      </c>
    </row>
    <row r="2533" spans="1:23" hidden="1" x14ac:dyDescent="0.2">
      <c r="A2533">
        <v>46</v>
      </c>
      <c r="B2533" t="s">
        <v>131</v>
      </c>
      <c r="C2533" t="s">
        <v>132</v>
      </c>
      <c r="D2533" t="s">
        <v>60</v>
      </c>
      <c r="E2533">
        <v>17.100000000000001</v>
      </c>
      <c r="F2533">
        <v>145.38</v>
      </c>
      <c r="G2533">
        <v>-17.024999999999999</v>
      </c>
      <c r="H2533">
        <v>145.64150000000001</v>
      </c>
      <c r="I2533">
        <v>1206</v>
      </c>
      <c r="J2533" t="s">
        <v>6</v>
      </c>
      <c r="K2533" s="1">
        <v>13919</v>
      </c>
      <c r="L2533" t="s">
        <v>139</v>
      </c>
      <c r="M2533" t="s">
        <v>111</v>
      </c>
      <c r="N2533" t="s">
        <v>14</v>
      </c>
      <c r="O2533" t="s">
        <v>15</v>
      </c>
      <c r="P2533" t="s">
        <v>27</v>
      </c>
      <c r="Q2533">
        <v>3</v>
      </c>
      <c r="R2533">
        <v>17.989999999999998</v>
      </c>
      <c r="S2533">
        <f t="shared" si="128"/>
        <v>81075</v>
      </c>
      <c r="T2533">
        <f t="shared" si="129"/>
        <v>45385</v>
      </c>
      <c r="U2533">
        <f t="shared" si="130"/>
        <v>1.7863831662443539</v>
      </c>
      <c r="V2533">
        <v>355</v>
      </c>
      <c r="W2533">
        <v>384</v>
      </c>
    </row>
    <row r="2534" spans="1:23" hidden="1" x14ac:dyDescent="0.2">
      <c r="A2534">
        <v>46</v>
      </c>
      <c r="B2534" t="s">
        <v>131</v>
      </c>
      <c r="C2534" t="s">
        <v>132</v>
      </c>
      <c r="D2534" t="s">
        <v>60</v>
      </c>
      <c r="E2534">
        <v>17.100000000000001</v>
      </c>
      <c r="F2534">
        <v>145.38</v>
      </c>
      <c r="G2534">
        <v>-17.024999999999999</v>
      </c>
      <c r="H2534">
        <v>145.64150000000001</v>
      </c>
      <c r="I2534">
        <v>1206</v>
      </c>
      <c r="J2534" t="s">
        <v>6</v>
      </c>
      <c r="K2534" s="1">
        <v>13919</v>
      </c>
      <c r="L2534" t="s">
        <v>139</v>
      </c>
      <c r="M2534" t="s">
        <v>111</v>
      </c>
      <c r="N2534" t="s">
        <v>14</v>
      </c>
      <c r="O2534" t="s">
        <v>15</v>
      </c>
      <c r="P2534" t="s">
        <v>27</v>
      </c>
      <c r="Q2534">
        <v>4</v>
      </c>
      <c r="R2534">
        <v>19.61</v>
      </c>
      <c r="S2534">
        <f t="shared" si="128"/>
        <v>81075</v>
      </c>
      <c r="T2534">
        <f t="shared" si="129"/>
        <v>45385</v>
      </c>
      <c r="U2534">
        <f t="shared" si="130"/>
        <v>1.7863831662443539</v>
      </c>
      <c r="V2534">
        <v>355</v>
      </c>
      <c r="W2534">
        <v>384</v>
      </c>
    </row>
    <row r="2535" spans="1:23" hidden="1" x14ac:dyDescent="0.2">
      <c r="A2535">
        <v>46</v>
      </c>
      <c r="B2535" t="s">
        <v>131</v>
      </c>
      <c r="C2535" t="s">
        <v>132</v>
      </c>
      <c r="D2535" t="s">
        <v>60</v>
      </c>
      <c r="E2535">
        <v>17.100000000000001</v>
      </c>
      <c r="F2535">
        <v>145.38</v>
      </c>
      <c r="G2535">
        <v>-17.024999999999999</v>
      </c>
      <c r="H2535">
        <v>145.64150000000001</v>
      </c>
      <c r="I2535">
        <v>1206</v>
      </c>
      <c r="J2535" t="s">
        <v>6</v>
      </c>
      <c r="K2535" s="1">
        <v>13919</v>
      </c>
      <c r="L2535" t="s">
        <v>139</v>
      </c>
      <c r="M2535" t="s">
        <v>111</v>
      </c>
      <c r="N2535" t="s">
        <v>14</v>
      </c>
      <c r="O2535" t="s">
        <v>15</v>
      </c>
      <c r="P2535" t="s">
        <v>27</v>
      </c>
      <c r="Q2535">
        <v>5</v>
      </c>
      <c r="R2535">
        <v>23.96</v>
      </c>
      <c r="S2535">
        <f t="shared" si="128"/>
        <v>81075</v>
      </c>
      <c r="T2535">
        <f t="shared" si="129"/>
        <v>45385</v>
      </c>
      <c r="U2535">
        <f t="shared" si="130"/>
        <v>1.7863831662443539</v>
      </c>
      <c r="V2535">
        <v>355</v>
      </c>
      <c r="W2535">
        <v>384</v>
      </c>
    </row>
    <row r="2536" spans="1:23" hidden="1" x14ac:dyDescent="0.2">
      <c r="A2536">
        <v>46</v>
      </c>
      <c r="B2536" t="s">
        <v>131</v>
      </c>
      <c r="C2536" t="s">
        <v>132</v>
      </c>
      <c r="D2536" t="s">
        <v>60</v>
      </c>
      <c r="E2536">
        <v>17.100000000000001</v>
      </c>
      <c r="F2536">
        <v>145.38</v>
      </c>
      <c r="G2536">
        <v>-17.024999999999999</v>
      </c>
      <c r="H2536">
        <v>145.64150000000001</v>
      </c>
      <c r="I2536">
        <v>1206</v>
      </c>
      <c r="J2536" t="s">
        <v>6</v>
      </c>
      <c r="K2536" s="1">
        <v>13919</v>
      </c>
      <c r="L2536" t="s">
        <v>139</v>
      </c>
      <c r="M2536" t="s">
        <v>111</v>
      </c>
      <c r="N2536" t="s">
        <v>14</v>
      </c>
      <c r="O2536" t="s">
        <v>15</v>
      </c>
      <c r="P2536" t="s">
        <v>27</v>
      </c>
      <c r="Q2536">
        <v>6</v>
      </c>
      <c r="R2536">
        <v>19.47</v>
      </c>
      <c r="S2536">
        <f t="shared" si="128"/>
        <v>81075</v>
      </c>
      <c r="T2536">
        <f t="shared" si="129"/>
        <v>45385</v>
      </c>
      <c r="U2536">
        <f t="shared" si="130"/>
        <v>1.7863831662443539</v>
      </c>
      <c r="V2536">
        <v>355</v>
      </c>
      <c r="W2536">
        <v>384</v>
      </c>
    </row>
    <row r="2537" spans="1:23" hidden="1" x14ac:dyDescent="0.2">
      <c r="A2537">
        <v>46</v>
      </c>
      <c r="B2537" t="s">
        <v>131</v>
      </c>
      <c r="C2537" t="s">
        <v>132</v>
      </c>
      <c r="D2537" t="s">
        <v>60</v>
      </c>
      <c r="E2537">
        <v>17.100000000000001</v>
      </c>
      <c r="F2537">
        <v>145.38</v>
      </c>
      <c r="G2537">
        <v>-17.024999999999999</v>
      </c>
      <c r="H2537">
        <v>145.64150000000001</v>
      </c>
      <c r="I2537">
        <v>1206</v>
      </c>
      <c r="J2537" t="s">
        <v>6</v>
      </c>
      <c r="K2537" s="1">
        <v>13919</v>
      </c>
      <c r="L2537" t="s">
        <v>139</v>
      </c>
      <c r="M2537" t="s">
        <v>111</v>
      </c>
      <c r="N2537" t="s">
        <v>14</v>
      </c>
      <c r="O2537" t="s">
        <v>16</v>
      </c>
      <c r="P2537" t="s">
        <v>27</v>
      </c>
      <c r="Q2537">
        <v>1</v>
      </c>
      <c r="R2537">
        <v>15.4</v>
      </c>
      <c r="S2537">
        <f t="shared" si="128"/>
        <v>81075</v>
      </c>
      <c r="T2537">
        <f t="shared" si="129"/>
        <v>45385</v>
      </c>
      <c r="U2537">
        <f t="shared" si="130"/>
        <v>1.7863831662443539</v>
      </c>
      <c r="V2537">
        <v>355</v>
      </c>
      <c r="W2537">
        <v>384</v>
      </c>
    </row>
    <row r="2538" spans="1:23" hidden="1" x14ac:dyDescent="0.2">
      <c r="A2538">
        <v>46</v>
      </c>
      <c r="B2538" t="s">
        <v>131</v>
      </c>
      <c r="C2538" t="s">
        <v>132</v>
      </c>
      <c r="D2538" t="s">
        <v>60</v>
      </c>
      <c r="E2538">
        <v>17.100000000000001</v>
      </c>
      <c r="F2538">
        <v>145.38</v>
      </c>
      <c r="G2538">
        <v>-17.024999999999999</v>
      </c>
      <c r="H2538">
        <v>145.64150000000001</v>
      </c>
      <c r="I2538">
        <v>1206</v>
      </c>
      <c r="J2538" t="s">
        <v>6</v>
      </c>
      <c r="K2538" s="1">
        <v>13919</v>
      </c>
      <c r="L2538" t="s">
        <v>139</v>
      </c>
      <c r="M2538" t="s">
        <v>111</v>
      </c>
      <c r="N2538" t="s">
        <v>14</v>
      </c>
      <c r="O2538" t="s">
        <v>16</v>
      </c>
      <c r="P2538" t="s">
        <v>27</v>
      </c>
      <c r="Q2538">
        <v>2</v>
      </c>
      <c r="R2538">
        <v>19.350000000000001</v>
      </c>
      <c r="S2538">
        <f t="shared" si="128"/>
        <v>81075</v>
      </c>
      <c r="T2538">
        <f t="shared" si="129"/>
        <v>45385</v>
      </c>
      <c r="U2538">
        <f t="shared" si="130"/>
        <v>1.7863831662443539</v>
      </c>
      <c r="V2538">
        <v>355</v>
      </c>
      <c r="W2538">
        <v>384</v>
      </c>
    </row>
    <row r="2539" spans="1:23" hidden="1" x14ac:dyDescent="0.2">
      <c r="A2539">
        <v>46</v>
      </c>
      <c r="B2539" t="s">
        <v>131</v>
      </c>
      <c r="C2539" t="s">
        <v>132</v>
      </c>
      <c r="D2539" t="s">
        <v>60</v>
      </c>
      <c r="E2539">
        <v>17.100000000000001</v>
      </c>
      <c r="F2539">
        <v>145.38</v>
      </c>
      <c r="G2539">
        <v>-17.024999999999999</v>
      </c>
      <c r="H2539">
        <v>145.64150000000001</v>
      </c>
      <c r="I2539">
        <v>1206</v>
      </c>
      <c r="J2539" t="s">
        <v>6</v>
      </c>
      <c r="K2539" s="1">
        <v>13919</v>
      </c>
      <c r="L2539" t="s">
        <v>139</v>
      </c>
      <c r="M2539" t="s">
        <v>111</v>
      </c>
      <c r="N2539" t="s">
        <v>14</v>
      </c>
      <c r="O2539" t="s">
        <v>16</v>
      </c>
      <c r="P2539" t="s">
        <v>27</v>
      </c>
      <c r="Q2539">
        <v>3</v>
      </c>
      <c r="R2539">
        <v>18.27</v>
      </c>
      <c r="S2539">
        <f t="shared" si="128"/>
        <v>81075</v>
      </c>
      <c r="T2539">
        <f t="shared" si="129"/>
        <v>45385</v>
      </c>
      <c r="U2539">
        <f t="shared" si="130"/>
        <v>1.7863831662443539</v>
      </c>
      <c r="V2539">
        <v>355</v>
      </c>
      <c r="W2539">
        <v>384</v>
      </c>
    </row>
    <row r="2540" spans="1:23" hidden="1" x14ac:dyDescent="0.2">
      <c r="A2540">
        <v>46</v>
      </c>
      <c r="B2540" t="s">
        <v>131</v>
      </c>
      <c r="C2540" t="s">
        <v>132</v>
      </c>
      <c r="D2540" t="s">
        <v>60</v>
      </c>
      <c r="E2540">
        <v>17.100000000000001</v>
      </c>
      <c r="F2540">
        <v>145.38</v>
      </c>
      <c r="G2540">
        <v>-17.024999999999999</v>
      </c>
      <c r="H2540">
        <v>145.64150000000001</v>
      </c>
      <c r="I2540">
        <v>1206</v>
      </c>
      <c r="J2540" t="s">
        <v>6</v>
      </c>
      <c r="K2540" s="1">
        <v>13919</v>
      </c>
      <c r="L2540" t="s">
        <v>139</v>
      </c>
      <c r="M2540" t="s">
        <v>111</v>
      </c>
      <c r="N2540" t="s">
        <v>14</v>
      </c>
      <c r="O2540" t="s">
        <v>16</v>
      </c>
      <c r="P2540" t="s">
        <v>27</v>
      </c>
      <c r="Q2540">
        <v>4</v>
      </c>
      <c r="R2540">
        <v>17.399999999999999</v>
      </c>
      <c r="S2540">
        <f t="shared" si="128"/>
        <v>81075</v>
      </c>
      <c r="T2540">
        <f t="shared" si="129"/>
        <v>45385</v>
      </c>
      <c r="U2540">
        <f t="shared" si="130"/>
        <v>1.7863831662443539</v>
      </c>
      <c r="V2540">
        <v>355</v>
      </c>
      <c r="W2540">
        <v>384</v>
      </c>
    </row>
    <row r="2541" spans="1:23" hidden="1" x14ac:dyDescent="0.2">
      <c r="A2541">
        <v>46</v>
      </c>
      <c r="B2541" t="s">
        <v>131</v>
      </c>
      <c r="C2541" t="s">
        <v>132</v>
      </c>
      <c r="D2541" t="s">
        <v>60</v>
      </c>
      <c r="E2541">
        <v>17.100000000000001</v>
      </c>
      <c r="F2541">
        <v>145.38</v>
      </c>
      <c r="G2541">
        <v>-17.024999999999999</v>
      </c>
      <c r="H2541">
        <v>145.64150000000001</v>
      </c>
      <c r="I2541">
        <v>1206</v>
      </c>
      <c r="J2541" t="s">
        <v>6</v>
      </c>
      <c r="K2541" s="1">
        <v>13919</v>
      </c>
      <c r="L2541" t="s">
        <v>139</v>
      </c>
      <c r="M2541" t="s">
        <v>111</v>
      </c>
      <c r="N2541" t="s">
        <v>14</v>
      </c>
      <c r="O2541" t="s">
        <v>16</v>
      </c>
      <c r="P2541" t="s">
        <v>27</v>
      </c>
      <c r="Q2541">
        <v>5</v>
      </c>
      <c r="R2541">
        <v>14.73</v>
      </c>
      <c r="S2541">
        <f t="shared" si="128"/>
        <v>81075</v>
      </c>
      <c r="T2541">
        <f t="shared" si="129"/>
        <v>45385</v>
      </c>
      <c r="U2541">
        <f t="shared" si="130"/>
        <v>1.7863831662443539</v>
      </c>
      <c r="V2541">
        <v>355</v>
      </c>
      <c r="W2541">
        <v>384</v>
      </c>
    </row>
    <row r="2542" spans="1:23" hidden="1" x14ac:dyDescent="0.2">
      <c r="A2542">
        <v>46</v>
      </c>
      <c r="B2542" t="s">
        <v>131</v>
      </c>
      <c r="C2542" t="s">
        <v>132</v>
      </c>
      <c r="D2542" t="s">
        <v>60</v>
      </c>
      <c r="E2542">
        <v>17.100000000000001</v>
      </c>
      <c r="F2542">
        <v>145.38</v>
      </c>
      <c r="G2542">
        <v>-17.024999999999999</v>
      </c>
      <c r="H2542">
        <v>145.64150000000001</v>
      </c>
      <c r="I2542">
        <v>1206</v>
      </c>
      <c r="J2542" t="s">
        <v>6</v>
      </c>
      <c r="K2542" s="1">
        <v>13919</v>
      </c>
      <c r="L2542" t="s">
        <v>139</v>
      </c>
      <c r="M2542" t="s">
        <v>111</v>
      </c>
      <c r="N2542" t="s">
        <v>14</v>
      </c>
      <c r="O2542" t="s">
        <v>16</v>
      </c>
      <c r="P2542" t="s">
        <v>27</v>
      </c>
      <c r="Q2542">
        <v>6</v>
      </c>
      <c r="R2542">
        <v>17.5</v>
      </c>
      <c r="S2542">
        <f t="shared" si="128"/>
        <v>81075</v>
      </c>
      <c r="T2542">
        <f t="shared" si="129"/>
        <v>45385</v>
      </c>
      <c r="U2542">
        <f t="shared" si="130"/>
        <v>1.7863831662443539</v>
      </c>
      <c r="V2542">
        <v>355</v>
      </c>
      <c r="W2542">
        <v>384</v>
      </c>
    </row>
    <row r="2543" spans="1:23" hidden="1" x14ac:dyDescent="0.2">
      <c r="A2543">
        <v>46</v>
      </c>
      <c r="B2543" t="s">
        <v>131</v>
      </c>
      <c r="C2543" t="s">
        <v>132</v>
      </c>
      <c r="D2543" t="s">
        <v>60</v>
      </c>
      <c r="E2543">
        <v>17.100000000000001</v>
      </c>
      <c r="F2543">
        <v>145.38</v>
      </c>
      <c r="G2543">
        <v>-17.024999999999999</v>
      </c>
      <c r="H2543">
        <v>145.64150000000001</v>
      </c>
      <c r="I2543">
        <v>1206</v>
      </c>
      <c r="J2543" t="s">
        <v>6</v>
      </c>
      <c r="K2543" s="1">
        <v>13919</v>
      </c>
      <c r="L2543" t="s">
        <v>139</v>
      </c>
      <c r="M2543" t="s">
        <v>111</v>
      </c>
      <c r="N2543" t="s">
        <v>14</v>
      </c>
      <c r="O2543" t="s">
        <v>18</v>
      </c>
      <c r="P2543" t="s">
        <v>27</v>
      </c>
      <c r="Q2543">
        <v>1</v>
      </c>
      <c r="R2543">
        <v>6.25</v>
      </c>
      <c r="S2543">
        <f t="shared" si="128"/>
        <v>81075</v>
      </c>
      <c r="T2543">
        <f t="shared" si="129"/>
        <v>45385</v>
      </c>
      <c r="U2543">
        <f t="shared" si="130"/>
        <v>1.7863831662443539</v>
      </c>
      <c r="V2543">
        <v>355</v>
      </c>
      <c r="W2543">
        <v>384</v>
      </c>
    </row>
    <row r="2544" spans="1:23" hidden="1" x14ac:dyDescent="0.2">
      <c r="A2544">
        <v>46</v>
      </c>
      <c r="B2544" t="s">
        <v>131</v>
      </c>
      <c r="C2544" t="s">
        <v>132</v>
      </c>
      <c r="D2544" t="s">
        <v>60</v>
      </c>
      <c r="E2544">
        <v>17.100000000000001</v>
      </c>
      <c r="F2544">
        <v>145.38</v>
      </c>
      <c r="G2544">
        <v>-17.024999999999999</v>
      </c>
      <c r="H2544">
        <v>145.64150000000001</v>
      </c>
      <c r="I2544">
        <v>1206</v>
      </c>
      <c r="J2544" t="s">
        <v>6</v>
      </c>
      <c r="K2544" s="1">
        <v>13919</v>
      </c>
      <c r="L2544" t="s">
        <v>139</v>
      </c>
      <c r="M2544" t="s">
        <v>111</v>
      </c>
      <c r="N2544" t="s">
        <v>14</v>
      </c>
      <c r="O2544" t="s">
        <v>18</v>
      </c>
      <c r="P2544" t="s">
        <v>27</v>
      </c>
      <c r="Q2544">
        <v>2</v>
      </c>
      <c r="R2544">
        <v>3.97</v>
      </c>
      <c r="S2544">
        <f t="shared" si="128"/>
        <v>81075</v>
      </c>
      <c r="T2544">
        <f t="shared" si="129"/>
        <v>45385</v>
      </c>
      <c r="U2544">
        <f t="shared" si="130"/>
        <v>1.7863831662443539</v>
      </c>
      <c r="V2544">
        <v>355</v>
      </c>
      <c r="W2544">
        <v>384</v>
      </c>
    </row>
    <row r="2545" spans="1:23" hidden="1" x14ac:dyDescent="0.2">
      <c r="A2545">
        <v>46</v>
      </c>
      <c r="B2545" t="s">
        <v>131</v>
      </c>
      <c r="C2545" t="s">
        <v>132</v>
      </c>
      <c r="D2545" t="s">
        <v>60</v>
      </c>
      <c r="E2545">
        <v>17.100000000000001</v>
      </c>
      <c r="F2545">
        <v>145.38</v>
      </c>
      <c r="G2545">
        <v>-17.024999999999999</v>
      </c>
      <c r="H2545">
        <v>145.64150000000001</v>
      </c>
      <c r="I2545">
        <v>1206</v>
      </c>
      <c r="J2545" t="s">
        <v>6</v>
      </c>
      <c r="K2545" s="1">
        <v>13919</v>
      </c>
      <c r="L2545" t="s">
        <v>139</v>
      </c>
      <c r="M2545" t="s">
        <v>111</v>
      </c>
      <c r="N2545" t="s">
        <v>14</v>
      </c>
      <c r="O2545" t="s">
        <v>18</v>
      </c>
      <c r="P2545" t="s">
        <v>27</v>
      </c>
      <c r="Q2545">
        <v>3</v>
      </c>
      <c r="R2545">
        <v>5.59</v>
      </c>
      <c r="S2545">
        <f t="shared" si="128"/>
        <v>81075</v>
      </c>
      <c r="T2545">
        <f t="shared" si="129"/>
        <v>45385</v>
      </c>
      <c r="U2545">
        <f t="shared" si="130"/>
        <v>1.7863831662443539</v>
      </c>
      <c r="V2545">
        <v>355</v>
      </c>
      <c r="W2545">
        <v>384</v>
      </c>
    </row>
    <row r="2546" spans="1:23" hidden="1" x14ac:dyDescent="0.2">
      <c r="A2546">
        <v>46</v>
      </c>
      <c r="B2546" t="s">
        <v>131</v>
      </c>
      <c r="C2546" t="s">
        <v>132</v>
      </c>
      <c r="D2546" t="s">
        <v>60</v>
      </c>
      <c r="E2546">
        <v>17.100000000000001</v>
      </c>
      <c r="F2546">
        <v>145.38</v>
      </c>
      <c r="G2546">
        <v>-17.024999999999999</v>
      </c>
      <c r="H2546">
        <v>145.64150000000001</v>
      </c>
      <c r="I2546">
        <v>1206</v>
      </c>
      <c r="J2546" t="s">
        <v>6</v>
      </c>
      <c r="K2546" s="1">
        <v>13919</v>
      </c>
      <c r="L2546" t="s">
        <v>139</v>
      </c>
      <c r="M2546" t="s">
        <v>111</v>
      </c>
      <c r="N2546" t="s">
        <v>14</v>
      </c>
      <c r="O2546" t="s">
        <v>18</v>
      </c>
      <c r="P2546" t="s">
        <v>27</v>
      </c>
      <c r="Q2546">
        <v>4</v>
      </c>
      <c r="R2546">
        <v>6.43</v>
      </c>
      <c r="S2546">
        <f t="shared" si="128"/>
        <v>81075</v>
      </c>
      <c r="T2546">
        <f t="shared" si="129"/>
        <v>45385</v>
      </c>
      <c r="U2546">
        <f t="shared" si="130"/>
        <v>1.7863831662443539</v>
      </c>
      <c r="V2546">
        <v>355</v>
      </c>
      <c r="W2546">
        <v>384</v>
      </c>
    </row>
    <row r="2547" spans="1:23" hidden="1" x14ac:dyDescent="0.2">
      <c r="A2547">
        <v>46</v>
      </c>
      <c r="B2547" t="s">
        <v>131</v>
      </c>
      <c r="C2547" t="s">
        <v>132</v>
      </c>
      <c r="D2547" t="s">
        <v>60</v>
      </c>
      <c r="E2547">
        <v>17.100000000000001</v>
      </c>
      <c r="F2547">
        <v>145.38</v>
      </c>
      <c r="G2547">
        <v>-17.024999999999999</v>
      </c>
      <c r="H2547">
        <v>145.64150000000001</v>
      </c>
      <c r="I2547">
        <v>1206</v>
      </c>
      <c r="J2547" t="s">
        <v>6</v>
      </c>
      <c r="K2547" s="1">
        <v>13919</v>
      </c>
      <c r="L2547" t="s">
        <v>139</v>
      </c>
      <c r="M2547" t="s">
        <v>111</v>
      </c>
      <c r="N2547" t="s">
        <v>14</v>
      </c>
      <c r="O2547" t="s">
        <v>18</v>
      </c>
      <c r="P2547" t="s">
        <v>27</v>
      </c>
      <c r="Q2547">
        <v>5</v>
      </c>
      <c r="R2547">
        <v>4.9400000000000004</v>
      </c>
      <c r="S2547">
        <f t="shared" si="128"/>
        <v>81075</v>
      </c>
      <c r="T2547">
        <f t="shared" si="129"/>
        <v>45385</v>
      </c>
      <c r="U2547">
        <f t="shared" si="130"/>
        <v>1.7863831662443539</v>
      </c>
      <c r="V2547">
        <v>355</v>
      </c>
      <c r="W2547">
        <v>384</v>
      </c>
    </row>
    <row r="2548" spans="1:23" hidden="1" x14ac:dyDescent="0.2">
      <c r="A2548">
        <v>46</v>
      </c>
      <c r="B2548" t="s">
        <v>131</v>
      </c>
      <c r="C2548" t="s">
        <v>132</v>
      </c>
      <c r="D2548" t="s">
        <v>60</v>
      </c>
      <c r="E2548">
        <v>17.100000000000001</v>
      </c>
      <c r="F2548">
        <v>145.38</v>
      </c>
      <c r="G2548">
        <v>-17.024999999999999</v>
      </c>
      <c r="H2548">
        <v>145.64150000000001</v>
      </c>
      <c r="I2548">
        <v>1206</v>
      </c>
      <c r="J2548" t="s">
        <v>6</v>
      </c>
      <c r="K2548" s="1">
        <v>13919</v>
      </c>
      <c r="L2548" t="s">
        <v>139</v>
      </c>
      <c r="M2548" t="s">
        <v>111</v>
      </c>
      <c r="N2548" t="s">
        <v>14</v>
      </c>
      <c r="O2548" t="s">
        <v>18</v>
      </c>
      <c r="P2548" t="s">
        <v>27</v>
      </c>
      <c r="Q2548">
        <v>6</v>
      </c>
      <c r="R2548">
        <v>4.59</v>
      </c>
      <c r="S2548">
        <f t="shared" si="128"/>
        <v>81075</v>
      </c>
      <c r="T2548">
        <f t="shared" si="129"/>
        <v>45385</v>
      </c>
      <c r="U2548">
        <f t="shared" si="130"/>
        <v>1.7863831662443539</v>
      </c>
      <c r="V2548">
        <v>355</v>
      </c>
      <c r="W2548">
        <v>384</v>
      </c>
    </row>
    <row r="2549" spans="1:23" hidden="1" x14ac:dyDescent="0.2">
      <c r="A2549">
        <v>46</v>
      </c>
      <c r="B2549" t="s">
        <v>131</v>
      </c>
      <c r="C2549" t="s">
        <v>132</v>
      </c>
      <c r="D2549" t="s">
        <v>60</v>
      </c>
      <c r="E2549">
        <v>17.100000000000001</v>
      </c>
      <c r="F2549">
        <v>145.38</v>
      </c>
      <c r="G2549">
        <v>-17.024999999999999</v>
      </c>
      <c r="H2549">
        <v>145.64150000000001</v>
      </c>
      <c r="I2549">
        <v>1206</v>
      </c>
      <c r="J2549" t="s">
        <v>6</v>
      </c>
      <c r="K2549" s="1">
        <v>13919</v>
      </c>
      <c r="L2549" t="s">
        <v>139</v>
      </c>
      <c r="M2549" t="s">
        <v>111</v>
      </c>
      <c r="N2549" t="s">
        <v>14</v>
      </c>
      <c r="O2549" t="s">
        <v>19</v>
      </c>
      <c r="P2549" t="s">
        <v>27</v>
      </c>
      <c r="Q2549">
        <v>1</v>
      </c>
      <c r="R2549">
        <v>11.88</v>
      </c>
      <c r="S2549">
        <f t="shared" si="128"/>
        <v>81075</v>
      </c>
      <c r="T2549">
        <f t="shared" si="129"/>
        <v>45385</v>
      </c>
      <c r="U2549">
        <f t="shared" si="130"/>
        <v>1.7863831662443539</v>
      </c>
      <c r="V2549">
        <v>355</v>
      </c>
      <c r="W2549">
        <v>384</v>
      </c>
    </row>
    <row r="2550" spans="1:23" hidden="1" x14ac:dyDescent="0.2">
      <c r="A2550">
        <v>46</v>
      </c>
      <c r="B2550" t="s">
        <v>131</v>
      </c>
      <c r="C2550" t="s">
        <v>132</v>
      </c>
      <c r="D2550" t="s">
        <v>60</v>
      </c>
      <c r="E2550">
        <v>17.100000000000001</v>
      </c>
      <c r="F2550">
        <v>145.38</v>
      </c>
      <c r="G2550">
        <v>-17.024999999999999</v>
      </c>
      <c r="H2550">
        <v>145.64150000000001</v>
      </c>
      <c r="I2550">
        <v>1206</v>
      </c>
      <c r="J2550" t="s">
        <v>6</v>
      </c>
      <c r="K2550" s="1">
        <v>13919</v>
      </c>
      <c r="L2550" t="s">
        <v>139</v>
      </c>
      <c r="M2550" t="s">
        <v>111</v>
      </c>
      <c r="N2550" t="s">
        <v>14</v>
      </c>
      <c r="O2550" t="s">
        <v>19</v>
      </c>
      <c r="P2550" t="s">
        <v>27</v>
      </c>
      <c r="Q2550">
        <v>2</v>
      </c>
      <c r="R2550">
        <v>9.18</v>
      </c>
      <c r="S2550">
        <f t="shared" si="128"/>
        <v>81075</v>
      </c>
      <c r="T2550">
        <f t="shared" si="129"/>
        <v>45385</v>
      </c>
      <c r="U2550">
        <f t="shared" si="130"/>
        <v>1.7863831662443539</v>
      </c>
      <c r="V2550">
        <v>355</v>
      </c>
      <c r="W2550">
        <v>384</v>
      </c>
    </row>
    <row r="2551" spans="1:23" hidden="1" x14ac:dyDescent="0.2">
      <c r="A2551">
        <v>46</v>
      </c>
      <c r="B2551" t="s">
        <v>131</v>
      </c>
      <c r="C2551" t="s">
        <v>132</v>
      </c>
      <c r="D2551" t="s">
        <v>60</v>
      </c>
      <c r="E2551">
        <v>17.100000000000001</v>
      </c>
      <c r="F2551">
        <v>145.38</v>
      </c>
      <c r="G2551">
        <v>-17.024999999999999</v>
      </c>
      <c r="H2551">
        <v>145.64150000000001</v>
      </c>
      <c r="I2551">
        <v>1206</v>
      </c>
      <c r="J2551" t="s">
        <v>6</v>
      </c>
      <c r="K2551" s="1">
        <v>13919</v>
      </c>
      <c r="L2551" t="s">
        <v>139</v>
      </c>
      <c r="M2551" t="s">
        <v>111</v>
      </c>
      <c r="N2551" t="s">
        <v>14</v>
      </c>
      <c r="O2551" t="s">
        <v>19</v>
      </c>
      <c r="P2551" t="s">
        <v>27</v>
      </c>
      <c r="Q2551">
        <v>3</v>
      </c>
      <c r="R2551">
        <v>9.1300000000000008</v>
      </c>
      <c r="S2551">
        <f t="shared" si="128"/>
        <v>81075</v>
      </c>
      <c r="T2551">
        <f t="shared" si="129"/>
        <v>45385</v>
      </c>
      <c r="U2551">
        <f t="shared" si="130"/>
        <v>1.7863831662443539</v>
      </c>
      <c r="V2551">
        <v>355</v>
      </c>
      <c r="W2551">
        <v>384</v>
      </c>
    </row>
    <row r="2552" spans="1:23" hidden="1" x14ac:dyDescent="0.2">
      <c r="A2552">
        <v>46</v>
      </c>
      <c r="B2552" t="s">
        <v>131</v>
      </c>
      <c r="C2552" t="s">
        <v>132</v>
      </c>
      <c r="D2552" t="s">
        <v>60</v>
      </c>
      <c r="E2552">
        <v>17.100000000000001</v>
      </c>
      <c r="F2552">
        <v>145.38</v>
      </c>
      <c r="G2552">
        <v>-17.024999999999999</v>
      </c>
      <c r="H2552">
        <v>145.64150000000001</v>
      </c>
      <c r="I2552">
        <v>1206</v>
      </c>
      <c r="J2552" t="s">
        <v>6</v>
      </c>
      <c r="K2552" s="1">
        <v>13919</v>
      </c>
      <c r="L2552" t="s">
        <v>139</v>
      </c>
      <c r="M2552" t="s">
        <v>111</v>
      </c>
      <c r="N2552" t="s">
        <v>14</v>
      </c>
      <c r="O2552" t="s">
        <v>19</v>
      </c>
      <c r="P2552" t="s">
        <v>27</v>
      </c>
      <c r="Q2552">
        <v>4</v>
      </c>
      <c r="R2552">
        <v>7.68</v>
      </c>
      <c r="S2552">
        <f t="shared" si="128"/>
        <v>81075</v>
      </c>
      <c r="T2552">
        <f t="shared" si="129"/>
        <v>45385</v>
      </c>
      <c r="U2552">
        <f t="shared" si="130"/>
        <v>1.7863831662443539</v>
      </c>
      <c r="V2552">
        <v>355</v>
      </c>
      <c r="W2552">
        <v>384</v>
      </c>
    </row>
    <row r="2553" spans="1:23" hidden="1" x14ac:dyDescent="0.2">
      <c r="A2553">
        <v>46</v>
      </c>
      <c r="B2553" t="s">
        <v>131</v>
      </c>
      <c r="C2553" t="s">
        <v>132</v>
      </c>
      <c r="D2553" t="s">
        <v>60</v>
      </c>
      <c r="E2553">
        <v>17.100000000000001</v>
      </c>
      <c r="F2553">
        <v>145.38</v>
      </c>
      <c r="G2553">
        <v>-17.024999999999999</v>
      </c>
      <c r="H2553">
        <v>145.64150000000001</v>
      </c>
      <c r="I2553">
        <v>1206</v>
      </c>
      <c r="J2553" t="s">
        <v>6</v>
      </c>
      <c r="K2553" s="1">
        <v>13919</v>
      </c>
      <c r="L2553" t="s">
        <v>139</v>
      </c>
      <c r="M2553" t="s">
        <v>111</v>
      </c>
      <c r="N2553" t="s">
        <v>14</v>
      </c>
      <c r="O2553" t="s">
        <v>19</v>
      </c>
      <c r="P2553" t="s">
        <v>27</v>
      </c>
      <c r="Q2553">
        <v>5</v>
      </c>
      <c r="R2553">
        <v>6.73</v>
      </c>
      <c r="S2553">
        <f t="shared" si="128"/>
        <v>81075</v>
      </c>
      <c r="T2553">
        <f t="shared" si="129"/>
        <v>45385</v>
      </c>
      <c r="U2553">
        <f t="shared" si="130"/>
        <v>1.7863831662443539</v>
      </c>
      <c r="V2553">
        <v>355</v>
      </c>
      <c r="W2553">
        <v>384</v>
      </c>
    </row>
    <row r="2554" spans="1:23" hidden="1" x14ac:dyDescent="0.2">
      <c r="A2554">
        <v>46</v>
      </c>
      <c r="B2554" t="s">
        <v>131</v>
      </c>
      <c r="C2554" t="s">
        <v>132</v>
      </c>
      <c r="D2554" t="s">
        <v>60</v>
      </c>
      <c r="E2554">
        <v>17.100000000000001</v>
      </c>
      <c r="F2554">
        <v>145.38</v>
      </c>
      <c r="G2554">
        <v>-17.024999999999999</v>
      </c>
      <c r="H2554">
        <v>145.64150000000001</v>
      </c>
      <c r="I2554">
        <v>1206</v>
      </c>
      <c r="J2554" t="s">
        <v>6</v>
      </c>
      <c r="K2554" s="1">
        <v>13919</v>
      </c>
      <c r="L2554" t="s">
        <v>139</v>
      </c>
      <c r="M2554" t="s">
        <v>111</v>
      </c>
      <c r="N2554" t="s">
        <v>14</v>
      </c>
      <c r="O2554" t="s">
        <v>19</v>
      </c>
      <c r="P2554" t="s">
        <v>27</v>
      </c>
      <c r="Q2554">
        <v>6</v>
      </c>
      <c r="R2554">
        <v>8.06</v>
      </c>
      <c r="S2554">
        <f t="shared" si="128"/>
        <v>81075</v>
      </c>
      <c r="T2554">
        <f t="shared" si="129"/>
        <v>45385</v>
      </c>
      <c r="U2554">
        <f t="shared" si="130"/>
        <v>1.7863831662443539</v>
      </c>
      <c r="V2554">
        <v>355</v>
      </c>
      <c r="W2554">
        <v>384</v>
      </c>
    </row>
    <row r="2555" spans="1:23" hidden="1" x14ac:dyDescent="0.2">
      <c r="A2555">
        <v>46</v>
      </c>
      <c r="B2555" t="s">
        <v>131</v>
      </c>
      <c r="C2555" t="s">
        <v>132</v>
      </c>
      <c r="D2555" t="s">
        <v>60</v>
      </c>
      <c r="E2555">
        <v>17.100000000000001</v>
      </c>
      <c r="F2555">
        <v>145.38</v>
      </c>
      <c r="G2555">
        <v>-17.024999999999999</v>
      </c>
      <c r="H2555">
        <v>145.64150000000001</v>
      </c>
      <c r="I2555">
        <v>1206</v>
      </c>
      <c r="J2555" t="s">
        <v>6</v>
      </c>
      <c r="K2555" s="1">
        <v>13919</v>
      </c>
      <c r="L2555" t="s">
        <v>139</v>
      </c>
      <c r="M2555" t="s">
        <v>111</v>
      </c>
      <c r="N2555" t="s">
        <v>24</v>
      </c>
      <c r="O2555" t="s">
        <v>15</v>
      </c>
      <c r="P2555" t="s">
        <v>26</v>
      </c>
      <c r="Q2555">
        <v>1</v>
      </c>
      <c r="R2555">
        <v>49.35</v>
      </c>
      <c r="S2555">
        <f t="shared" si="128"/>
        <v>81075</v>
      </c>
      <c r="T2555">
        <f t="shared" si="129"/>
        <v>45385</v>
      </c>
      <c r="U2555">
        <f t="shared" si="130"/>
        <v>1.7863831662443539</v>
      </c>
      <c r="V2555">
        <v>355</v>
      </c>
      <c r="W2555">
        <v>384</v>
      </c>
    </row>
    <row r="2556" spans="1:23" hidden="1" x14ac:dyDescent="0.2">
      <c r="A2556">
        <v>46</v>
      </c>
      <c r="B2556" t="s">
        <v>131</v>
      </c>
      <c r="C2556" t="s">
        <v>132</v>
      </c>
      <c r="D2556" t="s">
        <v>60</v>
      </c>
      <c r="E2556">
        <v>17.100000000000001</v>
      </c>
      <c r="F2556">
        <v>145.38</v>
      </c>
      <c r="G2556">
        <v>-17.024999999999999</v>
      </c>
      <c r="H2556">
        <v>145.64150000000001</v>
      </c>
      <c r="I2556">
        <v>1206</v>
      </c>
      <c r="J2556" t="s">
        <v>6</v>
      </c>
      <c r="K2556" s="1">
        <v>13919</v>
      </c>
      <c r="L2556" t="s">
        <v>139</v>
      </c>
      <c r="M2556" t="s">
        <v>111</v>
      </c>
      <c r="N2556" t="s">
        <v>24</v>
      </c>
      <c r="O2556" t="s">
        <v>15</v>
      </c>
      <c r="P2556" t="s">
        <v>26</v>
      </c>
      <c r="Q2556">
        <v>2</v>
      </c>
      <c r="R2556">
        <v>35.56</v>
      </c>
      <c r="S2556">
        <f t="shared" si="128"/>
        <v>81075</v>
      </c>
      <c r="T2556">
        <f t="shared" si="129"/>
        <v>45385</v>
      </c>
      <c r="U2556">
        <f t="shared" si="130"/>
        <v>1.7863831662443539</v>
      </c>
      <c r="V2556">
        <v>355</v>
      </c>
      <c r="W2556">
        <v>384</v>
      </c>
    </row>
    <row r="2557" spans="1:23" hidden="1" x14ac:dyDescent="0.2">
      <c r="A2557">
        <v>46</v>
      </c>
      <c r="B2557" t="s">
        <v>131</v>
      </c>
      <c r="C2557" t="s">
        <v>132</v>
      </c>
      <c r="D2557" t="s">
        <v>60</v>
      </c>
      <c r="E2557">
        <v>17.100000000000001</v>
      </c>
      <c r="F2557">
        <v>145.38</v>
      </c>
      <c r="G2557">
        <v>-17.024999999999999</v>
      </c>
      <c r="H2557">
        <v>145.64150000000001</v>
      </c>
      <c r="I2557">
        <v>1206</v>
      </c>
      <c r="J2557" t="s">
        <v>6</v>
      </c>
      <c r="K2557" s="1">
        <v>13919</v>
      </c>
      <c r="L2557" t="s">
        <v>139</v>
      </c>
      <c r="M2557" t="s">
        <v>111</v>
      </c>
      <c r="N2557" t="s">
        <v>24</v>
      </c>
      <c r="O2557" t="s">
        <v>15</v>
      </c>
      <c r="P2557" t="s">
        <v>26</v>
      </c>
      <c r="Q2557">
        <v>3</v>
      </c>
      <c r="R2557">
        <v>47.53</v>
      </c>
      <c r="S2557">
        <f t="shared" si="128"/>
        <v>81075</v>
      </c>
      <c r="T2557">
        <f t="shared" si="129"/>
        <v>45385</v>
      </c>
      <c r="U2557">
        <f t="shared" si="130"/>
        <v>1.7863831662443539</v>
      </c>
      <c r="V2557">
        <v>355</v>
      </c>
      <c r="W2557">
        <v>384</v>
      </c>
    </row>
    <row r="2558" spans="1:23" hidden="1" x14ac:dyDescent="0.2">
      <c r="A2558">
        <v>46</v>
      </c>
      <c r="B2558" t="s">
        <v>131</v>
      </c>
      <c r="C2558" t="s">
        <v>132</v>
      </c>
      <c r="D2558" t="s">
        <v>60</v>
      </c>
      <c r="E2558">
        <v>17.100000000000001</v>
      </c>
      <c r="F2558">
        <v>145.38</v>
      </c>
      <c r="G2558">
        <v>-17.024999999999999</v>
      </c>
      <c r="H2558">
        <v>145.64150000000001</v>
      </c>
      <c r="I2558">
        <v>1206</v>
      </c>
      <c r="J2558" t="s">
        <v>6</v>
      </c>
      <c r="K2558" s="1">
        <v>13919</v>
      </c>
      <c r="L2558" t="s">
        <v>139</v>
      </c>
      <c r="M2558" t="s">
        <v>111</v>
      </c>
      <c r="N2558" t="s">
        <v>24</v>
      </c>
      <c r="O2558" t="s">
        <v>15</v>
      </c>
      <c r="P2558" t="s">
        <v>26</v>
      </c>
      <c r="Q2558">
        <v>4</v>
      </c>
      <c r="R2558">
        <v>44.6</v>
      </c>
      <c r="S2558">
        <f t="shared" si="128"/>
        <v>81075</v>
      </c>
      <c r="T2558">
        <f t="shared" si="129"/>
        <v>45385</v>
      </c>
      <c r="U2558">
        <f t="shared" si="130"/>
        <v>1.7863831662443539</v>
      </c>
      <c r="V2558">
        <v>355</v>
      </c>
      <c r="W2558">
        <v>384</v>
      </c>
    </row>
    <row r="2559" spans="1:23" hidden="1" x14ac:dyDescent="0.2">
      <c r="A2559">
        <v>46</v>
      </c>
      <c r="B2559" t="s">
        <v>131</v>
      </c>
      <c r="C2559" t="s">
        <v>132</v>
      </c>
      <c r="D2559" t="s">
        <v>60</v>
      </c>
      <c r="E2559">
        <v>17.100000000000001</v>
      </c>
      <c r="F2559">
        <v>145.38</v>
      </c>
      <c r="G2559">
        <v>-17.024999999999999</v>
      </c>
      <c r="H2559">
        <v>145.64150000000001</v>
      </c>
      <c r="I2559">
        <v>1206</v>
      </c>
      <c r="J2559" t="s">
        <v>6</v>
      </c>
      <c r="K2559" s="1">
        <v>13919</v>
      </c>
      <c r="L2559" t="s">
        <v>139</v>
      </c>
      <c r="M2559" t="s">
        <v>111</v>
      </c>
      <c r="N2559" t="s">
        <v>24</v>
      </c>
      <c r="O2559" t="s">
        <v>15</v>
      </c>
      <c r="P2559" t="s">
        <v>26</v>
      </c>
      <c r="Q2559">
        <v>5</v>
      </c>
      <c r="R2559">
        <v>46.78</v>
      </c>
      <c r="S2559">
        <f t="shared" si="128"/>
        <v>81075</v>
      </c>
      <c r="T2559">
        <f t="shared" si="129"/>
        <v>45385</v>
      </c>
      <c r="U2559">
        <f t="shared" si="130"/>
        <v>1.7863831662443539</v>
      </c>
      <c r="V2559">
        <v>355</v>
      </c>
      <c r="W2559">
        <v>384</v>
      </c>
    </row>
    <row r="2560" spans="1:23" hidden="1" x14ac:dyDescent="0.2">
      <c r="A2560">
        <v>46</v>
      </c>
      <c r="B2560" t="s">
        <v>131</v>
      </c>
      <c r="C2560" t="s">
        <v>132</v>
      </c>
      <c r="D2560" t="s">
        <v>60</v>
      </c>
      <c r="E2560">
        <v>17.100000000000001</v>
      </c>
      <c r="F2560">
        <v>145.38</v>
      </c>
      <c r="G2560">
        <v>-17.024999999999999</v>
      </c>
      <c r="H2560">
        <v>145.64150000000001</v>
      </c>
      <c r="I2560">
        <v>1206</v>
      </c>
      <c r="J2560" t="s">
        <v>6</v>
      </c>
      <c r="K2560" s="1">
        <v>13919</v>
      </c>
      <c r="L2560" t="s">
        <v>139</v>
      </c>
      <c r="M2560" t="s">
        <v>111</v>
      </c>
      <c r="N2560" t="s">
        <v>24</v>
      </c>
      <c r="O2560" t="s">
        <v>15</v>
      </c>
      <c r="P2560" t="s">
        <v>26</v>
      </c>
      <c r="Q2560">
        <v>6</v>
      </c>
      <c r="R2560">
        <v>33.69</v>
      </c>
      <c r="S2560">
        <f t="shared" si="128"/>
        <v>81075</v>
      </c>
      <c r="T2560">
        <f t="shared" si="129"/>
        <v>45385</v>
      </c>
      <c r="U2560">
        <f t="shared" si="130"/>
        <v>1.7863831662443539</v>
      </c>
      <c r="V2560">
        <v>355</v>
      </c>
      <c r="W2560">
        <v>384</v>
      </c>
    </row>
    <row r="2561" spans="1:23" hidden="1" x14ac:dyDescent="0.2">
      <c r="A2561">
        <v>46</v>
      </c>
      <c r="B2561" t="s">
        <v>131</v>
      </c>
      <c r="C2561" t="s">
        <v>132</v>
      </c>
      <c r="D2561" t="s">
        <v>60</v>
      </c>
      <c r="E2561">
        <v>17.100000000000001</v>
      </c>
      <c r="F2561">
        <v>145.38</v>
      </c>
      <c r="G2561">
        <v>-17.024999999999999</v>
      </c>
      <c r="H2561">
        <v>145.64150000000001</v>
      </c>
      <c r="I2561">
        <v>1206</v>
      </c>
      <c r="J2561" t="s">
        <v>6</v>
      </c>
      <c r="K2561" s="1">
        <v>13919</v>
      </c>
      <c r="L2561" t="s">
        <v>139</v>
      </c>
      <c r="M2561" t="s">
        <v>111</v>
      </c>
      <c r="N2561" t="s">
        <v>24</v>
      </c>
      <c r="O2561" t="s">
        <v>15</v>
      </c>
      <c r="P2561" t="s">
        <v>26</v>
      </c>
      <c r="Q2561">
        <v>7</v>
      </c>
      <c r="R2561">
        <v>39.36</v>
      </c>
      <c r="S2561">
        <f t="shared" si="128"/>
        <v>81075</v>
      </c>
      <c r="T2561">
        <f t="shared" si="129"/>
        <v>45385</v>
      </c>
      <c r="U2561">
        <f t="shared" si="130"/>
        <v>1.7863831662443539</v>
      </c>
      <c r="V2561">
        <v>355</v>
      </c>
      <c r="W2561">
        <v>384</v>
      </c>
    </row>
    <row r="2562" spans="1:23" hidden="1" x14ac:dyDescent="0.2">
      <c r="A2562">
        <v>46</v>
      </c>
      <c r="B2562" t="s">
        <v>131</v>
      </c>
      <c r="C2562" t="s">
        <v>132</v>
      </c>
      <c r="D2562" t="s">
        <v>60</v>
      </c>
      <c r="E2562">
        <v>17.100000000000001</v>
      </c>
      <c r="F2562">
        <v>145.38</v>
      </c>
      <c r="G2562">
        <v>-17.024999999999999</v>
      </c>
      <c r="H2562">
        <v>145.64150000000001</v>
      </c>
      <c r="I2562">
        <v>1206</v>
      </c>
      <c r="J2562" t="s">
        <v>6</v>
      </c>
      <c r="K2562" s="1">
        <v>13919</v>
      </c>
      <c r="L2562" t="s">
        <v>139</v>
      </c>
      <c r="M2562" t="s">
        <v>111</v>
      </c>
      <c r="N2562" t="s">
        <v>24</v>
      </c>
      <c r="O2562" t="s">
        <v>15</v>
      </c>
      <c r="P2562" t="s">
        <v>26</v>
      </c>
      <c r="Q2562">
        <v>8</v>
      </c>
      <c r="R2562">
        <v>44.87</v>
      </c>
      <c r="S2562">
        <f t="shared" si="128"/>
        <v>81075</v>
      </c>
      <c r="T2562">
        <f t="shared" si="129"/>
        <v>45385</v>
      </c>
      <c r="U2562">
        <f t="shared" si="130"/>
        <v>1.7863831662443539</v>
      </c>
      <c r="V2562">
        <v>355</v>
      </c>
      <c r="W2562">
        <v>384</v>
      </c>
    </row>
    <row r="2563" spans="1:23" hidden="1" x14ac:dyDescent="0.2">
      <c r="A2563">
        <v>46</v>
      </c>
      <c r="B2563" t="s">
        <v>131</v>
      </c>
      <c r="C2563" t="s">
        <v>132</v>
      </c>
      <c r="D2563" t="s">
        <v>60</v>
      </c>
      <c r="E2563">
        <v>17.100000000000001</v>
      </c>
      <c r="F2563">
        <v>145.38</v>
      </c>
      <c r="G2563">
        <v>-17.024999999999999</v>
      </c>
      <c r="H2563">
        <v>145.64150000000001</v>
      </c>
      <c r="I2563">
        <v>1206</v>
      </c>
      <c r="J2563" t="s">
        <v>6</v>
      </c>
      <c r="K2563" s="1">
        <v>13919</v>
      </c>
      <c r="L2563" t="s">
        <v>139</v>
      </c>
      <c r="M2563" t="s">
        <v>111</v>
      </c>
      <c r="N2563" t="s">
        <v>24</v>
      </c>
      <c r="O2563" t="s">
        <v>15</v>
      </c>
      <c r="P2563" t="s">
        <v>26</v>
      </c>
      <c r="Q2563">
        <v>9</v>
      </c>
      <c r="R2563">
        <v>34.44</v>
      </c>
      <c r="S2563">
        <f t="shared" si="128"/>
        <v>81075</v>
      </c>
      <c r="T2563">
        <f t="shared" si="129"/>
        <v>45385</v>
      </c>
      <c r="U2563">
        <f t="shared" si="130"/>
        <v>1.7863831662443539</v>
      </c>
      <c r="V2563">
        <v>355</v>
      </c>
      <c r="W2563">
        <v>384</v>
      </c>
    </row>
    <row r="2564" spans="1:23" hidden="1" x14ac:dyDescent="0.2">
      <c r="A2564">
        <v>46</v>
      </c>
      <c r="B2564" t="s">
        <v>131</v>
      </c>
      <c r="C2564" t="s">
        <v>132</v>
      </c>
      <c r="D2564" t="s">
        <v>60</v>
      </c>
      <c r="E2564">
        <v>17.100000000000001</v>
      </c>
      <c r="F2564">
        <v>145.38</v>
      </c>
      <c r="G2564">
        <v>-17.024999999999999</v>
      </c>
      <c r="H2564">
        <v>145.64150000000001</v>
      </c>
      <c r="I2564">
        <v>1206</v>
      </c>
      <c r="J2564" t="s">
        <v>6</v>
      </c>
      <c r="K2564" s="1">
        <v>13919</v>
      </c>
      <c r="L2564" t="s">
        <v>139</v>
      </c>
      <c r="M2564" t="s">
        <v>111</v>
      </c>
      <c r="N2564" t="s">
        <v>24</v>
      </c>
      <c r="O2564" t="s">
        <v>15</v>
      </c>
      <c r="P2564" t="s">
        <v>26</v>
      </c>
      <c r="Q2564">
        <v>10</v>
      </c>
      <c r="R2564">
        <v>49.21</v>
      </c>
      <c r="S2564">
        <f t="shared" si="128"/>
        <v>81075</v>
      </c>
      <c r="T2564">
        <f t="shared" si="129"/>
        <v>45385</v>
      </c>
      <c r="U2564">
        <f t="shared" si="130"/>
        <v>1.7863831662443539</v>
      </c>
      <c r="V2564">
        <v>355</v>
      </c>
      <c r="W2564">
        <v>384</v>
      </c>
    </row>
    <row r="2565" spans="1:23" x14ac:dyDescent="0.2">
      <c r="A2565">
        <v>46</v>
      </c>
      <c r="B2565" t="s">
        <v>131</v>
      </c>
      <c r="C2565" t="s">
        <v>132</v>
      </c>
      <c r="D2565" t="s">
        <v>60</v>
      </c>
      <c r="E2565">
        <v>17.100000000000001</v>
      </c>
      <c r="F2565">
        <v>145.38</v>
      </c>
      <c r="G2565">
        <v>-17.024999999999999</v>
      </c>
      <c r="H2565">
        <v>145.64150000000001</v>
      </c>
      <c r="I2565">
        <v>1206</v>
      </c>
      <c r="J2565" t="s">
        <v>6</v>
      </c>
      <c r="K2565" s="1">
        <v>13919</v>
      </c>
      <c r="L2565" t="s">
        <v>139</v>
      </c>
      <c r="M2565" t="s">
        <v>111</v>
      </c>
      <c r="N2565" t="s">
        <v>24</v>
      </c>
      <c r="O2565" t="s">
        <v>15</v>
      </c>
      <c r="P2565" t="s">
        <v>27</v>
      </c>
      <c r="Q2565">
        <v>1</v>
      </c>
      <c r="R2565">
        <v>31.49</v>
      </c>
      <c r="S2565">
        <f t="shared" si="128"/>
        <v>81075</v>
      </c>
      <c r="T2565">
        <f t="shared" si="129"/>
        <v>45385</v>
      </c>
      <c r="U2565">
        <f t="shared" si="130"/>
        <v>1.7863831662443539</v>
      </c>
      <c r="V2565">
        <v>355</v>
      </c>
      <c r="W2565">
        <v>384</v>
      </c>
    </row>
    <row r="2566" spans="1:23" x14ac:dyDescent="0.2">
      <c r="A2566">
        <v>46</v>
      </c>
      <c r="B2566" t="s">
        <v>131</v>
      </c>
      <c r="C2566" t="s">
        <v>132</v>
      </c>
      <c r="D2566" t="s">
        <v>60</v>
      </c>
      <c r="E2566">
        <v>17.100000000000001</v>
      </c>
      <c r="F2566">
        <v>145.38</v>
      </c>
      <c r="G2566">
        <v>-17.024999999999999</v>
      </c>
      <c r="H2566">
        <v>145.64150000000001</v>
      </c>
      <c r="I2566">
        <v>1206</v>
      </c>
      <c r="J2566" t="s">
        <v>6</v>
      </c>
      <c r="K2566" s="1">
        <v>13919</v>
      </c>
      <c r="L2566" t="s">
        <v>139</v>
      </c>
      <c r="M2566" t="s">
        <v>111</v>
      </c>
      <c r="N2566" t="s">
        <v>24</v>
      </c>
      <c r="O2566" t="s">
        <v>15</v>
      </c>
      <c r="P2566" t="s">
        <v>27</v>
      </c>
      <c r="Q2566">
        <v>2</v>
      </c>
      <c r="R2566">
        <v>39.1</v>
      </c>
      <c r="S2566">
        <f t="shared" si="128"/>
        <v>81075</v>
      </c>
      <c r="T2566">
        <f t="shared" si="129"/>
        <v>45385</v>
      </c>
      <c r="U2566">
        <f t="shared" si="130"/>
        <v>1.7863831662443539</v>
      </c>
      <c r="V2566">
        <v>355</v>
      </c>
      <c r="W2566">
        <v>384</v>
      </c>
    </row>
    <row r="2567" spans="1:23" x14ac:dyDescent="0.2">
      <c r="A2567">
        <v>46</v>
      </c>
      <c r="B2567" t="s">
        <v>131</v>
      </c>
      <c r="C2567" t="s">
        <v>132</v>
      </c>
      <c r="D2567" t="s">
        <v>60</v>
      </c>
      <c r="E2567">
        <v>17.100000000000001</v>
      </c>
      <c r="F2567">
        <v>145.38</v>
      </c>
      <c r="G2567">
        <v>-17.024999999999999</v>
      </c>
      <c r="H2567">
        <v>145.64150000000001</v>
      </c>
      <c r="I2567">
        <v>1206</v>
      </c>
      <c r="J2567" t="s">
        <v>6</v>
      </c>
      <c r="K2567" s="1">
        <v>13919</v>
      </c>
      <c r="L2567" t="s">
        <v>139</v>
      </c>
      <c r="M2567" t="s">
        <v>111</v>
      </c>
      <c r="N2567" t="s">
        <v>24</v>
      </c>
      <c r="O2567" t="s">
        <v>15</v>
      </c>
      <c r="P2567" t="s">
        <v>27</v>
      </c>
      <c r="Q2567">
        <v>3</v>
      </c>
      <c r="R2567">
        <v>23.91</v>
      </c>
      <c r="S2567">
        <f t="shared" si="128"/>
        <v>81075</v>
      </c>
      <c r="T2567">
        <f t="shared" si="129"/>
        <v>45385</v>
      </c>
      <c r="U2567">
        <f t="shared" si="130"/>
        <v>1.7863831662443539</v>
      </c>
      <c r="V2567">
        <v>355</v>
      </c>
      <c r="W2567">
        <v>384</v>
      </c>
    </row>
    <row r="2568" spans="1:23" x14ac:dyDescent="0.2">
      <c r="A2568">
        <v>46</v>
      </c>
      <c r="B2568" t="s">
        <v>131</v>
      </c>
      <c r="C2568" t="s">
        <v>132</v>
      </c>
      <c r="D2568" t="s">
        <v>60</v>
      </c>
      <c r="E2568">
        <v>17.100000000000001</v>
      </c>
      <c r="F2568">
        <v>145.38</v>
      </c>
      <c r="G2568">
        <v>-17.024999999999999</v>
      </c>
      <c r="H2568">
        <v>145.64150000000001</v>
      </c>
      <c r="I2568">
        <v>1206</v>
      </c>
      <c r="J2568" t="s">
        <v>6</v>
      </c>
      <c r="K2568" s="1">
        <v>13919</v>
      </c>
      <c r="L2568" t="s">
        <v>139</v>
      </c>
      <c r="M2568" t="s">
        <v>111</v>
      </c>
      <c r="N2568" t="s">
        <v>24</v>
      </c>
      <c r="O2568" t="s">
        <v>15</v>
      </c>
      <c r="P2568" t="s">
        <v>27</v>
      </c>
      <c r="Q2568">
        <v>4</v>
      </c>
      <c r="R2568">
        <v>21.58</v>
      </c>
      <c r="S2568">
        <f t="shared" si="128"/>
        <v>81075</v>
      </c>
      <c r="T2568">
        <f t="shared" si="129"/>
        <v>45385</v>
      </c>
      <c r="U2568">
        <f t="shared" si="130"/>
        <v>1.7863831662443539</v>
      </c>
      <c r="V2568">
        <v>355</v>
      </c>
      <c r="W2568">
        <v>384</v>
      </c>
    </row>
    <row r="2569" spans="1:23" x14ac:dyDescent="0.2">
      <c r="A2569">
        <v>46</v>
      </c>
      <c r="B2569" t="s">
        <v>131</v>
      </c>
      <c r="C2569" t="s">
        <v>132</v>
      </c>
      <c r="D2569" t="s">
        <v>60</v>
      </c>
      <c r="E2569">
        <v>17.100000000000001</v>
      </c>
      <c r="F2569">
        <v>145.38</v>
      </c>
      <c r="G2569">
        <v>-17.024999999999999</v>
      </c>
      <c r="H2569">
        <v>145.64150000000001</v>
      </c>
      <c r="I2569">
        <v>1206</v>
      </c>
      <c r="J2569" t="s">
        <v>6</v>
      </c>
      <c r="K2569" s="1">
        <v>13919</v>
      </c>
      <c r="L2569" t="s">
        <v>139</v>
      </c>
      <c r="M2569" t="s">
        <v>111</v>
      </c>
      <c r="N2569" t="s">
        <v>24</v>
      </c>
      <c r="O2569" t="s">
        <v>15</v>
      </c>
      <c r="P2569" t="s">
        <v>27</v>
      </c>
      <c r="Q2569">
        <v>5</v>
      </c>
      <c r="R2569">
        <v>27.84</v>
      </c>
      <c r="S2569">
        <f t="shared" si="128"/>
        <v>81075</v>
      </c>
      <c r="T2569">
        <f t="shared" si="129"/>
        <v>45385</v>
      </c>
      <c r="U2569">
        <f t="shared" si="130"/>
        <v>1.7863831662443539</v>
      </c>
      <c r="V2569">
        <v>355</v>
      </c>
      <c r="W2569">
        <v>384</v>
      </c>
    </row>
    <row r="2570" spans="1:23" x14ac:dyDescent="0.2">
      <c r="A2570">
        <v>46</v>
      </c>
      <c r="B2570" t="s">
        <v>131</v>
      </c>
      <c r="C2570" t="s">
        <v>132</v>
      </c>
      <c r="D2570" t="s">
        <v>60</v>
      </c>
      <c r="E2570">
        <v>17.100000000000001</v>
      </c>
      <c r="F2570">
        <v>145.38</v>
      </c>
      <c r="G2570">
        <v>-17.024999999999999</v>
      </c>
      <c r="H2570">
        <v>145.64150000000001</v>
      </c>
      <c r="I2570">
        <v>1206</v>
      </c>
      <c r="J2570" t="s">
        <v>6</v>
      </c>
      <c r="K2570" s="1">
        <v>13919</v>
      </c>
      <c r="L2570" t="s">
        <v>139</v>
      </c>
      <c r="M2570" t="s">
        <v>111</v>
      </c>
      <c r="N2570" t="s">
        <v>24</v>
      </c>
      <c r="O2570" t="s">
        <v>15</v>
      </c>
      <c r="P2570" t="s">
        <v>27</v>
      </c>
      <c r="Q2570">
        <v>6</v>
      </c>
      <c r="R2570">
        <v>28.24</v>
      </c>
      <c r="S2570">
        <f t="shared" si="128"/>
        <v>81075</v>
      </c>
      <c r="T2570">
        <f t="shared" si="129"/>
        <v>45385</v>
      </c>
      <c r="U2570">
        <f t="shared" si="130"/>
        <v>1.7863831662443539</v>
      </c>
      <c r="V2570">
        <v>355</v>
      </c>
      <c r="W2570">
        <v>384</v>
      </c>
    </row>
    <row r="2571" spans="1:23" x14ac:dyDescent="0.2">
      <c r="A2571">
        <v>46</v>
      </c>
      <c r="B2571" t="s">
        <v>131</v>
      </c>
      <c r="C2571" t="s">
        <v>132</v>
      </c>
      <c r="D2571" t="s">
        <v>60</v>
      </c>
      <c r="E2571">
        <v>17.100000000000001</v>
      </c>
      <c r="F2571">
        <v>145.38</v>
      </c>
      <c r="G2571">
        <v>-17.024999999999999</v>
      </c>
      <c r="H2571">
        <v>145.64150000000001</v>
      </c>
      <c r="I2571">
        <v>1206</v>
      </c>
      <c r="J2571" t="s">
        <v>6</v>
      </c>
      <c r="K2571" s="1">
        <v>13919</v>
      </c>
      <c r="L2571" t="s">
        <v>139</v>
      </c>
      <c r="M2571" t="s">
        <v>111</v>
      </c>
      <c r="N2571" t="s">
        <v>24</v>
      </c>
      <c r="O2571" t="s">
        <v>15</v>
      </c>
      <c r="P2571" t="s">
        <v>27</v>
      </c>
      <c r="Q2571">
        <v>7</v>
      </c>
      <c r="R2571">
        <v>19.91</v>
      </c>
      <c r="S2571">
        <f t="shared" si="128"/>
        <v>81075</v>
      </c>
      <c r="T2571">
        <f t="shared" si="129"/>
        <v>45385</v>
      </c>
      <c r="U2571">
        <f t="shared" si="130"/>
        <v>1.7863831662443539</v>
      </c>
      <c r="V2571">
        <v>355</v>
      </c>
      <c r="W2571">
        <v>384</v>
      </c>
    </row>
    <row r="2572" spans="1:23" x14ac:dyDescent="0.2">
      <c r="A2572">
        <v>46</v>
      </c>
      <c r="B2572" t="s">
        <v>131</v>
      </c>
      <c r="C2572" t="s">
        <v>132</v>
      </c>
      <c r="D2572" t="s">
        <v>60</v>
      </c>
      <c r="E2572">
        <v>17.100000000000001</v>
      </c>
      <c r="F2572">
        <v>145.38</v>
      </c>
      <c r="G2572">
        <v>-17.024999999999999</v>
      </c>
      <c r="H2572">
        <v>145.64150000000001</v>
      </c>
      <c r="I2572">
        <v>1206</v>
      </c>
      <c r="J2572" t="s">
        <v>6</v>
      </c>
      <c r="K2572" s="1">
        <v>13919</v>
      </c>
      <c r="L2572" t="s">
        <v>139</v>
      </c>
      <c r="M2572" t="s">
        <v>111</v>
      </c>
      <c r="N2572" t="s">
        <v>24</v>
      </c>
      <c r="O2572" t="s">
        <v>15</v>
      </c>
      <c r="P2572" t="s">
        <v>27</v>
      </c>
      <c r="Q2572">
        <v>8</v>
      </c>
      <c r="R2572">
        <v>30.62</v>
      </c>
      <c r="S2572">
        <f t="shared" si="128"/>
        <v>81075</v>
      </c>
      <c r="T2572">
        <f t="shared" si="129"/>
        <v>45385</v>
      </c>
      <c r="U2572">
        <f t="shared" si="130"/>
        <v>1.7863831662443539</v>
      </c>
      <c r="V2572">
        <v>355</v>
      </c>
      <c r="W2572">
        <v>384</v>
      </c>
    </row>
    <row r="2573" spans="1:23" x14ac:dyDescent="0.2">
      <c r="A2573">
        <v>46</v>
      </c>
      <c r="B2573" t="s">
        <v>131</v>
      </c>
      <c r="C2573" t="s">
        <v>132</v>
      </c>
      <c r="D2573" t="s">
        <v>60</v>
      </c>
      <c r="E2573">
        <v>17.100000000000001</v>
      </c>
      <c r="F2573">
        <v>145.38</v>
      </c>
      <c r="G2573">
        <v>-17.024999999999999</v>
      </c>
      <c r="H2573">
        <v>145.64150000000001</v>
      </c>
      <c r="I2573">
        <v>1206</v>
      </c>
      <c r="J2573" t="s">
        <v>6</v>
      </c>
      <c r="K2573" s="1">
        <v>13919</v>
      </c>
      <c r="L2573" t="s">
        <v>139</v>
      </c>
      <c r="M2573" t="s">
        <v>111</v>
      </c>
      <c r="N2573" t="s">
        <v>24</v>
      </c>
      <c r="O2573" t="s">
        <v>15</v>
      </c>
      <c r="P2573" t="s">
        <v>27</v>
      </c>
      <c r="Q2573">
        <v>9</v>
      </c>
      <c r="R2573">
        <v>27.03</v>
      </c>
      <c r="S2573">
        <f t="shared" si="128"/>
        <v>81075</v>
      </c>
      <c r="T2573">
        <f t="shared" si="129"/>
        <v>45385</v>
      </c>
      <c r="U2573">
        <f t="shared" si="130"/>
        <v>1.7863831662443539</v>
      </c>
      <c r="V2573">
        <v>355</v>
      </c>
      <c r="W2573">
        <v>384</v>
      </c>
    </row>
    <row r="2574" spans="1:23" x14ac:dyDescent="0.2">
      <c r="A2574">
        <v>46</v>
      </c>
      <c r="B2574" t="s">
        <v>131</v>
      </c>
      <c r="C2574" t="s">
        <v>132</v>
      </c>
      <c r="D2574" t="s">
        <v>60</v>
      </c>
      <c r="E2574">
        <v>17.100000000000001</v>
      </c>
      <c r="F2574">
        <v>145.38</v>
      </c>
      <c r="G2574">
        <v>-17.024999999999999</v>
      </c>
      <c r="H2574">
        <v>145.64150000000001</v>
      </c>
      <c r="I2574">
        <v>1206</v>
      </c>
      <c r="J2574" t="s">
        <v>6</v>
      </c>
      <c r="K2574" s="1">
        <v>13919</v>
      </c>
      <c r="L2574" t="s">
        <v>139</v>
      </c>
      <c r="M2574" t="s">
        <v>111</v>
      </c>
      <c r="N2574" t="s">
        <v>24</v>
      </c>
      <c r="O2574" t="s">
        <v>15</v>
      </c>
      <c r="P2574" t="s">
        <v>27</v>
      </c>
      <c r="Q2574">
        <v>10</v>
      </c>
      <c r="R2574">
        <v>24.5</v>
      </c>
      <c r="S2574">
        <f t="shared" si="128"/>
        <v>81075</v>
      </c>
      <c r="T2574">
        <f t="shared" si="129"/>
        <v>45385</v>
      </c>
      <c r="U2574">
        <f t="shared" si="130"/>
        <v>1.7863831662443539</v>
      </c>
      <c r="V2574">
        <v>355</v>
      </c>
      <c r="W2574">
        <v>384</v>
      </c>
    </row>
    <row r="2575" spans="1:23" x14ac:dyDescent="0.2">
      <c r="A2575">
        <v>46</v>
      </c>
      <c r="B2575" t="s">
        <v>131</v>
      </c>
      <c r="C2575" t="s">
        <v>132</v>
      </c>
      <c r="D2575" t="s">
        <v>60</v>
      </c>
      <c r="E2575">
        <v>17.100000000000001</v>
      </c>
      <c r="F2575">
        <v>145.38</v>
      </c>
      <c r="G2575">
        <v>-17.024999999999999</v>
      </c>
      <c r="H2575">
        <v>145.64150000000001</v>
      </c>
      <c r="I2575">
        <v>1206</v>
      </c>
      <c r="J2575" t="s">
        <v>6</v>
      </c>
      <c r="K2575" s="1">
        <v>13919</v>
      </c>
      <c r="L2575" t="s">
        <v>139</v>
      </c>
      <c r="M2575" t="s">
        <v>111</v>
      </c>
      <c r="N2575" t="s">
        <v>24</v>
      </c>
      <c r="O2575" t="s">
        <v>18</v>
      </c>
      <c r="P2575" t="s">
        <v>27</v>
      </c>
      <c r="Q2575">
        <v>1</v>
      </c>
      <c r="R2575">
        <v>14.56</v>
      </c>
      <c r="S2575">
        <f t="shared" si="128"/>
        <v>81075</v>
      </c>
      <c r="T2575">
        <f t="shared" si="129"/>
        <v>45385</v>
      </c>
      <c r="U2575">
        <f t="shared" si="130"/>
        <v>1.7863831662443539</v>
      </c>
      <c r="V2575">
        <v>355</v>
      </c>
      <c r="W2575">
        <v>384</v>
      </c>
    </row>
    <row r="2576" spans="1:23" x14ac:dyDescent="0.2">
      <c r="A2576">
        <v>46</v>
      </c>
      <c r="B2576" t="s">
        <v>131</v>
      </c>
      <c r="C2576" t="s">
        <v>132</v>
      </c>
      <c r="D2576" t="s">
        <v>60</v>
      </c>
      <c r="E2576">
        <v>17.100000000000001</v>
      </c>
      <c r="F2576">
        <v>145.38</v>
      </c>
      <c r="G2576">
        <v>-17.024999999999999</v>
      </c>
      <c r="H2576">
        <v>145.64150000000001</v>
      </c>
      <c r="I2576">
        <v>1206</v>
      </c>
      <c r="J2576" t="s">
        <v>6</v>
      </c>
      <c r="K2576" s="1">
        <v>13919</v>
      </c>
      <c r="L2576" t="s">
        <v>139</v>
      </c>
      <c r="M2576" t="s">
        <v>111</v>
      </c>
      <c r="N2576" t="s">
        <v>24</v>
      </c>
      <c r="O2576" t="s">
        <v>18</v>
      </c>
      <c r="P2576" t="s">
        <v>27</v>
      </c>
      <c r="Q2576">
        <v>2</v>
      </c>
      <c r="R2576">
        <v>14.15</v>
      </c>
      <c r="S2576">
        <f t="shared" si="128"/>
        <v>81075</v>
      </c>
      <c r="T2576">
        <f t="shared" si="129"/>
        <v>45385</v>
      </c>
      <c r="U2576">
        <f t="shared" si="130"/>
        <v>1.7863831662443539</v>
      </c>
      <c r="V2576">
        <v>355</v>
      </c>
      <c r="W2576">
        <v>384</v>
      </c>
    </row>
    <row r="2577" spans="1:23" x14ac:dyDescent="0.2">
      <c r="A2577">
        <v>46</v>
      </c>
      <c r="B2577" t="s">
        <v>131</v>
      </c>
      <c r="C2577" t="s">
        <v>132</v>
      </c>
      <c r="D2577" t="s">
        <v>60</v>
      </c>
      <c r="E2577">
        <v>17.100000000000001</v>
      </c>
      <c r="F2577">
        <v>145.38</v>
      </c>
      <c r="G2577">
        <v>-17.024999999999999</v>
      </c>
      <c r="H2577">
        <v>145.64150000000001</v>
      </c>
      <c r="I2577">
        <v>1206</v>
      </c>
      <c r="J2577" t="s">
        <v>6</v>
      </c>
      <c r="K2577" s="1">
        <v>13919</v>
      </c>
      <c r="L2577" t="s">
        <v>139</v>
      </c>
      <c r="M2577" t="s">
        <v>111</v>
      </c>
      <c r="N2577" t="s">
        <v>24</v>
      </c>
      <c r="O2577" t="s">
        <v>18</v>
      </c>
      <c r="P2577" t="s">
        <v>27</v>
      </c>
      <c r="Q2577">
        <v>3</v>
      </c>
      <c r="R2577">
        <v>15.75</v>
      </c>
      <c r="S2577">
        <f t="shared" si="128"/>
        <v>81075</v>
      </c>
      <c r="T2577">
        <f t="shared" si="129"/>
        <v>45385</v>
      </c>
      <c r="U2577">
        <f t="shared" si="130"/>
        <v>1.7863831662443539</v>
      </c>
      <c r="V2577">
        <v>355</v>
      </c>
      <c r="W2577">
        <v>384</v>
      </c>
    </row>
    <row r="2578" spans="1:23" x14ac:dyDescent="0.2">
      <c r="A2578">
        <v>46</v>
      </c>
      <c r="B2578" t="s">
        <v>131</v>
      </c>
      <c r="C2578" t="s">
        <v>132</v>
      </c>
      <c r="D2578" t="s">
        <v>60</v>
      </c>
      <c r="E2578">
        <v>17.100000000000001</v>
      </c>
      <c r="F2578">
        <v>145.38</v>
      </c>
      <c r="G2578">
        <v>-17.024999999999999</v>
      </c>
      <c r="H2578">
        <v>145.64150000000001</v>
      </c>
      <c r="I2578">
        <v>1206</v>
      </c>
      <c r="J2578" t="s">
        <v>6</v>
      </c>
      <c r="K2578" s="1">
        <v>13919</v>
      </c>
      <c r="L2578" t="s">
        <v>139</v>
      </c>
      <c r="M2578" t="s">
        <v>111</v>
      </c>
      <c r="N2578" t="s">
        <v>24</v>
      </c>
      <c r="O2578" t="s">
        <v>18</v>
      </c>
      <c r="P2578" t="s">
        <v>27</v>
      </c>
      <c r="Q2578">
        <v>4</v>
      </c>
      <c r="R2578">
        <v>17.89</v>
      </c>
      <c r="S2578">
        <f t="shared" si="128"/>
        <v>81075</v>
      </c>
      <c r="T2578">
        <f t="shared" si="129"/>
        <v>45385</v>
      </c>
      <c r="U2578">
        <f t="shared" si="130"/>
        <v>1.7863831662443539</v>
      </c>
      <c r="V2578">
        <v>355</v>
      </c>
      <c r="W2578">
        <v>384</v>
      </c>
    </row>
    <row r="2579" spans="1:23" x14ac:dyDescent="0.2">
      <c r="A2579">
        <v>46</v>
      </c>
      <c r="B2579" t="s">
        <v>131</v>
      </c>
      <c r="C2579" t="s">
        <v>132</v>
      </c>
      <c r="D2579" t="s">
        <v>60</v>
      </c>
      <c r="E2579">
        <v>17.100000000000001</v>
      </c>
      <c r="F2579">
        <v>145.38</v>
      </c>
      <c r="G2579">
        <v>-17.024999999999999</v>
      </c>
      <c r="H2579">
        <v>145.64150000000001</v>
      </c>
      <c r="I2579">
        <v>1206</v>
      </c>
      <c r="J2579" t="s">
        <v>6</v>
      </c>
      <c r="K2579" s="1">
        <v>13919</v>
      </c>
      <c r="L2579" t="s">
        <v>139</v>
      </c>
      <c r="M2579" t="s">
        <v>111</v>
      </c>
      <c r="N2579" t="s">
        <v>24</v>
      </c>
      <c r="O2579" t="s">
        <v>18</v>
      </c>
      <c r="P2579" t="s">
        <v>27</v>
      </c>
      <c r="Q2579">
        <v>5</v>
      </c>
      <c r="R2579">
        <v>18.07</v>
      </c>
      <c r="S2579">
        <f t="shared" si="128"/>
        <v>81075</v>
      </c>
      <c r="T2579">
        <f t="shared" si="129"/>
        <v>45385</v>
      </c>
      <c r="U2579">
        <f t="shared" si="130"/>
        <v>1.7863831662443539</v>
      </c>
      <c r="V2579">
        <v>355</v>
      </c>
      <c r="W2579">
        <v>384</v>
      </c>
    </row>
    <row r="2580" spans="1:23" x14ac:dyDescent="0.2">
      <c r="A2580">
        <v>46</v>
      </c>
      <c r="B2580" t="s">
        <v>131</v>
      </c>
      <c r="C2580" t="s">
        <v>132</v>
      </c>
      <c r="D2580" t="s">
        <v>60</v>
      </c>
      <c r="E2580">
        <v>17.100000000000001</v>
      </c>
      <c r="F2580">
        <v>145.38</v>
      </c>
      <c r="G2580">
        <v>-17.024999999999999</v>
      </c>
      <c r="H2580">
        <v>145.64150000000001</v>
      </c>
      <c r="I2580">
        <v>1206</v>
      </c>
      <c r="J2580" t="s">
        <v>6</v>
      </c>
      <c r="K2580" s="1">
        <v>13919</v>
      </c>
      <c r="L2580" t="s">
        <v>139</v>
      </c>
      <c r="M2580" t="s">
        <v>111</v>
      </c>
      <c r="N2580" t="s">
        <v>24</v>
      </c>
      <c r="O2580" t="s">
        <v>18</v>
      </c>
      <c r="P2580" t="s">
        <v>27</v>
      </c>
      <c r="Q2580">
        <v>6</v>
      </c>
      <c r="R2580">
        <v>13.27</v>
      </c>
      <c r="S2580">
        <f t="shared" si="128"/>
        <v>81075</v>
      </c>
      <c r="T2580">
        <f t="shared" si="129"/>
        <v>45385</v>
      </c>
      <c r="U2580">
        <f t="shared" si="130"/>
        <v>1.7863831662443539</v>
      </c>
      <c r="V2580">
        <v>355</v>
      </c>
      <c r="W2580">
        <v>384</v>
      </c>
    </row>
    <row r="2581" spans="1:23" x14ac:dyDescent="0.2">
      <c r="A2581">
        <v>46</v>
      </c>
      <c r="B2581" t="s">
        <v>131</v>
      </c>
      <c r="C2581" t="s">
        <v>132</v>
      </c>
      <c r="D2581" t="s">
        <v>60</v>
      </c>
      <c r="E2581">
        <v>17.100000000000001</v>
      </c>
      <c r="F2581">
        <v>145.38</v>
      </c>
      <c r="G2581">
        <v>-17.024999999999999</v>
      </c>
      <c r="H2581">
        <v>145.64150000000001</v>
      </c>
      <c r="I2581">
        <v>1206</v>
      </c>
      <c r="J2581" t="s">
        <v>6</v>
      </c>
      <c r="K2581" s="1">
        <v>13919</v>
      </c>
      <c r="L2581" t="s">
        <v>139</v>
      </c>
      <c r="M2581" t="s">
        <v>111</v>
      </c>
      <c r="N2581" t="s">
        <v>24</v>
      </c>
      <c r="O2581" t="s">
        <v>18</v>
      </c>
      <c r="P2581" t="s">
        <v>27</v>
      </c>
      <c r="Q2581">
        <v>7</v>
      </c>
      <c r="R2581">
        <v>14.64</v>
      </c>
      <c r="S2581">
        <f t="shared" si="128"/>
        <v>81075</v>
      </c>
      <c r="T2581">
        <f t="shared" si="129"/>
        <v>45385</v>
      </c>
      <c r="U2581">
        <f t="shared" si="130"/>
        <v>1.7863831662443539</v>
      </c>
      <c r="V2581">
        <v>355</v>
      </c>
      <c r="W2581">
        <v>384</v>
      </c>
    </row>
    <row r="2582" spans="1:23" x14ac:dyDescent="0.2">
      <c r="A2582">
        <v>46</v>
      </c>
      <c r="B2582" t="s">
        <v>131</v>
      </c>
      <c r="C2582" t="s">
        <v>132</v>
      </c>
      <c r="D2582" t="s">
        <v>60</v>
      </c>
      <c r="E2582">
        <v>17.100000000000001</v>
      </c>
      <c r="F2582">
        <v>145.38</v>
      </c>
      <c r="G2582">
        <v>-17.024999999999999</v>
      </c>
      <c r="H2582">
        <v>145.64150000000001</v>
      </c>
      <c r="I2582">
        <v>1206</v>
      </c>
      <c r="J2582" t="s">
        <v>6</v>
      </c>
      <c r="K2582" s="1">
        <v>13919</v>
      </c>
      <c r="L2582" t="s">
        <v>139</v>
      </c>
      <c r="M2582" t="s">
        <v>111</v>
      </c>
      <c r="N2582" t="s">
        <v>24</v>
      </c>
      <c r="O2582" t="s">
        <v>18</v>
      </c>
      <c r="P2582" t="s">
        <v>27</v>
      </c>
      <c r="Q2582">
        <v>8</v>
      </c>
      <c r="R2582">
        <v>15.2</v>
      </c>
      <c r="S2582">
        <f t="shared" si="128"/>
        <v>81075</v>
      </c>
      <c r="T2582">
        <f t="shared" si="129"/>
        <v>45385</v>
      </c>
      <c r="U2582">
        <f t="shared" si="130"/>
        <v>1.7863831662443539</v>
      </c>
      <c r="V2582">
        <v>355</v>
      </c>
      <c r="W2582">
        <v>384</v>
      </c>
    </row>
    <row r="2583" spans="1:23" x14ac:dyDescent="0.2">
      <c r="A2583">
        <v>46</v>
      </c>
      <c r="B2583" t="s">
        <v>131</v>
      </c>
      <c r="C2583" t="s">
        <v>132</v>
      </c>
      <c r="D2583" t="s">
        <v>60</v>
      </c>
      <c r="E2583">
        <v>17.100000000000001</v>
      </c>
      <c r="F2583">
        <v>145.38</v>
      </c>
      <c r="G2583">
        <v>-17.024999999999999</v>
      </c>
      <c r="H2583">
        <v>145.64150000000001</v>
      </c>
      <c r="I2583">
        <v>1206</v>
      </c>
      <c r="J2583" t="s">
        <v>6</v>
      </c>
      <c r="K2583" s="1">
        <v>13919</v>
      </c>
      <c r="L2583" t="s">
        <v>139</v>
      </c>
      <c r="M2583" t="s">
        <v>111</v>
      </c>
      <c r="N2583" t="s">
        <v>24</v>
      </c>
      <c r="O2583" t="s">
        <v>18</v>
      </c>
      <c r="P2583" t="s">
        <v>27</v>
      </c>
      <c r="Q2583">
        <v>9</v>
      </c>
      <c r="R2583">
        <v>14.22</v>
      </c>
      <c r="S2583">
        <f t="shared" si="128"/>
        <v>81075</v>
      </c>
      <c r="T2583">
        <f t="shared" si="129"/>
        <v>45385</v>
      </c>
      <c r="U2583">
        <f t="shared" si="130"/>
        <v>1.7863831662443539</v>
      </c>
      <c r="V2583">
        <v>355</v>
      </c>
      <c r="W2583">
        <v>384</v>
      </c>
    </row>
    <row r="2584" spans="1:23" x14ac:dyDescent="0.2">
      <c r="A2584">
        <v>46</v>
      </c>
      <c r="B2584" t="s">
        <v>131</v>
      </c>
      <c r="C2584" t="s">
        <v>132</v>
      </c>
      <c r="D2584" t="s">
        <v>60</v>
      </c>
      <c r="E2584">
        <v>17.100000000000001</v>
      </c>
      <c r="F2584">
        <v>145.38</v>
      </c>
      <c r="G2584">
        <v>-17.024999999999999</v>
      </c>
      <c r="H2584">
        <v>145.64150000000001</v>
      </c>
      <c r="I2584">
        <v>1206</v>
      </c>
      <c r="J2584" t="s">
        <v>6</v>
      </c>
      <c r="K2584" s="1">
        <v>13919</v>
      </c>
      <c r="L2584" t="s">
        <v>139</v>
      </c>
      <c r="M2584" t="s">
        <v>111</v>
      </c>
      <c r="N2584" t="s">
        <v>24</v>
      </c>
      <c r="O2584" t="s">
        <v>18</v>
      </c>
      <c r="P2584" t="s">
        <v>27</v>
      </c>
      <c r="Q2584">
        <v>10</v>
      </c>
      <c r="R2584">
        <v>14.05</v>
      </c>
      <c r="S2584">
        <f t="shared" si="128"/>
        <v>81075</v>
      </c>
      <c r="T2584">
        <f t="shared" si="129"/>
        <v>45385</v>
      </c>
      <c r="U2584">
        <f t="shared" si="130"/>
        <v>1.7863831662443539</v>
      </c>
      <c r="V2584">
        <v>355</v>
      </c>
      <c r="W2584">
        <v>384</v>
      </c>
    </row>
    <row r="2585" spans="1:23" hidden="1" x14ac:dyDescent="0.2">
      <c r="A2585">
        <v>47</v>
      </c>
      <c r="B2585" t="s">
        <v>131</v>
      </c>
      <c r="C2585" t="s">
        <v>132</v>
      </c>
      <c r="D2585" t="s">
        <v>97</v>
      </c>
      <c r="E2585">
        <v>17.43</v>
      </c>
      <c r="F2585">
        <v>145.31</v>
      </c>
      <c r="G2585" s="2">
        <v>-17.716670000000001</v>
      </c>
      <c r="H2585" s="2">
        <v>145.51667</v>
      </c>
      <c r="I2585">
        <v>850</v>
      </c>
      <c r="J2585" t="s">
        <v>6</v>
      </c>
      <c r="K2585" s="1">
        <v>32336</v>
      </c>
      <c r="L2585" t="s">
        <v>140</v>
      </c>
      <c r="M2585" t="s">
        <v>51</v>
      </c>
      <c r="N2585" t="s">
        <v>14</v>
      </c>
      <c r="O2585" t="s">
        <v>15</v>
      </c>
      <c r="P2585" t="s">
        <v>27</v>
      </c>
      <c r="Q2585">
        <v>1</v>
      </c>
      <c r="R2585">
        <v>15.37</v>
      </c>
      <c r="S2585">
        <f>(128+110)*293</f>
        <v>69734</v>
      </c>
      <c r="T2585">
        <f>283*128</f>
        <v>36224</v>
      </c>
      <c r="U2585">
        <f>S2585/T2585</f>
        <v>1.925077296819788</v>
      </c>
      <c r="V2585">
        <v>322</v>
      </c>
      <c r="W2585">
        <v>321</v>
      </c>
    </row>
    <row r="2586" spans="1:23" hidden="1" x14ac:dyDescent="0.2">
      <c r="A2586">
        <v>47</v>
      </c>
      <c r="B2586" t="s">
        <v>131</v>
      </c>
      <c r="C2586" t="s">
        <v>132</v>
      </c>
      <c r="D2586" t="s">
        <v>97</v>
      </c>
      <c r="E2586">
        <v>17.43</v>
      </c>
      <c r="F2586">
        <v>145.31</v>
      </c>
      <c r="G2586" s="2">
        <v>-17.716670000000001</v>
      </c>
      <c r="H2586" s="2">
        <v>145.51667</v>
      </c>
      <c r="I2586">
        <v>850</v>
      </c>
      <c r="J2586" t="s">
        <v>6</v>
      </c>
      <c r="K2586" s="1">
        <v>32336</v>
      </c>
      <c r="L2586" t="s">
        <v>140</v>
      </c>
      <c r="M2586" t="s">
        <v>51</v>
      </c>
      <c r="N2586" t="s">
        <v>14</v>
      </c>
      <c r="O2586" t="s">
        <v>15</v>
      </c>
      <c r="P2586" t="s">
        <v>27</v>
      </c>
      <c r="Q2586">
        <v>2</v>
      </c>
      <c r="R2586">
        <v>20.27</v>
      </c>
      <c r="S2586">
        <f t="shared" ref="S2586:S2638" si="131">(128+110)*293</f>
        <v>69734</v>
      </c>
      <c r="T2586">
        <f t="shared" ref="T2586:T2638" si="132">283*128</f>
        <v>36224</v>
      </c>
      <c r="U2586">
        <f t="shared" ref="U2586:U2638" si="133">S2586/T2586</f>
        <v>1.925077296819788</v>
      </c>
      <c r="V2586">
        <v>322</v>
      </c>
      <c r="W2586">
        <v>321</v>
      </c>
    </row>
    <row r="2587" spans="1:23" hidden="1" x14ac:dyDescent="0.2">
      <c r="A2587">
        <v>47</v>
      </c>
      <c r="B2587" t="s">
        <v>131</v>
      </c>
      <c r="C2587" t="s">
        <v>132</v>
      </c>
      <c r="D2587" t="s">
        <v>97</v>
      </c>
      <c r="E2587">
        <v>17.43</v>
      </c>
      <c r="F2587">
        <v>145.31</v>
      </c>
      <c r="G2587" s="2">
        <v>-17.716670000000001</v>
      </c>
      <c r="H2587" s="2">
        <v>145.51667</v>
      </c>
      <c r="I2587">
        <v>850</v>
      </c>
      <c r="J2587" t="s">
        <v>6</v>
      </c>
      <c r="K2587" s="1">
        <v>32336</v>
      </c>
      <c r="L2587" t="s">
        <v>140</v>
      </c>
      <c r="M2587" t="s">
        <v>51</v>
      </c>
      <c r="N2587" t="s">
        <v>14</v>
      </c>
      <c r="O2587" t="s">
        <v>15</v>
      </c>
      <c r="P2587" t="s">
        <v>27</v>
      </c>
      <c r="Q2587">
        <v>3</v>
      </c>
      <c r="R2587">
        <v>21.74</v>
      </c>
      <c r="S2587">
        <f t="shared" si="131"/>
        <v>69734</v>
      </c>
      <c r="T2587">
        <f t="shared" si="132"/>
        <v>36224</v>
      </c>
      <c r="U2587">
        <f t="shared" si="133"/>
        <v>1.925077296819788</v>
      </c>
      <c r="V2587">
        <v>322</v>
      </c>
      <c r="W2587">
        <v>321</v>
      </c>
    </row>
    <row r="2588" spans="1:23" hidden="1" x14ac:dyDescent="0.2">
      <c r="A2588">
        <v>47</v>
      </c>
      <c r="B2588" t="s">
        <v>131</v>
      </c>
      <c r="C2588" t="s">
        <v>132</v>
      </c>
      <c r="D2588" t="s">
        <v>97</v>
      </c>
      <c r="E2588">
        <v>17.43</v>
      </c>
      <c r="F2588">
        <v>145.31</v>
      </c>
      <c r="G2588" s="2">
        <v>-17.716670000000001</v>
      </c>
      <c r="H2588" s="2">
        <v>145.51667</v>
      </c>
      <c r="I2588">
        <v>850</v>
      </c>
      <c r="J2588" t="s">
        <v>6</v>
      </c>
      <c r="K2588" s="1">
        <v>32336</v>
      </c>
      <c r="L2588" t="s">
        <v>140</v>
      </c>
      <c r="M2588" t="s">
        <v>51</v>
      </c>
      <c r="N2588" t="s">
        <v>14</v>
      </c>
      <c r="O2588" t="s">
        <v>15</v>
      </c>
      <c r="P2588" t="s">
        <v>27</v>
      </c>
      <c r="Q2588">
        <v>4</v>
      </c>
      <c r="R2588">
        <v>23.12</v>
      </c>
      <c r="S2588">
        <f t="shared" si="131"/>
        <v>69734</v>
      </c>
      <c r="T2588">
        <f t="shared" si="132"/>
        <v>36224</v>
      </c>
      <c r="U2588">
        <f t="shared" si="133"/>
        <v>1.925077296819788</v>
      </c>
      <c r="V2588">
        <v>322</v>
      </c>
      <c r="W2588">
        <v>321</v>
      </c>
    </row>
    <row r="2589" spans="1:23" hidden="1" x14ac:dyDescent="0.2">
      <c r="A2589">
        <v>47</v>
      </c>
      <c r="B2589" t="s">
        <v>131</v>
      </c>
      <c r="C2589" t="s">
        <v>132</v>
      </c>
      <c r="D2589" t="s">
        <v>97</v>
      </c>
      <c r="E2589">
        <v>17.43</v>
      </c>
      <c r="F2589">
        <v>145.31</v>
      </c>
      <c r="G2589" s="2">
        <v>-17.716670000000001</v>
      </c>
      <c r="H2589" s="2">
        <v>145.51667</v>
      </c>
      <c r="I2589">
        <v>850</v>
      </c>
      <c r="J2589" t="s">
        <v>6</v>
      </c>
      <c r="K2589" s="1">
        <v>32336</v>
      </c>
      <c r="L2589" t="s">
        <v>140</v>
      </c>
      <c r="M2589" t="s">
        <v>51</v>
      </c>
      <c r="N2589" t="s">
        <v>14</v>
      </c>
      <c r="O2589" t="s">
        <v>15</v>
      </c>
      <c r="P2589" t="s">
        <v>27</v>
      </c>
      <c r="Q2589">
        <v>5</v>
      </c>
      <c r="R2589">
        <v>23.76</v>
      </c>
      <c r="S2589">
        <f t="shared" si="131"/>
        <v>69734</v>
      </c>
      <c r="T2589">
        <f t="shared" si="132"/>
        <v>36224</v>
      </c>
      <c r="U2589">
        <f t="shared" si="133"/>
        <v>1.925077296819788</v>
      </c>
      <c r="V2589">
        <v>322</v>
      </c>
      <c r="W2589">
        <v>321</v>
      </c>
    </row>
    <row r="2590" spans="1:23" hidden="1" x14ac:dyDescent="0.2">
      <c r="A2590">
        <v>47</v>
      </c>
      <c r="B2590" t="s">
        <v>131</v>
      </c>
      <c r="C2590" t="s">
        <v>132</v>
      </c>
      <c r="D2590" t="s">
        <v>97</v>
      </c>
      <c r="E2590">
        <v>17.43</v>
      </c>
      <c r="F2590">
        <v>145.31</v>
      </c>
      <c r="G2590" s="2">
        <v>-17.716670000000001</v>
      </c>
      <c r="H2590" s="2">
        <v>145.51667</v>
      </c>
      <c r="I2590">
        <v>850</v>
      </c>
      <c r="J2590" t="s">
        <v>6</v>
      </c>
      <c r="K2590" s="1">
        <v>32336</v>
      </c>
      <c r="L2590" t="s">
        <v>140</v>
      </c>
      <c r="M2590" t="s">
        <v>51</v>
      </c>
      <c r="N2590" t="s">
        <v>14</v>
      </c>
      <c r="O2590" t="s">
        <v>15</v>
      </c>
      <c r="P2590" t="s">
        <v>27</v>
      </c>
      <c r="Q2590">
        <v>6</v>
      </c>
      <c r="R2590">
        <v>22.63</v>
      </c>
      <c r="S2590">
        <f t="shared" si="131"/>
        <v>69734</v>
      </c>
      <c r="T2590">
        <f t="shared" si="132"/>
        <v>36224</v>
      </c>
      <c r="U2590">
        <f t="shared" si="133"/>
        <v>1.925077296819788</v>
      </c>
      <c r="V2590">
        <v>322</v>
      </c>
      <c r="W2590">
        <v>321</v>
      </c>
    </row>
    <row r="2591" spans="1:23" hidden="1" x14ac:dyDescent="0.2">
      <c r="A2591">
        <v>47</v>
      </c>
      <c r="B2591" t="s">
        <v>131</v>
      </c>
      <c r="C2591" t="s">
        <v>132</v>
      </c>
      <c r="D2591" t="s">
        <v>97</v>
      </c>
      <c r="E2591">
        <v>17.43</v>
      </c>
      <c r="F2591">
        <v>145.31</v>
      </c>
      <c r="G2591" s="2">
        <v>-17.716670000000001</v>
      </c>
      <c r="H2591" s="2">
        <v>145.51667</v>
      </c>
      <c r="I2591">
        <v>850</v>
      </c>
      <c r="J2591" t="s">
        <v>6</v>
      </c>
      <c r="K2591" s="1">
        <v>32336</v>
      </c>
      <c r="L2591" t="s">
        <v>140</v>
      </c>
      <c r="M2591" t="s">
        <v>51</v>
      </c>
      <c r="N2591" t="s">
        <v>14</v>
      </c>
      <c r="O2591" t="s">
        <v>16</v>
      </c>
      <c r="P2591" t="s">
        <v>27</v>
      </c>
      <c r="Q2591">
        <v>1</v>
      </c>
      <c r="R2591">
        <v>17.53</v>
      </c>
      <c r="S2591">
        <f t="shared" si="131"/>
        <v>69734</v>
      </c>
      <c r="T2591">
        <f t="shared" si="132"/>
        <v>36224</v>
      </c>
      <c r="U2591">
        <f t="shared" si="133"/>
        <v>1.925077296819788</v>
      </c>
      <c r="V2591">
        <v>322</v>
      </c>
      <c r="W2591">
        <v>321</v>
      </c>
    </row>
    <row r="2592" spans="1:23" hidden="1" x14ac:dyDescent="0.2">
      <c r="A2592">
        <v>47</v>
      </c>
      <c r="B2592" t="s">
        <v>131</v>
      </c>
      <c r="C2592" t="s">
        <v>132</v>
      </c>
      <c r="D2592" t="s">
        <v>97</v>
      </c>
      <c r="E2592">
        <v>17.43</v>
      </c>
      <c r="F2592">
        <v>145.31</v>
      </c>
      <c r="G2592" s="2">
        <v>-17.716670000000001</v>
      </c>
      <c r="H2592" s="2">
        <v>145.51667</v>
      </c>
      <c r="I2592">
        <v>850</v>
      </c>
      <c r="J2592" t="s">
        <v>6</v>
      </c>
      <c r="K2592" s="1">
        <v>32336</v>
      </c>
      <c r="L2592" t="s">
        <v>140</v>
      </c>
      <c r="M2592" t="s">
        <v>51</v>
      </c>
      <c r="N2592" t="s">
        <v>14</v>
      </c>
      <c r="O2592" t="s">
        <v>16</v>
      </c>
      <c r="P2592" t="s">
        <v>27</v>
      </c>
      <c r="Q2592">
        <v>2</v>
      </c>
      <c r="R2592">
        <v>18.399999999999999</v>
      </c>
      <c r="S2592">
        <f t="shared" si="131"/>
        <v>69734</v>
      </c>
      <c r="T2592">
        <f t="shared" si="132"/>
        <v>36224</v>
      </c>
      <c r="U2592">
        <f t="shared" si="133"/>
        <v>1.925077296819788</v>
      </c>
      <c r="V2592">
        <v>322</v>
      </c>
      <c r="W2592">
        <v>321</v>
      </c>
    </row>
    <row r="2593" spans="1:23" hidden="1" x14ac:dyDescent="0.2">
      <c r="A2593">
        <v>47</v>
      </c>
      <c r="B2593" t="s">
        <v>131</v>
      </c>
      <c r="C2593" t="s">
        <v>132</v>
      </c>
      <c r="D2593" t="s">
        <v>97</v>
      </c>
      <c r="E2593">
        <v>17.43</v>
      </c>
      <c r="F2593">
        <v>145.31</v>
      </c>
      <c r="G2593" s="2">
        <v>-17.716670000000001</v>
      </c>
      <c r="H2593" s="2">
        <v>145.51667</v>
      </c>
      <c r="I2593">
        <v>850</v>
      </c>
      <c r="J2593" t="s">
        <v>6</v>
      </c>
      <c r="K2593" s="1">
        <v>32336</v>
      </c>
      <c r="L2593" t="s">
        <v>140</v>
      </c>
      <c r="M2593" t="s">
        <v>51</v>
      </c>
      <c r="N2593" t="s">
        <v>14</v>
      </c>
      <c r="O2593" t="s">
        <v>16</v>
      </c>
      <c r="P2593" t="s">
        <v>27</v>
      </c>
      <c r="Q2593">
        <v>3</v>
      </c>
      <c r="R2593">
        <v>17.920000000000002</v>
      </c>
      <c r="S2593">
        <f t="shared" si="131"/>
        <v>69734</v>
      </c>
      <c r="T2593">
        <f t="shared" si="132"/>
        <v>36224</v>
      </c>
      <c r="U2593">
        <f t="shared" si="133"/>
        <v>1.925077296819788</v>
      </c>
      <c r="V2593">
        <v>322</v>
      </c>
      <c r="W2593">
        <v>321</v>
      </c>
    </row>
    <row r="2594" spans="1:23" hidden="1" x14ac:dyDescent="0.2">
      <c r="A2594">
        <v>47</v>
      </c>
      <c r="B2594" t="s">
        <v>131</v>
      </c>
      <c r="C2594" t="s">
        <v>132</v>
      </c>
      <c r="D2594" t="s">
        <v>97</v>
      </c>
      <c r="E2594">
        <v>17.43</v>
      </c>
      <c r="F2594">
        <v>145.31</v>
      </c>
      <c r="G2594" s="2">
        <v>-17.716670000000001</v>
      </c>
      <c r="H2594" s="2">
        <v>145.51667</v>
      </c>
      <c r="I2594">
        <v>850</v>
      </c>
      <c r="J2594" t="s">
        <v>6</v>
      </c>
      <c r="K2594" s="1">
        <v>32336</v>
      </c>
      <c r="L2594" t="s">
        <v>140</v>
      </c>
      <c r="M2594" t="s">
        <v>51</v>
      </c>
      <c r="N2594" t="s">
        <v>14</v>
      </c>
      <c r="O2594" t="s">
        <v>16</v>
      </c>
      <c r="P2594" t="s">
        <v>27</v>
      </c>
      <c r="Q2594">
        <v>4</v>
      </c>
      <c r="R2594">
        <v>15.86</v>
      </c>
      <c r="S2594">
        <f t="shared" si="131"/>
        <v>69734</v>
      </c>
      <c r="T2594">
        <f t="shared" si="132"/>
        <v>36224</v>
      </c>
      <c r="U2594">
        <f t="shared" si="133"/>
        <v>1.925077296819788</v>
      </c>
      <c r="V2594">
        <v>322</v>
      </c>
      <c r="W2594">
        <v>321</v>
      </c>
    </row>
    <row r="2595" spans="1:23" hidden="1" x14ac:dyDescent="0.2">
      <c r="A2595">
        <v>47</v>
      </c>
      <c r="B2595" t="s">
        <v>131</v>
      </c>
      <c r="C2595" t="s">
        <v>132</v>
      </c>
      <c r="D2595" t="s">
        <v>97</v>
      </c>
      <c r="E2595">
        <v>17.43</v>
      </c>
      <c r="F2595">
        <v>145.31</v>
      </c>
      <c r="G2595" s="2">
        <v>-17.716670000000001</v>
      </c>
      <c r="H2595" s="2">
        <v>145.51667</v>
      </c>
      <c r="I2595">
        <v>850</v>
      </c>
      <c r="J2595" t="s">
        <v>6</v>
      </c>
      <c r="K2595" s="1">
        <v>32336</v>
      </c>
      <c r="L2595" t="s">
        <v>140</v>
      </c>
      <c r="M2595" t="s">
        <v>51</v>
      </c>
      <c r="N2595" t="s">
        <v>14</v>
      </c>
      <c r="O2595" t="s">
        <v>16</v>
      </c>
      <c r="P2595" t="s">
        <v>27</v>
      </c>
      <c r="Q2595">
        <v>5</v>
      </c>
      <c r="R2595">
        <v>18.059999999999999</v>
      </c>
      <c r="S2595">
        <f t="shared" si="131"/>
        <v>69734</v>
      </c>
      <c r="T2595">
        <f t="shared" si="132"/>
        <v>36224</v>
      </c>
      <c r="U2595">
        <f t="shared" si="133"/>
        <v>1.925077296819788</v>
      </c>
      <c r="V2595">
        <v>322</v>
      </c>
      <c r="W2595">
        <v>321</v>
      </c>
    </row>
    <row r="2596" spans="1:23" hidden="1" x14ac:dyDescent="0.2">
      <c r="A2596">
        <v>47</v>
      </c>
      <c r="B2596" t="s">
        <v>131</v>
      </c>
      <c r="C2596" t="s">
        <v>132</v>
      </c>
      <c r="D2596" t="s">
        <v>97</v>
      </c>
      <c r="E2596">
        <v>17.43</v>
      </c>
      <c r="F2596">
        <v>145.31</v>
      </c>
      <c r="G2596" s="2">
        <v>-17.716670000000001</v>
      </c>
      <c r="H2596" s="2">
        <v>145.51667</v>
      </c>
      <c r="I2596">
        <v>850</v>
      </c>
      <c r="J2596" t="s">
        <v>6</v>
      </c>
      <c r="K2596" s="1">
        <v>32336</v>
      </c>
      <c r="L2596" t="s">
        <v>140</v>
      </c>
      <c r="M2596" t="s">
        <v>51</v>
      </c>
      <c r="N2596" t="s">
        <v>14</v>
      </c>
      <c r="O2596" t="s">
        <v>16</v>
      </c>
      <c r="P2596" t="s">
        <v>27</v>
      </c>
      <c r="Q2596">
        <v>6</v>
      </c>
      <c r="R2596">
        <v>15.98</v>
      </c>
      <c r="S2596">
        <f t="shared" si="131"/>
        <v>69734</v>
      </c>
      <c r="T2596">
        <f t="shared" si="132"/>
        <v>36224</v>
      </c>
      <c r="U2596">
        <f t="shared" si="133"/>
        <v>1.925077296819788</v>
      </c>
      <c r="V2596">
        <v>322</v>
      </c>
      <c r="W2596">
        <v>321</v>
      </c>
    </row>
    <row r="2597" spans="1:23" hidden="1" x14ac:dyDescent="0.2">
      <c r="A2597">
        <v>47</v>
      </c>
      <c r="B2597" t="s">
        <v>131</v>
      </c>
      <c r="C2597" t="s">
        <v>132</v>
      </c>
      <c r="D2597" t="s">
        <v>97</v>
      </c>
      <c r="E2597">
        <v>17.43</v>
      </c>
      <c r="F2597">
        <v>145.31</v>
      </c>
      <c r="G2597" s="2">
        <v>-17.716670000000001</v>
      </c>
      <c r="H2597" s="2">
        <v>145.51667</v>
      </c>
      <c r="I2597">
        <v>850</v>
      </c>
      <c r="J2597" t="s">
        <v>6</v>
      </c>
      <c r="K2597" s="1">
        <v>32336</v>
      </c>
      <c r="L2597" t="s">
        <v>140</v>
      </c>
      <c r="M2597" t="s">
        <v>51</v>
      </c>
      <c r="N2597" t="s">
        <v>14</v>
      </c>
      <c r="O2597" t="s">
        <v>18</v>
      </c>
      <c r="P2597" t="s">
        <v>27</v>
      </c>
      <c r="Q2597">
        <v>1</v>
      </c>
      <c r="R2597">
        <v>4.7</v>
      </c>
      <c r="S2597">
        <f t="shared" si="131"/>
        <v>69734</v>
      </c>
      <c r="T2597">
        <f t="shared" si="132"/>
        <v>36224</v>
      </c>
      <c r="U2597">
        <f t="shared" si="133"/>
        <v>1.925077296819788</v>
      </c>
      <c r="V2597">
        <v>322</v>
      </c>
      <c r="W2597">
        <v>321</v>
      </c>
    </row>
    <row r="2598" spans="1:23" hidden="1" x14ac:dyDescent="0.2">
      <c r="A2598">
        <v>47</v>
      </c>
      <c r="B2598" t="s">
        <v>131</v>
      </c>
      <c r="C2598" t="s">
        <v>132</v>
      </c>
      <c r="D2598" t="s">
        <v>97</v>
      </c>
      <c r="E2598">
        <v>17.43</v>
      </c>
      <c r="F2598">
        <v>145.31</v>
      </c>
      <c r="G2598" s="2">
        <v>-17.716670000000001</v>
      </c>
      <c r="H2598" s="2">
        <v>145.51667</v>
      </c>
      <c r="I2598">
        <v>850</v>
      </c>
      <c r="J2598" t="s">
        <v>6</v>
      </c>
      <c r="K2598" s="1">
        <v>32336</v>
      </c>
      <c r="L2598" t="s">
        <v>140</v>
      </c>
      <c r="M2598" t="s">
        <v>51</v>
      </c>
      <c r="N2598" t="s">
        <v>14</v>
      </c>
      <c r="O2598" t="s">
        <v>18</v>
      </c>
      <c r="P2598" t="s">
        <v>27</v>
      </c>
      <c r="Q2598">
        <v>2</v>
      </c>
      <c r="R2598">
        <v>6.48</v>
      </c>
      <c r="S2598">
        <f t="shared" si="131"/>
        <v>69734</v>
      </c>
      <c r="T2598">
        <f t="shared" si="132"/>
        <v>36224</v>
      </c>
      <c r="U2598">
        <f t="shared" si="133"/>
        <v>1.925077296819788</v>
      </c>
      <c r="V2598">
        <v>322</v>
      </c>
      <c r="W2598">
        <v>321</v>
      </c>
    </row>
    <row r="2599" spans="1:23" hidden="1" x14ac:dyDescent="0.2">
      <c r="A2599">
        <v>47</v>
      </c>
      <c r="B2599" t="s">
        <v>131</v>
      </c>
      <c r="C2599" t="s">
        <v>132</v>
      </c>
      <c r="D2599" t="s">
        <v>97</v>
      </c>
      <c r="E2599">
        <v>17.43</v>
      </c>
      <c r="F2599">
        <v>145.31</v>
      </c>
      <c r="G2599" s="2">
        <v>-17.716670000000001</v>
      </c>
      <c r="H2599" s="2">
        <v>145.51667</v>
      </c>
      <c r="I2599">
        <v>850</v>
      </c>
      <c r="J2599" t="s">
        <v>6</v>
      </c>
      <c r="K2599" s="1">
        <v>32336</v>
      </c>
      <c r="L2599" t="s">
        <v>140</v>
      </c>
      <c r="M2599" t="s">
        <v>51</v>
      </c>
      <c r="N2599" t="s">
        <v>14</v>
      </c>
      <c r="O2599" t="s">
        <v>18</v>
      </c>
      <c r="P2599" t="s">
        <v>27</v>
      </c>
      <c r="Q2599">
        <v>3</v>
      </c>
      <c r="R2599">
        <v>6.25</v>
      </c>
      <c r="S2599">
        <f t="shared" si="131"/>
        <v>69734</v>
      </c>
      <c r="T2599">
        <f t="shared" si="132"/>
        <v>36224</v>
      </c>
      <c r="U2599">
        <f t="shared" si="133"/>
        <v>1.925077296819788</v>
      </c>
      <c r="V2599">
        <v>322</v>
      </c>
      <c r="W2599">
        <v>321</v>
      </c>
    </row>
    <row r="2600" spans="1:23" hidden="1" x14ac:dyDescent="0.2">
      <c r="A2600">
        <v>47</v>
      </c>
      <c r="B2600" t="s">
        <v>131</v>
      </c>
      <c r="C2600" t="s">
        <v>132</v>
      </c>
      <c r="D2600" t="s">
        <v>97</v>
      </c>
      <c r="E2600">
        <v>17.43</v>
      </c>
      <c r="F2600">
        <v>145.31</v>
      </c>
      <c r="G2600" s="2">
        <v>-17.716670000000001</v>
      </c>
      <c r="H2600" s="2">
        <v>145.51667</v>
      </c>
      <c r="I2600">
        <v>850</v>
      </c>
      <c r="J2600" t="s">
        <v>6</v>
      </c>
      <c r="K2600" s="1">
        <v>32336</v>
      </c>
      <c r="L2600" t="s">
        <v>140</v>
      </c>
      <c r="M2600" t="s">
        <v>51</v>
      </c>
      <c r="N2600" t="s">
        <v>14</v>
      </c>
      <c r="O2600" t="s">
        <v>18</v>
      </c>
      <c r="P2600" t="s">
        <v>27</v>
      </c>
      <c r="Q2600">
        <v>4</v>
      </c>
      <c r="R2600">
        <v>5.34</v>
      </c>
      <c r="S2600">
        <f t="shared" si="131"/>
        <v>69734</v>
      </c>
      <c r="T2600">
        <f t="shared" si="132"/>
        <v>36224</v>
      </c>
      <c r="U2600">
        <f t="shared" si="133"/>
        <v>1.925077296819788</v>
      </c>
      <c r="V2600">
        <v>322</v>
      </c>
      <c r="W2600">
        <v>321</v>
      </c>
    </row>
    <row r="2601" spans="1:23" hidden="1" x14ac:dyDescent="0.2">
      <c r="A2601">
        <v>47</v>
      </c>
      <c r="B2601" t="s">
        <v>131</v>
      </c>
      <c r="C2601" t="s">
        <v>132</v>
      </c>
      <c r="D2601" t="s">
        <v>97</v>
      </c>
      <c r="E2601">
        <v>17.43</v>
      </c>
      <c r="F2601">
        <v>145.31</v>
      </c>
      <c r="G2601" s="2">
        <v>-17.716670000000001</v>
      </c>
      <c r="H2601" s="2">
        <v>145.51667</v>
      </c>
      <c r="I2601">
        <v>850</v>
      </c>
      <c r="J2601" t="s">
        <v>6</v>
      </c>
      <c r="K2601" s="1">
        <v>32336</v>
      </c>
      <c r="L2601" t="s">
        <v>140</v>
      </c>
      <c r="M2601" t="s">
        <v>51</v>
      </c>
      <c r="N2601" t="s">
        <v>14</v>
      </c>
      <c r="O2601" t="s">
        <v>18</v>
      </c>
      <c r="P2601" t="s">
        <v>27</v>
      </c>
      <c r="Q2601">
        <v>5</v>
      </c>
      <c r="R2601">
        <v>3.67</v>
      </c>
      <c r="S2601">
        <f t="shared" si="131"/>
        <v>69734</v>
      </c>
      <c r="T2601">
        <f t="shared" si="132"/>
        <v>36224</v>
      </c>
      <c r="U2601">
        <f t="shared" si="133"/>
        <v>1.925077296819788</v>
      </c>
      <c r="V2601">
        <v>322</v>
      </c>
      <c r="W2601">
        <v>321</v>
      </c>
    </row>
    <row r="2602" spans="1:23" hidden="1" x14ac:dyDescent="0.2">
      <c r="A2602">
        <v>47</v>
      </c>
      <c r="B2602" t="s">
        <v>131</v>
      </c>
      <c r="C2602" t="s">
        <v>132</v>
      </c>
      <c r="D2602" t="s">
        <v>97</v>
      </c>
      <c r="E2602">
        <v>17.43</v>
      </c>
      <c r="F2602">
        <v>145.31</v>
      </c>
      <c r="G2602" s="2">
        <v>-17.716670000000001</v>
      </c>
      <c r="H2602" s="2">
        <v>145.51667</v>
      </c>
      <c r="I2602">
        <v>850</v>
      </c>
      <c r="J2602" t="s">
        <v>6</v>
      </c>
      <c r="K2602" s="1">
        <v>32336</v>
      </c>
      <c r="L2602" t="s">
        <v>140</v>
      </c>
      <c r="M2602" t="s">
        <v>51</v>
      </c>
      <c r="N2602" t="s">
        <v>14</v>
      </c>
      <c r="O2602" t="s">
        <v>18</v>
      </c>
      <c r="P2602" t="s">
        <v>27</v>
      </c>
      <c r="Q2602">
        <v>6</v>
      </c>
      <c r="R2602">
        <v>5.64</v>
      </c>
      <c r="S2602">
        <f t="shared" si="131"/>
        <v>69734</v>
      </c>
      <c r="T2602">
        <f t="shared" si="132"/>
        <v>36224</v>
      </c>
      <c r="U2602">
        <f t="shared" si="133"/>
        <v>1.925077296819788</v>
      </c>
      <c r="V2602">
        <v>322</v>
      </c>
      <c r="W2602">
        <v>321</v>
      </c>
    </row>
    <row r="2603" spans="1:23" hidden="1" x14ac:dyDescent="0.2">
      <c r="A2603">
        <v>47</v>
      </c>
      <c r="B2603" t="s">
        <v>131</v>
      </c>
      <c r="C2603" t="s">
        <v>132</v>
      </c>
      <c r="D2603" t="s">
        <v>97</v>
      </c>
      <c r="E2603">
        <v>17.43</v>
      </c>
      <c r="F2603">
        <v>145.31</v>
      </c>
      <c r="G2603" s="2">
        <v>-17.716670000000001</v>
      </c>
      <c r="H2603" s="2">
        <v>145.51667</v>
      </c>
      <c r="I2603">
        <v>850</v>
      </c>
      <c r="J2603" t="s">
        <v>6</v>
      </c>
      <c r="K2603" s="1">
        <v>32336</v>
      </c>
      <c r="L2603" t="s">
        <v>140</v>
      </c>
      <c r="M2603" t="s">
        <v>51</v>
      </c>
      <c r="N2603" t="s">
        <v>14</v>
      </c>
      <c r="O2603" t="s">
        <v>19</v>
      </c>
      <c r="P2603" t="s">
        <v>27</v>
      </c>
      <c r="Q2603">
        <v>1</v>
      </c>
      <c r="R2603">
        <v>9.14</v>
      </c>
      <c r="S2603">
        <f t="shared" si="131"/>
        <v>69734</v>
      </c>
      <c r="T2603">
        <f t="shared" si="132"/>
        <v>36224</v>
      </c>
      <c r="U2603">
        <f t="shared" si="133"/>
        <v>1.925077296819788</v>
      </c>
      <c r="V2603">
        <v>322</v>
      </c>
      <c r="W2603">
        <v>321</v>
      </c>
    </row>
    <row r="2604" spans="1:23" hidden="1" x14ac:dyDescent="0.2">
      <c r="A2604">
        <v>47</v>
      </c>
      <c r="B2604" t="s">
        <v>131</v>
      </c>
      <c r="C2604" t="s">
        <v>132</v>
      </c>
      <c r="D2604" t="s">
        <v>97</v>
      </c>
      <c r="E2604">
        <v>17.43</v>
      </c>
      <c r="F2604">
        <v>145.31</v>
      </c>
      <c r="G2604" s="2">
        <v>-17.716670000000001</v>
      </c>
      <c r="H2604" s="2">
        <v>145.51667</v>
      </c>
      <c r="I2604">
        <v>850</v>
      </c>
      <c r="J2604" t="s">
        <v>6</v>
      </c>
      <c r="K2604" s="1">
        <v>32336</v>
      </c>
      <c r="L2604" t="s">
        <v>140</v>
      </c>
      <c r="M2604" t="s">
        <v>51</v>
      </c>
      <c r="N2604" t="s">
        <v>14</v>
      </c>
      <c r="O2604" t="s">
        <v>19</v>
      </c>
      <c r="P2604" t="s">
        <v>27</v>
      </c>
      <c r="Q2604">
        <v>2</v>
      </c>
      <c r="R2604">
        <v>8.2799999999999994</v>
      </c>
      <c r="S2604">
        <f t="shared" si="131"/>
        <v>69734</v>
      </c>
      <c r="T2604">
        <f t="shared" si="132"/>
        <v>36224</v>
      </c>
      <c r="U2604">
        <f t="shared" si="133"/>
        <v>1.925077296819788</v>
      </c>
      <c r="V2604">
        <v>322</v>
      </c>
      <c r="W2604">
        <v>321</v>
      </c>
    </row>
    <row r="2605" spans="1:23" hidden="1" x14ac:dyDescent="0.2">
      <c r="A2605">
        <v>47</v>
      </c>
      <c r="B2605" t="s">
        <v>131</v>
      </c>
      <c r="C2605" t="s">
        <v>132</v>
      </c>
      <c r="D2605" t="s">
        <v>97</v>
      </c>
      <c r="E2605">
        <v>17.43</v>
      </c>
      <c r="F2605">
        <v>145.31</v>
      </c>
      <c r="G2605" s="2">
        <v>-17.716670000000001</v>
      </c>
      <c r="H2605" s="2">
        <v>145.51667</v>
      </c>
      <c r="I2605">
        <v>850</v>
      </c>
      <c r="J2605" t="s">
        <v>6</v>
      </c>
      <c r="K2605" s="1">
        <v>32336</v>
      </c>
      <c r="L2605" t="s">
        <v>140</v>
      </c>
      <c r="M2605" t="s">
        <v>51</v>
      </c>
      <c r="N2605" t="s">
        <v>14</v>
      </c>
      <c r="O2605" t="s">
        <v>19</v>
      </c>
      <c r="P2605" t="s">
        <v>27</v>
      </c>
      <c r="Q2605">
        <v>3</v>
      </c>
      <c r="R2605">
        <v>8.64</v>
      </c>
      <c r="S2605">
        <f t="shared" si="131"/>
        <v>69734</v>
      </c>
      <c r="T2605">
        <f t="shared" si="132"/>
        <v>36224</v>
      </c>
      <c r="U2605">
        <f t="shared" si="133"/>
        <v>1.925077296819788</v>
      </c>
      <c r="V2605">
        <v>322</v>
      </c>
      <c r="W2605">
        <v>321</v>
      </c>
    </row>
    <row r="2606" spans="1:23" hidden="1" x14ac:dyDescent="0.2">
      <c r="A2606">
        <v>47</v>
      </c>
      <c r="B2606" t="s">
        <v>131</v>
      </c>
      <c r="C2606" t="s">
        <v>132</v>
      </c>
      <c r="D2606" t="s">
        <v>97</v>
      </c>
      <c r="E2606">
        <v>17.43</v>
      </c>
      <c r="F2606">
        <v>145.31</v>
      </c>
      <c r="G2606" s="2">
        <v>-17.716670000000001</v>
      </c>
      <c r="H2606" s="2">
        <v>145.51667</v>
      </c>
      <c r="I2606">
        <v>850</v>
      </c>
      <c r="J2606" t="s">
        <v>6</v>
      </c>
      <c r="K2606" s="1">
        <v>32336</v>
      </c>
      <c r="L2606" t="s">
        <v>140</v>
      </c>
      <c r="M2606" t="s">
        <v>51</v>
      </c>
      <c r="N2606" t="s">
        <v>14</v>
      </c>
      <c r="O2606" t="s">
        <v>19</v>
      </c>
      <c r="P2606" t="s">
        <v>27</v>
      </c>
      <c r="Q2606">
        <v>4</v>
      </c>
      <c r="R2606">
        <v>9.0399999999999991</v>
      </c>
      <c r="S2606">
        <f t="shared" si="131"/>
        <v>69734</v>
      </c>
      <c r="T2606">
        <f t="shared" si="132"/>
        <v>36224</v>
      </c>
      <c r="U2606">
        <f t="shared" si="133"/>
        <v>1.925077296819788</v>
      </c>
      <c r="V2606">
        <v>322</v>
      </c>
      <c r="W2606">
        <v>321</v>
      </c>
    </row>
    <row r="2607" spans="1:23" hidden="1" x14ac:dyDescent="0.2">
      <c r="A2607">
        <v>47</v>
      </c>
      <c r="B2607" t="s">
        <v>131</v>
      </c>
      <c r="C2607" t="s">
        <v>132</v>
      </c>
      <c r="D2607" t="s">
        <v>97</v>
      </c>
      <c r="E2607">
        <v>17.43</v>
      </c>
      <c r="F2607">
        <v>145.31</v>
      </c>
      <c r="G2607" s="2">
        <v>-17.716670000000001</v>
      </c>
      <c r="H2607" s="2">
        <v>145.51667</v>
      </c>
      <c r="I2607">
        <v>850</v>
      </c>
      <c r="J2607" t="s">
        <v>6</v>
      </c>
      <c r="K2607" s="1">
        <v>32336</v>
      </c>
      <c r="L2607" t="s">
        <v>140</v>
      </c>
      <c r="M2607" t="s">
        <v>51</v>
      </c>
      <c r="N2607" t="s">
        <v>14</v>
      </c>
      <c r="O2607" t="s">
        <v>19</v>
      </c>
      <c r="P2607" t="s">
        <v>27</v>
      </c>
      <c r="Q2607">
        <v>5</v>
      </c>
      <c r="R2607">
        <v>11.17</v>
      </c>
      <c r="S2607">
        <f t="shared" si="131"/>
        <v>69734</v>
      </c>
      <c r="T2607">
        <f t="shared" si="132"/>
        <v>36224</v>
      </c>
      <c r="U2607">
        <f t="shared" si="133"/>
        <v>1.925077296819788</v>
      </c>
      <c r="V2607">
        <v>322</v>
      </c>
      <c r="W2607">
        <v>321</v>
      </c>
    </row>
    <row r="2608" spans="1:23" hidden="1" x14ac:dyDescent="0.2">
      <c r="A2608">
        <v>47</v>
      </c>
      <c r="B2608" t="s">
        <v>131</v>
      </c>
      <c r="C2608" t="s">
        <v>132</v>
      </c>
      <c r="D2608" t="s">
        <v>97</v>
      </c>
      <c r="E2608">
        <v>17.43</v>
      </c>
      <c r="F2608">
        <v>145.31</v>
      </c>
      <c r="G2608" s="2">
        <v>-17.716670000000001</v>
      </c>
      <c r="H2608" s="2">
        <v>145.51667</v>
      </c>
      <c r="I2608">
        <v>850</v>
      </c>
      <c r="J2608" t="s">
        <v>6</v>
      </c>
      <c r="K2608" s="1">
        <v>32336</v>
      </c>
      <c r="L2608" t="s">
        <v>140</v>
      </c>
      <c r="M2608" t="s">
        <v>51</v>
      </c>
      <c r="N2608" t="s">
        <v>14</v>
      </c>
      <c r="O2608" t="s">
        <v>19</v>
      </c>
      <c r="P2608" t="s">
        <v>27</v>
      </c>
      <c r="Q2608">
        <v>6</v>
      </c>
      <c r="R2608">
        <v>7.56</v>
      </c>
      <c r="S2608">
        <f t="shared" si="131"/>
        <v>69734</v>
      </c>
      <c r="T2608">
        <f t="shared" si="132"/>
        <v>36224</v>
      </c>
      <c r="U2608">
        <f t="shared" si="133"/>
        <v>1.925077296819788</v>
      </c>
      <c r="V2608">
        <v>322</v>
      </c>
      <c r="W2608">
        <v>321</v>
      </c>
    </row>
    <row r="2609" spans="1:23" hidden="1" x14ac:dyDescent="0.2">
      <c r="A2609">
        <v>47</v>
      </c>
      <c r="B2609" t="s">
        <v>131</v>
      </c>
      <c r="C2609" t="s">
        <v>132</v>
      </c>
      <c r="D2609" t="s">
        <v>97</v>
      </c>
      <c r="E2609">
        <v>17.43</v>
      </c>
      <c r="F2609">
        <v>145.31</v>
      </c>
      <c r="G2609" s="2">
        <v>-17.716670000000001</v>
      </c>
      <c r="H2609" s="2">
        <v>145.51667</v>
      </c>
      <c r="I2609">
        <v>850</v>
      </c>
      <c r="J2609" t="s">
        <v>6</v>
      </c>
      <c r="K2609" s="1">
        <v>32336</v>
      </c>
      <c r="L2609" t="s">
        <v>140</v>
      </c>
      <c r="M2609" t="s">
        <v>51</v>
      </c>
      <c r="N2609" t="s">
        <v>24</v>
      </c>
      <c r="O2609" t="s">
        <v>15</v>
      </c>
      <c r="P2609" t="s">
        <v>26</v>
      </c>
      <c r="Q2609">
        <v>1</v>
      </c>
      <c r="R2609">
        <v>49.75</v>
      </c>
      <c r="S2609">
        <f t="shared" si="131"/>
        <v>69734</v>
      </c>
      <c r="T2609">
        <f t="shared" si="132"/>
        <v>36224</v>
      </c>
      <c r="U2609">
        <f t="shared" si="133"/>
        <v>1.925077296819788</v>
      </c>
      <c r="V2609">
        <v>322</v>
      </c>
      <c r="W2609">
        <v>321</v>
      </c>
    </row>
    <row r="2610" spans="1:23" hidden="1" x14ac:dyDescent="0.2">
      <c r="A2610">
        <v>47</v>
      </c>
      <c r="B2610" t="s">
        <v>131</v>
      </c>
      <c r="C2610" t="s">
        <v>132</v>
      </c>
      <c r="D2610" t="s">
        <v>97</v>
      </c>
      <c r="E2610">
        <v>17.43</v>
      </c>
      <c r="F2610">
        <v>145.31</v>
      </c>
      <c r="G2610" s="2">
        <v>-17.716670000000001</v>
      </c>
      <c r="H2610" s="2">
        <v>145.51667</v>
      </c>
      <c r="I2610">
        <v>850</v>
      </c>
      <c r="J2610" t="s">
        <v>6</v>
      </c>
      <c r="K2610" s="1">
        <v>32336</v>
      </c>
      <c r="L2610" t="s">
        <v>140</v>
      </c>
      <c r="M2610" t="s">
        <v>51</v>
      </c>
      <c r="N2610" t="s">
        <v>24</v>
      </c>
      <c r="O2610" t="s">
        <v>15</v>
      </c>
      <c r="P2610" t="s">
        <v>26</v>
      </c>
      <c r="Q2610">
        <v>2</v>
      </c>
      <c r="R2610">
        <v>47.12</v>
      </c>
      <c r="S2610">
        <f t="shared" si="131"/>
        <v>69734</v>
      </c>
      <c r="T2610">
        <f t="shared" si="132"/>
        <v>36224</v>
      </c>
      <c r="U2610">
        <f t="shared" si="133"/>
        <v>1.925077296819788</v>
      </c>
      <c r="V2610">
        <v>322</v>
      </c>
      <c r="W2610">
        <v>321</v>
      </c>
    </row>
    <row r="2611" spans="1:23" hidden="1" x14ac:dyDescent="0.2">
      <c r="A2611">
        <v>47</v>
      </c>
      <c r="B2611" t="s">
        <v>131</v>
      </c>
      <c r="C2611" t="s">
        <v>132</v>
      </c>
      <c r="D2611" t="s">
        <v>97</v>
      </c>
      <c r="E2611">
        <v>17.43</v>
      </c>
      <c r="F2611">
        <v>145.31</v>
      </c>
      <c r="G2611" s="2">
        <v>-17.716670000000001</v>
      </c>
      <c r="H2611" s="2">
        <v>145.51667</v>
      </c>
      <c r="I2611">
        <v>850</v>
      </c>
      <c r="J2611" t="s">
        <v>6</v>
      </c>
      <c r="K2611" s="1">
        <v>32336</v>
      </c>
      <c r="L2611" t="s">
        <v>140</v>
      </c>
      <c r="M2611" t="s">
        <v>51</v>
      </c>
      <c r="N2611" t="s">
        <v>24</v>
      </c>
      <c r="O2611" t="s">
        <v>15</v>
      </c>
      <c r="P2611" t="s">
        <v>26</v>
      </c>
      <c r="Q2611">
        <v>3</v>
      </c>
      <c r="R2611">
        <v>52.18</v>
      </c>
      <c r="S2611">
        <f t="shared" si="131"/>
        <v>69734</v>
      </c>
      <c r="T2611">
        <f t="shared" si="132"/>
        <v>36224</v>
      </c>
      <c r="U2611">
        <f t="shared" si="133"/>
        <v>1.925077296819788</v>
      </c>
      <c r="V2611">
        <v>322</v>
      </c>
      <c r="W2611">
        <v>321</v>
      </c>
    </row>
    <row r="2612" spans="1:23" hidden="1" x14ac:dyDescent="0.2">
      <c r="A2612">
        <v>47</v>
      </c>
      <c r="B2612" t="s">
        <v>131</v>
      </c>
      <c r="C2612" t="s">
        <v>132</v>
      </c>
      <c r="D2612" t="s">
        <v>97</v>
      </c>
      <c r="E2612">
        <v>17.43</v>
      </c>
      <c r="F2612">
        <v>145.31</v>
      </c>
      <c r="G2612" s="2">
        <v>-17.716670000000001</v>
      </c>
      <c r="H2612" s="2">
        <v>145.51667</v>
      </c>
      <c r="I2612">
        <v>850</v>
      </c>
      <c r="J2612" t="s">
        <v>6</v>
      </c>
      <c r="K2612" s="1">
        <v>32336</v>
      </c>
      <c r="L2612" t="s">
        <v>140</v>
      </c>
      <c r="M2612" t="s">
        <v>51</v>
      </c>
      <c r="N2612" t="s">
        <v>24</v>
      </c>
      <c r="O2612" t="s">
        <v>15</v>
      </c>
      <c r="P2612" t="s">
        <v>26</v>
      </c>
      <c r="Q2612">
        <v>4</v>
      </c>
      <c r="R2612">
        <v>48.97</v>
      </c>
      <c r="S2612">
        <f t="shared" si="131"/>
        <v>69734</v>
      </c>
      <c r="T2612">
        <f t="shared" si="132"/>
        <v>36224</v>
      </c>
      <c r="U2612">
        <f t="shared" si="133"/>
        <v>1.925077296819788</v>
      </c>
      <c r="V2612">
        <v>322</v>
      </c>
      <c r="W2612">
        <v>321</v>
      </c>
    </row>
    <row r="2613" spans="1:23" hidden="1" x14ac:dyDescent="0.2">
      <c r="A2613">
        <v>47</v>
      </c>
      <c r="B2613" t="s">
        <v>131</v>
      </c>
      <c r="C2613" t="s">
        <v>132</v>
      </c>
      <c r="D2613" t="s">
        <v>97</v>
      </c>
      <c r="E2613">
        <v>17.43</v>
      </c>
      <c r="F2613">
        <v>145.31</v>
      </c>
      <c r="G2613" s="2">
        <v>-17.716670000000001</v>
      </c>
      <c r="H2613" s="2">
        <v>145.51667</v>
      </c>
      <c r="I2613">
        <v>850</v>
      </c>
      <c r="J2613" t="s">
        <v>6</v>
      </c>
      <c r="K2613" s="1">
        <v>32336</v>
      </c>
      <c r="L2613" t="s">
        <v>140</v>
      </c>
      <c r="M2613" t="s">
        <v>51</v>
      </c>
      <c r="N2613" t="s">
        <v>24</v>
      </c>
      <c r="O2613" t="s">
        <v>15</v>
      </c>
      <c r="P2613" t="s">
        <v>26</v>
      </c>
      <c r="Q2613">
        <v>5</v>
      </c>
      <c r="R2613">
        <v>41.16</v>
      </c>
      <c r="S2613">
        <f t="shared" si="131"/>
        <v>69734</v>
      </c>
      <c r="T2613">
        <f t="shared" si="132"/>
        <v>36224</v>
      </c>
      <c r="U2613">
        <f t="shared" si="133"/>
        <v>1.925077296819788</v>
      </c>
      <c r="V2613">
        <v>322</v>
      </c>
      <c r="W2613">
        <v>321</v>
      </c>
    </row>
    <row r="2614" spans="1:23" hidden="1" x14ac:dyDescent="0.2">
      <c r="A2614">
        <v>47</v>
      </c>
      <c r="B2614" t="s">
        <v>131</v>
      </c>
      <c r="C2614" t="s">
        <v>132</v>
      </c>
      <c r="D2614" t="s">
        <v>97</v>
      </c>
      <c r="E2614">
        <v>17.43</v>
      </c>
      <c r="F2614">
        <v>145.31</v>
      </c>
      <c r="G2614" s="2">
        <v>-17.716670000000001</v>
      </c>
      <c r="H2614" s="2">
        <v>145.51667</v>
      </c>
      <c r="I2614">
        <v>850</v>
      </c>
      <c r="J2614" t="s">
        <v>6</v>
      </c>
      <c r="K2614" s="1">
        <v>32336</v>
      </c>
      <c r="L2614" t="s">
        <v>140</v>
      </c>
      <c r="M2614" t="s">
        <v>51</v>
      </c>
      <c r="N2614" t="s">
        <v>24</v>
      </c>
      <c r="O2614" t="s">
        <v>15</v>
      </c>
      <c r="P2614" t="s">
        <v>26</v>
      </c>
      <c r="Q2614">
        <v>6</v>
      </c>
      <c r="R2614">
        <v>50.21</v>
      </c>
      <c r="S2614">
        <f t="shared" si="131"/>
        <v>69734</v>
      </c>
      <c r="T2614">
        <f t="shared" si="132"/>
        <v>36224</v>
      </c>
      <c r="U2614">
        <f t="shared" si="133"/>
        <v>1.925077296819788</v>
      </c>
      <c r="V2614">
        <v>322</v>
      </c>
      <c r="W2614">
        <v>321</v>
      </c>
    </row>
    <row r="2615" spans="1:23" hidden="1" x14ac:dyDescent="0.2">
      <c r="A2615">
        <v>47</v>
      </c>
      <c r="B2615" t="s">
        <v>131</v>
      </c>
      <c r="C2615" t="s">
        <v>132</v>
      </c>
      <c r="D2615" t="s">
        <v>97</v>
      </c>
      <c r="E2615">
        <v>17.43</v>
      </c>
      <c r="F2615">
        <v>145.31</v>
      </c>
      <c r="G2615" s="2">
        <v>-17.716670000000001</v>
      </c>
      <c r="H2615" s="2">
        <v>145.51667</v>
      </c>
      <c r="I2615">
        <v>850</v>
      </c>
      <c r="J2615" t="s">
        <v>6</v>
      </c>
      <c r="K2615" s="1">
        <v>32336</v>
      </c>
      <c r="L2615" t="s">
        <v>140</v>
      </c>
      <c r="M2615" t="s">
        <v>51</v>
      </c>
      <c r="N2615" t="s">
        <v>24</v>
      </c>
      <c r="O2615" t="s">
        <v>15</v>
      </c>
      <c r="P2615" t="s">
        <v>26</v>
      </c>
      <c r="Q2615">
        <v>7</v>
      </c>
      <c r="R2615">
        <v>39.36</v>
      </c>
      <c r="S2615">
        <f t="shared" si="131"/>
        <v>69734</v>
      </c>
      <c r="T2615">
        <f t="shared" si="132"/>
        <v>36224</v>
      </c>
      <c r="U2615">
        <f t="shared" si="133"/>
        <v>1.925077296819788</v>
      </c>
      <c r="V2615">
        <v>322</v>
      </c>
      <c r="W2615">
        <v>321</v>
      </c>
    </row>
    <row r="2616" spans="1:23" hidden="1" x14ac:dyDescent="0.2">
      <c r="A2616">
        <v>47</v>
      </c>
      <c r="B2616" t="s">
        <v>131</v>
      </c>
      <c r="C2616" t="s">
        <v>132</v>
      </c>
      <c r="D2616" t="s">
        <v>97</v>
      </c>
      <c r="E2616">
        <v>17.43</v>
      </c>
      <c r="F2616">
        <v>145.31</v>
      </c>
      <c r="G2616" s="2">
        <v>-17.716670000000001</v>
      </c>
      <c r="H2616" s="2">
        <v>145.51667</v>
      </c>
      <c r="I2616">
        <v>850</v>
      </c>
      <c r="J2616" t="s">
        <v>6</v>
      </c>
      <c r="K2616" s="1">
        <v>32336</v>
      </c>
      <c r="L2616" t="s">
        <v>140</v>
      </c>
      <c r="M2616" t="s">
        <v>51</v>
      </c>
      <c r="N2616" t="s">
        <v>24</v>
      </c>
      <c r="O2616" t="s">
        <v>15</v>
      </c>
      <c r="P2616" t="s">
        <v>26</v>
      </c>
      <c r="Q2616">
        <v>8</v>
      </c>
      <c r="R2616">
        <v>50.86</v>
      </c>
      <c r="S2616">
        <f t="shared" si="131"/>
        <v>69734</v>
      </c>
      <c r="T2616">
        <f t="shared" si="132"/>
        <v>36224</v>
      </c>
      <c r="U2616">
        <f t="shared" si="133"/>
        <v>1.925077296819788</v>
      </c>
      <c r="V2616">
        <v>322</v>
      </c>
      <c r="W2616">
        <v>321</v>
      </c>
    </row>
    <row r="2617" spans="1:23" hidden="1" x14ac:dyDescent="0.2">
      <c r="A2617">
        <v>47</v>
      </c>
      <c r="B2617" t="s">
        <v>131</v>
      </c>
      <c r="C2617" t="s">
        <v>132</v>
      </c>
      <c r="D2617" t="s">
        <v>97</v>
      </c>
      <c r="E2617">
        <v>17.43</v>
      </c>
      <c r="F2617">
        <v>145.31</v>
      </c>
      <c r="G2617" s="2">
        <v>-17.716670000000001</v>
      </c>
      <c r="H2617" s="2">
        <v>145.51667</v>
      </c>
      <c r="I2617">
        <v>850</v>
      </c>
      <c r="J2617" t="s">
        <v>6</v>
      </c>
      <c r="K2617" s="1">
        <v>32336</v>
      </c>
      <c r="L2617" t="s">
        <v>140</v>
      </c>
      <c r="M2617" t="s">
        <v>51</v>
      </c>
      <c r="N2617" t="s">
        <v>24</v>
      </c>
      <c r="O2617" t="s">
        <v>15</v>
      </c>
      <c r="P2617" t="s">
        <v>26</v>
      </c>
      <c r="Q2617">
        <v>9</v>
      </c>
      <c r="R2617">
        <v>36.44</v>
      </c>
      <c r="S2617">
        <f t="shared" si="131"/>
        <v>69734</v>
      </c>
      <c r="T2617">
        <f t="shared" si="132"/>
        <v>36224</v>
      </c>
      <c r="U2617">
        <f t="shared" si="133"/>
        <v>1.925077296819788</v>
      </c>
      <c r="V2617">
        <v>322</v>
      </c>
      <c r="W2617">
        <v>321</v>
      </c>
    </row>
    <row r="2618" spans="1:23" hidden="1" x14ac:dyDescent="0.2">
      <c r="A2618">
        <v>47</v>
      </c>
      <c r="B2618" t="s">
        <v>131</v>
      </c>
      <c r="C2618" t="s">
        <v>132</v>
      </c>
      <c r="D2618" t="s">
        <v>97</v>
      </c>
      <c r="E2618">
        <v>17.43</v>
      </c>
      <c r="F2618">
        <v>145.31</v>
      </c>
      <c r="G2618" s="2">
        <v>-17.716670000000001</v>
      </c>
      <c r="H2618" s="2">
        <v>145.51667</v>
      </c>
      <c r="I2618">
        <v>850</v>
      </c>
      <c r="J2618" t="s">
        <v>6</v>
      </c>
      <c r="K2618" s="1">
        <v>32336</v>
      </c>
      <c r="L2618" t="s">
        <v>140</v>
      </c>
      <c r="M2618" t="s">
        <v>51</v>
      </c>
      <c r="N2618" t="s">
        <v>24</v>
      </c>
      <c r="O2618" t="s">
        <v>15</v>
      </c>
      <c r="P2618" t="s">
        <v>26</v>
      </c>
      <c r="Q2618">
        <v>10</v>
      </c>
      <c r="R2618">
        <v>51.67</v>
      </c>
      <c r="S2618">
        <f t="shared" si="131"/>
        <v>69734</v>
      </c>
      <c r="T2618">
        <f t="shared" si="132"/>
        <v>36224</v>
      </c>
      <c r="U2618">
        <f t="shared" si="133"/>
        <v>1.925077296819788</v>
      </c>
      <c r="V2618">
        <v>322</v>
      </c>
      <c r="W2618">
        <v>321</v>
      </c>
    </row>
    <row r="2619" spans="1:23" x14ac:dyDescent="0.2">
      <c r="A2619">
        <v>47</v>
      </c>
      <c r="B2619" t="s">
        <v>131</v>
      </c>
      <c r="C2619" t="s">
        <v>132</v>
      </c>
      <c r="D2619" t="s">
        <v>97</v>
      </c>
      <c r="E2619">
        <v>17.43</v>
      </c>
      <c r="F2619">
        <v>145.31</v>
      </c>
      <c r="G2619" s="2">
        <v>-17.716670000000001</v>
      </c>
      <c r="H2619" s="2">
        <v>145.51667</v>
      </c>
      <c r="I2619">
        <v>850</v>
      </c>
      <c r="J2619" t="s">
        <v>6</v>
      </c>
      <c r="K2619" s="1">
        <v>32336</v>
      </c>
      <c r="L2619" t="s">
        <v>140</v>
      </c>
      <c r="M2619" t="s">
        <v>51</v>
      </c>
      <c r="N2619" t="s">
        <v>24</v>
      </c>
      <c r="O2619" t="s">
        <v>15</v>
      </c>
      <c r="P2619" t="s">
        <v>27</v>
      </c>
      <c r="Q2619">
        <v>1</v>
      </c>
      <c r="R2619">
        <v>37.43</v>
      </c>
      <c r="S2619">
        <f t="shared" si="131"/>
        <v>69734</v>
      </c>
      <c r="T2619">
        <f t="shared" si="132"/>
        <v>36224</v>
      </c>
      <c r="U2619">
        <f t="shared" si="133"/>
        <v>1.925077296819788</v>
      </c>
      <c r="V2619">
        <v>322</v>
      </c>
      <c r="W2619">
        <v>321</v>
      </c>
    </row>
    <row r="2620" spans="1:23" x14ac:dyDescent="0.2">
      <c r="A2620">
        <v>47</v>
      </c>
      <c r="B2620" t="s">
        <v>131</v>
      </c>
      <c r="C2620" t="s">
        <v>132</v>
      </c>
      <c r="D2620" t="s">
        <v>97</v>
      </c>
      <c r="E2620">
        <v>17.43</v>
      </c>
      <c r="F2620">
        <v>145.31</v>
      </c>
      <c r="G2620" s="2">
        <v>-17.716670000000001</v>
      </c>
      <c r="H2620" s="2">
        <v>145.51667</v>
      </c>
      <c r="I2620">
        <v>850</v>
      </c>
      <c r="J2620" t="s">
        <v>6</v>
      </c>
      <c r="K2620" s="1">
        <v>32336</v>
      </c>
      <c r="L2620" t="s">
        <v>140</v>
      </c>
      <c r="M2620" t="s">
        <v>51</v>
      </c>
      <c r="N2620" t="s">
        <v>24</v>
      </c>
      <c r="O2620" t="s">
        <v>15</v>
      </c>
      <c r="P2620" t="s">
        <v>27</v>
      </c>
      <c r="Q2620">
        <v>2</v>
      </c>
      <c r="R2620">
        <v>40.35</v>
      </c>
      <c r="S2620">
        <f t="shared" si="131"/>
        <v>69734</v>
      </c>
      <c r="T2620">
        <f t="shared" si="132"/>
        <v>36224</v>
      </c>
      <c r="U2620">
        <f t="shared" si="133"/>
        <v>1.925077296819788</v>
      </c>
      <c r="V2620">
        <v>322</v>
      </c>
      <c r="W2620">
        <v>321</v>
      </c>
    </row>
    <row r="2621" spans="1:23" x14ac:dyDescent="0.2">
      <c r="A2621">
        <v>47</v>
      </c>
      <c r="B2621" t="s">
        <v>131</v>
      </c>
      <c r="C2621" t="s">
        <v>132</v>
      </c>
      <c r="D2621" t="s">
        <v>97</v>
      </c>
      <c r="E2621">
        <v>17.43</v>
      </c>
      <c r="F2621">
        <v>145.31</v>
      </c>
      <c r="G2621" s="2">
        <v>-17.716670000000001</v>
      </c>
      <c r="H2621" s="2">
        <v>145.51667</v>
      </c>
      <c r="I2621">
        <v>850</v>
      </c>
      <c r="J2621" t="s">
        <v>6</v>
      </c>
      <c r="K2621" s="1">
        <v>32336</v>
      </c>
      <c r="L2621" t="s">
        <v>140</v>
      </c>
      <c r="M2621" t="s">
        <v>51</v>
      </c>
      <c r="N2621" t="s">
        <v>24</v>
      </c>
      <c r="O2621" t="s">
        <v>15</v>
      </c>
      <c r="P2621" t="s">
        <v>27</v>
      </c>
      <c r="Q2621">
        <v>3</v>
      </c>
      <c r="R2621">
        <v>33.130000000000003</v>
      </c>
      <c r="S2621">
        <f t="shared" si="131"/>
        <v>69734</v>
      </c>
      <c r="T2621">
        <f t="shared" si="132"/>
        <v>36224</v>
      </c>
      <c r="U2621">
        <f t="shared" si="133"/>
        <v>1.925077296819788</v>
      </c>
      <c r="V2621">
        <v>322</v>
      </c>
      <c r="W2621">
        <v>321</v>
      </c>
    </row>
    <row r="2622" spans="1:23" x14ac:dyDescent="0.2">
      <c r="A2622">
        <v>47</v>
      </c>
      <c r="B2622" t="s">
        <v>131</v>
      </c>
      <c r="C2622" t="s">
        <v>132</v>
      </c>
      <c r="D2622" t="s">
        <v>97</v>
      </c>
      <c r="E2622">
        <v>17.43</v>
      </c>
      <c r="F2622">
        <v>145.31</v>
      </c>
      <c r="G2622" s="2">
        <v>-17.716670000000001</v>
      </c>
      <c r="H2622" s="2">
        <v>145.51667</v>
      </c>
      <c r="I2622">
        <v>850</v>
      </c>
      <c r="J2622" t="s">
        <v>6</v>
      </c>
      <c r="K2622" s="1">
        <v>32336</v>
      </c>
      <c r="L2622" t="s">
        <v>140</v>
      </c>
      <c r="M2622" t="s">
        <v>51</v>
      </c>
      <c r="N2622" t="s">
        <v>24</v>
      </c>
      <c r="O2622" t="s">
        <v>15</v>
      </c>
      <c r="P2622" t="s">
        <v>27</v>
      </c>
      <c r="Q2622">
        <v>4</v>
      </c>
      <c r="R2622">
        <v>27.83</v>
      </c>
      <c r="S2622">
        <f t="shared" si="131"/>
        <v>69734</v>
      </c>
      <c r="T2622">
        <f t="shared" si="132"/>
        <v>36224</v>
      </c>
      <c r="U2622">
        <f t="shared" si="133"/>
        <v>1.925077296819788</v>
      </c>
      <c r="V2622">
        <v>322</v>
      </c>
      <c r="W2622">
        <v>321</v>
      </c>
    </row>
    <row r="2623" spans="1:23" x14ac:dyDescent="0.2">
      <c r="A2623">
        <v>47</v>
      </c>
      <c r="B2623" t="s">
        <v>131</v>
      </c>
      <c r="C2623" t="s">
        <v>132</v>
      </c>
      <c r="D2623" t="s">
        <v>97</v>
      </c>
      <c r="E2623">
        <v>17.43</v>
      </c>
      <c r="F2623">
        <v>145.31</v>
      </c>
      <c r="G2623" s="2">
        <v>-17.716670000000001</v>
      </c>
      <c r="H2623" s="2">
        <v>145.51667</v>
      </c>
      <c r="I2623">
        <v>850</v>
      </c>
      <c r="J2623" t="s">
        <v>6</v>
      </c>
      <c r="K2623" s="1">
        <v>32336</v>
      </c>
      <c r="L2623" t="s">
        <v>140</v>
      </c>
      <c r="M2623" t="s">
        <v>51</v>
      </c>
      <c r="N2623" t="s">
        <v>24</v>
      </c>
      <c r="O2623" t="s">
        <v>15</v>
      </c>
      <c r="P2623" t="s">
        <v>27</v>
      </c>
      <c r="Q2623">
        <v>5</v>
      </c>
      <c r="R2623">
        <v>26.53</v>
      </c>
      <c r="S2623">
        <f t="shared" si="131"/>
        <v>69734</v>
      </c>
      <c r="T2623">
        <f t="shared" si="132"/>
        <v>36224</v>
      </c>
      <c r="U2623">
        <f t="shared" si="133"/>
        <v>1.925077296819788</v>
      </c>
      <c r="V2623">
        <v>322</v>
      </c>
      <c r="W2623">
        <v>321</v>
      </c>
    </row>
    <row r="2624" spans="1:23" x14ac:dyDescent="0.2">
      <c r="A2624">
        <v>47</v>
      </c>
      <c r="B2624" t="s">
        <v>131</v>
      </c>
      <c r="C2624" t="s">
        <v>132</v>
      </c>
      <c r="D2624" t="s">
        <v>97</v>
      </c>
      <c r="E2624">
        <v>17.43</v>
      </c>
      <c r="F2624">
        <v>145.31</v>
      </c>
      <c r="G2624" s="2">
        <v>-17.716670000000001</v>
      </c>
      <c r="H2624" s="2">
        <v>145.51667</v>
      </c>
      <c r="I2624">
        <v>850</v>
      </c>
      <c r="J2624" t="s">
        <v>6</v>
      </c>
      <c r="K2624" s="1">
        <v>32336</v>
      </c>
      <c r="L2624" t="s">
        <v>140</v>
      </c>
      <c r="M2624" t="s">
        <v>51</v>
      </c>
      <c r="N2624" t="s">
        <v>24</v>
      </c>
      <c r="O2624" t="s">
        <v>15</v>
      </c>
      <c r="P2624" t="s">
        <v>27</v>
      </c>
      <c r="Q2624">
        <v>6</v>
      </c>
      <c r="R2624">
        <v>24.87</v>
      </c>
      <c r="S2624">
        <f t="shared" si="131"/>
        <v>69734</v>
      </c>
      <c r="T2624">
        <f t="shared" si="132"/>
        <v>36224</v>
      </c>
      <c r="U2624">
        <f t="shared" si="133"/>
        <v>1.925077296819788</v>
      </c>
      <c r="V2624">
        <v>322</v>
      </c>
      <c r="W2624">
        <v>321</v>
      </c>
    </row>
    <row r="2625" spans="1:23" x14ac:dyDescent="0.2">
      <c r="A2625">
        <v>47</v>
      </c>
      <c r="B2625" t="s">
        <v>131</v>
      </c>
      <c r="C2625" t="s">
        <v>132</v>
      </c>
      <c r="D2625" t="s">
        <v>97</v>
      </c>
      <c r="E2625">
        <v>17.43</v>
      </c>
      <c r="F2625">
        <v>145.31</v>
      </c>
      <c r="G2625" s="2">
        <v>-17.716670000000001</v>
      </c>
      <c r="H2625" s="2">
        <v>145.51667</v>
      </c>
      <c r="I2625">
        <v>850</v>
      </c>
      <c r="J2625" t="s">
        <v>6</v>
      </c>
      <c r="K2625" s="1">
        <v>32336</v>
      </c>
      <c r="L2625" t="s">
        <v>140</v>
      </c>
      <c r="M2625" t="s">
        <v>51</v>
      </c>
      <c r="N2625" t="s">
        <v>24</v>
      </c>
      <c r="O2625" t="s">
        <v>15</v>
      </c>
      <c r="P2625" t="s">
        <v>27</v>
      </c>
      <c r="Q2625">
        <v>7</v>
      </c>
      <c r="R2625">
        <v>29.56</v>
      </c>
      <c r="S2625">
        <f t="shared" si="131"/>
        <v>69734</v>
      </c>
      <c r="T2625">
        <f t="shared" si="132"/>
        <v>36224</v>
      </c>
      <c r="U2625">
        <f t="shared" si="133"/>
        <v>1.925077296819788</v>
      </c>
      <c r="V2625">
        <v>322</v>
      </c>
      <c r="W2625">
        <v>321</v>
      </c>
    </row>
    <row r="2626" spans="1:23" x14ac:dyDescent="0.2">
      <c r="A2626">
        <v>47</v>
      </c>
      <c r="B2626" t="s">
        <v>131</v>
      </c>
      <c r="C2626" t="s">
        <v>132</v>
      </c>
      <c r="D2626" t="s">
        <v>97</v>
      </c>
      <c r="E2626">
        <v>17.43</v>
      </c>
      <c r="F2626">
        <v>145.31</v>
      </c>
      <c r="G2626" s="2">
        <v>-17.716670000000001</v>
      </c>
      <c r="H2626" s="2">
        <v>145.51667</v>
      </c>
      <c r="I2626">
        <v>850</v>
      </c>
      <c r="J2626" t="s">
        <v>6</v>
      </c>
      <c r="K2626" s="1">
        <v>32336</v>
      </c>
      <c r="L2626" t="s">
        <v>140</v>
      </c>
      <c r="M2626" t="s">
        <v>51</v>
      </c>
      <c r="N2626" t="s">
        <v>24</v>
      </c>
      <c r="O2626" t="s">
        <v>15</v>
      </c>
      <c r="P2626" t="s">
        <v>27</v>
      </c>
      <c r="Q2626">
        <v>8</v>
      </c>
      <c r="R2626">
        <v>29.83</v>
      </c>
      <c r="S2626">
        <f t="shared" si="131"/>
        <v>69734</v>
      </c>
      <c r="T2626">
        <f t="shared" si="132"/>
        <v>36224</v>
      </c>
      <c r="U2626">
        <f t="shared" si="133"/>
        <v>1.925077296819788</v>
      </c>
      <c r="V2626">
        <v>322</v>
      </c>
      <c r="W2626">
        <v>321</v>
      </c>
    </row>
    <row r="2627" spans="1:23" x14ac:dyDescent="0.2">
      <c r="A2627">
        <v>47</v>
      </c>
      <c r="B2627" t="s">
        <v>131</v>
      </c>
      <c r="C2627" t="s">
        <v>132</v>
      </c>
      <c r="D2627" t="s">
        <v>97</v>
      </c>
      <c r="E2627">
        <v>17.43</v>
      </c>
      <c r="F2627">
        <v>145.31</v>
      </c>
      <c r="G2627" s="2">
        <v>-17.716670000000001</v>
      </c>
      <c r="H2627" s="2">
        <v>145.51667</v>
      </c>
      <c r="I2627">
        <v>850</v>
      </c>
      <c r="J2627" t="s">
        <v>6</v>
      </c>
      <c r="K2627" s="1">
        <v>32336</v>
      </c>
      <c r="L2627" t="s">
        <v>140</v>
      </c>
      <c r="M2627" t="s">
        <v>51</v>
      </c>
      <c r="N2627" t="s">
        <v>24</v>
      </c>
      <c r="O2627" t="s">
        <v>15</v>
      </c>
      <c r="P2627" t="s">
        <v>27</v>
      </c>
      <c r="Q2627">
        <v>9</v>
      </c>
      <c r="R2627">
        <v>32.07</v>
      </c>
      <c r="S2627">
        <f t="shared" si="131"/>
        <v>69734</v>
      </c>
      <c r="T2627">
        <f t="shared" si="132"/>
        <v>36224</v>
      </c>
      <c r="U2627">
        <f t="shared" si="133"/>
        <v>1.925077296819788</v>
      </c>
      <c r="V2627">
        <v>322</v>
      </c>
      <c r="W2627">
        <v>321</v>
      </c>
    </row>
    <row r="2628" spans="1:23" x14ac:dyDescent="0.2">
      <c r="A2628">
        <v>47</v>
      </c>
      <c r="B2628" t="s">
        <v>131</v>
      </c>
      <c r="C2628" t="s">
        <v>132</v>
      </c>
      <c r="D2628" t="s">
        <v>97</v>
      </c>
      <c r="E2628">
        <v>17.43</v>
      </c>
      <c r="F2628">
        <v>145.31</v>
      </c>
      <c r="G2628" s="2">
        <v>-17.716670000000001</v>
      </c>
      <c r="H2628" s="2">
        <v>145.51667</v>
      </c>
      <c r="I2628">
        <v>850</v>
      </c>
      <c r="J2628" t="s">
        <v>6</v>
      </c>
      <c r="K2628" s="1">
        <v>32336</v>
      </c>
      <c r="L2628" t="s">
        <v>140</v>
      </c>
      <c r="M2628" t="s">
        <v>51</v>
      </c>
      <c r="N2628" t="s">
        <v>24</v>
      </c>
      <c r="O2628" t="s">
        <v>15</v>
      </c>
      <c r="P2628" t="s">
        <v>27</v>
      </c>
      <c r="Q2628">
        <v>10</v>
      </c>
      <c r="R2628">
        <v>31.61</v>
      </c>
      <c r="S2628">
        <f t="shared" si="131"/>
        <v>69734</v>
      </c>
      <c r="T2628">
        <f t="shared" si="132"/>
        <v>36224</v>
      </c>
      <c r="U2628">
        <f t="shared" si="133"/>
        <v>1.925077296819788</v>
      </c>
      <c r="V2628">
        <v>322</v>
      </c>
      <c r="W2628">
        <v>321</v>
      </c>
    </row>
    <row r="2629" spans="1:23" x14ac:dyDescent="0.2">
      <c r="A2629">
        <v>47</v>
      </c>
      <c r="B2629" t="s">
        <v>131</v>
      </c>
      <c r="C2629" t="s">
        <v>132</v>
      </c>
      <c r="D2629" t="s">
        <v>97</v>
      </c>
      <c r="E2629">
        <v>17.43</v>
      </c>
      <c r="F2629">
        <v>145.31</v>
      </c>
      <c r="G2629" s="2">
        <v>-17.716670000000001</v>
      </c>
      <c r="H2629" s="2">
        <v>145.51667</v>
      </c>
      <c r="I2629">
        <v>850</v>
      </c>
      <c r="J2629" t="s">
        <v>6</v>
      </c>
      <c r="K2629" s="1">
        <v>32336</v>
      </c>
      <c r="L2629" t="s">
        <v>140</v>
      </c>
      <c r="M2629" t="s">
        <v>51</v>
      </c>
      <c r="N2629" t="s">
        <v>24</v>
      </c>
      <c r="O2629" t="s">
        <v>18</v>
      </c>
      <c r="P2629" t="s">
        <v>27</v>
      </c>
      <c r="Q2629">
        <v>1</v>
      </c>
      <c r="R2629">
        <v>16.3</v>
      </c>
      <c r="S2629">
        <f t="shared" si="131"/>
        <v>69734</v>
      </c>
      <c r="T2629">
        <f t="shared" si="132"/>
        <v>36224</v>
      </c>
      <c r="U2629">
        <f t="shared" si="133"/>
        <v>1.925077296819788</v>
      </c>
      <c r="V2629">
        <v>322</v>
      </c>
      <c r="W2629">
        <v>321</v>
      </c>
    </row>
    <row r="2630" spans="1:23" x14ac:dyDescent="0.2">
      <c r="A2630">
        <v>47</v>
      </c>
      <c r="B2630" t="s">
        <v>131</v>
      </c>
      <c r="C2630" t="s">
        <v>132</v>
      </c>
      <c r="D2630" t="s">
        <v>97</v>
      </c>
      <c r="E2630">
        <v>17.43</v>
      </c>
      <c r="F2630">
        <v>145.31</v>
      </c>
      <c r="G2630" s="2">
        <v>-17.716670000000001</v>
      </c>
      <c r="H2630" s="2">
        <v>145.51667</v>
      </c>
      <c r="I2630">
        <v>850</v>
      </c>
      <c r="J2630" t="s">
        <v>6</v>
      </c>
      <c r="K2630" s="1">
        <v>32336</v>
      </c>
      <c r="L2630" t="s">
        <v>140</v>
      </c>
      <c r="M2630" t="s">
        <v>51</v>
      </c>
      <c r="N2630" t="s">
        <v>24</v>
      </c>
      <c r="O2630" t="s">
        <v>18</v>
      </c>
      <c r="P2630" t="s">
        <v>27</v>
      </c>
      <c r="Q2630">
        <v>2</v>
      </c>
      <c r="R2630">
        <v>15.76</v>
      </c>
      <c r="S2630">
        <f t="shared" si="131"/>
        <v>69734</v>
      </c>
      <c r="T2630">
        <f t="shared" si="132"/>
        <v>36224</v>
      </c>
      <c r="U2630">
        <f t="shared" si="133"/>
        <v>1.925077296819788</v>
      </c>
      <c r="V2630">
        <v>322</v>
      </c>
      <c r="W2630">
        <v>321</v>
      </c>
    </row>
    <row r="2631" spans="1:23" x14ac:dyDescent="0.2">
      <c r="A2631">
        <v>47</v>
      </c>
      <c r="B2631" t="s">
        <v>131</v>
      </c>
      <c r="C2631" t="s">
        <v>132</v>
      </c>
      <c r="D2631" t="s">
        <v>97</v>
      </c>
      <c r="E2631">
        <v>17.43</v>
      </c>
      <c r="F2631">
        <v>145.31</v>
      </c>
      <c r="G2631" s="2">
        <v>-17.716670000000001</v>
      </c>
      <c r="H2631" s="2">
        <v>145.51667</v>
      </c>
      <c r="I2631">
        <v>850</v>
      </c>
      <c r="J2631" t="s">
        <v>6</v>
      </c>
      <c r="K2631" s="1">
        <v>32336</v>
      </c>
      <c r="L2631" t="s">
        <v>140</v>
      </c>
      <c r="M2631" t="s">
        <v>51</v>
      </c>
      <c r="N2631" t="s">
        <v>24</v>
      </c>
      <c r="O2631" t="s">
        <v>18</v>
      </c>
      <c r="P2631" t="s">
        <v>27</v>
      </c>
      <c r="Q2631">
        <v>3</v>
      </c>
      <c r="R2631">
        <v>20.100000000000001</v>
      </c>
      <c r="S2631">
        <f t="shared" si="131"/>
        <v>69734</v>
      </c>
      <c r="T2631">
        <f t="shared" si="132"/>
        <v>36224</v>
      </c>
      <c r="U2631">
        <f t="shared" si="133"/>
        <v>1.925077296819788</v>
      </c>
      <c r="V2631">
        <v>322</v>
      </c>
      <c r="W2631">
        <v>321</v>
      </c>
    </row>
    <row r="2632" spans="1:23" x14ac:dyDescent="0.2">
      <c r="A2632">
        <v>47</v>
      </c>
      <c r="B2632" t="s">
        <v>131</v>
      </c>
      <c r="C2632" t="s">
        <v>132</v>
      </c>
      <c r="D2632" t="s">
        <v>97</v>
      </c>
      <c r="E2632">
        <v>17.43</v>
      </c>
      <c r="F2632">
        <v>145.31</v>
      </c>
      <c r="G2632" s="2">
        <v>-17.716670000000001</v>
      </c>
      <c r="H2632" s="2">
        <v>145.51667</v>
      </c>
      <c r="I2632">
        <v>850</v>
      </c>
      <c r="J2632" t="s">
        <v>6</v>
      </c>
      <c r="K2632" s="1">
        <v>32336</v>
      </c>
      <c r="L2632" t="s">
        <v>140</v>
      </c>
      <c r="M2632" t="s">
        <v>51</v>
      </c>
      <c r="N2632" t="s">
        <v>24</v>
      </c>
      <c r="O2632" t="s">
        <v>18</v>
      </c>
      <c r="P2632" t="s">
        <v>27</v>
      </c>
      <c r="Q2632">
        <v>4</v>
      </c>
      <c r="R2632">
        <v>21.35</v>
      </c>
      <c r="S2632">
        <f t="shared" si="131"/>
        <v>69734</v>
      </c>
      <c r="T2632">
        <f t="shared" si="132"/>
        <v>36224</v>
      </c>
      <c r="U2632">
        <f t="shared" si="133"/>
        <v>1.925077296819788</v>
      </c>
      <c r="V2632">
        <v>322</v>
      </c>
      <c r="W2632">
        <v>321</v>
      </c>
    </row>
    <row r="2633" spans="1:23" x14ac:dyDescent="0.2">
      <c r="A2633">
        <v>47</v>
      </c>
      <c r="B2633" t="s">
        <v>131</v>
      </c>
      <c r="C2633" t="s">
        <v>132</v>
      </c>
      <c r="D2633" t="s">
        <v>97</v>
      </c>
      <c r="E2633">
        <v>17.43</v>
      </c>
      <c r="F2633">
        <v>145.31</v>
      </c>
      <c r="G2633" s="2">
        <v>-17.716670000000001</v>
      </c>
      <c r="H2633" s="2">
        <v>145.51667</v>
      </c>
      <c r="I2633">
        <v>850</v>
      </c>
      <c r="J2633" t="s">
        <v>6</v>
      </c>
      <c r="K2633" s="1">
        <v>32336</v>
      </c>
      <c r="L2633" t="s">
        <v>140</v>
      </c>
      <c r="M2633" t="s">
        <v>51</v>
      </c>
      <c r="N2633" t="s">
        <v>24</v>
      </c>
      <c r="O2633" t="s">
        <v>18</v>
      </c>
      <c r="P2633" t="s">
        <v>27</v>
      </c>
      <c r="Q2633">
        <v>5</v>
      </c>
      <c r="R2633">
        <v>16.170000000000002</v>
      </c>
      <c r="S2633">
        <f t="shared" si="131"/>
        <v>69734</v>
      </c>
      <c r="T2633">
        <f t="shared" si="132"/>
        <v>36224</v>
      </c>
      <c r="U2633">
        <f t="shared" si="133"/>
        <v>1.925077296819788</v>
      </c>
      <c r="V2633">
        <v>322</v>
      </c>
      <c r="W2633">
        <v>321</v>
      </c>
    </row>
    <row r="2634" spans="1:23" x14ac:dyDescent="0.2">
      <c r="A2634">
        <v>47</v>
      </c>
      <c r="B2634" t="s">
        <v>131</v>
      </c>
      <c r="C2634" t="s">
        <v>132</v>
      </c>
      <c r="D2634" t="s">
        <v>97</v>
      </c>
      <c r="E2634">
        <v>17.43</v>
      </c>
      <c r="F2634">
        <v>145.31</v>
      </c>
      <c r="G2634" s="2">
        <v>-17.716670000000001</v>
      </c>
      <c r="H2634" s="2">
        <v>145.51667</v>
      </c>
      <c r="I2634">
        <v>850</v>
      </c>
      <c r="J2634" t="s">
        <v>6</v>
      </c>
      <c r="K2634" s="1">
        <v>32336</v>
      </c>
      <c r="L2634" t="s">
        <v>140</v>
      </c>
      <c r="M2634" t="s">
        <v>51</v>
      </c>
      <c r="N2634" t="s">
        <v>24</v>
      </c>
      <c r="O2634" t="s">
        <v>18</v>
      </c>
      <c r="P2634" t="s">
        <v>27</v>
      </c>
      <c r="Q2634">
        <v>6</v>
      </c>
      <c r="R2634">
        <v>16.989999999999998</v>
      </c>
      <c r="S2634">
        <f t="shared" si="131"/>
        <v>69734</v>
      </c>
      <c r="T2634">
        <f t="shared" si="132"/>
        <v>36224</v>
      </c>
      <c r="U2634">
        <f t="shared" si="133"/>
        <v>1.925077296819788</v>
      </c>
      <c r="V2634">
        <v>322</v>
      </c>
      <c r="W2634">
        <v>321</v>
      </c>
    </row>
    <row r="2635" spans="1:23" x14ac:dyDescent="0.2">
      <c r="A2635">
        <v>47</v>
      </c>
      <c r="B2635" t="s">
        <v>131</v>
      </c>
      <c r="C2635" t="s">
        <v>132</v>
      </c>
      <c r="D2635" t="s">
        <v>97</v>
      </c>
      <c r="E2635">
        <v>17.43</v>
      </c>
      <c r="F2635">
        <v>145.31</v>
      </c>
      <c r="G2635" s="2">
        <v>-17.716670000000001</v>
      </c>
      <c r="H2635" s="2">
        <v>145.51667</v>
      </c>
      <c r="I2635">
        <v>850</v>
      </c>
      <c r="J2635" t="s">
        <v>6</v>
      </c>
      <c r="K2635" s="1">
        <v>32336</v>
      </c>
      <c r="L2635" t="s">
        <v>140</v>
      </c>
      <c r="M2635" t="s">
        <v>51</v>
      </c>
      <c r="N2635" t="s">
        <v>24</v>
      </c>
      <c r="O2635" t="s">
        <v>18</v>
      </c>
      <c r="P2635" t="s">
        <v>27</v>
      </c>
      <c r="Q2635">
        <v>7</v>
      </c>
      <c r="R2635">
        <v>16.34</v>
      </c>
      <c r="S2635">
        <f t="shared" si="131"/>
        <v>69734</v>
      </c>
      <c r="T2635">
        <f t="shared" si="132"/>
        <v>36224</v>
      </c>
      <c r="U2635">
        <f t="shared" si="133"/>
        <v>1.925077296819788</v>
      </c>
      <c r="V2635">
        <v>322</v>
      </c>
      <c r="W2635">
        <v>321</v>
      </c>
    </row>
    <row r="2636" spans="1:23" x14ac:dyDescent="0.2">
      <c r="A2636">
        <v>47</v>
      </c>
      <c r="B2636" t="s">
        <v>131</v>
      </c>
      <c r="C2636" t="s">
        <v>132</v>
      </c>
      <c r="D2636" t="s">
        <v>97</v>
      </c>
      <c r="E2636">
        <v>17.43</v>
      </c>
      <c r="F2636">
        <v>145.31</v>
      </c>
      <c r="G2636" s="2">
        <v>-17.716670000000001</v>
      </c>
      <c r="H2636" s="2">
        <v>145.51667</v>
      </c>
      <c r="I2636">
        <v>850</v>
      </c>
      <c r="J2636" t="s">
        <v>6</v>
      </c>
      <c r="K2636" s="1">
        <v>32336</v>
      </c>
      <c r="L2636" t="s">
        <v>140</v>
      </c>
      <c r="M2636" t="s">
        <v>51</v>
      </c>
      <c r="N2636" t="s">
        <v>24</v>
      </c>
      <c r="O2636" t="s">
        <v>18</v>
      </c>
      <c r="P2636" t="s">
        <v>27</v>
      </c>
      <c r="Q2636">
        <v>8</v>
      </c>
      <c r="R2636">
        <v>16.63</v>
      </c>
      <c r="S2636">
        <f t="shared" si="131"/>
        <v>69734</v>
      </c>
      <c r="T2636">
        <f t="shared" si="132"/>
        <v>36224</v>
      </c>
      <c r="U2636">
        <f t="shared" si="133"/>
        <v>1.925077296819788</v>
      </c>
      <c r="V2636">
        <v>322</v>
      </c>
      <c r="W2636">
        <v>321</v>
      </c>
    </row>
    <row r="2637" spans="1:23" x14ac:dyDescent="0.2">
      <c r="A2637">
        <v>47</v>
      </c>
      <c r="B2637" t="s">
        <v>131</v>
      </c>
      <c r="C2637" t="s">
        <v>132</v>
      </c>
      <c r="D2637" t="s">
        <v>97</v>
      </c>
      <c r="E2637">
        <v>17.43</v>
      </c>
      <c r="F2637">
        <v>145.31</v>
      </c>
      <c r="G2637" s="2">
        <v>-17.716670000000001</v>
      </c>
      <c r="H2637" s="2">
        <v>145.51667</v>
      </c>
      <c r="I2637">
        <v>850</v>
      </c>
      <c r="J2637" t="s">
        <v>6</v>
      </c>
      <c r="K2637" s="1">
        <v>32336</v>
      </c>
      <c r="L2637" t="s">
        <v>140</v>
      </c>
      <c r="M2637" t="s">
        <v>51</v>
      </c>
      <c r="N2637" t="s">
        <v>24</v>
      </c>
      <c r="O2637" t="s">
        <v>18</v>
      </c>
      <c r="P2637" t="s">
        <v>27</v>
      </c>
      <c r="Q2637">
        <v>9</v>
      </c>
      <c r="R2637">
        <v>16.489999999999998</v>
      </c>
      <c r="S2637">
        <f t="shared" si="131"/>
        <v>69734</v>
      </c>
      <c r="T2637">
        <f t="shared" si="132"/>
        <v>36224</v>
      </c>
      <c r="U2637">
        <f t="shared" si="133"/>
        <v>1.925077296819788</v>
      </c>
      <c r="V2637">
        <v>322</v>
      </c>
      <c r="W2637">
        <v>321</v>
      </c>
    </row>
    <row r="2638" spans="1:23" x14ac:dyDescent="0.2">
      <c r="A2638">
        <v>47</v>
      </c>
      <c r="B2638" t="s">
        <v>131</v>
      </c>
      <c r="C2638" t="s">
        <v>132</v>
      </c>
      <c r="D2638" t="s">
        <v>97</v>
      </c>
      <c r="E2638">
        <v>17.43</v>
      </c>
      <c r="F2638">
        <v>145.31</v>
      </c>
      <c r="G2638" s="2">
        <v>-17.716670000000001</v>
      </c>
      <c r="H2638" s="2">
        <v>145.51667</v>
      </c>
      <c r="I2638">
        <v>850</v>
      </c>
      <c r="J2638" t="s">
        <v>6</v>
      </c>
      <c r="K2638" s="1">
        <v>32336</v>
      </c>
      <c r="L2638" t="s">
        <v>140</v>
      </c>
      <c r="M2638" t="s">
        <v>51</v>
      </c>
      <c r="N2638" t="s">
        <v>24</v>
      </c>
      <c r="O2638" t="s">
        <v>18</v>
      </c>
      <c r="P2638" t="s">
        <v>27</v>
      </c>
      <c r="Q2638">
        <v>10</v>
      </c>
      <c r="R2638">
        <v>16.670000000000002</v>
      </c>
      <c r="S2638">
        <f t="shared" si="131"/>
        <v>69734</v>
      </c>
      <c r="T2638">
        <f t="shared" si="132"/>
        <v>36224</v>
      </c>
      <c r="U2638">
        <f t="shared" si="133"/>
        <v>1.925077296819788</v>
      </c>
      <c r="V2638">
        <v>322</v>
      </c>
      <c r="W2638">
        <v>321</v>
      </c>
    </row>
    <row r="2639" spans="1:23" hidden="1" x14ac:dyDescent="0.2">
      <c r="A2639">
        <v>48</v>
      </c>
      <c r="B2639" t="s">
        <v>131</v>
      </c>
      <c r="C2639" t="s">
        <v>132</v>
      </c>
      <c r="D2639" t="s">
        <v>97</v>
      </c>
      <c r="E2639">
        <v>17.43</v>
      </c>
      <c r="F2639">
        <v>145.31</v>
      </c>
      <c r="G2639" s="2">
        <v>-17.716670000000001</v>
      </c>
      <c r="H2639" s="2">
        <v>145.51667</v>
      </c>
      <c r="I2639">
        <v>850</v>
      </c>
      <c r="J2639" t="s">
        <v>6</v>
      </c>
      <c r="K2639" s="1">
        <v>32336</v>
      </c>
      <c r="L2639" t="s">
        <v>141</v>
      </c>
      <c r="M2639" t="s">
        <v>51</v>
      </c>
      <c r="N2639" t="s">
        <v>14</v>
      </c>
      <c r="O2639" t="s">
        <v>15</v>
      </c>
      <c r="P2639" t="s">
        <v>27</v>
      </c>
      <c r="Q2639">
        <v>1</v>
      </c>
      <c r="R2639">
        <v>19.68</v>
      </c>
      <c r="S2639">
        <f>(113+90)*273</f>
        <v>55419</v>
      </c>
      <c r="T2639">
        <f>255*113</f>
        <v>28815</v>
      </c>
      <c r="U2639">
        <f>S2639/T2639</f>
        <v>1.923269130661114</v>
      </c>
      <c r="V2639">
        <v>310</v>
      </c>
      <c r="W2639">
        <v>312</v>
      </c>
    </row>
    <row r="2640" spans="1:23" hidden="1" x14ac:dyDescent="0.2">
      <c r="A2640">
        <v>48</v>
      </c>
      <c r="B2640" t="s">
        <v>131</v>
      </c>
      <c r="C2640" t="s">
        <v>132</v>
      </c>
      <c r="D2640" t="s">
        <v>97</v>
      </c>
      <c r="E2640">
        <v>17.43</v>
      </c>
      <c r="F2640">
        <v>145.31</v>
      </c>
      <c r="G2640" s="2">
        <v>-17.716670000000001</v>
      </c>
      <c r="H2640" s="2">
        <v>145.51667</v>
      </c>
      <c r="I2640">
        <v>850</v>
      </c>
      <c r="J2640" t="s">
        <v>6</v>
      </c>
      <c r="K2640" s="1">
        <v>32336</v>
      </c>
      <c r="L2640" t="s">
        <v>141</v>
      </c>
      <c r="M2640" t="s">
        <v>51</v>
      </c>
      <c r="N2640" t="s">
        <v>14</v>
      </c>
      <c r="O2640" t="s">
        <v>15</v>
      </c>
      <c r="P2640" t="s">
        <v>27</v>
      </c>
      <c r="Q2640">
        <v>2</v>
      </c>
      <c r="R2640">
        <v>20.74</v>
      </c>
      <c r="S2640">
        <f t="shared" ref="S2640:S2692" si="134">(113+90)*273</f>
        <v>55419</v>
      </c>
      <c r="T2640">
        <f t="shared" ref="T2640:T2692" si="135">255*113</f>
        <v>28815</v>
      </c>
      <c r="U2640">
        <f t="shared" ref="U2640:U2693" si="136">S2640/T2640</f>
        <v>1.923269130661114</v>
      </c>
      <c r="V2640">
        <v>310</v>
      </c>
      <c r="W2640">
        <v>312</v>
      </c>
    </row>
    <row r="2641" spans="1:23" hidden="1" x14ac:dyDescent="0.2">
      <c r="A2641">
        <v>48</v>
      </c>
      <c r="B2641" t="s">
        <v>131</v>
      </c>
      <c r="C2641" t="s">
        <v>132</v>
      </c>
      <c r="D2641" t="s">
        <v>97</v>
      </c>
      <c r="E2641">
        <v>17.43</v>
      </c>
      <c r="F2641">
        <v>145.31</v>
      </c>
      <c r="G2641" s="2">
        <v>-17.716670000000001</v>
      </c>
      <c r="H2641" s="2">
        <v>145.51667</v>
      </c>
      <c r="I2641">
        <v>850</v>
      </c>
      <c r="J2641" t="s">
        <v>6</v>
      </c>
      <c r="K2641" s="1">
        <v>32336</v>
      </c>
      <c r="L2641" t="s">
        <v>141</v>
      </c>
      <c r="M2641" t="s">
        <v>51</v>
      </c>
      <c r="N2641" t="s">
        <v>14</v>
      </c>
      <c r="O2641" t="s">
        <v>15</v>
      </c>
      <c r="P2641" t="s">
        <v>27</v>
      </c>
      <c r="Q2641">
        <v>3</v>
      </c>
      <c r="R2641">
        <v>23.06</v>
      </c>
      <c r="S2641">
        <f t="shared" si="134"/>
        <v>55419</v>
      </c>
      <c r="T2641">
        <f t="shared" si="135"/>
        <v>28815</v>
      </c>
      <c r="U2641">
        <f t="shared" si="136"/>
        <v>1.923269130661114</v>
      </c>
      <c r="V2641">
        <v>310</v>
      </c>
      <c r="W2641">
        <v>312</v>
      </c>
    </row>
    <row r="2642" spans="1:23" hidden="1" x14ac:dyDescent="0.2">
      <c r="A2642">
        <v>48</v>
      </c>
      <c r="B2642" t="s">
        <v>131</v>
      </c>
      <c r="C2642" t="s">
        <v>132</v>
      </c>
      <c r="D2642" t="s">
        <v>97</v>
      </c>
      <c r="E2642">
        <v>17.43</v>
      </c>
      <c r="F2642">
        <v>145.31</v>
      </c>
      <c r="G2642" s="2">
        <v>-17.716670000000001</v>
      </c>
      <c r="H2642" s="2">
        <v>145.51667</v>
      </c>
      <c r="I2642">
        <v>850</v>
      </c>
      <c r="J2642" t="s">
        <v>6</v>
      </c>
      <c r="K2642" s="1">
        <v>32336</v>
      </c>
      <c r="L2642" t="s">
        <v>141</v>
      </c>
      <c r="M2642" t="s">
        <v>51</v>
      </c>
      <c r="N2642" t="s">
        <v>14</v>
      </c>
      <c r="O2642" t="s">
        <v>15</v>
      </c>
      <c r="P2642" t="s">
        <v>27</v>
      </c>
      <c r="Q2642">
        <v>4</v>
      </c>
      <c r="R2642">
        <v>27.47</v>
      </c>
      <c r="S2642">
        <f t="shared" si="134"/>
        <v>55419</v>
      </c>
      <c r="T2642">
        <f t="shared" si="135"/>
        <v>28815</v>
      </c>
      <c r="U2642">
        <f t="shared" si="136"/>
        <v>1.923269130661114</v>
      </c>
      <c r="V2642">
        <v>310</v>
      </c>
      <c r="W2642">
        <v>312</v>
      </c>
    </row>
    <row r="2643" spans="1:23" hidden="1" x14ac:dyDescent="0.2">
      <c r="A2643">
        <v>48</v>
      </c>
      <c r="B2643" t="s">
        <v>131</v>
      </c>
      <c r="C2643" t="s">
        <v>132</v>
      </c>
      <c r="D2643" t="s">
        <v>97</v>
      </c>
      <c r="E2643">
        <v>17.43</v>
      </c>
      <c r="F2643">
        <v>145.31</v>
      </c>
      <c r="G2643" s="2">
        <v>-17.716670000000001</v>
      </c>
      <c r="H2643" s="2">
        <v>145.51667</v>
      </c>
      <c r="I2643">
        <v>850</v>
      </c>
      <c r="J2643" t="s">
        <v>6</v>
      </c>
      <c r="K2643" s="1">
        <v>32336</v>
      </c>
      <c r="L2643" t="s">
        <v>141</v>
      </c>
      <c r="M2643" t="s">
        <v>51</v>
      </c>
      <c r="N2643" t="s">
        <v>14</v>
      </c>
      <c r="O2643" t="s">
        <v>15</v>
      </c>
      <c r="P2643" t="s">
        <v>27</v>
      </c>
      <c r="Q2643">
        <v>5</v>
      </c>
      <c r="R2643">
        <v>28.51</v>
      </c>
      <c r="S2643">
        <f t="shared" si="134"/>
        <v>55419</v>
      </c>
      <c r="T2643">
        <f t="shared" si="135"/>
        <v>28815</v>
      </c>
      <c r="U2643">
        <f t="shared" si="136"/>
        <v>1.923269130661114</v>
      </c>
      <c r="V2643">
        <v>310</v>
      </c>
      <c r="W2643">
        <v>312</v>
      </c>
    </row>
    <row r="2644" spans="1:23" hidden="1" x14ac:dyDescent="0.2">
      <c r="A2644">
        <v>48</v>
      </c>
      <c r="B2644" t="s">
        <v>131</v>
      </c>
      <c r="C2644" t="s">
        <v>132</v>
      </c>
      <c r="D2644" t="s">
        <v>97</v>
      </c>
      <c r="E2644">
        <v>17.43</v>
      </c>
      <c r="F2644">
        <v>145.31</v>
      </c>
      <c r="G2644" s="2">
        <v>-17.716670000000001</v>
      </c>
      <c r="H2644" s="2">
        <v>145.51667</v>
      </c>
      <c r="I2644">
        <v>850</v>
      </c>
      <c r="J2644" t="s">
        <v>6</v>
      </c>
      <c r="K2644" s="1">
        <v>32336</v>
      </c>
      <c r="L2644" t="s">
        <v>141</v>
      </c>
      <c r="M2644" t="s">
        <v>51</v>
      </c>
      <c r="N2644" t="s">
        <v>14</v>
      </c>
      <c r="O2644" t="s">
        <v>15</v>
      </c>
      <c r="P2644" t="s">
        <v>27</v>
      </c>
      <c r="Q2644">
        <v>6</v>
      </c>
      <c r="R2644">
        <v>23.51</v>
      </c>
      <c r="S2644">
        <f t="shared" si="134"/>
        <v>55419</v>
      </c>
      <c r="T2644">
        <f t="shared" si="135"/>
        <v>28815</v>
      </c>
      <c r="U2644">
        <f t="shared" si="136"/>
        <v>1.923269130661114</v>
      </c>
      <c r="V2644">
        <v>310</v>
      </c>
      <c r="W2644">
        <v>312</v>
      </c>
    </row>
    <row r="2645" spans="1:23" hidden="1" x14ac:dyDescent="0.2">
      <c r="A2645">
        <v>48</v>
      </c>
      <c r="B2645" t="s">
        <v>131</v>
      </c>
      <c r="C2645" t="s">
        <v>132</v>
      </c>
      <c r="D2645" t="s">
        <v>97</v>
      </c>
      <c r="E2645">
        <v>17.43</v>
      </c>
      <c r="F2645">
        <v>145.31</v>
      </c>
      <c r="G2645" s="2">
        <v>-17.716670000000001</v>
      </c>
      <c r="H2645" s="2">
        <v>145.51667</v>
      </c>
      <c r="I2645">
        <v>850</v>
      </c>
      <c r="J2645" t="s">
        <v>6</v>
      </c>
      <c r="K2645" s="1">
        <v>32336</v>
      </c>
      <c r="L2645" t="s">
        <v>141</v>
      </c>
      <c r="M2645" t="s">
        <v>51</v>
      </c>
      <c r="N2645" t="s">
        <v>14</v>
      </c>
      <c r="O2645" t="s">
        <v>16</v>
      </c>
      <c r="P2645" t="s">
        <v>27</v>
      </c>
      <c r="Q2645">
        <v>1</v>
      </c>
      <c r="R2645">
        <v>17.649999999999999</v>
      </c>
      <c r="S2645">
        <f t="shared" si="134"/>
        <v>55419</v>
      </c>
      <c r="T2645">
        <f t="shared" si="135"/>
        <v>28815</v>
      </c>
      <c r="U2645">
        <f t="shared" si="136"/>
        <v>1.923269130661114</v>
      </c>
      <c r="V2645">
        <v>310</v>
      </c>
      <c r="W2645">
        <v>312</v>
      </c>
    </row>
    <row r="2646" spans="1:23" hidden="1" x14ac:dyDescent="0.2">
      <c r="A2646">
        <v>48</v>
      </c>
      <c r="B2646" t="s">
        <v>131</v>
      </c>
      <c r="C2646" t="s">
        <v>132</v>
      </c>
      <c r="D2646" t="s">
        <v>97</v>
      </c>
      <c r="E2646">
        <v>17.43</v>
      </c>
      <c r="F2646">
        <v>145.31</v>
      </c>
      <c r="G2646" s="2">
        <v>-17.716670000000001</v>
      </c>
      <c r="H2646" s="2">
        <v>145.51667</v>
      </c>
      <c r="I2646">
        <v>850</v>
      </c>
      <c r="J2646" t="s">
        <v>6</v>
      </c>
      <c r="K2646" s="1">
        <v>32336</v>
      </c>
      <c r="L2646" t="s">
        <v>141</v>
      </c>
      <c r="M2646" t="s">
        <v>51</v>
      </c>
      <c r="N2646" t="s">
        <v>14</v>
      </c>
      <c r="O2646" t="s">
        <v>16</v>
      </c>
      <c r="P2646" t="s">
        <v>27</v>
      </c>
      <c r="Q2646">
        <v>2</v>
      </c>
      <c r="R2646">
        <v>20.170000000000002</v>
      </c>
      <c r="S2646">
        <f t="shared" si="134"/>
        <v>55419</v>
      </c>
      <c r="T2646">
        <f t="shared" si="135"/>
        <v>28815</v>
      </c>
      <c r="U2646">
        <f t="shared" si="136"/>
        <v>1.923269130661114</v>
      </c>
      <c r="V2646">
        <v>310</v>
      </c>
      <c r="W2646">
        <v>312</v>
      </c>
    </row>
    <row r="2647" spans="1:23" hidden="1" x14ac:dyDescent="0.2">
      <c r="A2647">
        <v>48</v>
      </c>
      <c r="B2647" t="s">
        <v>131</v>
      </c>
      <c r="C2647" t="s">
        <v>132</v>
      </c>
      <c r="D2647" t="s">
        <v>97</v>
      </c>
      <c r="E2647">
        <v>17.43</v>
      </c>
      <c r="F2647">
        <v>145.31</v>
      </c>
      <c r="G2647" s="2">
        <v>-17.716670000000001</v>
      </c>
      <c r="H2647" s="2">
        <v>145.51667</v>
      </c>
      <c r="I2647">
        <v>850</v>
      </c>
      <c r="J2647" t="s">
        <v>6</v>
      </c>
      <c r="K2647" s="1">
        <v>32336</v>
      </c>
      <c r="L2647" t="s">
        <v>141</v>
      </c>
      <c r="M2647" t="s">
        <v>51</v>
      </c>
      <c r="N2647" t="s">
        <v>14</v>
      </c>
      <c r="O2647" t="s">
        <v>16</v>
      </c>
      <c r="P2647" t="s">
        <v>27</v>
      </c>
      <c r="Q2647">
        <v>3</v>
      </c>
      <c r="R2647">
        <v>19.37</v>
      </c>
      <c r="S2647">
        <f t="shared" si="134"/>
        <v>55419</v>
      </c>
      <c r="T2647">
        <f t="shared" si="135"/>
        <v>28815</v>
      </c>
      <c r="U2647">
        <f t="shared" si="136"/>
        <v>1.923269130661114</v>
      </c>
      <c r="V2647">
        <v>310</v>
      </c>
      <c r="W2647">
        <v>312</v>
      </c>
    </row>
    <row r="2648" spans="1:23" hidden="1" x14ac:dyDescent="0.2">
      <c r="A2648">
        <v>48</v>
      </c>
      <c r="B2648" t="s">
        <v>131</v>
      </c>
      <c r="C2648" t="s">
        <v>132</v>
      </c>
      <c r="D2648" t="s">
        <v>97</v>
      </c>
      <c r="E2648">
        <v>17.43</v>
      </c>
      <c r="F2648">
        <v>145.31</v>
      </c>
      <c r="G2648" s="2">
        <v>-17.716670000000001</v>
      </c>
      <c r="H2648" s="2">
        <v>145.51667</v>
      </c>
      <c r="I2648">
        <v>850</v>
      </c>
      <c r="J2648" t="s">
        <v>6</v>
      </c>
      <c r="K2648" s="1">
        <v>32336</v>
      </c>
      <c r="L2648" t="s">
        <v>141</v>
      </c>
      <c r="M2648" t="s">
        <v>51</v>
      </c>
      <c r="N2648" t="s">
        <v>14</v>
      </c>
      <c r="O2648" t="s">
        <v>16</v>
      </c>
      <c r="P2648" t="s">
        <v>27</v>
      </c>
      <c r="Q2648">
        <v>4</v>
      </c>
      <c r="R2648">
        <v>16.29</v>
      </c>
      <c r="S2648">
        <f t="shared" si="134"/>
        <v>55419</v>
      </c>
      <c r="T2648">
        <f t="shared" si="135"/>
        <v>28815</v>
      </c>
      <c r="U2648">
        <f t="shared" si="136"/>
        <v>1.923269130661114</v>
      </c>
      <c r="V2648">
        <v>310</v>
      </c>
      <c r="W2648">
        <v>312</v>
      </c>
    </row>
    <row r="2649" spans="1:23" hidden="1" x14ac:dyDescent="0.2">
      <c r="A2649">
        <v>48</v>
      </c>
      <c r="B2649" t="s">
        <v>131</v>
      </c>
      <c r="C2649" t="s">
        <v>132</v>
      </c>
      <c r="D2649" t="s">
        <v>97</v>
      </c>
      <c r="E2649">
        <v>17.43</v>
      </c>
      <c r="F2649">
        <v>145.31</v>
      </c>
      <c r="G2649" s="2">
        <v>-17.716670000000001</v>
      </c>
      <c r="H2649" s="2">
        <v>145.51667</v>
      </c>
      <c r="I2649">
        <v>850</v>
      </c>
      <c r="J2649" t="s">
        <v>6</v>
      </c>
      <c r="K2649" s="1">
        <v>32336</v>
      </c>
      <c r="L2649" t="s">
        <v>141</v>
      </c>
      <c r="M2649" t="s">
        <v>51</v>
      </c>
      <c r="N2649" t="s">
        <v>14</v>
      </c>
      <c r="O2649" t="s">
        <v>16</v>
      </c>
      <c r="P2649" t="s">
        <v>27</v>
      </c>
      <c r="Q2649">
        <v>5</v>
      </c>
      <c r="R2649">
        <v>19.37</v>
      </c>
      <c r="S2649">
        <f t="shared" si="134"/>
        <v>55419</v>
      </c>
      <c r="T2649">
        <f t="shared" si="135"/>
        <v>28815</v>
      </c>
      <c r="U2649">
        <f t="shared" si="136"/>
        <v>1.923269130661114</v>
      </c>
      <c r="V2649">
        <v>310</v>
      </c>
      <c r="W2649">
        <v>312</v>
      </c>
    </row>
    <row r="2650" spans="1:23" hidden="1" x14ac:dyDescent="0.2">
      <c r="A2650">
        <v>48</v>
      </c>
      <c r="B2650" t="s">
        <v>131</v>
      </c>
      <c r="C2650" t="s">
        <v>132</v>
      </c>
      <c r="D2650" t="s">
        <v>97</v>
      </c>
      <c r="E2650">
        <v>17.43</v>
      </c>
      <c r="F2650">
        <v>145.31</v>
      </c>
      <c r="G2650" s="2">
        <v>-17.716670000000001</v>
      </c>
      <c r="H2650" s="2">
        <v>145.51667</v>
      </c>
      <c r="I2650">
        <v>850</v>
      </c>
      <c r="J2650" t="s">
        <v>6</v>
      </c>
      <c r="K2650" s="1">
        <v>32336</v>
      </c>
      <c r="L2650" t="s">
        <v>141</v>
      </c>
      <c r="M2650" t="s">
        <v>51</v>
      </c>
      <c r="N2650" t="s">
        <v>14</v>
      </c>
      <c r="O2650" t="s">
        <v>16</v>
      </c>
      <c r="P2650" t="s">
        <v>27</v>
      </c>
      <c r="Q2650">
        <v>6</v>
      </c>
      <c r="R2650">
        <v>18.899999999999999</v>
      </c>
      <c r="S2650">
        <f t="shared" si="134"/>
        <v>55419</v>
      </c>
      <c r="T2650">
        <f t="shared" si="135"/>
        <v>28815</v>
      </c>
      <c r="U2650">
        <f t="shared" si="136"/>
        <v>1.923269130661114</v>
      </c>
      <c r="V2650">
        <v>310</v>
      </c>
      <c r="W2650">
        <v>312</v>
      </c>
    </row>
    <row r="2651" spans="1:23" hidden="1" x14ac:dyDescent="0.2">
      <c r="A2651">
        <v>48</v>
      </c>
      <c r="B2651" t="s">
        <v>131</v>
      </c>
      <c r="C2651" t="s">
        <v>132</v>
      </c>
      <c r="D2651" t="s">
        <v>97</v>
      </c>
      <c r="E2651">
        <v>17.43</v>
      </c>
      <c r="F2651">
        <v>145.31</v>
      </c>
      <c r="G2651" s="2">
        <v>-17.716670000000001</v>
      </c>
      <c r="H2651" s="2">
        <v>145.51667</v>
      </c>
      <c r="I2651">
        <v>850</v>
      </c>
      <c r="J2651" t="s">
        <v>6</v>
      </c>
      <c r="K2651" s="1">
        <v>32336</v>
      </c>
      <c r="L2651" t="s">
        <v>141</v>
      </c>
      <c r="M2651" t="s">
        <v>51</v>
      </c>
      <c r="N2651" t="s">
        <v>14</v>
      </c>
      <c r="O2651" t="s">
        <v>18</v>
      </c>
      <c r="P2651" t="s">
        <v>27</v>
      </c>
      <c r="Q2651">
        <v>1</v>
      </c>
      <c r="R2651">
        <v>2.72</v>
      </c>
      <c r="S2651">
        <f t="shared" si="134"/>
        <v>55419</v>
      </c>
      <c r="T2651">
        <f t="shared" si="135"/>
        <v>28815</v>
      </c>
      <c r="U2651">
        <f t="shared" si="136"/>
        <v>1.923269130661114</v>
      </c>
      <c r="V2651">
        <v>310</v>
      </c>
      <c r="W2651">
        <v>312</v>
      </c>
    </row>
    <row r="2652" spans="1:23" hidden="1" x14ac:dyDescent="0.2">
      <c r="A2652">
        <v>48</v>
      </c>
      <c r="B2652" t="s">
        <v>131</v>
      </c>
      <c r="C2652" t="s">
        <v>132</v>
      </c>
      <c r="D2652" t="s">
        <v>97</v>
      </c>
      <c r="E2652">
        <v>17.43</v>
      </c>
      <c r="F2652">
        <v>145.31</v>
      </c>
      <c r="G2652" s="2">
        <v>-17.716670000000001</v>
      </c>
      <c r="H2652" s="2">
        <v>145.51667</v>
      </c>
      <c r="I2652">
        <v>850</v>
      </c>
      <c r="J2652" t="s">
        <v>6</v>
      </c>
      <c r="K2652" s="1">
        <v>32336</v>
      </c>
      <c r="L2652" t="s">
        <v>141</v>
      </c>
      <c r="M2652" t="s">
        <v>51</v>
      </c>
      <c r="N2652" t="s">
        <v>14</v>
      </c>
      <c r="O2652" t="s">
        <v>18</v>
      </c>
      <c r="P2652" t="s">
        <v>27</v>
      </c>
      <c r="Q2652">
        <v>2</v>
      </c>
      <c r="R2652">
        <v>5.42</v>
      </c>
      <c r="S2652">
        <f t="shared" si="134"/>
        <v>55419</v>
      </c>
      <c r="T2652">
        <f t="shared" si="135"/>
        <v>28815</v>
      </c>
      <c r="U2652">
        <f t="shared" si="136"/>
        <v>1.923269130661114</v>
      </c>
      <c r="V2652">
        <v>310</v>
      </c>
      <c r="W2652">
        <v>312</v>
      </c>
    </row>
    <row r="2653" spans="1:23" hidden="1" x14ac:dyDescent="0.2">
      <c r="A2653">
        <v>48</v>
      </c>
      <c r="B2653" t="s">
        <v>131</v>
      </c>
      <c r="C2653" t="s">
        <v>132</v>
      </c>
      <c r="D2653" t="s">
        <v>97</v>
      </c>
      <c r="E2653">
        <v>17.43</v>
      </c>
      <c r="F2653">
        <v>145.31</v>
      </c>
      <c r="G2653" s="2">
        <v>-17.716670000000001</v>
      </c>
      <c r="H2653" s="2">
        <v>145.51667</v>
      </c>
      <c r="I2653">
        <v>850</v>
      </c>
      <c r="J2653" t="s">
        <v>6</v>
      </c>
      <c r="K2653" s="1">
        <v>32336</v>
      </c>
      <c r="L2653" t="s">
        <v>141</v>
      </c>
      <c r="M2653" t="s">
        <v>51</v>
      </c>
      <c r="N2653" t="s">
        <v>14</v>
      </c>
      <c r="O2653" t="s">
        <v>18</v>
      </c>
      <c r="P2653" t="s">
        <v>27</v>
      </c>
      <c r="Q2653">
        <v>3</v>
      </c>
      <c r="R2653">
        <v>7.73</v>
      </c>
      <c r="S2653">
        <f t="shared" si="134"/>
        <v>55419</v>
      </c>
      <c r="T2653">
        <f t="shared" si="135"/>
        <v>28815</v>
      </c>
      <c r="U2653">
        <f t="shared" si="136"/>
        <v>1.923269130661114</v>
      </c>
      <c r="V2653">
        <v>310</v>
      </c>
      <c r="W2653">
        <v>312</v>
      </c>
    </row>
    <row r="2654" spans="1:23" hidden="1" x14ac:dyDescent="0.2">
      <c r="A2654">
        <v>48</v>
      </c>
      <c r="B2654" t="s">
        <v>131</v>
      </c>
      <c r="C2654" t="s">
        <v>132</v>
      </c>
      <c r="D2654" t="s">
        <v>97</v>
      </c>
      <c r="E2654">
        <v>17.43</v>
      </c>
      <c r="F2654">
        <v>145.31</v>
      </c>
      <c r="G2654" s="2">
        <v>-17.716670000000001</v>
      </c>
      <c r="H2654" s="2">
        <v>145.51667</v>
      </c>
      <c r="I2654">
        <v>850</v>
      </c>
      <c r="J2654" t="s">
        <v>6</v>
      </c>
      <c r="K2654" s="1">
        <v>32336</v>
      </c>
      <c r="L2654" t="s">
        <v>141</v>
      </c>
      <c r="M2654" t="s">
        <v>51</v>
      </c>
      <c r="N2654" t="s">
        <v>14</v>
      </c>
      <c r="O2654" t="s">
        <v>18</v>
      </c>
      <c r="P2654" t="s">
        <v>27</v>
      </c>
      <c r="Q2654">
        <v>4</v>
      </c>
      <c r="R2654">
        <v>4.03</v>
      </c>
      <c r="S2654">
        <f t="shared" si="134"/>
        <v>55419</v>
      </c>
      <c r="T2654">
        <f t="shared" si="135"/>
        <v>28815</v>
      </c>
      <c r="U2654">
        <f t="shared" si="136"/>
        <v>1.923269130661114</v>
      </c>
      <c r="V2654">
        <v>310</v>
      </c>
      <c r="W2654">
        <v>312</v>
      </c>
    </row>
    <row r="2655" spans="1:23" hidden="1" x14ac:dyDescent="0.2">
      <c r="A2655">
        <v>48</v>
      </c>
      <c r="B2655" t="s">
        <v>131</v>
      </c>
      <c r="C2655" t="s">
        <v>132</v>
      </c>
      <c r="D2655" t="s">
        <v>97</v>
      </c>
      <c r="E2655">
        <v>17.43</v>
      </c>
      <c r="F2655">
        <v>145.31</v>
      </c>
      <c r="G2655" s="2">
        <v>-17.716670000000001</v>
      </c>
      <c r="H2655" s="2">
        <v>145.51667</v>
      </c>
      <c r="I2655">
        <v>850</v>
      </c>
      <c r="J2655" t="s">
        <v>6</v>
      </c>
      <c r="K2655" s="1">
        <v>32336</v>
      </c>
      <c r="L2655" t="s">
        <v>141</v>
      </c>
      <c r="M2655" t="s">
        <v>51</v>
      </c>
      <c r="N2655" t="s">
        <v>14</v>
      </c>
      <c r="O2655" t="s">
        <v>18</v>
      </c>
      <c r="P2655" t="s">
        <v>27</v>
      </c>
      <c r="Q2655">
        <v>5</v>
      </c>
      <c r="R2655">
        <v>7.15</v>
      </c>
      <c r="S2655">
        <f t="shared" si="134"/>
        <v>55419</v>
      </c>
      <c r="T2655">
        <f t="shared" si="135"/>
        <v>28815</v>
      </c>
      <c r="U2655">
        <f t="shared" si="136"/>
        <v>1.923269130661114</v>
      </c>
      <c r="V2655">
        <v>310</v>
      </c>
      <c r="W2655">
        <v>312</v>
      </c>
    </row>
    <row r="2656" spans="1:23" hidden="1" x14ac:dyDescent="0.2">
      <c r="A2656">
        <v>48</v>
      </c>
      <c r="B2656" t="s">
        <v>131</v>
      </c>
      <c r="C2656" t="s">
        <v>132</v>
      </c>
      <c r="D2656" t="s">
        <v>97</v>
      </c>
      <c r="E2656">
        <v>17.43</v>
      </c>
      <c r="F2656">
        <v>145.31</v>
      </c>
      <c r="G2656" s="2">
        <v>-17.716670000000001</v>
      </c>
      <c r="H2656" s="2">
        <v>145.51667</v>
      </c>
      <c r="I2656">
        <v>850</v>
      </c>
      <c r="J2656" t="s">
        <v>6</v>
      </c>
      <c r="K2656" s="1">
        <v>32336</v>
      </c>
      <c r="L2656" t="s">
        <v>141</v>
      </c>
      <c r="M2656" t="s">
        <v>51</v>
      </c>
      <c r="N2656" t="s">
        <v>14</v>
      </c>
      <c r="O2656" t="s">
        <v>18</v>
      </c>
      <c r="P2656" t="s">
        <v>27</v>
      </c>
      <c r="Q2656">
        <v>6</v>
      </c>
      <c r="R2656">
        <v>4.04</v>
      </c>
      <c r="S2656">
        <f t="shared" si="134"/>
        <v>55419</v>
      </c>
      <c r="T2656">
        <f t="shared" si="135"/>
        <v>28815</v>
      </c>
      <c r="U2656">
        <f t="shared" si="136"/>
        <v>1.923269130661114</v>
      </c>
      <c r="V2656">
        <v>310</v>
      </c>
      <c r="W2656">
        <v>312</v>
      </c>
    </row>
    <row r="2657" spans="1:23" hidden="1" x14ac:dyDescent="0.2">
      <c r="A2657">
        <v>48</v>
      </c>
      <c r="B2657" t="s">
        <v>131</v>
      </c>
      <c r="C2657" t="s">
        <v>132</v>
      </c>
      <c r="D2657" t="s">
        <v>97</v>
      </c>
      <c r="E2657">
        <v>17.43</v>
      </c>
      <c r="F2657">
        <v>145.31</v>
      </c>
      <c r="G2657" s="2">
        <v>-17.716670000000001</v>
      </c>
      <c r="H2657" s="2">
        <v>145.51667</v>
      </c>
      <c r="I2657">
        <v>850</v>
      </c>
      <c r="J2657" t="s">
        <v>6</v>
      </c>
      <c r="K2657" s="1">
        <v>32336</v>
      </c>
      <c r="L2657" t="s">
        <v>141</v>
      </c>
      <c r="M2657" t="s">
        <v>51</v>
      </c>
      <c r="N2657" t="s">
        <v>14</v>
      </c>
      <c r="O2657" t="s">
        <v>19</v>
      </c>
      <c r="P2657" t="s">
        <v>27</v>
      </c>
      <c r="Q2657">
        <v>1</v>
      </c>
      <c r="R2657">
        <v>10.039999999999999</v>
      </c>
      <c r="S2657">
        <f t="shared" si="134"/>
        <v>55419</v>
      </c>
      <c r="T2657">
        <f t="shared" si="135"/>
        <v>28815</v>
      </c>
      <c r="U2657">
        <f t="shared" si="136"/>
        <v>1.923269130661114</v>
      </c>
      <c r="V2657">
        <v>310</v>
      </c>
      <c r="W2657">
        <v>312</v>
      </c>
    </row>
    <row r="2658" spans="1:23" hidden="1" x14ac:dyDescent="0.2">
      <c r="A2658">
        <v>48</v>
      </c>
      <c r="B2658" t="s">
        <v>131</v>
      </c>
      <c r="C2658" t="s">
        <v>132</v>
      </c>
      <c r="D2658" t="s">
        <v>97</v>
      </c>
      <c r="E2658">
        <v>17.43</v>
      </c>
      <c r="F2658">
        <v>145.31</v>
      </c>
      <c r="G2658" s="2">
        <v>-17.716670000000001</v>
      </c>
      <c r="H2658" s="2">
        <v>145.51667</v>
      </c>
      <c r="I2658">
        <v>850</v>
      </c>
      <c r="J2658" t="s">
        <v>6</v>
      </c>
      <c r="K2658" s="1">
        <v>32336</v>
      </c>
      <c r="L2658" t="s">
        <v>141</v>
      </c>
      <c r="M2658" t="s">
        <v>51</v>
      </c>
      <c r="N2658" t="s">
        <v>14</v>
      </c>
      <c r="O2658" t="s">
        <v>19</v>
      </c>
      <c r="P2658" t="s">
        <v>27</v>
      </c>
      <c r="Q2658">
        <v>2</v>
      </c>
      <c r="R2658">
        <v>12.77</v>
      </c>
      <c r="S2658">
        <f t="shared" si="134"/>
        <v>55419</v>
      </c>
      <c r="T2658">
        <f t="shared" si="135"/>
        <v>28815</v>
      </c>
      <c r="U2658">
        <f t="shared" si="136"/>
        <v>1.923269130661114</v>
      </c>
      <c r="V2658">
        <v>310</v>
      </c>
      <c r="W2658">
        <v>312</v>
      </c>
    </row>
    <row r="2659" spans="1:23" hidden="1" x14ac:dyDescent="0.2">
      <c r="A2659">
        <v>48</v>
      </c>
      <c r="B2659" t="s">
        <v>131</v>
      </c>
      <c r="C2659" t="s">
        <v>132</v>
      </c>
      <c r="D2659" t="s">
        <v>97</v>
      </c>
      <c r="E2659">
        <v>17.43</v>
      </c>
      <c r="F2659">
        <v>145.31</v>
      </c>
      <c r="G2659" s="2">
        <v>-17.716670000000001</v>
      </c>
      <c r="H2659" s="2">
        <v>145.51667</v>
      </c>
      <c r="I2659">
        <v>850</v>
      </c>
      <c r="J2659" t="s">
        <v>6</v>
      </c>
      <c r="K2659" s="1">
        <v>32336</v>
      </c>
      <c r="L2659" t="s">
        <v>141</v>
      </c>
      <c r="M2659" t="s">
        <v>51</v>
      </c>
      <c r="N2659" t="s">
        <v>14</v>
      </c>
      <c r="O2659" t="s">
        <v>19</v>
      </c>
      <c r="P2659" t="s">
        <v>27</v>
      </c>
      <c r="Q2659">
        <v>3</v>
      </c>
      <c r="R2659">
        <v>11.27</v>
      </c>
      <c r="S2659">
        <f t="shared" si="134"/>
        <v>55419</v>
      </c>
      <c r="T2659">
        <f t="shared" si="135"/>
        <v>28815</v>
      </c>
      <c r="U2659">
        <f t="shared" si="136"/>
        <v>1.923269130661114</v>
      </c>
      <c r="V2659">
        <v>310</v>
      </c>
      <c r="W2659">
        <v>312</v>
      </c>
    </row>
    <row r="2660" spans="1:23" hidden="1" x14ac:dyDescent="0.2">
      <c r="A2660">
        <v>48</v>
      </c>
      <c r="B2660" t="s">
        <v>131</v>
      </c>
      <c r="C2660" t="s">
        <v>132</v>
      </c>
      <c r="D2660" t="s">
        <v>97</v>
      </c>
      <c r="E2660">
        <v>17.43</v>
      </c>
      <c r="F2660">
        <v>145.31</v>
      </c>
      <c r="G2660" s="2">
        <v>-17.716670000000001</v>
      </c>
      <c r="H2660" s="2">
        <v>145.51667</v>
      </c>
      <c r="I2660">
        <v>850</v>
      </c>
      <c r="J2660" t="s">
        <v>6</v>
      </c>
      <c r="K2660" s="1">
        <v>32336</v>
      </c>
      <c r="L2660" t="s">
        <v>141</v>
      </c>
      <c r="M2660" t="s">
        <v>51</v>
      </c>
      <c r="N2660" t="s">
        <v>14</v>
      </c>
      <c r="O2660" t="s">
        <v>19</v>
      </c>
      <c r="P2660" t="s">
        <v>27</v>
      </c>
      <c r="Q2660">
        <v>4</v>
      </c>
      <c r="R2660">
        <v>13.49</v>
      </c>
      <c r="S2660">
        <f t="shared" si="134"/>
        <v>55419</v>
      </c>
      <c r="T2660">
        <f t="shared" si="135"/>
        <v>28815</v>
      </c>
      <c r="U2660">
        <f t="shared" si="136"/>
        <v>1.923269130661114</v>
      </c>
      <c r="V2660">
        <v>310</v>
      </c>
      <c r="W2660">
        <v>312</v>
      </c>
    </row>
    <row r="2661" spans="1:23" hidden="1" x14ac:dyDescent="0.2">
      <c r="A2661">
        <v>48</v>
      </c>
      <c r="B2661" t="s">
        <v>131</v>
      </c>
      <c r="C2661" t="s">
        <v>132</v>
      </c>
      <c r="D2661" t="s">
        <v>97</v>
      </c>
      <c r="E2661">
        <v>17.43</v>
      </c>
      <c r="F2661">
        <v>145.31</v>
      </c>
      <c r="G2661" s="2">
        <v>-17.716670000000001</v>
      </c>
      <c r="H2661" s="2">
        <v>145.51667</v>
      </c>
      <c r="I2661">
        <v>850</v>
      </c>
      <c r="J2661" t="s">
        <v>6</v>
      </c>
      <c r="K2661" s="1">
        <v>32336</v>
      </c>
      <c r="L2661" t="s">
        <v>141</v>
      </c>
      <c r="M2661" t="s">
        <v>51</v>
      </c>
      <c r="N2661" t="s">
        <v>14</v>
      </c>
      <c r="O2661" t="s">
        <v>19</v>
      </c>
      <c r="P2661" t="s">
        <v>27</v>
      </c>
      <c r="Q2661">
        <v>5</v>
      </c>
      <c r="R2661">
        <v>9.75</v>
      </c>
      <c r="S2661">
        <f t="shared" si="134"/>
        <v>55419</v>
      </c>
      <c r="T2661">
        <f t="shared" si="135"/>
        <v>28815</v>
      </c>
      <c r="U2661">
        <f t="shared" si="136"/>
        <v>1.923269130661114</v>
      </c>
      <c r="V2661">
        <v>310</v>
      </c>
      <c r="W2661">
        <v>312</v>
      </c>
    </row>
    <row r="2662" spans="1:23" hidden="1" x14ac:dyDescent="0.2">
      <c r="A2662">
        <v>48</v>
      </c>
      <c r="B2662" t="s">
        <v>131</v>
      </c>
      <c r="C2662" t="s">
        <v>132</v>
      </c>
      <c r="D2662" t="s">
        <v>97</v>
      </c>
      <c r="E2662">
        <v>17.43</v>
      </c>
      <c r="F2662">
        <v>145.31</v>
      </c>
      <c r="G2662" s="2">
        <v>-17.716670000000001</v>
      </c>
      <c r="H2662" s="2">
        <v>145.51667</v>
      </c>
      <c r="I2662">
        <v>850</v>
      </c>
      <c r="J2662" t="s">
        <v>6</v>
      </c>
      <c r="K2662" s="1">
        <v>32336</v>
      </c>
      <c r="L2662" t="s">
        <v>141</v>
      </c>
      <c r="M2662" t="s">
        <v>51</v>
      </c>
      <c r="N2662" t="s">
        <v>14</v>
      </c>
      <c r="O2662" t="s">
        <v>19</v>
      </c>
      <c r="P2662" t="s">
        <v>27</v>
      </c>
      <c r="Q2662">
        <v>6</v>
      </c>
      <c r="R2662">
        <v>8.01</v>
      </c>
      <c r="S2662">
        <f t="shared" si="134"/>
        <v>55419</v>
      </c>
      <c r="T2662">
        <f t="shared" si="135"/>
        <v>28815</v>
      </c>
      <c r="U2662">
        <f t="shared" si="136"/>
        <v>1.923269130661114</v>
      </c>
      <c r="V2662">
        <v>310</v>
      </c>
      <c r="W2662">
        <v>312</v>
      </c>
    </row>
    <row r="2663" spans="1:23" hidden="1" x14ac:dyDescent="0.2">
      <c r="A2663">
        <v>48</v>
      </c>
      <c r="B2663" t="s">
        <v>131</v>
      </c>
      <c r="C2663" t="s">
        <v>132</v>
      </c>
      <c r="D2663" t="s">
        <v>97</v>
      </c>
      <c r="E2663">
        <v>17.43</v>
      </c>
      <c r="F2663">
        <v>145.31</v>
      </c>
      <c r="G2663" s="2">
        <v>-17.716670000000001</v>
      </c>
      <c r="H2663" s="2">
        <v>145.51667</v>
      </c>
      <c r="I2663">
        <v>850</v>
      </c>
      <c r="J2663" t="s">
        <v>6</v>
      </c>
      <c r="K2663" s="1">
        <v>32336</v>
      </c>
      <c r="L2663" t="s">
        <v>141</v>
      </c>
      <c r="M2663" t="s">
        <v>51</v>
      </c>
      <c r="N2663" t="s">
        <v>24</v>
      </c>
      <c r="O2663" t="s">
        <v>15</v>
      </c>
      <c r="P2663" t="s">
        <v>26</v>
      </c>
      <c r="Q2663">
        <v>1</v>
      </c>
      <c r="R2663">
        <v>55.93</v>
      </c>
      <c r="S2663">
        <f t="shared" si="134"/>
        <v>55419</v>
      </c>
      <c r="T2663">
        <f t="shared" si="135"/>
        <v>28815</v>
      </c>
      <c r="U2663">
        <f t="shared" si="136"/>
        <v>1.923269130661114</v>
      </c>
      <c r="V2663">
        <v>310</v>
      </c>
      <c r="W2663">
        <v>312</v>
      </c>
    </row>
    <row r="2664" spans="1:23" hidden="1" x14ac:dyDescent="0.2">
      <c r="A2664">
        <v>48</v>
      </c>
      <c r="B2664" t="s">
        <v>131</v>
      </c>
      <c r="C2664" t="s">
        <v>132</v>
      </c>
      <c r="D2664" t="s">
        <v>97</v>
      </c>
      <c r="E2664">
        <v>17.43</v>
      </c>
      <c r="F2664">
        <v>145.31</v>
      </c>
      <c r="G2664" s="2">
        <v>-17.716670000000001</v>
      </c>
      <c r="H2664" s="2">
        <v>145.51667</v>
      </c>
      <c r="I2664">
        <v>850</v>
      </c>
      <c r="J2664" t="s">
        <v>6</v>
      </c>
      <c r="K2664" s="1">
        <v>32336</v>
      </c>
      <c r="L2664" t="s">
        <v>141</v>
      </c>
      <c r="M2664" t="s">
        <v>51</v>
      </c>
      <c r="N2664" t="s">
        <v>24</v>
      </c>
      <c r="O2664" t="s">
        <v>15</v>
      </c>
      <c r="P2664" t="s">
        <v>26</v>
      </c>
      <c r="Q2664">
        <v>2</v>
      </c>
      <c r="R2664">
        <v>49.81</v>
      </c>
      <c r="S2664">
        <f t="shared" si="134"/>
        <v>55419</v>
      </c>
      <c r="T2664">
        <f t="shared" si="135"/>
        <v>28815</v>
      </c>
      <c r="U2664">
        <f t="shared" si="136"/>
        <v>1.923269130661114</v>
      </c>
      <c r="V2664">
        <v>310</v>
      </c>
      <c r="W2664">
        <v>312</v>
      </c>
    </row>
    <row r="2665" spans="1:23" hidden="1" x14ac:dyDescent="0.2">
      <c r="A2665">
        <v>48</v>
      </c>
      <c r="B2665" t="s">
        <v>131</v>
      </c>
      <c r="C2665" t="s">
        <v>132</v>
      </c>
      <c r="D2665" t="s">
        <v>97</v>
      </c>
      <c r="E2665">
        <v>17.43</v>
      </c>
      <c r="F2665">
        <v>145.31</v>
      </c>
      <c r="G2665" s="2">
        <v>-17.716670000000001</v>
      </c>
      <c r="H2665" s="2">
        <v>145.51667</v>
      </c>
      <c r="I2665">
        <v>850</v>
      </c>
      <c r="J2665" t="s">
        <v>6</v>
      </c>
      <c r="K2665" s="1">
        <v>32336</v>
      </c>
      <c r="L2665" t="s">
        <v>141</v>
      </c>
      <c r="M2665" t="s">
        <v>51</v>
      </c>
      <c r="N2665" t="s">
        <v>24</v>
      </c>
      <c r="O2665" t="s">
        <v>15</v>
      </c>
      <c r="P2665" t="s">
        <v>26</v>
      </c>
      <c r="Q2665">
        <v>3</v>
      </c>
      <c r="R2665">
        <v>47.29</v>
      </c>
      <c r="S2665">
        <f t="shared" si="134"/>
        <v>55419</v>
      </c>
      <c r="T2665">
        <f t="shared" si="135"/>
        <v>28815</v>
      </c>
      <c r="U2665">
        <f t="shared" si="136"/>
        <v>1.923269130661114</v>
      </c>
      <c r="V2665">
        <v>310</v>
      </c>
      <c r="W2665">
        <v>312</v>
      </c>
    </row>
    <row r="2666" spans="1:23" hidden="1" x14ac:dyDescent="0.2">
      <c r="A2666">
        <v>48</v>
      </c>
      <c r="B2666" t="s">
        <v>131</v>
      </c>
      <c r="C2666" t="s">
        <v>132</v>
      </c>
      <c r="D2666" t="s">
        <v>97</v>
      </c>
      <c r="E2666">
        <v>17.43</v>
      </c>
      <c r="F2666">
        <v>145.31</v>
      </c>
      <c r="G2666" s="2">
        <v>-17.716670000000001</v>
      </c>
      <c r="H2666" s="2">
        <v>145.51667</v>
      </c>
      <c r="I2666">
        <v>850</v>
      </c>
      <c r="J2666" t="s">
        <v>6</v>
      </c>
      <c r="K2666" s="1">
        <v>32336</v>
      </c>
      <c r="L2666" t="s">
        <v>141</v>
      </c>
      <c r="M2666" t="s">
        <v>51</v>
      </c>
      <c r="N2666" t="s">
        <v>24</v>
      </c>
      <c r="O2666" t="s">
        <v>15</v>
      </c>
      <c r="P2666" t="s">
        <v>26</v>
      </c>
      <c r="Q2666">
        <v>4</v>
      </c>
      <c r="R2666">
        <v>38.19</v>
      </c>
      <c r="S2666">
        <f t="shared" si="134"/>
        <v>55419</v>
      </c>
      <c r="T2666">
        <f t="shared" si="135"/>
        <v>28815</v>
      </c>
      <c r="U2666">
        <f t="shared" si="136"/>
        <v>1.923269130661114</v>
      </c>
      <c r="V2666">
        <v>310</v>
      </c>
      <c r="W2666">
        <v>312</v>
      </c>
    </row>
    <row r="2667" spans="1:23" hidden="1" x14ac:dyDescent="0.2">
      <c r="A2667">
        <v>48</v>
      </c>
      <c r="B2667" t="s">
        <v>131</v>
      </c>
      <c r="C2667" t="s">
        <v>132</v>
      </c>
      <c r="D2667" t="s">
        <v>97</v>
      </c>
      <c r="E2667">
        <v>17.43</v>
      </c>
      <c r="F2667">
        <v>145.31</v>
      </c>
      <c r="G2667" s="2">
        <v>-17.716670000000001</v>
      </c>
      <c r="H2667" s="2">
        <v>145.51667</v>
      </c>
      <c r="I2667">
        <v>850</v>
      </c>
      <c r="J2667" t="s">
        <v>6</v>
      </c>
      <c r="K2667" s="1">
        <v>32336</v>
      </c>
      <c r="L2667" t="s">
        <v>141</v>
      </c>
      <c r="M2667" t="s">
        <v>51</v>
      </c>
      <c r="N2667" t="s">
        <v>24</v>
      </c>
      <c r="O2667" t="s">
        <v>15</v>
      </c>
      <c r="P2667" t="s">
        <v>26</v>
      </c>
      <c r="Q2667">
        <v>5</v>
      </c>
      <c r="R2667">
        <v>39.880000000000003</v>
      </c>
      <c r="S2667">
        <f t="shared" si="134"/>
        <v>55419</v>
      </c>
      <c r="T2667">
        <f t="shared" si="135"/>
        <v>28815</v>
      </c>
      <c r="U2667">
        <f t="shared" si="136"/>
        <v>1.923269130661114</v>
      </c>
      <c r="V2667">
        <v>310</v>
      </c>
      <c r="W2667">
        <v>312</v>
      </c>
    </row>
    <row r="2668" spans="1:23" hidden="1" x14ac:dyDescent="0.2">
      <c r="A2668">
        <v>48</v>
      </c>
      <c r="B2668" t="s">
        <v>131</v>
      </c>
      <c r="C2668" t="s">
        <v>132</v>
      </c>
      <c r="D2668" t="s">
        <v>97</v>
      </c>
      <c r="E2668">
        <v>17.43</v>
      </c>
      <c r="F2668">
        <v>145.31</v>
      </c>
      <c r="G2668" s="2">
        <v>-17.716670000000001</v>
      </c>
      <c r="H2668" s="2">
        <v>145.51667</v>
      </c>
      <c r="I2668">
        <v>850</v>
      </c>
      <c r="J2668" t="s">
        <v>6</v>
      </c>
      <c r="K2668" s="1">
        <v>32336</v>
      </c>
      <c r="L2668" t="s">
        <v>141</v>
      </c>
      <c r="M2668" t="s">
        <v>51</v>
      </c>
      <c r="N2668" t="s">
        <v>24</v>
      </c>
      <c r="O2668" t="s">
        <v>15</v>
      </c>
      <c r="P2668" t="s">
        <v>26</v>
      </c>
      <c r="Q2668">
        <v>6</v>
      </c>
      <c r="R2668">
        <v>57.26</v>
      </c>
      <c r="S2668">
        <f t="shared" si="134"/>
        <v>55419</v>
      </c>
      <c r="T2668">
        <f t="shared" si="135"/>
        <v>28815</v>
      </c>
      <c r="U2668">
        <f t="shared" si="136"/>
        <v>1.923269130661114</v>
      </c>
      <c r="V2668">
        <v>310</v>
      </c>
      <c r="W2668">
        <v>312</v>
      </c>
    </row>
    <row r="2669" spans="1:23" hidden="1" x14ac:dyDescent="0.2">
      <c r="A2669">
        <v>48</v>
      </c>
      <c r="B2669" t="s">
        <v>131</v>
      </c>
      <c r="C2669" t="s">
        <v>132</v>
      </c>
      <c r="D2669" t="s">
        <v>97</v>
      </c>
      <c r="E2669">
        <v>17.43</v>
      </c>
      <c r="F2669">
        <v>145.31</v>
      </c>
      <c r="G2669" s="2">
        <v>-17.716670000000001</v>
      </c>
      <c r="H2669" s="2">
        <v>145.51667</v>
      </c>
      <c r="I2669">
        <v>850</v>
      </c>
      <c r="J2669" t="s">
        <v>6</v>
      </c>
      <c r="K2669" s="1">
        <v>32336</v>
      </c>
      <c r="L2669" t="s">
        <v>141</v>
      </c>
      <c r="M2669" t="s">
        <v>51</v>
      </c>
      <c r="N2669" t="s">
        <v>24</v>
      </c>
      <c r="O2669" t="s">
        <v>15</v>
      </c>
      <c r="P2669" t="s">
        <v>26</v>
      </c>
      <c r="Q2669">
        <v>7</v>
      </c>
      <c r="R2669">
        <v>55.6</v>
      </c>
      <c r="S2669">
        <f t="shared" si="134"/>
        <v>55419</v>
      </c>
      <c r="T2669">
        <f t="shared" si="135"/>
        <v>28815</v>
      </c>
      <c r="U2669">
        <f t="shared" si="136"/>
        <v>1.923269130661114</v>
      </c>
      <c r="V2669">
        <v>310</v>
      </c>
      <c r="W2669">
        <v>312</v>
      </c>
    </row>
    <row r="2670" spans="1:23" hidden="1" x14ac:dyDescent="0.2">
      <c r="A2670">
        <v>48</v>
      </c>
      <c r="B2670" t="s">
        <v>131</v>
      </c>
      <c r="C2670" t="s">
        <v>132</v>
      </c>
      <c r="D2670" t="s">
        <v>97</v>
      </c>
      <c r="E2670">
        <v>17.43</v>
      </c>
      <c r="F2670">
        <v>145.31</v>
      </c>
      <c r="G2670" s="2">
        <v>-17.716670000000001</v>
      </c>
      <c r="H2670" s="2">
        <v>145.51667</v>
      </c>
      <c r="I2670">
        <v>850</v>
      </c>
      <c r="J2670" t="s">
        <v>6</v>
      </c>
      <c r="K2670" s="1">
        <v>32336</v>
      </c>
      <c r="L2670" t="s">
        <v>141</v>
      </c>
      <c r="M2670" t="s">
        <v>51</v>
      </c>
      <c r="N2670" t="s">
        <v>24</v>
      </c>
      <c r="O2670" t="s">
        <v>15</v>
      </c>
      <c r="P2670" t="s">
        <v>26</v>
      </c>
      <c r="Q2670">
        <v>8</v>
      </c>
      <c r="R2670">
        <v>38.909999999999997</v>
      </c>
      <c r="S2670">
        <f t="shared" si="134"/>
        <v>55419</v>
      </c>
      <c r="T2670">
        <f t="shared" si="135"/>
        <v>28815</v>
      </c>
      <c r="U2670">
        <f t="shared" si="136"/>
        <v>1.923269130661114</v>
      </c>
      <c r="V2670">
        <v>310</v>
      </c>
      <c r="W2670">
        <v>312</v>
      </c>
    </row>
    <row r="2671" spans="1:23" hidden="1" x14ac:dyDescent="0.2">
      <c r="A2671">
        <v>48</v>
      </c>
      <c r="B2671" t="s">
        <v>131</v>
      </c>
      <c r="C2671" t="s">
        <v>132</v>
      </c>
      <c r="D2671" t="s">
        <v>97</v>
      </c>
      <c r="E2671">
        <v>17.43</v>
      </c>
      <c r="F2671">
        <v>145.31</v>
      </c>
      <c r="G2671" s="2">
        <v>-17.716670000000001</v>
      </c>
      <c r="H2671" s="2">
        <v>145.51667</v>
      </c>
      <c r="I2671">
        <v>850</v>
      </c>
      <c r="J2671" t="s">
        <v>6</v>
      </c>
      <c r="K2671" s="1">
        <v>32336</v>
      </c>
      <c r="L2671" t="s">
        <v>141</v>
      </c>
      <c r="M2671" t="s">
        <v>51</v>
      </c>
      <c r="N2671" t="s">
        <v>24</v>
      </c>
      <c r="O2671" t="s">
        <v>15</v>
      </c>
      <c r="P2671" t="s">
        <v>26</v>
      </c>
      <c r="Q2671">
        <v>9</v>
      </c>
      <c r="R2671">
        <v>52.39</v>
      </c>
      <c r="S2671">
        <f t="shared" si="134"/>
        <v>55419</v>
      </c>
      <c r="T2671">
        <f t="shared" si="135"/>
        <v>28815</v>
      </c>
      <c r="U2671">
        <f t="shared" si="136"/>
        <v>1.923269130661114</v>
      </c>
      <c r="V2671">
        <v>310</v>
      </c>
      <c r="W2671">
        <v>312</v>
      </c>
    </row>
    <row r="2672" spans="1:23" hidden="1" x14ac:dyDescent="0.2">
      <c r="A2672">
        <v>48</v>
      </c>
      <c r="B2672" t="s">
        <v>131</v>
      </c>
      <c r="C2672" t="s">
        <v>132</v>
      </c>
      <c r="D2672" t="s">
        <v>97</v>
      </c>
      <c r="E2672">
        <v>17.43</v>
      </c>
      <c r="F2672">
        <v>145.31</v>
      </c>
      <c r="G2672" s="2">
        <v>-17.716670000000001</v>
      </c>
      <c r="H2672" s="2">
        <v>145.51667</v>
      </c>
      <c r="I2672">
        <v>850</v>
      </c>
      <c r="J2672" t="s">
        <v>6</v>
      </c>
      <c r="K2672" s="1">
        <v>32336</v>
      </c>
      <c r="L2672" t="s">
        <v>141</v>
      </c>
      <c r="M2672" t="s">
        <v>51</v>
      </c>
      <c r="N2672" t="s">
        <v>24</v>
      </c>
      <c r="O2672" t="s">
        <v>15</v>
      </c>
      <c r="P2672" t="s">
        <v>26</v>
      </c>
      <c r="Q2672">
        <v>10</v>
      </c>
      <c r="R2672">
        <v>39.06</v>
      </c>
      <c r="S2672">
        <f t="shared" si="134"/>
        <v>55419</v>
      </c>
      <c r="T2672">
        <f t="shared" si="135"/>
        <v>28815</v>
      </c>
      <c r="U2672">
        <f t="shared" si="136"/>
        <v>1.923269130661114</v>
      </c>
      <c r="V2672">
        <v>310</v>
      </c>
      <c r="W2672">
        <v>312</v>
      </c>
    </row>
    <row r="2673" spans="1:23" x14ac:dyDescent="0.2">
      <c r="A2673">
        <v>48</v>
      </c>
      <c r="B2673" t="s">
        <v>131</v>
      </c>
      <c r="C2673" t="s">
        <v>132</v>
      </c>
      <c r="D2673" t="s">
        <v>97</v>
      </c>
      <c r="E2673">
        <v>17.43</v>
      </c>
      <c r="F2673">
        <v>145.31</v>
      </c>
      <c r="G2673" s="2">
        <v>-17.716670000000001</v>
      </c>
      <c r="H2673" s="2">
        <v>145.51667</v>
      </c>
      <c r="I2673">
        <v>850</v>
      </c>
      <c r="J2673" t="s">
        <v>6</v>
      </c>
      <c r="K2673" s="1">
        <v>32336</v>
      </c>
      <c r="L2673" t="s">
        <v>141</v>
      </c>
      <c r="M2673" t="s">
        <v>51</v>
      </c>
      <c r="N2673" t="s">
        <v>24</v>
      </c>
      <c r="O2673" t="s">
        <v>15</v>
      </c>
      <c r="P2673" t="s">
        <v>27</v>
      </c>
      <c r="Q2673">
        <v>1</v>
      </c>
      <c r="R2673">
        <v>34.53</v>
      </c>
      <c r="S2673">
        <f t="shared" si="134"/>
        <v>55419</v>
      </c>
      <c r="T2673">
        <f t="shared" si="135"/>
        <v>28815</v>
      </c>
      <c r="U2673">
        <f t="shared" si="136"/>
        <v>1.923269130661114</v>
      </c>
      <c r="V2673">
        <v>310</v>
      </c>
      <c r="W2673">
        <v>312</v>
      </c>
    </row>
    <row r="2674" spans="1:23" x14ac:dyDescent="0.2">
      <c r="A2674">
        <v>48</v>
      </c>
      <c r="B2674" t="s">
        <v>131</v>
      </c>
      <c r="C2674" t="s">
        <v>132</v>
      </c>
      <c r="D2674" t="s">
        <v>97</v>
      </c>
      <c r="E2674">
        <v>17.43</v>
      </c>
      <c r="F2674">
        <v>145.31</v>
      </c>
      <c r="G2674" s="2">
        <v>-17.716670000000001</v>
      </c>
      <c r="H2674" s="2">
        <v>145.51667</v>
      </c>
      <c r="I2674">
        <v>850</v>
      </c>
      <c r="J2674" t="s">
        <v>6</v>
      </c>
      <c r="K2674" s="1">
        <v>32336</v>
      </c>
      <c r="L2674" t="s">
        <v>141</v>
      </c>
      <c r="M2674" t="s">
        <v>51</v>
      </c>
      <c r="N2674" t="s">
        <v>24</v>
      </c>
      <c r="O2674" t="s">
        <v>15</v>
      </c>
      <c r="P2674" t="s">
        <v>27</v>
      </c>
      <c r="Q2674">
        <v>2</v>
      </c>
      <c r="R2674">
        <v>28.68</v>
      </c>
      <c r="S2674">
        <f t="shared" si="134"/>
        <v>55419</v>
      </c>
      <c r="T2674">
        <f t="shared" si="135"/>
        <v>28815</v>
      </c>
      <c r="U2674">
        <f t="shared" si="136"/>
        <v>1.923269130661114</v>
      </c>
      <c r="V2674">
        <v>310</v>
      </c>
      <c r="W2674">
        <v>312</v>
      </c>
    </row>
    <row r="2675" spans="1:23" x14ac:dyDescent="0.2">
      <c r="A2675">
        <v>48</v>
      </c>
      <c r="B2675" t="s">
        <v>131</v>
      </c>
      <c r="C2675" t="s">
        <v>132</v>
      </c>
      <c r="D2675" t="s">
        <v>97</v>
      </c>
      <c r="E2675">
        <v>17.43</v>
      </c>
      <c r="F2675">
        <v>145.31</v>
      </c>
      <c r="G2675" s="2">
        <v>-17.716670000000001</v>
      </c>
      <c r="H2675" s="2">
        <v>145.51667</v>
      </c>
      <c r="I2675">
        <v>850</v>
      </c>
      <c r="J2675" t="s">
        <v>6</v>
      </c>
      <c r="K2675" s="1">
        <v>32336</v>
      </c>
      <c r="L2675" t="s">
        <v>141</v>
      </c>
      <c r="M2675" t="s">
        <v>51</v>
      </c>
      <c r="N2675" t="s">
        <v>24</v>
      </c>
      <c r="O2675" t="s">
        <v>15</v>
      </c>
      <c r="P2675" t="s">
        <v>27</v>
      </c>
      <c r="Q2675">
        <v>3</v>
      </c>
      <c r="R2675">
        <v>29.43</v>
      </c>
      <c r="S2675">
        <f t="shared" si="134"/>
        <v>55419</v>
      </c>
      <c r="T2675">
        <f t="shared" si="135"/>
        <v>28815</v>
      </c>
      <c r="U2675">
        <f t="shared" si="136"/>
        <v>1.923269130661114</v>
      </c>
      <c r="V2675">
        <v>310</v>
      </c>
      <c r="W2675">
        <v>312</v>
      </c>
    </row>
    <row r="2676" spans="1:23" x14ac:dyDescent="0.2">
      <c r="A2676">
        <v>48</v>
      </c>
      <c r="B2676" t="s">
        <v>131</v>
      </c>
      <c r="C2676" t="s">
        <v>132</v>
      </c>
      <c r="D2676" t="s">
        <v>97</v>
      </c>
      <c r="E2676">
        <v>17.43</v>
      </c>
      <c r="F2676">
        <v>145.31</v>
      </c>
      <c r="G2676" s="2">
        <v>-17.716670000000001</v>
      </c>
      <c r="H2676" s="2">
        <v>145.51667</v>
      </c>
      <c r="I2676">
        <v>850</v>
      </c>
      <c r="J2676" t="s">
        <v>6</v>
      </c>
      <c r="K2676" s="1">
        <v>32336</v>
      </c>
      <c r="L2676" t="s">
        <v>141</v>
      </c>
      <c r="M2676" t="s">
        <v>51</v>
      </c>
      <c r="N2676" t="s">
        <v>24</v>
      </c>
      <c r="O2676" t="s">
        <v>15</v>
      </c>
      <c r="P2676" t="s">
        <v>27</v>
      </c>
      <c r="Q2676">
        <v>4</v>
      </c>
      <c r="R2676">
        <v>34.17</v>
      </c>
      <c r="S2676">
        <f t="shared" si="134"/>
        <v>55419</v>
      </c>
      <c r="T2676">
        <f t="shared" si="135"/>
        <v>28815</v>
      </c>
      <c r="U2676">
        <f t="shared" si="136"/>
        <v>1.923269130661114</v>
      </c>
      <c r="V2676">
        <v>310</v>
      </c>
      <c r="W2676">
        <v>312</v>
      </c>
    </row>
    <row r="2677" spans="1:23" x14ac:dyDescent="0.2">
      <c r="A2677">
        <v>48</v>
      </c>
      <c r="B2677" t="s">
        <v>131</v>
      </c>
      <c r="C2677" t="s">
        <v>132</v>
      </c>
      <c r="D2677" t="s">
        <v>97</v>
      </c>
      <c r="E2677">
        <v>17.43</v>
      </c>
      <c r="F2677">
        <v>145.31</v>
      </c>
      <c r="G2677" s="2">
        <v>-17.716670000000001</v>
      </c>
      <c r="H2677" s="2">
        <v>145.51667</v>
      </c>
      <c r="I2677">
        <v>850</v>
      </c>
      <c r="J2677" t="s">
        <v>6</v>
      </c>
      <c r="K2677" s="1">
        <v>32336</v>
      </c>
      <c r="L2677" t="s">
        <v>141</v>
      </c>
      <c r="M2677" t="s">
        <v>51</v>
      </c>
      <c r="N2677" t="s">
        <v>24</v>
      </c>
      <c r="O2677" t="s">
        <v>15</v>
      </c>
      <c r="P2677" t="s">
        <v>27</v>
      </c>
      <c r="Q2677">
        <v>5</v>
      </c>
      <c r="R2677">
        <v>28.21</v>
      </c>
      <c r="S2677">
        <f t="shared" si="134"/>
        <v>55419</v>
      </c>
      <c r="T2677">
        <f t="shared" si="135"/>
        <v>28815</v>
      </c>
      <c r="U2677">
        <f t="shared" si="136"/>
        <v>1.923269130661114</v>
      </c>
      <c r="V2677">
        <v>310</v>
      </c>
      <c r="W2677">
        <v>312</v>
      </c>
    </row>
    <row r="2678" spans="1:23" x14ac:dyDescent="0.2">
      <c r="A2678">
        <v>48</v>
      </c>
      <c r="B2678" t="s">
        <v>131</v>
      </c>
      <c r="C2678" t="s">
        <v>132</v>
      </c>
      <c r="D2678" t="s">
        <v>97</v>
      </c>
      <c r="E2678">
        <v>17.43</v>
      </c>
      <c r="F2678">
        <v>145.31</v>
      </c>
      <c r="G2678" s="2">
        <v>-17.716670000000001</v>
      </c>
      <c r="H2678" s="2">
        <v>145.51667</v>
      </c>
      <c r="I2678">
        <v>850</v>
      </c>
      <c r="J2678" t="s">
        <v>6</v>
      </c>
      <c r="K2678" s="1">
        <v>32336</v>
      </c>
      <c r="L2678" t="s">
        <v>141</v>
      </c>
      <c r="M2678" t="s">
        <v>51</v>
      </c>
      <c r="N2678" t="s">
        <v>24</v>
      </c>
      <c r="O2678" t="s">
        <v>15</v>
      </c>
      <c r="P2678" t="s">
        <v>27</v>
      </c>
      <c r="Q2678">
        <v>6</v>
      </c>
      <c r="R2678">
        <v>29.84</v>
      </c>
      <c r="S2678">
        <f t="shared" si="134"/>
        <v>55419</v>
      </c>
      <c r="T2678">
        <f t="shared" si="135"/>
        <v>28815</v>
      </c>
      <c r="U2678">
        <f t="shared" si="136"/>
        <v>1.923269130661114</v>
      </c>
      <c r="V2678">
        <v>310</v>
      </c>
      <c r="W2678">
        <v>312</v>
      </c>
    </row>
    <row r="2679" spans="1:23" x14ac:dyDescent="0.2">
      <c r="A2679">
        <v>48</v>
      </c>
      <c r="B2679" t="s">
        <v>131</v>
      </c>
      <c r="C2679" t="s">
        <v>132</v>
      </c>
      <c r="D2679" t="s">
        <v>97</v>
      </c>
      <c r="E2679">
        <v>17.43</v>
      </c>
      <c r="F2679">
        <v>145.31</v>
      </c>
      <c r="G2679" s="2">
        <v>-17.716670000000001</v>
      </c>
      <c r="H2679" s="2">
        <v>145.51667</v>
      </c>
      <c r="I2679">
        <v>850</v>
      </c>
      <c r="J2679" t="s">
        <v>6</v>
      </c>
      <c r="K2679" s="1">
        <v>32336</v>
      </c>
      <c r="L2679" t="s">
        <v>141</v>
      </c>
      <c r="M2679" t="s">
        <v>51</v>
      </c>
      <c r="N2679" t="s">
        <v>24</v>
      </c>
      <c r="O2679" t="s">
        <v>15</v>
      </c>
      <c r="P2679" t="s">
        <v>27</v>
      </c>
      <c r="Q2679">
        <v>7</v>
      </c>
      <c r="R2679">
        <v>33.68</v>
      </c>
      <c r="S2679">
        <f t="shared" si="134"/>
        <v>55419</v>
      </c>
      <c r="T2679">
        <f t="shared" si="135"/>
        <v>28815</v>
      </c>
      <c r="U2679">
        <f t="shared" si="136"/>
        <v>1.923269130661114</v>
      </c>
      <c r="V2679">
        <v>310</v>
      </c>
      <c r="W2679">
        <v>312</v>
      </c>
    </row>
    <row r="2680" spans="1:23" x14ac:dyDescent="0.2">
      <c r="A2680">
        <v>48</v>
      </c>
      <c r="B2680" t="s">
        <v>131</v>
      </c>
      <c r="C2680" t="s">
        <v>132</v>
      </c>
      <c r="D2680" t="s">
        <v>97</v>
      </c>
      <c r="E2680">
        <v>17.43</v>
      </c>
      <c r="F2680">
        <v>145.31</v>
      </c>
      <c r="G2680" s="2">
        <v>-17.716670000000001</v>
      </c>
      <c r="H2680" s="2">
        <v>145.51667</v>
      </c>
      <c r="I2680">
        <v>850</v>
      </c>
      <c r="J2680" t="s">
        <v>6</v>
      </c>
      <c r="K2680" s="1">
        <v>32336</v>
      </c>
      <c r="L2680" t="s">
        <v>141</v>
      </c>
      <c r="M2680" t="s">
        <v>51</v>
      </c>
      <c r="N2680" t="s">
        <v>24</v>
      </c>
      <c r="O2680" t="s">
        <v>15</v>
      </c>
      <c r="P2680" t="s">
        <v>27</v>
      </c>
      <c r="Q2680">
        <v>8</v>
      </c>
      <c r="R2680">
        <v>34.4</v>
      </c>
      <c r="S2680">
        <f t="shared" si="134"/>
        <v>55419</v>
      </c>
      <c r="T2680">
        <f t="shared" si="135"/>
        <v>28815</v>
      </c>
      <c r="U2680">
        <f t="shared" si="136"/>
        <v>1.923269130661114</v>
      </c>
      <c r="V2680">
        <v>310</v>
      </c>
      <c r="W2680">
        <v>312</v>
      </c>
    </row>
    <row r="2681" spans="1:23" x14ac:dyDescent="0.2">
      <c r="A2681">
        <v>48</v>
      </c>
      <c r="B2681" t="s">
        <v>131</v>
      </c>
      <c r="C2681" t="s">
        <v>132</v>
      </c>
      <c r="D2681" t="s">
        <v>97</v>
      </c>
      <c r="E2681">
        <v>17.43</v>
      </c>
      <c r="F2681">
        <v>145.31</v>
      </c>
      <c r="G2681" s="2">
        <v>-17.716670000000001</v>
      </c>
      <c r="H2681" s="2">
        <v>145.51667</v>
      </c>
      <c r="I2681">
        <v>850</v>
      </c>
      <c r="J2681" t="s">
        <v>6</v>
      </c>
      <c r="K2681" s="1">
        <v>32336</v>
      </c>
      <c r="L2681" t="s">
        <v>141</v>
      </c>
      <c r="M2681" t="s">
        <v>51</v>
      </c>
      <c r="N2681" t="s">
        <v>24</v>
      </c>
      <c r="O2681" t="s">
        <v>15</v>
      </c>
      <c r="P2681" t="s">
        <v>27</v>
      </c>
      <c r="Q2681">
        <v>9</v>
      </c>
      <c r="R2681">
        <v>29.9</v>
      </c>
      <c r="S2681">
        <f t="shared" si="134"/>
        <v>55419</v>
      </c>
      <c r="T2681">
        <f t="shared" si="135"/>
        <v>28815</v>
      </c>
      <c r="U2681">
        <f t="shared" si="136"/>
        <v>1.923269130661114</v>
      </c>
      <c r="V2681">
        <v>310</v>
      </c>
      <c r="W2681">
        <v>312</v>
      </c>
    </row>
    <row r="2682" spans="1:23" x14ac:dyDescent="0.2">
      <c r="A2682">
        <v>48</v>
      </c>
      <c r="B2682" t="s">
        <v>131</v>
      </c>
      <c r="C2682" t="s">
        <v>132</v>
      </c>
      <c r="D2682" t="s">
        <v>97</v>
      </c>
      <c r="E2682">
        <v>17.43</v>
      </c>
      <c r="F2682">
        <v>145.31</v>
      </c>
      <c r="G2682" s="2">
        <v>-17.716670000000001</v>
      </c>
      <c r="H2682" s="2">
        <v>145.51667</v>
      </c>
      <c r="I2682">
        <v>850</v>
      </c>
      <c r="J2682" t="s">
        <v>6</v>
      </c>
      <c r="K2682" s="1">
        <v>32336</v>
      </c>
      <c r="L2682" t="s">
        <v>141</v>
      </c>
      <c r="M2682" t="s">
        <v>51</v>
      </c>
      <c r="N2682" t="s">
        <v>24</v>
      </c>
      <c r="O2682" t="s">
        <v>15</v>
      </c>
      <c r="P2682" t="s">
        <v>27</v>
      </c>
      <c r="Q2682">
        <v>10</v>
      </c>
      <c r="R2682">
        <v>30.63</v>
      </c>
      <c r="S2682">
        <f t="shared" si="134"/>
        <v>55419</v>
      </c>
      <c r="T2682">
        <f t="shared" si="135"/>
        <v>28815</v>
      </c>
      <c r="U2682">
        <f t="shared" si="136"/>
        <v>1.923269130661114</v>
      </c>
      <c r="V2682">
        <v>310</v>
      </c>
      <c r="W2682">
        <v>312</v>
      </c>
    </row>
    <row r="2683" spans="1:23" x14ac:dyDescent="0.2">
      <c r="A2683">
        <v>48</v>
      </c>
      <c r="B2683" t="s">
        <v>131</v>
      </c>
      <c r="C2683" t="s">
        <v>132</v>
      </c>
      <c r="D2683" t="s">
        <v>97</v>
      </c>
      <c r="E2683">
        <v>17.43</v>
      </c>
      <c r="F2683">
        <v>145.31</v>
      </c>
      <c r="G2683" s="2">
        <v>-17.716670000000001</v>
      </c>
      <c r="H2683" s="2">
        <v>145.51667</v>
      </c>
      <c r="I2683">
        <v>850</v>
      </c>
      <c r="J2683" t="s">
        <v>6</v>
      </c>
      <c r="K2683" s="1">
        <v>32336</v>
      </c>
      <c r="L2683" t="s">
        <v>141</v>
      </c>
      <c r="M2683" t="s">
        <v>51</v>
      </c>
      <c r="N2683" t="s">
        <v>24</v>
      </c>
      <c r="O2683" t="s">
        <v>18</v>
      </c>
      <c r="P2683" t="s">
        <v>27</v>
      </c>
      <c r="Q2683">
        <v>1</v>
      </c>
      <c r="R2683">
        <v>13.91</v>
      </c>
      <c r="S2683">
        <f t="shared" si="134"/>
        <v>55419</v>
      </c>
      <c r="T2683">
        <f t="shared" si="135"/>
        <v>28815</v>
      </c>
      <c r="U2683">
        <f t="shared" si="136"/>
        <v>1.923269130661114</v>
      </c>
      <c r="V2683">
        <v>310</v>
      </c>
      <c r="W2683">
        <v>312</v>
      </c>
    </row>
    <row r="2684" spans="1:23" x14ac:dyDescent="0.2">
      <c r="A2684">
        <v>48</v>
      </c>
      <c r="B2684" t="s">
        <v>131</v>
      </c>
      <c r="C2684" t="s">
        <v>132</v>
      </c>
      <c r="D2684" t="s">
        <v>97</v>
      </c>
      <c r="E2684">
        <v>17.43</v>
      </c>
      <c r="F2684">
        <v>145.31</v>
      </c>
      <c r="G2684" s="2">
        <v>-17.716670000000001</v>
      </c>
      <c r="H2684" s="2">
        <v>145.51667</v>
      </c>
      <c r="I2684">
        <v>850</v>
      </c>
      <c r="J2684" t="s">
        <v>6</v>
      </c>
      <c r="K2684" s="1">
        <v>32336</v>
      </c>
      <c r="L2684" t="s">
        <v>141</v>
      </c>
      <c r="M2684" t="s">
        <v>51</v>
      </c>
      <c r="N2684" t="s">
        <v>24</v>
      </c>
      <c r="O2684" t="s">
        <v>18</v>
      </c>
      <c r="P2684" t="s">
        <v>27</v>
      </c>
      <c r="Q2684">
        <v>2</v>
      </c>
      <c r="R2684">
        <v>19.829999999999998</v>
      </c>
      <c r="S2684">
        <f t="shared" si="134"/>
        <v>55419</v>
      </c>
      <c r="T2684">
        <f t="shared" si="135"/>
        <v>28815</v>
      </c>
      <c r="U2684">
        <f t="shared" si="136"/>
        <v>1.923269130661114</v>
      </c>
      <c r="V2684">
        <v>310</v>
      </c>
      <c r="W2684">
        <v>312</v>
      </c>
    </row>
    <row r="2685" spans="1:23" x14ac:dyDescent="0.2">
      <c r="A2685">
        <v>48</v>
      </c>
      <c r="B2685" t="s">
        <v>131</v>
      </c>
      <c r="C2685" t="s">
        <v>132</v>
      </c>
      <c r="D2685" t="s">
        <v>97</v>
      </c>
      <c r="E2685">
        <v>17.43</v>
      </c>
      <c r="F2685">
        <v>145.31</v>
      </c>
      <c r="G2685" s="2">
        <v>-17.716670000000001</v>
      </c>
      <c r="H2685" s="2">
        <v>145.51667</v>
      </c>
      <c r="I2685">
        <v>850</v>
      </c>
      <c r="J2685" t="s">
        <v>6</v>
      </c>
      <c r="K2685" s="1">
        <v>32336</v>
      </c>
      <c r="L2685" t="s">
        <v>141</v>
      </c>
      <c r="M2685" t="s">
        <v>51</v>
      </c>
      <c r="N2685" t="s">
        <v>24</v>
      </c>
      <c r="O2685" t="s">
        <v>18</v>
      </c>
      <c r="P2685" t="s">
        <v>27</v>
      </c>
      <c r="Q2685">
        <v>3</v>
      </c>
      <c r="R2685">
        <v>15.36</v>
      </c>
      <c r="S2685">
        <f t="shared" si="134"/>
        <v>55419</v>
      </c>
      <c r="T2685">
        <f t="shared" si="135"/>
        <v>28815</v>
      </c>
      <c r="U2685">
        <f t="shared" si="136"/>
        <v>1.923269130661114</v>
      </c>
      <c r="V2685">
        <v>310</v>
      </c>
      <c r="W2685">
        <v>312</v>
      </c>
    </row>
    <row r="2686" spans="1:23" x14ac:dyDescent="0.2">
      <c r="A2686">
        <v>48</v>
      </c>
      <c r="B2686" t="s">
        <v>131</v>
      </c>
      <c r="C2686" t="s">
        <v>132</v>
      </c>
      <c r="D2686" t="s">
        <v>97</v>
      </c>
      <c r="E2686">
        <v>17.43</v>
      </c>
      <c r="F2686">
        <v>145.31</v>
      </c>
      <c r="G2686" s="2">
        <v>-17.716670000000001</v>
      </c>
      <c r="H2686" s="2">
        <v>145.51667</v>
      </c>
      <c r="I2686">
        <v>850</v>
      </c>
      <c r="J2686" t="s">
        <v>6</v>
      </c>
      <c r="K2686" s="1">
        <v>32336</v>
      </c>
      <c r="L2686" t="s">
        <v>141</v>
      </c>
      <c r="M2686" t="s">
        <v>51</v>
      </c>
      <c r="N2686" t="s">
        <v>24</v>
      </c>
      <c r="O2686" t="s">
        <v>18</v>
      </c>
      <c r="P2686" t="s">
        <v>27</v>
      </c>
      <c r="Q2686">
        <v>4</v>
      </c>
      <c r="R2686">
        <v>15.43</v>
      </c>
      <c r="S2686">
        <f t="shared" si="134"/>
        <v>55419</v>
      </c>
      <c r="T2686">
        <f t="shared" si="135"/>
        <v>28815</v>
      </c>
      <c r="U2686">
        <f t="shared" si="136"/>
        <v>1.923269130661114</v>
      </c>
      <c r="V2686">
        <v>310</v>
      </c>
      <c r="W2686">
        <v>312</v>
      </c>
    </row>
    <row r="2687" spans="1:23" x14ac:dyDescent="0.2">
      <c r="A2687">
        <v>48</v>
      </c>
      <c r="B2687" t="s">
        <v>131</v>
      </c>
      <c r="C2687" t="s">
        <v>132</v>
      </c>
      <c r="D2687" t="s">
        <v>97</v>
      </c>
      <c r="E2687">
        <v>17.43</v>
      </c>
      <c r="F2687">
        <v>145.31</v>
      </c>
      <c r="G2687" s="2">
        <v>-17.716670000000001</v>
      </c>
      <c r="H2687" s="2">
        <v>145.51667</v>
      </c>
      <c r="I2687">
        <v>850</v>
      </c>
      <c r="J2687" t="s">
        <v>6</v>
      </c>
      <c r="K2687" s="1">
        <v>32336</v>
      </c>
      <c r="L2687" t="s">
        <v>141</v>
      </c>
      <c r="M2687" t="s">
        <v>51</v>
      </c>
      <c r="N2687" t="s">
        <v>24</v>
      </c>
      <c r="O2687" t="s">
        <v>18</v>
      </c>
      <c r="P2687" t="s">
        <v>27</v>
      </c>
      <c r="Q2687">
        <v>5</v>
      </c>
      <c r="R2687">
        <v>17.739999999999998</v>
      </c>
      <c r="S2687">
        <f t="shared" si="134"/>
        <v>55419</v>
      </c>
      <c r="T2687">
        <f t="shared" si="135"/>
        <v>28815</v>
      </c>
      <c r="U2687">
        <f t="shared" si="136"/>
        <v>1.923269130661114</v>
      </c>
      <c r="V2687">
        <v>310</v>
      </c>
      <c r="W2687">
        <v>312</v>
      </c>
    </row>
    <row r="2688" spans="1:23" x14ac:dyDescent="0.2">
      <c r="A2688">
        <v>48</v>
      </c>
      <c r="B2688" t="s">
        <v>131</v>
      </c>
      <c r="C2688" t="s">
        <v>132</v>
      </c>
      <c r="D2688" t="s">
        <v>97</v>
      </c>
      <c r="E2688">
        <v>17.43</v>
      </c>
      <c r="F2688">
        <v>145.31</v>
      </c>
      <c r="G2688" s="2">
        <v>-17.716670000000001</v>
      </c>
      <c r="H2688" s="2">
        <v>145.51667</v>
      </c>
      <c r="I2688">
        <v>850</v>
      </c>
      <c r="J2688" t="s">
        <v>6</v>
      </c>
      <c r="K2688" s="1">
        <v>32336</v>
      </c>
      <c r="L2688" t="s">
        <v>141</v>
      </c>
      <c r="M2688" t="s">
        <v>51</v>
      </c>
      <c r="N2688" t="s">
        <v>24</v>
      </c>
      <c r="O2688" t="s">
        <v>18</v>
      </c>
      <c r="P2688" t="s">
        <v>27</v>
      </c>
      <c r="Q2688">
        <v>6</v>
      </c>
      <c r="R2688">
        <v>14.36</v>
      </c>
      <c r="S2688">
        <f t="shared" si="134"/>
        <v>55419</v>
      </c>
      <c r="T2688">
        <f t="shared" si="135"/>
        <v>28815</v>
      </c>
      <c r="U2688">
        <f t="shared" si="136"/>
        <v>1.923269130661114</v>
      </c>
      <c r="V2688">
        <v>310</v>
      </c>
      <c r="W2688">
        <v>312</v>
      </c>
    </row>
    <row r="2689" spans="1:23" x14ac:dyDescent="0.2">
      <c r="A2689">
        <v>48</v>
      </c>
      <c r="B2689" t="s">
        <v>131</v>
      </c>
      <c r="C2689" t="s">
        <v>132</v>
      </c>
      <c r="D2689" t="s">
        <v>97</v>
      </c>
      <c r="E2689">
        <v>17.43</v>
      </c>
      <c r="F2689">
        <v>145.31</v>
      </c>
      <c r="G2689" s="2">
        <v>-17.716670000000001</v>
      </c>
      <c r="H2689" s="2">
        <v>145.51667</v>
      </c>
      <c r="I2689">
        <v>850</v>
      </c>
      <c r="J2689" t="s">
        <v>6</v>
      </c>
      <c r="K2689" s="1">
        <v>32336</v>
      </c>
      <c r="L2689" t="s">
        <v>141</v>
      </c>
      <c r="M2689" t="s">
        <v>51</v>
      </c>
      <c r="N2689" t="s">
        <v>24</v>
      </c>
      <c r="O2689" t="s">
        <v>18</v>
      </c>
      <c r="P2689" t="s">
        <v>27</v>
      </c>
      <c r="Q2689">
        <v>7</v>
      </c>
      <c r="R2689">
        <v>13.97</v>
      </c>
      <c r="S2689">
        <f t="shared" si="134"/>
        <v>55419</v>
      </c>
      <c r="T2689">
        <f t="shared" si="135"/>
        <v>28815</v>
      </c>
      <c r="U2689">
        <f t="shared" si="136"/>
        <v>1.923269130661114</v>
      </c>
      <c r="V2689">
        <v>310</v>
      </c>
      <c r="W2689">
        <v>312</v>
      </c>
    </row>
    <row r="2690" spans="1:23" x14ac:dyDescent="0.2">
      <c r="A2690">
        <v>48</v>
      </c>
      <c r="B2690" t="s">
        <v>131</v>
      </c>
      <c r="C2690" t="s">
        <v>132</v>
      </c>
      <c r="D2690" t="s">
        <v>97</v>
      </c>
      <c r="E2690">
        <v>17.43</v>
      </c>
      <c r="F2690">
        <v>145.31</v>
      </c>
      <c r="G2690" s="2">
        <v>-17.716670000000001</v>
      </c>
      <c r="H2690" s="2">
        <v>145.51667</v>
      </c>
      <c r="I2690">
        <v>850</v>
      </c>
      <c r="J2690" t="s">
        <v>6</v>
      </c>
      <c r="K2690" s="1">
        <v>32336</v>
      </c>
      <c r="L2690" t="s">
        <v>141</v>
      </c>
      <c r="M2690" t="s">
        <v>51</v>
      </c>
      <c r="N2690" t="s">
        <v>24</v>
      </c>
      <c r="O2690" t="s">
        <v>18</v>
      </c>
      <c r="P2690" t="s">
        <v>27</v>
      </c>
      <c r="Q2690">
        <v>8</v>
      </c>
      <c r="R2690">
        <v>14.75</v>
      </c>
      <c r="S2690">
        <f t="shared" si="134"/>
        <v>55419</v>
      </c>
      <c r="T2690">
        <f t="shared" si="135"/>
        <v>28815</v>
      </c>
      <c r="U2690">
        <f t="shared" si="136"/>
        <v>1.923269130661114</v>
      </c>
      <c r="V2690">
        <v>310</v>
      </c>
      <c r="W2690">
        <v>312</v>
      </c>
    </row>
    <row r="2691" spans="1:23" x14ac:dyDescent="0.2">
      <c r="A2691">
        <v>48</v>
      </c>
      <c r="B2691" t="s">
        <v>131</v>
      </c>
      <c r="C2691" t="s">
        <v>132</v>
      </c>
      <c r="D2691" t="s">
        <v>97</v>
      </c>
      <c r="E2691">
        <v>17.43</v>
      </c>
      <c r="F2691">
        <v>145.31</v>
      </c>
      <c r="G2691" s="2">
        <v>-17.716670000000001</v>
      </c>
      <c r="H2691" s="2">
        <v>145.51667</v>
      </c>
      <c r="I2691">
        <v>850</v>
      </c>
      <c r="J2691" t="s">
        <v>6</v>
      </c>
      <c r="K2691" s="1">
        <v>32336</v>
      </c>
      <c r="L2691" t="s">
        <v>141</v>
      </c>
      <c r="M2691" t="s">
        <v>51</v>
      </c>
      <c r="N2691" t="s">
        <v>24</v>
      </c>
      <c r="O2691" t="s">
        <v>18</v>
      </c>
      <c r="P2691" t="s">
        <v>27</v>
      </c>
      <c r="Q2691">
        <v>9</v>
      </c>
      <c r="R2691">
        <v>16.760000000000002</v>
      </c>
      <c r="S2691">
        <f t="shared" si="134"/>
        <v>55419</v>
      </c>
      <c r="T2691">
        <f t="shared" si="135"/>
        <v>28815</v>
      </c>
      <c r="U2691">
        <f t="shared" si="136"/>
        <v>1.923269130661114</v>
      </c>
      <c r="V2691">
        <v>310</v>
      </c>
      <c r="W2691">
        <v>312</v>
      </c>
    </row>
    <row r="2692" spans="1:23" x14ac:dyDescent="0.2">
      <c r="A2692">
        <v>48</v>
      </c>
      <c r="B2692" t="s">
        <v>131</v>
      </c>
      <c r="C2692" t="s">
        <v>132</v>
      </c>
      <c r="D2692" t="s">
        <v>97</v>
      </c>
      <c r="E2692">
        <v>17.43</v>
      </c>
      <c r="F2692">
        <v>145.31</v>
      </c>
      <c r="G2692" s="2">
        <v>-17.716670000000001</v>
      </c>
      <c r="H2692" s="2">
        <v>145.51667</v>
      </c>
      <c r="I2692">
        <v>850</v>
      </c>
      <c r="J2692" t="s">
        <v>6</v>
      </c>
      <c r="K2692" s="1">
        <v>32336</v>
      </c>
      <c r="L2692" t="s">
        <v>141</v>
      </c>
      <c r="M2692" t="s">
        <v>51</v>
      </c>
      <c r="N2692" t="s">
        <v>24</v>
      </c>
      <c r="O2692" t="s">
        <v>18</v>
      </c>
      <c r="P2692" t="s">
        <v>27</v>
      </c>
      <c r="Q2692">
        <v>10</v>
      </c>
      <c r="R2692">
        <v>15.98</v>
      </c>
      <c r="S2692">
        <f t="shared" si="134"/>
        <v>55419</v>
      </c>
      <c r="T2692">
        <f t="shared" si="135"/>
        <v>28815</v>
      </c>
      <c r="U2692">
        <f t="shared" si="136"/>
        <v>1.923269130661114</v>
      </c>
      <c r="V2692">
        <v>310</v>
      </c>
      <c r="W2692">
        <v>312</v>
      </c>
    </row>
    <row r="2693" spans="1:23" hidden="1" x14ac:dyDescent="0.2">
      <c r="A2693">
        <v>49</v>
      </c>
      <c r="B2693" t="s">
        <v>131</v>
      </c>
      <c r="C2693" t="s">
        <v>132</v>
      </c>
      <c r="D2693" t="s">
        <v>142</v>
      </c>
      <c r="G2693" s="2">
        <v>-17.34</v>
      </c>
      <c r="H2693" s="2">
        <v>145.44999999999999</v>
      </c>
      <c r="I2693" s="2">
        <v>1100</v>
      </c>
      <c r="J2693" t="s">
        <v>40</v>
      </c>
      <c r="K2693" s="1">
        <v>20671</v>
      </c>
      <c r="L2693" t="s">
        <v>143</v>
      </c>
      <c r="M2693" t="s">
        <v>90</v>
      </c>
      <c r="N2693" t="s">
        <v>14</v>
      </c>
      <c r="O2693" t="s">
        <v>15</v>
      </c>
      <c r="P2693" t="s">
        <v>27</v>
      </c>
      <c r="Q2693">
        <v>1</v>
      </c>
      <c r="R2693">
        <v>19.82</v>
      </c>
      <c r="S2693">
        <f>192*291</f>
        <v>55872</v>
      </c>
      <c r="T2693">
        <f>272*100</f>
        <v>27200</v>
      </c>
      <c r="U2693">
        <f t="shared" si="136"/>
        <v>2.0541176470588236</v>
      </c>
      <c r="V2693">
        <v>343</v>
      </c>
      <c r="W2693">
        <v>334</v>
      </c>
    </row>
    <row r="2694" spans="1:23" hidden="1" x14ac:dyDescent="0.2">
      <c r="A2694">
        <v>49</v>
      </c>
      <c r="B2694" t="s">
        <v>131</v>
      </c>
      <c r="C2694" t="s">
        <v>132</v>
      </c>
      <c r="D2694" t="s">
        <v>142</v>
      </c>
      <c r="G2694" s="2">
        <v>-17.34</v>
      </c>
      <c r="H2694" s="2">
        <v>145.44999999999999</v>
      </c>
      <c r="I2694" s="2">
        <v>1100</v>
      </c>
      <c r="J2694" t="s">
        <v>40</v>
      </c>
      <c r="K2694" s="1">
        <v>20671</v>
      </c>
      <c r="L2694" t="s">
        <v>143</v>
      </c>
      <c r="M2694" t="s">
        <v>90</v>
      </c>
      <c r="N2694" t="s">
        <v>14</v>
      </c>
      <c r="O2694" t="s">
        <v>15</v>
      </c>
      <c r="P2694" t="s">
        <v>27</v>
      </c>
      <c r="Q2694">
        <v>2</v>
      </c>
      <c r="R2694">
        <v>18.52</v>
      </c>
      <c r="S2694">
        <f t="shared" ref="S2694:S2746" si="137">192*291</f>
        <v>55872</v>
      </c>
      <c r="T2694">
        <f t="shared" ref="T2694:T2746" si="138">272*100</f>
        <v>27200</v>
      </c>
      <c r="U2694">
        <f t="shared" ref="U2694:U2746" si="139">S2694/T2694</f>
        <v>2.0541176470588236</v>
      </c>
      <c r="V2694">
        <v>343</v>
      </c>
      <c r="W2694">
        <v>334</v>
      </c>
    </row>
    <row r="2695" spans="1:23" hidden="1" x14ac:dyDescent="0.2">
      <c r="A2695">
        <v>49</v>
      </c>
      <c r="B2695" t="s">
        <v>131</v>
      </c>
      <c r="C2695" t="s">
        <v>132</v>
      </c>
      <c r="D2695" t="s">
        <v>142</v>
      </c>
      <c r="G2695" s="2">
        <v>-17.34</v>
      </c>
      <c r="H2695" s="2">
        <v>145.44999999999999</v>
      </c>
      <c r="I2695" s="2">
        <v>1100</v>
      </c>
      <c r="J2695" t="s">
        <v>40</v>
      </c>
      <c r="K2695" s="1">
        <v>20671</v>
      </c>
      <c r="L2695" t="s">
        <v>143</v>
      </c>
      <c r="M2695" t="s">
        <v>90</v>
      </c>
      <c r="N2695" t="s">
        <v>14</v>
      </c>
      <c r="O2695" t="s">
        <v>15</v>
      </c>
      <c r="P2695" t="s">
        <v>27</v>
      </c>
      <c r="Q2695">
        <v>3</v>
      </c>
      <c r="R2695">
        <v>25.66</v>
      </c>
      <c r="S2695">
        <f t="shared" si="137"/>
        <v>55872</v>
      </c>
      <c r="T2695">
        <f t="shared" si="138"/>
        <v>27200</v>
      </c>
      <c r="U2695">
        <f t="shared" si="139"/>
        <v>2.0541176470588236</v>
      </c>
      <c r="V2695">
        <v>343</v>
      </c>
      <c r="W2695">
        <v>334</v>
      </c>
    </row>
    <row r="2696" spans="1:23" hidden="1" x14ac:dyDescent="0.2">
      <c r="A2696">
        <v>49</v>
      </c>
      <c r="B2696" t="s">
        <v>131</v>
      </c>
      <c r="C2696" t="s">
        <v>132</v>
      </c>
      <c r="D2696" t="s">
        <v>142</v>
      </c>
      <c r="G2696" s="2">
        <v>-17.34</v>
      </c>
      <c r="H2696" s="2">
        <v>145.44999999999999</v>
      </c>
      <c r="I2696" s="2">
        <v>1100</v>
      </c>
      <c r="J2696" t="s">
        <v>40</v>
      </c>
      <c r="K2696" s="1">
        <v>20671</v>
      </c>
      <c r="L2696" t="s">
        <v>143</v>
      </c>
      <c r="M2696" t="s">
        <v>90</v>
      </c>
      <c r="N2696" t="s">
        <v>14</v>
      </c>
      <c r="O2696" t="s">
        <v>15</v>
      </c>
      <c r="P2696" t="s">
        <v>27</v>
      </c>
      <c r="Q2696">
        <v>4</v>
      </c>
      <c r="R2696">
        <v>23.39</v>
      </c>
      <c r="S2696">
        <f t="shared" si="137"/>
        <v>55872</v>
      </c>
      <c r="T2696">
        <f t="shared" si="138"/>
        <v>27200</v>
      </c>
      <c r="U2696">
        <f t="shared" si="139"/>
        <v>2.0541176470588236</v>
      </c>
      <c r="V2696">
        <v>343</v>
      </c>
      <c r="W2696">
        <v>334</v>
      </c>
    </row>
    <row r="2697" spans="1:23" hidden="1" x14ac:dyDescent="0.2">
      <c r="A2697">
        <v>49</v>
      </c>
      <c r="B2697" t="s">
        <v>131</v>
      </c>
      <c r="C2697" t="s">
        <v>132</v>
      </c>
      <c r="D2697" t="s">
        <v>142</v>
      </c>
      <c r="G2697" s="2">
        <v>-17.34</v>
      </c>
      <c r="H2697" s="2">
        <v>145.44999999999999</v>
      </c>
      <c r="I2697" s="2">
        <v>1100</v>
      </c>
      <c r="J2697" t="s">
        <v>40</v>
      </c>
      <c r="K2697" s="1">
        <v>20671</v>
      </c>
      <c r="L2697" t="s">
        <v>143</v>
      </c>
      <c r="M2697" t="s">
        <v>90</v>
      </c>
      <c r="N2697" t="s">
        <v>14</v>
      </c>
      <c r="O2697" t="s">
        <v>15</v>
      </c>
      <c r="P2697" t="s">
        <v>27</v>
      </c>
      <c r="Q2697">
        <v>5</v>
      </c>
      <c r="R2697">
        <v>24.89</v>
      </c>
      <c r="S2697">
        <f t="shared" si="137"/>
        <v>55872</v>
      </c>
      <c r="T2697">
        <f t="shared" si="138"/>
        <v>27200</v>
      </c>
      <c r="U2697">
        <f t="shared" si="139"/>
        <v>2.0541176470588236</v>
      </c>
      <c r="V2697">
        <v>343</v>
      </c>
      <c r="W2697">
        <v>334</v>
      </c>
    </row>
    <row r="2698" spans="1:23" hidden="1" x14ac:dyDescent="0.2">
      <c r="A2698">
        <v>49</v>
      </c>
      <c r="B2698" t="s">
        <v>131</v>
      </c>
      <c r="C2698" t="s">
        <v>132</v>
      </c>
      <c r="D2698" t="s">
        <v>142</v>
      </c>
      <c r="G2698" s="2">
        <v>-17.34</v>
      </c>
      <c r="H2698" s="2">
        <v>145.44999999999999</v>
      </c>
      <c r="I2698" s="2">
        <v>1100</v>
      </c>
      <c r="J2698" t="s">
        <v>40</v>
      </c>
      <c r="K2698" s="1">
        <v>20671</v>
      </c>
      <c r="L2698" t="s">
        <v>143</v>
      </c>
      <c r="M2698" t="s">
        <v>90</v>
      </c>
      <c r="N2698" t="s">
        <v>14</v>
      </c>
      <c r="O2698" t="s">
        <v>15</v>
      </c>
      <c r="P2698" t="s">
        <v>27</v>
      </c>
      <c r="Q2698">
        <v>6</v>
      </c>
      <c r="R2698">
        <v>22.88</v>
      </c>
      <c r="S2698">
        <f t="shared" si="137"/>
        <v>55872</v>
      </c>
      <c r="T2698">
        <f t="shared" si="138"/>
        <v>27200</v>
      </c>
      <c r="U2698">
        <f t="shared" si="139"/>
        <v>2.0541176470588236</v>
      </c>
      <c r="V2698">
        <v>343</v>
      </c>
      <c r="W2698">
        <v>334</v>
      </c>
    </row>
    <row r="2699" spans="1:23" hidden="1" x14ac:dyDescent="0.2">
      <c r="A2699">
        <v>49</v>
      </c>
      <c r="B2699" t="s">
        <v>131</v>
      </c>
      <c r="C2699" t="s">
        <v>132</v>
      </c>
      <c r="D2699" t="s">
        <v>142</v>
      </c>
      <c r="G2699" s="2">
        <v>-17.34</v>
      </c>
      <c r="H2699" s="2">
        <v>145.44999999999999</v>
      </c>
      <c r="I2699" s="2">
        <v>1100</v>
      </c>
      <c r="J2699" t="s">
        <v>40</v>
      </c>
      <c r="K2699" s="1">
        <v>20671</v>
      </c>
      <c r="L2699" t="s">
        <v>143</v>
      </c>
      <c r="M2699" t="s">
        <v>90</v>
      </c>
      <c r="N2699" t="s">
        <v>14</v>
      </c>
      <c r="O2699" t="s">
        <v>16</v>
      </c>
      <c r="P2699" t="s">
        <v>27</v>
      </c>
      <c r="Q2699">
        <v>1</v>
      </c>
      <c r="R2699">
        <v>18.04</v>
      </c>
      <c r="S2699">
        <f t="shared" si="137"/>
        <v>55872</v>
      </c>
      <c r="T2699">
        <f t="shared" si="138"/>
        <v>27200</v>
      </c>
      <c r="U2699">
        <f t="shared" si="139"/>
        <v>2.0541176470588236</v>
      </c>
      <c r="V2699">
        <v>343</v>
      </c>
      <c r="W2699">
        <v>334</v>
      </c>
    </row>
    <row r="2700" spans="1:23" hidden="1" x14ac:dyDescent="0.2">
      <c r="A2700">
        <v>49</v>
      </c>
      <c r="B2700" t="s">
        <v>131</v>
      </c>
      <c r="C2700" t="s">
        <v>132</v>
      </c>
      <c r="D2700" t="s">
        <v>142</v>
      </c>
      <c r="G2700" s="2">
        <v>-17.34</v>
      </c>
      <c r="H2700" s="2">
        <v>145.44999999999999</v>
      </c>
      <c r="I2700" s="2">
        <v>1100</v>
      </c>
      <c r="J2700" t="s">
        <v>40</v>
      </c>
      <c r="K2700" s="1">
        <v>20671</v>
      </c>
      <c r="L2700" t="s">
        <v>143</v>
      </c>
      <c r="M2700" t="s">
        <v>90</v>
      </c>
      <c r="N2700" t="s">
        <v>14</v>
      </c>
      <c r="O2700" t="s">
        <v>16</v>
      </c>
      <c r="P2700" t="s">
        <v>27</v>
      </c>
      <c r="Q2700">
        <v>2</v>
      </c>
      <c r="R2700">
        <v>9.73</v>
      </c>
      <c r="S2700">
        <f t="shared" si="137"/>
        <v>55872</v>
      </c>
      <c r="T2700">
        <f t="shared" si="138"/>
        <v>27200</v>
      </c>
      <c r="U2700">
        <f t="shared" si="139"/>
        <v>2.0541176470588236</v>
      </c>
      <c r="V2700">
        <v>343</v>
      </c>
      <c r="W2700">
        <v>334</v>
      </c>
    </row>
    <row r="2701" spans="1:23" hidden="1" x14ac:dyDescent="0.2">
      <c r="A2701">
        <v>49</v>
      </c>
      <c r="B2701" t="s">
        <v>131</v>
      </c>
      <c r="C2701" t="s">
        <v>132</v>
      </c>
      <c r="D2701" t="s">
        <v>142</v>
      </c>
      <c r="G2701" s="2">
        <v>-17.34</v>
      </c>
      <c r="H2701" s="2">
        <v>145.44999999999999</v>
      </c>
      <c r="I2701" s="2">
        <v>1100</v>
      </c>
      <c r="J2701" t="s">
        <v>40</v>
      </c>
      <c r="K2701" s="1">
        <v>20671</v>
      </c>
      <c r="L2701" t="s">
        <v>143</v>
      </c>
      <c r="M2701" t="s">
        <v>90</v>
      </c>
      <c r="N2701" t="s">
        <v>14</v>
      </c>
      <c r="O2701" t="s">
        <v>16</v>
      </c>
      <c r="P2701" t="s">
        <v>27</v>
      </c>
      <c r="Q2701">
        <v>3</v>
      </c>
      <c r="R2701">
        <v>12.25</v>
      </c>
      <c r="S2701">
        <f t="shared" si="137"/>
        <v>55872</v>
      </c>
      <c r="T2701">
        <f t="shared" si="138"/>
        <v>27200</v>
      </c>
      <c r="U2701">
        <f t="shared" si="139"/>
        <v>2.0541176470588236</v>
      </c>
      <c r="V2701">
        <v>343</v>
      </c>
      <c r="W2701">
        <v>334</v>
      </c>
    </row>
    <row r="2702" spans="1:23" hidden="1" x14ac:dyDescent="0.2">
      <c r="A2702">
        <v>49</v>
      </c>
      <c r="B2702" t="s">
        <v>131</v>
      </c>
      <c r="C2702" t="s">
        <v>132</v>
      </c>
      <c r="D2702" t="s">
        <v>142</v>
      </c>
      <c r="G2702" s="2">
        <v>-17.34</v>
      </c>
      <c r="H2702" s="2">
        <v>145.44999999999999</v>
      </c>
      <c r="I2702" s="2">
        <v>1100</v>
      </c>
      <c r="J2702" t="s">
        <v>40</v>
      </c>
      <c r="K2702" s="1">
        <v>20671</v>
      </c>
      <c r="L2702" t="s">
        <v>143</v>
      </c>
      <c r="M2702" t="s">
        <v>90</v>
      </c>
      <c r="N2702" t="s">
        <v>14</v>
      </c>
      <c r="O2702" t="s">
        <v>16</v>
      </c>
      <c r="P2702" t="s">
        <v>27</v>
      </c>
      <c r="Q2702">
        <v>4</v>
      </c>
      <c r="R2702">
        <v>10.18</v>
      </c>
      <c r="S2702">
        <f t="shared" si="137"/>
        <v>55872</v>
      </c>
      <c r="T2702">
        <f t="shared" si="138"/>
        <v>27200</v>
      </c>
      <c r="U2702">
        <f t="shared" si="139"/>
        <v>2.0541176470588236</v>
      </c>
      <c r="V2702">
        <v>343</v>
      </c>
      <c r="W2702">
        <v>334</v>
      </c>
    </row>
    <row r="2703" spans="1:23" hidden="1" x14ac:dyDescent="0.2">
      <c r="A2703">
        <v>49</v>
      </c>
      <c r="B2703" t="s">
        <v>131</v>
      </c>
      <c r="C2703" t="s">
        <v>132</v>
      </c>
      <c r="D2703" t="s">
        <v>142</v>
      </c>
      <c r="G2703" s="2">
        <v>-17.34</v>
      </c>
      <c r="H2703" s="2">
        <v>145.44999999999999</v>
      </c>
      <c r="I2703" s="2">
        <v>1100</v>
      </c>
      <c r="J2703" t="s">
        <v>40</v>
      </c>
      <c r="K2703" s="1">
        <v>20671</v>
      </c>
      <c r="L2703" t="s">
        <v>143</v>
      </c>
      <c r="M2703" t="s">
        <v>90</v>
      </c>
      <c r="N2703" t="s">
        <v>14</v>
      </c>
      <c r="O2703" t="s">
        <v>16</v>
      </c>
      <c r="P2703" t="s">
        <v>27</v>
      </c>
      <c r="Q2703">
        <v>5</v>
      </c>
      <c r="R2703">
        <v>17.55</v>
      </c>
      <c r="S2703">
        <f t="shared" si="137"/>
        <v>55872</v>
      </c>
      <c r="T2703">
        <f t="shared" si="138"/>
        <v>27200</v>
      </c>
      <c r="U2703">
        <f t="shared" si="139"/>
        <v>2.0541176470588236</v>
      </c>
      <c r="V2703">
        <v>343</v>
      </c>
      <c r="W2703">
        <v>334</v>
      </c>
    </row>
    <row r="2704" spans="1:23" hidden="1" x14ac:dyDescent="0.2">
      <c r="A2704">
        <v>49</v>
      </c>
      <c r="B2704" t="s">
        <v>131</v>
      </c>
      <c r="C2704" t="s">
        <v>132</v>
      </c>
      <c r="D2704" t="s">
        <v>142</v>
      </c>
      <c r="G2704" s="2">
        <v>-17.34</v>
      </c>
      <c r="H2704" s="2">
        <v>145.44999999999999</v>
      </c>
      <c r="I2704" s="2">
        <v>1100</v>
      </c>
      <c r="J2704" t="s">
        <v>40</v>
      </c>
      <c r="K2704" s="1">
        <v>20671</v>
      </c>
      <c r="L2704" t="s">
        <v>143</v>
      </c>
      <c r="M2704" t="s">
        <v>90</v>
      </c>
      <c r="N2704" t="s">
        <v>14</v>
      </c>
      <c r="O2704" t="s">
        <v>16</v>
      </c>
      <c r="P2704" t="s">
        <v>27</v>
      </c>
      <c r="Q2704">
        <v>6</v>
      </c>
      <c r="R2704">
        <v>15.46</v>
      </c>
      <c r="S2704">
        <f t="shared" si="137"/>
        <v>55872</v>
      </c>
      <c r="T2704">
        <f t="shared" si="138"/>
        <v>27200</v>
      </c>
      <c r="U2704">
        <f t="shared" si="139"/>
        <v>2.0541176470588236</v>
      </c>
      <c r="V2704">
        <v>343</v>
      </c>
      <c r="W2704">
        <v>334</v>
      </c>
    </row>
    <row r="2705" spans="1:23" hidden="1" x14ac:dyDescent="0.2">
      <c r="A2705">
        <v>49</v>
      </c>
      <c r="B2705" t="s">
        <v>131</v>
      </c>
      <c r="C2705" t="s">
        <v>132</v>
      </c>
      <c r="D2705" t="s">
        <v>142</v>
      </c>
      <c r="G2705" s="2">
        <v>-17.34</v>
      </c>
      <c r="H2705" s="2">
        <v>145.44999999999999</v>
      </c>
      <c r="I2705" s="2">
        <v>1100</v>
      </c>
      <c r="J2705" t="s">
        <v>40</v>
      </c>
      <c r="K2705" s="1">
        <v>20671</v>
      </c>
      <c r="L2705" t="s">
        <v>143</v>
      </c>
      <c r="M2705" t="s">
        <v>90</v>
      </c>
      <c r="N2705" t="s">
        <v>14</v>
      </c>
      <c r="O2705" t="s">
        <v>18</v>
      </c>
      <c r="P2705" t="s">
        <v>27</v>
      </c>
      <c r="Q2705">
        <v>1</v>
      </c>
      <c r="R2705">
        <v>2.34</v>
      </c>
      <c r="S2705">
        <f t="shared" si="137"/>
        <v>55872</v>
      </c>
      <c r="T2705">
        <f t="shared" si="138"/>
        <v>27200</v>
      </c>
      <c r="U2705">
        <f t="shared" si="139"/>
        <v>2.0541176470588236</v>
      </c>
      <c r="V2705">
        <v>343</v>
      </c>
      <c r="W2705">
        <v>334</v>
      </c>
    </row>
    <row r="2706" spans="1:23" hidden="1" x14ac:dyDescent="0.2">
      <c r="A2706">
        <v>49</v>
      </c>
      <c r="B2706" t="s">
        <v>131</v>
      </c>
      <c r="C2706" t="s">
        <v>132</v>
      </c>
      <c r="D2706" t="s">
        <v>142</v>
      </c>
      <c r="G2706" s="2">
        <v>-17.34</v>
      </c>
      <c r="H2706" s="2">
        <v>145.44999999999999</v>
      </c>
      <c r="I2706" s="2">
        <v>1100</v>
      </c>
      <c r="J2706" t="s">
        <v>40</v>
      </c>
      <c r="K2706" s="1">
        <v>20671</v>
      </c>
      <c r="L2706" t="s">
        <v>143</v>
      </c>
      <c r="M2706" t="s">
        <v>90</v>
      </c>
      <c r="N2706" t="s">
        <v>14</v>
      </c>
      <c r="O2706" t="s">
        <v>18</v>
      </c>
      <c r="P2706" t="s">
        <v>27</v>
      </c>
      <c r="Q2706">
        <v>2</v>
      </c>
      <c r="R2706">
        <v>6.01</v>
      </c>
      <c r="S2706">
        <f t="shared" si="137"/>
        <v>55872</v>
      </c>
      <c r="T2706">
        <f t="shared" si="138"/>
        <v>27200</v>
      </c>
      <c r="U2706">
        <f t="shared" si="139"/>
        <v>2.0541176470588236</v>
      </c>
      <c r="V2706">
        <v>343</v>
      </c>
      <c r="W2706">
        <v>334</v>
      </c>
    </row>
    <row r="2707" spans="1:23" hidden="1" x14ac:dyDescent="0.2">
      <c r="A2707">
        <v>49</v>
      </c>
      <c r="B2707" t="s">
        <v>131</v>
      </c>
      <c r="C2707" t="s">
        <v>132</v>
      </c>
      <c r="D2707" t="s">
        <v>142</v>
      </c>
      <c r="G2707" s="2">
        <v>-17.34</v>
      </c>
      <c r="H2707" s="2">
        <v>145.44999999999999</v>
      </c>
      <c r="I2707" s="2">
        <v>1100</v>
      </c>
      <c r="J2707" t="s">
        <v>40</v>
      </c>
      <c r="K2707" s="1">
        <v>20671</v>
      </c>
      <c r="L2707" t="s">
        <v>143</v>
      </c>
      <c r="M2707" t="s">
        <v>90</v>
      </c>
      <c r="N2707" t="s">
        <v>14</v>
      </c>
      <c r="O2707" t="s">
        <v>18</v>
      </c>
      <c r="P2707" t="s">
        <v>27</v>
      </c>
      <c r="Q2707">
        <v>3</v>
      </c>
      <c r="R2707">
        <v>4.45</v>
      </c>
      <c r="S2707">
        <f t="shared" si="137"/>
        <v>55872</v>
      </c>
      <c r="T2707">
        <f t="shared" si="138"/>
        <v>27200</v>
      </c>
      <c r="U2707">
        <f t="shared" si="139"/>
        <v>2.0541176470588236</v>
      </c>
      <c r="V2707">
        <v>343</v>
      </c>
      <c r="W2707">
        <v>334</v>
      </c>
    </row>
    <row r="2708" spans="1:23" hidden="1" x14ac:dyDescent="0.2">
      <c r="A2708">
        <v>49</v>
      </c>
      <c r="B2708" t="s">
        <v>131</v>
      </c>
      <c r="C2708" t="s">
        <v>132</v>
      </c>
      <c r="D2708" t="s">
        <v>142</v>
      </c>
      <c r="G2708" s="2">
        <v>-17.34</v>
      </c>
      <c r="H2708" s="2">
        <v>145.44999999999999</v>
      </c>
      <c r="I2708" s="2">
        <v>1100</v>
      </c>
      <c r="J2708" t="s">
        <v>40</v>
      </c>
      <c r="K2708" s="1">
        <v>20671</v>
      </c>
      <c r="L2708" t="s">
        <v>143</v>
      </c>
      <c r="M2708" t="s">
        <v>90</v>
      </c>
      <c r="N2708" t="s">
        <v>14</v>
      </c>
      <c r="O2708" t="s">
        <v>18</v>
      </c>
      <c r="P2708" t="s">
        <v>27</v>
      </c>
      <c r="Q2708">
        <v>4</v>
      </c>
      <c r="R2708">
        <v>2.4700000000000002</v>
      </c>
      <c r="S2708">
        <f t="shared" si="137"/>
        <v>55872</v>
      </c>
      <c r="T2708">
        <f t="shared" si="138"/>
        <v>27200</v>
      </c>
      <c r="U2708">
        <f t="shared" si="139"/>
        <v>2.0541176470588236</v>
      </c>
      <c r="V2708">
        <v>343</v>
      </c>
      <c r="W2708">
        <v>334</v>
      </c>
    </row>
    <row r="2709" spans="1:23" hidden="1" x14ac:dyDescent="0.2">
      <c r="A2709">
        <v>49</v>
      </c>
      <c r="B2709" t="s">
        <v>131</v>
      </c>
      <c r="C2709" t="s">
        <v>132</v>
      </c>
      <c r="D2709" t="s">
        <v>142</v>
      </c>
      <c r="G2709" s="2">
        <v>-17.34</v>
      </c>
      <c r="H2709" s="2">
        <v>145.44999999999999</v>
      </c>
      <c r="I2709" s="2">
        <v>1100</v>
      </c>
      <c r="J2709" t="s">
        <v>40</v>
      </c>
      <c r="K2709" s="1">
        <v>20671</v>
      </c>
      <c r="L2709" t="s">
        <v>143</v>
      </c>
      <c r="M2709" t="s">
        <v>90</v>
      </c>
      <c r="N2709" t="s">
        <v>14</v>
      </c>
      <c r="O2709" t="s">
        <v>18</v>
      </c>
      <c r="P2709" t="s">
        <v>27</v>
      </c>
      <c r="Q2709">
        <v>5</v>
      </c>
      <c r="R2709">
        <v>4.46</v>
      </c>
      <c r="S2709">
        <f t="shared" si="137"/>
        <v>55872</v>
      </c>
      <c r="T2709">
        <f t="shared" si="138"/>
        <v>27200</v>
      </c>
      <c r="U2709">
        <f t="shared" si="139"/>
        <v>2.0541176470588236</v>
      </c>
      <c r="V2709">
        <v>343</v>
      </c>
      <c r="W2709">
        <v>334</v>
      </c>
    </row>
    <row r="2710" spans="1:23" hidden="1" x14ac:dyDescent="0.2">
      <c r="A2710">
        <v>49</v>
      </c>
      <c r="B2710" t="s">
        <v>131</v>
      </c>
      <c r="C2710" t="s">
        <v>132</v>
      </c>
      <c r="D2710" t="s">
        <v>142</v>
      </c>
      <c r="G2710" s="2">
        <v>-17.34</v>
      </c>
      <c r="H2710" s="2">
        <v>145.44999999999999</v>
      </c>
      <c r="I2710" s="2">
        <v>1100</v>
      </c>
      <c r="J2710" t="s">
        <v>40</v>
      </c>
      <c r="K2710" s="1">
        <v>20671</v>
      </c>
      <c r="L2710" t="s">
        <v>143</v>
      </c>
      <c r="M2710" t="s">
        <v>90</v>
      </c>
      <c r="N2710" t="s">
        <v>14</v>
      </c>
      <c r="O2710" t="s">
        <v>18</v>
      </c>
      <c r="P2710" t="s">
        <v>27</v>
      </c>
      <c r="Q2710">
        <v>6</v>
      </c>
      <c r="R2710">
        <v>7.71</v>
      </c>
      <c r="S2710">
        <f t="shared" si="137"/>
        <v>55872</v>
      </c>
      <c r="T2710">
        <f t="shared" si="138"/>
        <v>27200</v>
      </c>
      <c r="U2710">
        <f t="shared" si="139"/>
        <v>2.0541176470588236</v>
      </c>
      <c r="V2710">
        <v>343</v>
      </c>
      <c r="W2710">
        <v>334</v>
      </c>
    </row>
    <row r="2711" spans="1:23" hidden="1" x14ac:dyDescent="0.2">
      <c r="A2711">
        <v>49</v>
      </c>
      <c r="B2711" t="s">
        <v>131</v>
      </c>
      <c r="C2711" t="s">
        <v>132</v>
      </c>
      <c r="D2711" t="s">
        <v>142</v>
      </c>
      <c r="G2711" s="2">
        <v>-17.34</v>
      </c>
      <c r="H2711" s="2">
        <v>145.44999999999999</v>
      </c>
      <c r="I2711" s="2">
        <v>1100</v>
      </c>
      <c r="J2711" t="s">
        <v>40</v>
      </c>
      <c r="K2711" s="1">
        <v>20671</v>
      </c>
      <c r="L2711" t="s">
        <v>143</v>
      </c>
      <c r="M2711" t="s">
        <v>90</v>
      </c>
      <c r="N2711" t="s">
        <v>14</v>
      </c>
      <c r="O2711" t="s">
        <v>19</v>
      </c>
      <c r="P2711" t="s">
        <v>27</v>
      </c>
      <c r="Q2711">
        <v>1</v>
      </c>
      <c r="R2711">
        <v>11.28</v>
      </c>
      <c r="S2711">
        <f t="shared" si="137"/>
        <v>55872</v>
      </c>
      <c r="T2711">
        <f t="shared" si="138"/>
        <v>27200</v>
      </c>
      <c r="U2711">
        <f t="shared" si="139"/>
        <v>2.0541176470588236</v>
      </c>
      <c r="V2711">
        <v>343</v>
      </c>
      <c r="W2711">
        <v>334</v>
      </c>
    </row>
    <row r="2712" spans="1:23" hidden="1" x14ac:dyDescent="0.2">
      <c r="A2712">
        <v>49</v>
      </c>
      <c r="B2712" t="s">
        <v>131</v>
      </c>
      <c r="C2712" t="s">
        <v>132</v>
      </c>
      <c r="D2712" t="s">
        <v>142</v>
      </c>
      <c r="G2712" s="2">
        <v>-17.34</v>
      </c>
      <c r="H2712" s="2">
        <v>145.44999999999999</v>
      </c>
      <c r="I2712" s="2">
        <v>1100</v>
      </c>
      <c r="J2712" t="s">
        <v>40</v>
      </c>
      <c r="K2712" s="1">
        <v>20671</v>
      </c>
      <c r="L2712" t="s">
        <v>143</v>
      </c>
      <c r="M2712" t="s">
        <v>90</v>
      </c>
      <c r="N2712" t="s">
        <v>14</v>
      </c>
      <c r="O2712" t="s">
        <v>19</v>
      </c>
      <c r="P2712" t="s">
        <v>27</v>
      </c>
      <c r="Q2712">
        <v>2</v>
      </c>
      <c r="R2712">
        <v>7.79</v>
      </c>
      <c r="S2712">
        <f t="shared" si="137"/>
        <v>55872</v>
      </c>
      <c r="T2712">
        <f t="shared" si="138"/>
        <v>27200</v>
      </c>
      <c r="U2712">
        <f t="shared" si="139"/>
        <v>2.0541176470588236</v>
      </c>
      <c r="V2712">
        <v>343</v>
      </c>
      <c r="W2712">
        <v>334</v>
      </c>
    </row>
    <row r="2713" spans="1:23" hidden="1" x14ac:dyDescent="0.2">
      <c r="A2713">
        <v>49</v>
      </c>
      <c r="B2713" t="s">
        <v>131</v>
      </c>
      <c r="C2713" t="s">
        <v>132</v>
      </c>
      <c r="D2713" t="s">
        <v>142</v>
      </c>
      <c r="G2713" s="2">
        <v>-17.34</v>
      </c>
      <c r="H2713" s="2">
        <v>145.44999999999999</v>
      </c>
      <c r="I2713" s="2">
        <v>1100</v>
      </c>
      <c r="J2713" t="s">
        <v>40</v>
      </c>
      <c r="K2713" s="1">
        <v>20671</v>
      </c>
      <c r="L2713" t="s">
        <v>143</v>
      </c>
      <c r="M2713" t="s">
        <v>90</v>
      </c>
      <c r="N2713" t="s">
        <v>14</v>
      </c>
      <c r="O2713" t="s">
        <v>19</v>
      </c>
      <c r="P2713" t="s">
        <v>27</v>
      </c>
      <c r="Q2713">
        <v>3</v>
      </c>
      <c r="R2713">
        <v>8.69</v>
      </c>
      <c r="S2713">
        <f t="shared" si="137"/>
        <v>55872</v>
      </c>
      <c r="T2713">
        <f t="shared" si="138"/>
        <v>27200</v>
      </c>
      <c r="U2713">
        <f t="shared" si="139"/>
        <v>2.0541176470588236</v>
      </c>
      <c r="V2713">
        <v>343</v>
      </c>
      <c r="W2713">
        <v>334</v>
      </c>
    </row>
    <row r="2714" spans="1:23" hidden="1" x14ac:dyDescent="0.2">
      <c r="A2714">
        <v>49</v>
      </c>
      <c r="B2714" t="s">
        <v>131</v>
      </c>
      <c r="C2714" t="s">
        <v>132</v>
      </c>
      <c r="D2714" t="s">
        <v>142</v>
      </c>
      <c r="G2714" s="2">
        <v>-17.34</v>
      </c>
      <c r="H2714" s="2">
        <v>145.44999999999999</v>
      </c>
      <c r="I2714" s="2">
        <v>1100</v>
      </c>
      <c r="J2714" t="s">
        <v>40</v>
      </c>
      <c r="K2714" s="1">
        <v>20671</v>
      </c>
      <c r="L2714" t="s">
        <v>143</v>
      </c>
      <c r="M2714" t="s">
        <v>90</v>
      </c>
      <c r="N2714" t="s">
        <v>14</v>
      </c>
      <c r="O2714" t="s">
        <v>19</v>
      </c>
      <c r="P2714" t="s">
        <v>27</v>
      </c>
      <c r="Q2714">
        <v>4</v>
      </c>
      <c r="R2714">
        <v>9.7100000000000009</v>
      </c>
      <c r="S2714">
        <f t="shared" si="137"/>
        <v>55872</v>
      </c>
      <c r="T2714">
        <f t="shared" si="138"/>
        <v>27200</v>
      </c>
      <c r="U2714">
        <f t="shared" si="139"/>
        <v>2.0541176470588236</v>
      </c>
      <c r="V2714">
        <v>343</v>
      </c>
      <c r="W2714">
        <v>334</v>
      </c>
    </row>
    <row r="2715" spans="1:23" hidden="1" x14ac:dyDescent="0.2">
      <c r="A2715">
        <v>49</v>
      </c>
      <c r="B2715" t="s">
        <v>131</v>
      </c>
      <c r="C2715" t="s">
        <v>132</v>
      </c>
      <c r="D2715" t="s">
        <v>142</v>
      </c>
      <c r="G2715" s="2">
        <v>-17.34</v>
      </c>
      <c r="H2715" s="2">
        <v>145.44999999999999</v>
      </c>
      <c r="I2715" s="2">
        <v>1100</v>
      </c>
      <c r="J2715" t="s">
        <v>40</v>
      </c>
      <c r="K2715" s="1">
        <v>20671</v>
      </c>
      <c r="L2715" t="s">
        <v>143</v>
      </c>
      <c r="M2715" t="s">
        <v>90</v>
      </c>
      <c r="N2715" t="s">
        <v>14</v>
      </c>
      <c r="O2715" t="s">
        <v>19</v>
      </c>
      <c r="P2715" t="s">
        <v>27</v>
      </c>
      <c r="Q2715">
        <v>5</v>
      </c>
      <c r="R2715">
        <v>7</v>
      </c>
      <c r="S2715">
        <f t="shared" si="137"/>
        <v>55872</v>
      </c>
      <c r="T2715">
        <f t="shared" si="138"/>
        <v>27200</v>
      </c>
      <c r="U2715">
        <f t="shared" si="139"/>
        <v>2.0541176470588236</v>
      </c>
      <c r="V2715">
        <v>343</v>
      </c>
      <c r="W2715">
        <v>334</v>
      </c>
    </row>
    <row r="2716" spans="1:23" hidden="1" x14ac:dyDescent="0.2">
      <c r="A2716">
        <v>49</v>
      </c>
      <c r="B2716" t="s">
        <v>131</v>
      </c>
      <c r="C2716" t="s">
        <v>132</v>
      </c>
      <c r="D2716" t="s">
        <v>142</v>
      </c>
      <c r="G2716" s="2">
        <v>-17.34</v>
      </c>
      <c r="H2716" s="2">
        <v>145.44999999999999</v>
      </c>
      <c r="I2716" s="2">
        <v>1100</v>
      </c>
      <c r="J2716" t="s">
        <v>40</v>
      </c>
      <c r="K2716" s="1">
        <v>20671</v>
      </c>
      <c r="L2716" t="s">
        <v>143</v>
      </c>
      <c r="M2716" t="s">
        <v>90</v>
      </c>
      <c r="N2716" t="s">
        <v>14</v>
      </c>
      <c r="O2716" t="s">
        <v>19</v>
      </c>
      <c r="P2716" t="s">
        <v>27</v>
      </c>
      <c r="Q2716">
        <v>6</v>
      </c>
      <c r="R2716">
        <v>8.07</v>
      </c>
      <c r="S2716">
        <f t="shared" si="137"/>
        <v>55872</v>
      </c>
      <c r="T2716">
        <f t="shared" si="138"/>
        <v>27200</v>
      </c>
      <c r="U2716">
        <f t="shared" si="139"/>
        <v>2.0541176470588236</v>
      </c>
      <c r="V2716">
        <v>343</v>
      </c>
      <c r="W2716">
        <v>334</v>
      </c>
    </row>
    <row r="2717" spans="1:23" hidden="1" x14ac:dyDescent="0.2">
      <c r="A2717">
        <v>49</v>
      </c>
      <c r="B2717" t="s">
        <v>131</v>
      </c>
      <c r="C2717" t="s">
        <v>132</v>
      </c>
      <c r="D2717" t="s">
        <v>142</v>
      </c>
      <c r="G2717" s="2">
        <v>-17.34</v>
      </c>
      <c r="H2717" s="2">
        <v>145.44999999999999</v>
      </c>
      <c r="I2717" s="2">
        <v>1100</v>
      </c>
      <c r="J2717" t="s">
        <v>40</v>
      </c>
      <c r="K2717" s="1">
        <v>20671</v>
      </c>
      <c r="L2717" t="s">
        <v>143</v>
      </c>
      <c r="M2717" t="s">
        <v>90</v>
      </c>
      <c r="N2717" t="s">
        <v>24</v>
      </c>
      <c r="O2717" t="s">
        <v>15</v>
      </c>
      <c r="P2717" t="s">
        <v>26</v>
      </c>
      <c r="Q2717">
        <v>1</v>
      </c>
      <c r="R2717">
        <v>34.950000000000003</v>
      </c>
      <c r="S2717">
        <f t="shared" si="137"/>
        <v>55872</v>
      </c>
      <c r="T2717">
        <f t="shared" si="138"/>
        <v>27200</v>
      </c>
      <c r="U2717">
        <f t="shared" si="139"/>
        <v>2.0541176470588236</v>
      </c>
      <c r="V2717">
        <v>343</v>
      </c>
      <c r="W2717">
        <v>334</v>
      </c>
    </row>
    <row r="2718" spans="1:23" hidden="1" x14ac:dyDescent="0.2">
      <c r="A2718">
        <v>49</v>
      </c>
      <c r="B2718" t="s">
        <v>131</v>
      </c>
      <c r="C2718" t="s">
        <v>132</v>
      </c>
      <c r="D2718" t="s">
        <v>142</v>
      </c>
      <c r="G2718" s="2">
        <v>-17.34</v>
      </c>
      <c r="H2718" s="2">
        <v>145.44999999999999</v>
      </c>
      <c r="I2718" s="2">
        <v>1100</v>
      </c>
      <c r="J2718" t="s">
        <v>40</v>
      </c>
      <c r="K2718" s="1">
        <v>20671</v>
      </c>
      <c r="L2718" t="s">
        <v>143</v>
      </c>
      <c r="M2718" t="s">
        <v>90</v>
      </c>
      <c r="N2718" t="s">
        <v>24</v>
      </c>
      <c r="O2718" t="s">
        <v>15</v>
      </c>
      <c r="P2718" t="s">
        <v>26</v>
      </c>
      <c r="Q2718">
        <v>2</v>
      </c>
      <c r="R2718">
        <v>35.25</v>
      </c>
      <c r="S2718">
        <f t="shared" si="137"/>
        <v>55872</v>
      </c>
      <c r="T2718">
        <f t="shared" si="138"/>
        <v>27200</v>
      </c>
      <c r="U2718">
        <f t="shared" si="139"/>
        <v>2.0541176470588236</v>
      </c>
      <c r="V2718">
        <v>343</v>
      </c>
      <c r="W2718">
        <v>334</v>
      </c>
    </row>
    <row r="2719" spans="1:23" hidden="1" x14ac:dyDescent="0.2">
      <c r="A2719">
        <v>49</v>
      </c>
      <c r="B2719" t="s">
        <v>131</v>
      </c>
      <c r="C2719" t="s">
        <v>132</v>
      </c>
      <c r="D2719" t="s">
        <v>142</v>
      </c>
      <c r="G2719" s="2">
        <v>-17.34</v>
      </c>
      <c r="H2719" s="2">
        <v>145.44999999999999</v>
      </c>
      <c r="I2719" s="2">
        <v>1100</v>
      </c>
      <c r="J2719" t="s">
        <v>40</v>
      </c>
      <c r="K2719" s="1">
        <v>20671</v>
      </c>
      <c r="L2719" t="s">
        <v>143</v>
      </c>
      <c r="M2719" t="s">
        <v>90</v>
      </c>
      <c r="N2719" t="s">
        <v>24</v>
      </c>
      <c r="O2719" t="s">
        <v>15</v>
      </c>
      <c r="P2719" t="s">
        <v>26</v>
      </c>
      <c r="Q2719">
        <v>3</v>
      </c>
      <c r="R2719">
        <v>36.700000000000003</v>
      </c>
      <c r="S2719">
        <f t="shared" si="137"/>
        <v>55872</v>
      </c>
      <c r="T2719">
        <f t="shared" si="138"/>
        <v>27200</v>
      </c>
      <c r="U2719">
        <f t="shared" si="139"/>
        <v>2.0541176470588236</v>
      </c>
      <c r="V2719">
        <v>343</v>
      </c>
      <c r="W2719">
        <v>334</v>
      </c>
    </row>
    <row r="2720" spans="1:23" hidden="1" x14ac:dyDescent="0.2">
      <c r="A2720">
        <v>49</v>
      </c>
      <c r="B2720" t="s">
        <v>131</v>
      </c>
      <c r="C2720" t="s">
        <v>132</v>
      </c>
      <c r="D2720" t="s">
        <v>142</v>
      </c>
      <c r="G2720" s="2">
        <v>-17.34</v>
      </c>
      <c r="H2720" s="2">
        <v>145.44999999999999</v>
      </c>
      <c r="I2720" s="2">
        <v>1100</v>
      </c>
      <c r="J2720" t="s">
        <v>40</v>
      </c>
      <c r="K2720" s="1">
        <v>20671</v>
      </c>
      <c r="L2720" t="s">
        <v>143</v>
      </c>
      <c r="M2720" t="s">
        <v>90</v>
      </c>
      <c r="N2720" t="s">
        <v>24</v>
      </c>
      <c r="O2720" t="s">
        <v>15</v>
      </c>
      <c r="P2720" t="s">
        <v>26</v>
      </c>
      <c r="Q2720">
        <v>4</v>
      </c>
      <c r="R2720">
        <v>30.9</v>
      </c>
      <c r="S2720">
        <f t="shared" si="137"/>
        <v>55872</v>
      </c>
      <c r="T2720">
        <f t="shared" si="138"/>
        <v>27200</v>
      </c>
      <c r="U2720">
        <f t="shared" si="139"/>
        <v>2.0541176470588236</v>
      </c>
      <c r="V2720">
        <v>343</v>
      </c>
      <c r="W2720">
        <v>334</v>
      </c>
    </row>
    <row r="2721" spans="1:23" hidden="1" x14ac:dyDescent="0.2">
      <c r="A2721">
        <v>49</v>
      </c>
      <c r="B2721" t="s">
        <v>131</v>
      </c>
      <c r="C2721" t="s">
        <v>132</v>
      </c>
      <c r="D2721" t="s">
        <v>142</v>
      </c>
      <c r="G2721" s="2">
        <v>-17.34</v>
      </c>
      <c r="H2721" s="2">
        <v>145.44999999999999</v>
      </c>
      <c r="I2721" s="2">
        <v>1100</v>
      </c>
      <c r="J2721" t="s">
        <v>40</v>
      </c>
      <c r="K2721" s="1">
        <v>20671</v>
      </c>
      <c r="L2721" t="s">
        <v>143</v>
      </c>
      <c r="M2721" t="s">
        <v>90</v>
      </c>
      <c r="N2721" t="s">
        <v>24</v>
      </c>
      <c r="O2721" t="s">
        <v>15</v>
      </c>
      <c r="P2721" t="s">
        <v>26</v>
      </c>
      <c r="Q2721">
        <v>5</v>
      </c>
      <c r="R2721">
        <v>33.33</v>
      </c>
      <c r="S2721">
        <f t="shared" si="137"/>
        <v>55872</v>
      </c>
      <c r="T2721">
        <f t="shared" si="138"/>
        <v>27200</v>
      </c>
      <c r="U2721">
        <f t="shared" si="139"/>
        <v>2.0541176470588236</v>
      </c>
      <c r="V2721">
        <v>343</v>
      </c>
      <c r="W2721">
        <v>334</v>
      </c>
    </row>
    <row r="2722" spans="1:23" hidden="1" x14ac:dyDescent="0.2">
      <c r="A2722">
        <v>49</v>
      </c>
      <c r="B2722" t="s">
        <v>131</v>
      </c>
      <c r="C2722" t="s">
        <v>132</v>
      </c>
      <c r="D2722" t="s">
        <v>142</v>
      </c>
      <c r="G2722" s="2">
        <v>-17.34</v>
      </c>
      <c r="H2722" s="2">
        <v>145.44999999999999</v>
      </c>
      <c r="I2722" s="2">
        <v>1100</v>
      </c>
      <c r="J2722" t="s">
        <v>40</v>
      </c>
      <c r="K2722" s="1">
        <v>20671</v>
      </c>
      <c r="L2722" t="s">
        <v>143</v>
      </c>
      <c r="M2722" t="s">
        <v>90</v>
      </c>
      <c r="N2722" t="s">
        <v>24</v>
      </c>
      <c r="O2722" t="s">
        <v>15</v>
      </c>
      <c r="P2722" t="s">
        <v>26</v>
      </c>
      <c r="Q2722">
        <v>6</v>
      </c>
      <c r="R2722">
        <v>20.34</v>
      </c>
      <c r="S2722">
        <f t="shared" si="137"/>
        <v>55872</v>
      </c>
      <c r="T2722">
        <f t="shared" si="138"/>
        <v>27200</v>
      </c>
      <c r="U2722">
        <f t="shared" si="139"/>
        <v>2.0541176470588236</v>
      </c>
      <c r="V2722">
        <v>343</v>
      </c>
      <c r="W2722">
        <v>334</v>
      </c>
    </row>
    <row r="2723" spans="1:23" hidden="1" x14ac:dyDescent="0.2">
      <c r="A2723">
        <v>49</v>
      </c>
      <c r="B2723" t="s">
        <v>131</v>
      </c>
      <c r="C2723" t="s">
        <v>132</v>
      </c>
      <c r="D2723" t="s">
        <v>142</v>
      </c>
      <c r="G2723" s="2">
        <v>-17.34</v>
      </c>
      <c r="H2723" s="2">
        <v>145.44999999999999</v>
      </c>
      <c r="I2723" s="2">
        <v>1100</v>
      </c>
      <c r="J2723" t="s">
        <v>40</v>
      </c>
      <c r="K2723" s="1">
        <v>20671</v>
      </c>
      <c r="L2723" t="s">
        <v>143</v>
      </c>
      <c r="M2723" t="s">
        <v>90</v>
      </c>
      <c r="N2723" t="s">
        <v>24</v>
      </c>
      <c r="O2723" t="s">
        <v>15</v>
      </c>
      <c r="P2723" t="s">
        <v>26</v>
      </c>
      <c r="Q2723">
        <v>7</v>
      </c>
      <c r="R2723">
        <v>32.99</v>
      </c>
      <c r="S2723">
        <f t="shared" si="137"/>
        <v>55872</v>
      </c>
      <c r="T2723">
        <f t="shared" si="138"/>
        <v>27200</v>
      </c>
      <c r="U2723">
        <f t="shared" si="139"/>
        <v>2.0541176470588236</v>
      </c>
      <c r="V2723">
        <v>343</v>
      </c>
      <c r="W2723">
        <v>334</v>
      </c>
    </row>
    <row r="2724" spans="1:23" hidden="1" x14ac:dyDescent="0.2">
      <c r="A2724">
        <v>49</v>
      </c>
      <c r="B2724" t="s">
        <v>131</v>
      </c>
      <c r="C2724" t="s">
        <v>132</v>
      </c>
      <c r="D2724" t="s">
        <v>142</v>
      </c>
      <c r="G2724" s="2">
        <v>-17.34</v>
      </c>
      <c r="H2724" s="2">
        <v>145.44999999999999</v>
      </c>
      <c r="I2724" s="2">
        <v>1100</v>
      </c>
      <c r="J2724" t="s">
        <v>40</v>
      </c>
      <c r="K2724" s="1">
        <v>20671</v>
      </c>
      <c r="L2724" t="s">
        <v>143</v>
      </c>
      <c r="M2724" t="s">
        <v>90</v>
      </c>
      <c r="N2724" t="s">
        <v>24</v>
      </c>
      <c r="O2724" t="s">
        <v>15</v>
      </c>
      <c r="P2724" t="s">
        <v>26</v>
      </c>
      <c r="Q2724">
        <v>8</v>
      </c>
      <c r="R2724">
        <v>31.41</v>
      </c>
      <c r="S2724">
        <f t="shared" si="137"/>
        <v>55872</v>
      </c>
      <c r="T2724">
        <f t="shared" si="138"/>
        <v>27200</v>
      </c>
      <c r="U2724">
        <f t="shared" si="139"/>
        <v>2.0541176470588236</v>
      </c>
      <c r="V2724">
        <v>343</v>
      </c>
      <c r="W2724">
        <v>334</v>
      </c>
    </row>
    <row r="2725" spans="1:23" hidden="1" x14ac:dyDescent="0.2">
      <c r="A2725">
        <v>49</v>
      </c>
      <c r="B2725" t="s">
        <v>131</v>
      </c>
      <c r="C2725" t="s">
        <v>132</v>
      </c>
      <c r="D2725" t="s">
        <v>142</v>
      </c>
      <c r="G2725" s="2">
        <v>-17.34</v>
      </c>
      <c r="H2725" s="2">
        <v>145.44999999999999</v>
      </c>
      <c r="I2725" s="2">
        <v>1100</v>
      </c>
      <c r="J2725" t="s">
        <v>40</v>
      </c>
      <c r="K2725" s="1">
        <v>20671</v>
      </c>
      <c r="L2725" t="s">
        <v>143</v>
      </c>
      <c r="M2725" t="s">
        <v>90</v>
      </c>
      <c r="N2725" t="s">
        <v>24</v>
      </c>
      <c r="O2725" t="s">
        <v>15</v>
      </c>
      <c r="P2725" t="s">
        <v>26</v>
      </c>
      <c r="Q2725">
        <v>9</v>
      </c>
      <c r="R2725">
        <v>32.71</v>
      </c>
      <c r="S2725">
        <f t="shared" si="137"/>
        <v>55872</v>
      </c>
      <c r="T2725">
        <f t="shared" si="138"/>
        <v>27200</v>
      </c>
      <c r="U2725">
        <f t="shared" si="139"/>
        <v>2.0541176470588236</v>
      </c>
      <c r="V2725">
        <v>343</v>
      </c>
      <c r="W2725">
        <v>334</v>
      </c>
    </row>
    <row r="2726" spans="1:23" hidden="1" x14ac:dyDescent="0.2">
      <c r="A2726">
        <v>49</v>
      </c>
      <c r="B2726" t="s">
        <v>131</v>
      </c>
      <c r="C2726" t="s">
        <v>132</v>
      </c>
      <c r="D2726" t="s">
        <v>142</v>
      </c>
      <c r="G2726" s="2">
        <v>-17.34</v>
      </c>
      <c r="H2726" s="2">
        <v>145.44999999999999</v>
      </c>
      <c r="I2726" s="2">
        <v>1100</v>
      </c>
      <c r="J2726" t="s">
        <v>40</v>
      </c>
      <c r="K2726" s="1">
        <v>20671</v>
      </c>
      <c r="L2726" t="s">
        <v>143</v>
      </c>
      <c r="M2726" t="s">
        <v>90</v>
      </c>
      <c r="N2726" t="s">
        <v>24</v>
      </c>
      <c r="O2726" t="s">
        <v>15</v>
      </c>
      <c r="P2726" t="s">
        <v>26</v>
      </c>
      <c r="Q2726">
        <v>10</v>
      </c>
      <c r="R2726">
        <v>32.520000000000003</v>
      </c>
      <c r="S2726">
        <f t="shared" si="137"/>
        <v>55872</v>
      </c>
      <c r="T2726">
        <f t="shared" si="138"/>
        <v>27200</v>
      </c>
      <c r="U2726">
        <f t="shared" si="139"/>
        <v>2.0541176470588236</v>
      </c>
      <c r="V2726">
        <v>343</v>
      </c>
      <c r="W2726">
        <v>334</v>
      </c>
    </row>
    <row r="2727" spans="1:23" x14ac:dyDescent="0.2">
      <c r="A2727">
        <v>49</v>
      </c>
      <c r="B2727" t="s">
        <v>131</v>
      </c>
      <c r="C2727" t="s">
        <v>132</v>
      </c>
      <c r="D2727" t="s">
        <v>142</v>
      </c>
      <c r="G2727" s="2">
        <v>-17.34</v>
      </c>
      <c r="H2727" s="2">
        <v>145.44999999999999</v>
      </c>
      <c r="I2727" s="2">
        <v>1100</v>
      </c>
      <c r="J2727" t="s">
        <v>40</v>
      </c>
      <c r="K2727" s="1">
        <v>20671</v>
      </c>
      <c r="L2727" t="s">
        <v>143</v>
      </c>
      <c r="M2727" t="s">
        <v>90</v>
      </c>
      <c r="N2727" t="s">
        <v>24</v>
      </c>
      <c r="O2727" t="s">
        <v>15</v>
      </c>
      <c r="P2727" t="s">
        <v>27</v>
      </c>
      <c r="Q2727">
        <v>1</v>
      </c>
      <c r="R2727">
        <v>27.43</v>
      </c>
      <c r="S2727">
        <f t="shared" si="137"/>
        <v>55872</v>
      </c>
      <c r="T2727">
        <f t="shared" si="138"/>
        <v>27200</v>
      </c>
      <c r="U2727">
        <f t="shared" si="139"/>
        <v>2.0541176470588236</v>
      </c>
      <c r="V2727">
        <v>343</v>
      </c>
      <c r="W2727">
        <v>334</v>
      </c>
    </row>
    <row r="2728" spans="1:23" x14ac:dyDescent="0.2">
      <c r="A2728">
        <v>49</v>
      </c>
      <c r="B2728" t="s">
        <v>131</v>
      </c>
      <c r="C2728" t="s">
        <v>132</v>
      </c>
      <c r="D2728" t="s">
        <v>142</v>
      </c>
      <c r="G2728" s="2">
        <v>-17.34</v>
      </c>
      <c r="H2728" s="2">
        <v>145.44999999999999</v>
      </c>
      <c r="I2728" s="2">
        <v>1100</v>
      </c>
      <c r="J2728" t="s">
        <v>40</v>
      </c>
      <c r="K2728" s="1">
        <v>20671</v>
      </c>
      <c r="L2728" t="s">
        <v>143</v>
      </c>
      <c r="M2728" t="s">
        <v>90</v>
      </c>
      <c r="N2728" t="s">
        <v>24</v>
      </c>
      <c r="O2728" t="s">
        <v>15</v>
      </c>
      <c r="P2728" t="s">
        <v>27</v>
      </c>
      <c r="Q2728">
        <v>2</v>
      </c>
      <c r="R2728">
        <v>29.6</v>
      </c>
      <c r="S2728">
        <f t="shared" si="137"/>
        <v>55872</v>
      </c>
      <c r="T2728">
        <f t="shared" si="138"/>
        <v>27200</v>
      </c>
      <c r="U2728">
        <f t="shared" si="139"/>
        <v>2.0541176470588236</v>
      </c>
      <c r="V2728">
        <v>343</v>
      </c>
      <c r="W2728">
        <v>334</v>
      </c>
    </row>
    <row r="2729" spans="1:23" x14ac:dyDescent="0.2">
      <c r="A2729">
        <v>49</v>
      </c>
      <c r="B2729" t="s">
        <v>131</v>
      </c>
      <c r="C2729" t="s">
        <v>132</v>
      </c>
      <c r="D2729" t="s">
        <v>142</v>
      </c>
      <c r="G2729" s="2">
        <v>-17.34</v>
      </c>
      <c r="H2729" s="2">
        <v>145.44999999999999</v>
      </c>
      <c r="I2729" s="2">
        <v>1100</v>
      </c>
      <c r="J2729" t="s">
        <v>40</v>
      </c>
      <c r="K2729" s="1">
        <v>20671</v>
      </c>
      <c r="L2729" t="s">
        <v>143</v>
      </c>
      <c r="M2729" t="s">
        <v>90</v>
      </c>
      <c r="N2729" t="s">
        <v>24</v>
      </c>
      <c r="O2729" t="s">
        <v>15</v>
      </c>
      <c r="P2729" t="s">
        <v>27</v>
      </c>
      <c r="Q2729">
        <v>3</v>
      </c>
      <c r="R2729">
        <v>24.18</v>
      </c>
      <c r="S2729">
        <f t="shared" si="137"/>
        <v>55872</v>
      </c>
      <c r="T2729">
        <f t="shared" si="138"/>
        <v>27200</v>
      </c>
      <c r="U2729">
        <f t="shared" si="139"/>
        <v>2.0541176470588236</v>
      </c>
      <c r="V2729">
        <v>343</v>
      </c>
      <c r="W2729">
        <v>334</v>
      </c>
    </row>
    <row r="2730" spans="1:23" x14ac:dyDescent="0.2">
      <c r="A2730">
        <v>49</v>
      </c>
      <c r="B2730" t="s">
        <v>131</v>
      </c>
      <c r="C2730" t="s">
        <v>132</v>
      </c>
      <c r="D2730" t="s">
        <v>142</v>
      </c>
      <c r="G2730" s="2">
        <v>-17.34</v>
      </c>
      <c r="H2730" s="2">
        <v>145.44999999999999</v>
      </c>
      <c r="I2730" s="2">
        <v>1100</v>
      </c>
      <c r="J2730" t="s">
        <v>40</v>
      </c>
      <c r="K2730" s="1">
        <v>20671</v>
      </c>
      <c r="L2730" t="s">
        <v>143</v>
      </c>
      <c r="M2730" t="s">
        <v>90</v>
      </c>
      <c r="N2730" t="s">
        <v>24</v>
      </c>
      <c r="O2730" t="s">
        <v>15</v>
      </c>
      <c r="P2730" t="s">
        <v>27</v>
      </c>
      <c r="Q2730">
        <v>4</v>
      </c>
      <c r="R2730">
        <v>27.25</v>
      </c>
      <c r="S2730">
        <f t="shared" si="137"/>
        <v>55872</v>
      </c>
      <c r="T2730">
        <f t="shared" si="138"/>
        <v>27200</v>
      </c>
      <c r="U2730">
        <f t="shared" si="139"/>
        <v>2.0541176470588236</v>
      </c>
      <c r="V2730">
        <v>343</v>
      </c>
      <c r="W2730">
        <v>334</v>
      </c>
    </row>
    <row r="2731" spans="1:23" x14ac:dyDescent="0.2">
      <c r="A2731">
        <v>49</v>
      </c>
      <c r="B2731" t="s">
        <v>131</v>
      </c>
      <c r="C2731" t="s">
        <v>132</v>
      </c>
      <c r="D2731" t="s">
        <v>142</v>
      </c>
      <c r="G2731" s="2">
        <v>-17.34</v>
      </c>
      <c r="H2731" s="2">
        <v>145.44999999999999</v>
      </c>
      <c r="I2731" s="2">
        <v>1100</v>
      </c>
      <c r="J2731" t="s">
        <v>40</v>
      </c>
      <c r="K2731" s="1">
        <v>20671</v>
      </c>
      <c r="L2731" t="s">
        <v>143</v>
      </c>
      <c r="M2731" t="s">
        <v>90</v>
      </c>
      <c r="N2731" t="s">
        <v>24</v>
      </c>
      <c r="O2731" t="s">
        <v>15</v>
      </c>
      <c r="P2731" t="s">
        <v>27</v>
      </c>
      <c r="Q2731">
        <v>5</v>
      </c>
      <c r="R2731">
        <v>29.5</v>
      </c>
      <c r="S2731">
        <f t="shared" si="137"/>
        <v>55872</v>
      </c>
      <c r="T2731">
        <f t="shared" si="138"/>
        <v>27200</v>
      </c>
      <c r="U2731">
        <f t="shared" si="139"/>
        <v>2.0541176470588236</v>
      </c>
      <c r="V2731">
        <v>343</v>
      </c>
      <c r="W2731">
        <v>334</v>
      </c>
    </row>
    <row r="2732" spans="1:23" x14ac:dyDescent="0.2">
      <c r="A2732">
        <v>49</v>
      </c>
      <c r="B2732" t="s">
        <v>131</v>
      </c>
      <c r="C2732" t="s">
        <v>132</v>
      </c>
      <c r="D2732" t="s">
        <v>142</v>
      </c>
      <c r="G2732" s="2">
        <v>-17.34</v>
      </c>
      <c r="H2732" s="2">
        <v>145.44999999999999</v>
      </c>
      <c r="I2732" s="2">
        <v>1100</v>
      </c>
      <c r="J2732" t="s">
        <v>40</v>
      </c>
      <c r="K2732" s="1">
        <v>20671</v>
      </c>
      <c r="L2732" t="s">
        <v>143</v>
      </c>
      <c r="M2732" t="s">
        <v>90</v>
      </c>
      <c r="N2732" t="s">
        <v>24</v>
      </c>
      <c r="O2732" t="s">
        <v>15</v>
      </c>
      <c r="P2732" t="s">
        <v>27</v>
      </c>
      <c r="Q2732">
        <v>6</v>
      </c>
      <c r="R2732">
        <v>23.55</v>
      </c>
      <c r="S2732">
        <f t="shared" si="137"/>
        <v>55872</v>
      </c>
      <c r="T2732">
        <f t="shared" si="138"/>
        <v>27200</v>
      </c>
      <c r="U2732">
        <f t="shared" si="139"/>
        <v>2.0541176470588236</v>
      </c>
      <c r="V2732">
        <v>343</v>
      </c>
      <c r="W2732">
        <v>334</v>
      </c>
    </row>
    <row r="2733" spans="1:23" x14ac:dyDescent="0.2">
      <c r="A2733">
        <v>49</v>
      </c>
      <c r="B2733" t="s">
        <v>131</v>
      </c>
      <c r="C2733" t="s">
        <v>132</v>
      </c>
      <c r="D2733" t="s">
        <v>142</v>
      </c>
      <c r="G2733" s="2">
        <v>-17.34</v>
      </c>
      <c r="H2733" s="2">
        <v>145.44999999999999</v>
      </c>
      <c r="I2733" s="2">
        <v>1100</v>
      </c>
      <c r="J2733" t="s">
        <v>40</v>
      </c>
      <c r="K2733" s="1">
        <v>20671</v>
      </c>
      <c r="L2733" t="s">
        <v>143</v>
      </c>
      <c r="M2733" t="s">
        <v>90</v>
      </c>
      <c r="N2733" t="s">
        <v>24</v>
      </c>
      <c r="O2733" t="s">
        <v>15</v>
      </c>
      <c r="P2733" t="s">
        <v>27</v>
      </c>
      <c r="Q2733">
        <v>7</v>
      </c>
      <c r="R2733">
        <v>25.9</v>
      </c>
      <c r="S2733">
        <f t="shared" si="137"/>
        <v>55872</v>
      </c>
      <c r="T2733">
        <f t="shared" si="138"/>
        <v>27200</v>
      </c>
      <c r="U2733">
        <f t="shared" si="139"/>
        <v>2.0541176470588236</v>
      </c>
      <c r="V2733">
        <v>343</v>
      </c>
      <c r="W2733">
        <v>334</v>
      </c>
    </row>
    <row r="2734" spans="1:23" x14ac:dyDescent="0.2">
      <c r="A2734">
        <v>49</v>
      </c>
      <c r="B2734" t="s">
        <v>131</v>
      </c>
      <c r="C2734" t="s">
        <v>132</v>
      </c>
      <c r="D2734" t="s">
        <v>142</v>
      </c>
      <c r="G2734" s="2">
        <v>-17.34</v>
      </c>
      <c r="H2734" s="2">
        <v>145.44999999999999</v>
      </c>
      <c r="I2734" s="2">
        <v>1100</v>
      </c>
      <c r="J2734" t="s">
        <v>40</v>
      </c>
      <c r="K2734" s="1">
        <v>20671</v>
      </c>
      <c r="L2734" t="s">
        <v>143</v>
      </c>
      <c r="M2734" t="s">
        <v>90</v>
      </c>
      <c r="N2734" t="s">
        <v>24</v>
      </c>
      <c r="O2734" t="s">
        <v>15</v>
      </c>
      <c r="P2734" t="s">
        <v>27</v>
      </c>
      <c r="Q2734">
        <v>8</v>
      </c>
      <c r="R2734">
        <v>24.74</v>
      </c>
      <c r="S2734">
        <f t="shared" si="137"/>
        <v>55872</v>
      </c>
      <c r="T2734">
        <f t="shared" si="138"/>
        <v>27200</v>
      </c>
      <c r="U2734">
        <f t="shared" si="139"/>
        <v>2.0541176470588236</v>
      </c>
      <c r="V2734">
        <v>343</v>
      </c>
      <c r="W2734">
        <v>334</v>
      </c>
    </row>
    <row r="2735" spans="1:23" x14ac:dyDescent="0.2">
      <c r="A2735">
        <v>49</v>
      </c>
      <c r="B2735" t="s">
        <v>131</v>
      </c>
      <c r="C2735" t="s">
        <v>132</v>
      </c>
      <c r="D2735" t="s">
        <v>142</v>
      </c>
      <c r="G2735" s="2">
        <v>-17.34</v>
      </c>
      <c r="H2735" s="2">
        <v>145.44999999999999</v>
      </c>
      <c r="I2735" s="2">
        <v>1100</v>
      </c>
      <c r="J2735" t="s">
        <v>40</v>
      </c>
      <c r="K2735" s="1">
        <v>20671</v>
      </c>
      <c r="L2735" t="s">
        <v>143</v>
      </c>
      <c r="M2735" t="s">
        <v>90</v>
      </c>
      <c r="N2735" t="s">
        <v>24</v>
      </c>
      <c r="O2735" t="s">
        <v>15</v>
      </c>
      <c r="P2735" t="s">
        <v>27</v>
      </c>
      <c r="Q2735">
        <v>9</v>
      </c>
      <c r="R2735">
        <v>21.9</v>
      </c>
      <c r="S2735">
        <f t="shared" si="137"/>
        <v>55872</v>
      </c>
      <c r="T2735">
        <f t="shared" si="138"/>
        <v>27200</v>
      </c>
      <c r="U2735">
        <f t="shared" si="139"/>
        <v>2.0541176470588236</v>
      </c>
      <c r="V2735">
        <v>343</v>
      </c>
      <c r="W2735">
        <v>334</v>
      </c>
    </row>
    <row r="2736" spans="1:23" x14ac:dyDescent="0.2">
      <c r="A2736">
        <v>49</v>
      </c>
      <c r="B2736" t="s">
        <v>131</v>
      </c>
      <c r="C2736" t="s">
        <v>132</v>
      </c>
      <c r="D2736" t="s">
        <v>142</v>
      </c>
      <c r="G2736" s="2">
        <v>-17.34</v>
      </c>
      <c r="H2736" s="2">
        <v>145.44999999999999</v>
      </c>
      <c r="I2736" s="2">
        <v>1100</v>
      </c>
      <c r="J2736" t="s">
        <v>40</v>
      </c>
      <c r="K2736" s="1">
        <v>20671</v>
      </c>
      <c r="L2736" t="s">
        <v>143</v>
      </c>
      <c r="M2736" t="s">
        <v>90</v>
      </c>
      <c r="N2736" t="s">
        <v>24</v>
      </c>
      <c r="O2736" t="s">
        <v>15</v>
      </c>
      <c r="P2736" t="s">
        <v>27</v>
      </c>
      <c r="Q2736">
        <v>10</v>
      </c>
      <c r="R2736">
        <v>24.97</v>
      </c>
      <c r="S2736">
        <f t="shared" si="137"/>
        <v>55872</v>
      </c>
      <c r="T2736">
        <f t="shared" si="138"/>
        <v>27200</v>
      </c>
      <c r="U2736">
        <f t="shared" si="139"/>
        <v>2.0541176470588236</v>
      </c>
      <c r="V2736">
        <v>343</v>
      </c>
      <c r="W2736">
        <v>334</v>
      </c>
    </row>
    <row r="2737" spans="1:23" x14ac:dyDescent="0.2">
      <c r="A2737">
        <v>49</v>
      </c>
      <c r="B2737" t="s">
        <v>131</v>
      </c>
      <c r="C2737" t="s">
        <v>132</v>
      </c>
      <c r="D2737" t="s">
        <v>142</v>
      </c>
      <c r="G2737" s="2">
        <v>-17.34</v>
      </c>
      <c r="H2737" s="2">
        <v>145.44999999999999</v>
      </c>
      <c r="I2737" s="2">
        <v>1100</v>
      </c>
      <c r="J2737" t="s">
        <v>40</v>
      </c>
      <c r="K2737" s="1">
        <v>20671</v>
      </c>
      <c r="L2737" t="s">
        <v>143</v>
      </c>
      <c r="M2737" t="s">
        <v>90</v>
      </c>
      <c r="N2737" t="s">
        <v>24</v>
      </c>
      <c r="O2737" t="s">
        <v>18</v>
      </c>
      <c r="P2737" t="s">
        <v>27</v>
      </c>
      <c r="Q2737">
        <v>1</v>
      </c>
      <c r="R2737">
        <v>12.95</v>
      </c>
      <c r="S2737">
        <f t="shared" si="137"/>
        <v>55872</v>
      </c>
      <c r="T2737">
        <f t="shared" si="138"/>
        <v>27200</v>
      </c>
      <c r="U2737">
        <f t="shared" si="139"/>
        <v>2.0541176470588236</v>
      </c>
      <c r="V2737">
        <v>343</v>
      </c>
      <c r="W2737">
        <v>334</v>
      </c>
    </row>
    <row r="2738" spans="1:23" x14ac:dyDescent="0.2">
      <c r="A2738">
        <v>49</v>
      </c>
      <c r="B2738" t="s">
        <v>131</v>
      </c>
      <c r="C2738" t="s">
        <v>132</v>
      </c>
      <c r="D2738" t="s">
        <v>142</v>
      </c>
      <c r="G2738" s="2">
        <v>-17.34</v>
      </c>
      <c r="H2738" s="2">
        <v>145.44999999999999</v>
      </c>
      <c r="I2738" s="2">
        <v>1100</v>
      </c>
      <c r="J2738" t="s">
        <v>40</v>
      </c>
      <c r="K2738" s="1">
        <v>20671</v>
      </c>
      <c r="L2738" t="s">
        <v>143</v>
      </c>
      <c r="M2738" t="s">
        <v>90</v>
      </c>
      <c r="N2738" t="s">
        <v>24</v>
      </c>
      <c r="O2738" t="s">
        <v>18</v>
      </c>
      <c r="P2738" t="s">
        <v>27</v>
      </c>
      <c r="Q2738">
        <v>2</v>
      </c>
      <c r="R2738">
        <v>16.12</v>
      </c>
      <c r="S2738">
        <f t="shared" si="137"/>
        <v>55872</v>
      </c>
      <c r="T2738">
        <f t="shared" si="138"/>
        <v>27200</v>
      </c>
      <c r="U2738">
        <f t="shared" si="139"/>
        <v>2.0541176470588236</v>
      </c>
      <c r="V2738">
        <v>343</v>
      </c>
      <c r="W2738">
        <v>334</v>
      </c>
    </row>
    <row r="2739" spans="1:23" x14ac:dyDescent="0.2">
      <c r="A2739">
        <v>49</v>
      </c>
      <c r="B2739" t="s">
        <v>131</v>
      </c>
      <c r="C2739" t="s">
        <v>132</v>
      </c>
      <c r="D2739" t="s">
        <v>142</v>
      </c>
      <c r="G2739" s="2">
        <v>-17.34</v>
      </c>
      <c r="H2739" s="2">
        <v>145.44999999999999</v>
      </c>
      <c r="I2739" s="2">
        <v>1100</v>
      </c>
      <c r="J2739" t="s">
        <v>40</v>
      </c>
      <c r="K2739" s="1">
        <v>20671</v>
      </c>
      <c r="L2739" t="s">
        <v>143</v>
      </c>
      <c r="M2739" t="s">
        <v>90</v>
      </c>
      <c r="N2739" t="s">
        <v>24</v>
      </c>
      <c r="O2739" t="s">
        <v>18</v>
      </c>
      <c r="P2739" t="s">
        <v>27</v>
      </c>
      <c r="Q2739">
        <v>3</v>
      </c>
      <c r="R2739">
        <v>18.420000000000002</v>
      </c>
      <c r="S2739">
        <f t="shared" si="137"/>
        <v>55872</v>
      </c>
      <c r="T2739">
        <f t="shared" si="138"/>
        <v>27200</v>
      </c>
      <c r="U2739">
        <f t="shared" si="139"/>
        <v>2.0541176470588236</v>
      </c>
      <c r="V2739">
        <v>343</v>
      </c>
      <c r="W2739">
        <v>334</v>
      </c>
    </row>
    <row r="2740" spans="1:23" x14ac:dyDescent="0.2">
      <c r="A2740">
        <v>49</v>
      </c>
      <c r="B2740" t="s">
        <v>131</v>
      </c>
      <c r="C2740" t="s">
        <v>132</v>
      </c>
      <c r="D2740" t="s">
        <v>142</v>
      </c>
      <c r="G2740" s="2">
        <v>-17.34</v>
      </c>
      <c r="H2740" s="2">
        <v>145.44999999999999</v>
      </c>
      <c r="I2740" s="2">
        <v>1100</v>
      </c>
      <c r="J2740" t="s">
        <v>40</v>
      </c>
      <c r="K2740" s="1">
        <v>20671</v>
      </c>
      <c r="L2740" t="s">
        <v>143</v>
      </c>
      <c r="M2740" t="s">
        <v>90</v>
      </c>
      <c r="N2740" t="s">
        <v>24</v>
      </c>
      <c r="O2740" t="s">
        <v>18</v>
      </c>
      <c r="P2740" t="s">
        <v>27</v>
      </c>
      <c r="Q2740">
        <v>4</v>
      </c>
      <c r="R2740">
        <v>13.8</v>
      </c>
      <c r="S2740">
        <f t="shared" si="137"/>
        <v>55872</v>
      </c>
      <c r="T2740">
        <f t="shared" si="138"/>
        <v>27200</v>
      </c>
      <c r="U2740">
        <f t="shared" si="139"/>
        <v>2.0541176470588236</v>
      </c>
      <c r="V2740">
        <v>343</v>
      </c>
      <c r="W2740">
        <v>334</v>
      </c>
    </row>
    <row r="2741" spans="1:23" x14ac:dyDescent="0.2">
      <c r="A2741">
        <v>49</v>
      </c>
      <c r="B2741" t="s">
        <v>131</v>
      </c>
      <c r="C2741" t="s">
        <v>132</v>
      </c>
      <c r="D2741" t="s">
        <v>142</v>
      </c>
      <c r="G2741" s="2">
        <v>-17.34</v>
      </c>
      <c r="H2741" s="2">
        <v>145.44999999999999</v>
      </c>
      <c r="I2741" s="2">
        <v>1100</v>
      </c>
      <c r="J2741" t="s">
        <v>40</v>
      </c>
      <c r="K2741" s="1">
        <v>20671</v>
      </c>
      <c r="L2741" t="s">
        <v>143</v>
      </c>
      <c r="M2741" t="s">
        <v>90</v>
      </c>
      <c r="N2741" t="s">
        <v>24</v>
      </c>
      <c r="O2741" t="s">
        <v>18</v>
      </c>
      <c r="P2741" t="s">
        <v>27</v>
      </c>
      <c r="Q2741">
        <v>5</v>
      </c>
      <c r="R2741">
        <v>12.59</v>
      </c>
      <c r="S2741">
        <f t="shared" si="137"/>
        <v>55872</v>
      </c>
      <c r="T2741">
        <f t="shared" si="138"/>
        <v>27200</v>
      </c>
      <c r="U2741">
        <f t="shared" si="139"/>
        <v>2.0541176470588236</v>
      </c>
      <c r="V2741">
        <v>343</v>
      </c>
      <c r="W2741">
        <v>334</v>
      </c>
    </row>
    <row r="2742" spans="1:23" x14ac:dyDescent="0.2">
      <c r="A2742">
        <v>49</v>
      </c>
      <c r="B2742" t="s">
        <v>131</v>
      </c>
      <c r="C2742" t="s">
        <v>132</v>
      </c>
      <c r="D2742" t="s">
        <v>142</v>
      </c>
      <c r="G2742" s="2">
        <v>-17.34</v>
      </c>
      <c r="H2742" s="2">
        <v>145.44999999999999</v>
      </c>
      <c r="I2742" s="2">
        <v>1100</v>
      </c>
      <c r="J2742" t="s">
        <v>40</v>
      </c>
      <c r="K2742" s="1">
        <v>20671</v>
      </c>
      <c r="L2742" t="s">
        <v>143</v>
      </c>
      <c r="M2742" t="s">
        <v>90</v>
      </c>
      <c r="N2742" t="s">
        <v>24</v>
      </c>
      <c r="O2742" t="s">
        <v>18</v>
      </c>
      <c r="P2742" t="s">
        <v>27</v>
      </c>
      <c r="Q2742">
        <v>6</v>
      </c>
      <c r="R2742">
        <v>12.75</v>
      </c>
      <c r="S2742">
        <f t="shared" si="137"/>
        <v>55872</v>
      </c>
      <c r="T2742">
        <f t="shared" si="138"/>
        <v>27200</v>
      </c>
      <c r="U2742">
        <f t="shared" si="139"/>
        <v>2.0541176470588236</v>
      </c>
      <c r="V2742">
        <v>343</v>
      </c>
      <c r="W2742">
        <v>334</v>
      </c>
    </row>
    <row r="2743" spans="1:23" x14ac:dyDescent="0.2">
      <c r="A2743">
        <v>49</v>
      </c>
      <c r="B2743" t="s">
        <v>131</v>
      </c>
      <c r="C2743" t="s">
        <v>132</v>
      </c>
      <c r="D2743" t="s">
        <v>142</v>
      </c>
      <c r="G2743" s="2">
        <v>-17.34</v>
      </c>
      <c r="H2743" s="2">
        <v>145.44999999999999</v>
      </c>
      <c r="I2743" s="2">
        <v>1100</v>
      </c>
      <c r="J2743" t="s">
        <v>40</v>
      </c>
      <c r="K2743" s="1">
        <v>20671</v>
      </c>
      <c r="L2743" t="s">
        <v>143</v>
      </c>
      <c r="M2743" t="s">
        <v>90</v>
      </c>
      <c r="N2743" t="s">
        <v>24</v>
      </c>
      <c r="O2743" t="s">
        <v>18</v>
      </c>
      <c r="P2743" t="s">
        <v>27</v>
      </c>
      <c r="Q2743">
        <v>7</v>
      </c>
      <c r="R2743">
        <v>11.64</v>
      </c>
      <c r="S2743">
        <f t="shared" si="137"/>
        <v>55872</v>
      </c>
      <c r="T2743">
        <f t="shared" si="138"/>
        <v>27200</v>
      </c>
      <c r="U2743">
        <f t="shared" si="139"/>
        <v>2.0541176470588236</v>
      </c>
      <c r="V2743">
        <v>343</v>
      </c>
      <c r="W2743">
        <v>334</v>
      </c>
    </row>
    <row r="2744" spans="1:23" x14ac:dyDescent="0.2">
      <c r="A2744">
        <v>49</v>
      </c>
      <c r="B2744" t="s">
        <v>131</v>
      </c>
      <c r="C2744" t="s">
        <v>132</v>
      </c>
      <c r="D2744" t="s">
        <v>142</v>
      </c>
      <c r="G2744" s="2">
        <v>-17.34</v>
      </c>
      <c r="H2744" s="2">
        <v>145.44999999999999</v>
      </c>
      <c r="I2744" s="2">
        <v>1100</v>
      </c>
      <c r="J2744" t="s">
        <v>40</v>
      </c>
      <c r="K2744" s="1">
        <v>20671</v>
      </c>
      <c r="L2744" t="s">
        <v>143</v>
      </c>
      <c r="M2744" t="s">
        <v>90</v>
      </c>
      <c r="N2744" t="s">
        <v>24</v>
      </c>
      <c r="O2744" t="s">
        <v>18</v>
      </c>
      <c r="P2744" t="s">
        <v>27</v>
      </c>
      <c r="Q2744">
        <v>8</v>
      </c>
      <c r="R2744">
        <v>13.23</v>
      </c>
      <c r="S2744">
        <f t="shared" si="137"/>
        <v>55872</v>
      </c>
      <c r="T2744">
        <f t="shared" si="138"/>
        <v>27200</v>
      </c>
      <c r="U2744">
        <f t="shared" si="139"/>
        <v>2.0541176470588236</v>
      </c>
      <c r="V2744">
        <v>343</v>
      </c>
      <c r="W2744">
        <v>334</v>
      </c>
    </row>
    <row r="2745" spans="1:23" x14ac:dyDescent="0.2">
      <c r="A2745">
        <v>49</v>
      </c>
      <c r="B2745" t="s">
        <v>131</v>
      </c>
      <c r="C2745" t="s">
        <v>132</v>
      </c>
      <c r="D2745" t="s">
        <v>142</v>
      </c>
      <c r="G2745" s="2">
        <v>-17.34</v>
      </c>
      <c r="H2745" s="2">
        <v>145.44999999999999</v>
      </c>
      <c r="I2745" s="2">
        <v>1100</v>
      </c>
      <c r="J2745" t="s">
        <v>40</v>
      </c>
      <c r="K2745" s="1">
        <v>20671</v>
      </c>
      <c r="L2745" t="s">
        <v>143</v>
      </c>
      <c r="M2745" t="s">
        <v>90</v>
      </c>
      <c r="N2745" t="s">
        <v>24</v>
      </c>
      <c r="O2745" t="s">
        <v>18</v>
      </c>
      <c r="P2745" t="s">
        <v>27</v>
      </c>
      <c r="Q2745">
        <v>9</v>
      </c>
      <c r="R2745">
        <v>13.99</v>
      </c>
      <c r="S2745">
        <f t="shared" si="137"/>
        <v>55872</v>
      </c>
      <c r="T2745">
        <f t="shared" si="138"/>
        <v>27200</v>
      </c>
      <c r="U2745">
        <f t="shared" si="139"/>
        <v>2.0541176470588236</v>
      </c>
      <c r="V2745">
        <v>343</v>
      </c>
      <c r="W2745">
        <v>334</v>
      </c>
    </row>
    <row r="2746" spans="1:23" x14ac:dyDescent="0.2">
      <c r="A2746">
        <v>49</v>
      </c>
      <c r="B2746" t="s">
        <v>131</v>
      </c>
      <c r="C2746" t="s">
        <v>132</v>
      </c>
      <c r="D2746" t="s">
        <v>142</v>
      </c>
      <c r="G2746" s="2">
        <v>-17.34</v>
      </c>
      <c r="H2746" s="2">
        <v>145.44999999999999</v>
      </c>
      <c r="I2746" s="2">
        <v>1100</v>
      </c>
      <c r="J2746" t="s">
        <v>40</v>
      </c>
      <c r="K2746" s="1">
        <v>20671</v>
      </c>
      <c r="L2746" t="s">
        <v>143</v>
      </c>
      <c r="M2746" t="s">
        <v>90</v>
      </c>
      <c r="N2746" t="s">
        <v>24</v>
      </c>
      <c r="O2746" t="s">
        <v>18</v>
      </c>
      <c r="P2746" t="s">
        <v>27</v>
      </c>
      <c r="Q2746">
        <v>10</v>
      </c>
      <c r="R2746">
        <v>15.75</v>
      </c>
      <c r="S2746">
        <f t="shared" si="137"/>
        <v>55872</v>
      </c>
      <c r="T2746">
        <f t="shared" si="138"/>
        <v>27200</v>
      </c>
      <c r="U2746">
        <f t="shared" si="139"/>
        <v>2.0541176470588236</v>
      </c>
      <c r="V2746">
        <v>343</v>
      </c>
      <c r="W2746">
        <v>334</v>
      </c>
    </row>
    <row r="2747" spans="1:23" hidden="1" x14ac:dyDescent="0.2">
      <c r="A2747">
        <v>50</v>
      </c>
      <c r="B2747" t="s">
        <v>131</v>
      </c>
      <c r="C2747" t="s">
        <v>132</v>
      </c>
      <c r="D2747" t="s">
        <v>97</v>
      </c>
      <c r="E2747">
        <v>17.43</v>
      </c>
      <c r="F2747">
        <v>145.31</v>
      </c>
      <c r="G2747" s="2">
        <v>-17.716670000000001</v>
      </c>
      <c r="H2747" s="2">
        <v>145.51667</v>
      </c>
      <c r="I2747">
        <v>850</v>
      </c>
      <c r="J2747" t="s">
        <v>40</v>
      </c>
      <c r="K2747" s="1">
        <v>32336</v>
      </c>
      <c r="L2747" t="s">
        <v>144</v>
      </c>
      <c r="M2747" t="s">
        <v>51</v>
      </c>
      <c r="N2747" t="s">
        <v>14</v>
      </c>
      <c r="O2747" t="s">
        <v>15</v>
      </c>
      <c r="P2747" t="s">
        <v>27</v>
      </c>
      <c r="Q2747">
        <v>1</v>
      </c>
      <c r="R2747">
        <v>15.47</v>
      </c>
      <c r="S2747">
        <f>192*262</f>
        <v>50304</v>
      </c>
      <c r="T2747">
        <f>253*113</f>
        <v>28589</v>
      </c>
      <c r="U2747">
        <f>S2747/T2747</f>
        <v>1.7595578719087761</v>
      </c>
      <c r="V2747">
        <v>336</v>
      </c>
      <c r="W2747">
        <v>336</v>
      </c>
    </row>
    <row r="2748" spans="1:23" hidden="1" x14ac:dyDescent="0.2">
      <c r="A2748">
        <v>50</v>
      </c>
      <c r="B2748" t="s">
        <v>131</v>
      </c>
      <c r="C2748" t="s">
        <v>132</v>
      </c>
      <c r="D2748" t="s">
        <v>97</v>
      </c>
      <c r="E2748">
        <v>17.43</v>
      </c>
      <c r="F2748">
        <v>145.31</v>
      </c>
      <c r="G2748" s="2">
        <v>-17.716670000000001</v>
      </c>
      <c r="H2748" s="2">
        <v>145.51667</v>
      </c>
      <c r="I2748">
        <v>850</v>
      </c>
      <c r="J2748" t="s">
        <v>40</v>
      </c>
      <c r="K2748" s="1">
        <v>32336</v>
      </c>
      <c r="L2748" t="s">
        <v>144</v>
      </c>
      <c r="M2748" t="s">
        <v>51</v>
      </c>
      <c r="N2748" t="s">
        <v>14</v>
      </c>
      <c r="O2748" t="s">
        <v>15</v>
      </c>
      <c r="P2748" t="s">
        <v>27</v>
      </c>
      <c r="Q2748">
        <v>2</v>
      </c>
      <c r="R2748">
        <v>15.32</v>
      </c>
      <c r="S2748">
        <f t="shared" ref="S2748:S2800" si="140">192*262</f>
        <v>50304</v>
      </c>
      <c r="T2748">
        <f t="shared" ref="T2748:T2800" si="141">253*113</f>
        <v>28589</v>
      </c>
      <c r="U2748">
        <f t="shared" ref="U2748:U2801" si="142">S2748/T2748</f>
        <v>1.7595578719087761</v>
      </c>
      <c r="V2748">
        <v>336</v>
      </c>
      <c r="W2748">
        <v>336</v>
      </c>
    </row>
    <row r="2749" spans="1:23" hidden="1" x14ac:dyDescent="0.2">
      <c r="A2749">
        <v>50</v>
      </c>
      <c r="B2749" t="s">
        <v>131</v>
      </c>
      <c r="C2749" t="s">
        <v>132</v>
      </c>
      <c r="D2749" t="s">
        <v>97</v>
      </c>
      <c r="E2749">
        <v>17.43</v>
      </c>
      <c r="F2749">
        <v>145.31</v>
      </c>
      <c r="G2749" s="2">
        <v>-17.716670000000001</v>
      </c>
      <c r="H2749" s="2">
        <v>145.51667</v>
      </c>
      <c r="I2749">
        <v>850</v>
      </c>
      <c r="J2749" t="s">
        <v>40</v>
      </c>
      <c r="K2749" s="1">
        <v>32336</v>
      </c>
      <c r="L2749" t="s">
        <v>144</v>
      </c>
      <c r="M2749" t="s">
        <v>51</v>
      </c>
      <c r="N2749" t="s">
        <v>14</v>
      </c>
      <c r="O2749" t="s">
        <v>15</v>
      </c>
      <c r="P2749" t="s">
        <v>27</v>
      </c>
      <c r="Q2749">
        <v>3</v>
      </c>
      <c r="R2749">
        <v>22.69</v>
      </c>
      <c r="S2749">
        <f t="shared" si="140"/>
        <v>50304</v>
      </c>
      <c r="T2749">
        <f t="shared" si="141"/>
        <v>28589</v>
      </c>
      <c r="U2749">
        <f t="shared" si="142"/>
        <v>1.7595578719087761</v>
      </c>
      <c r="V2749">
        <v>336</v>
      </c>
      <c r="W2749">
        <v>336</v>
      </c>
    </row>
    <row r="2750" spans="1:23" hidden="1" x14ac:dyDescent="0.2">
      <c r="A2750">
        <v>50</v>
      </c>
      <c r="B2750" t="s">
        <v>131</v>
      </c>
      <c r="C2750" t="s">
        <v>132</v>
      </c>
      <c r="D2750" t="s">
        <v>97</v>
      </c>
      <c r="E2750">
        <v>17.43</v>
      </c>
      <c r="F2750">
        <v>145.31</v>
      </c>
      <c r="G2750" s="2">
        <v>-17.716670000000001</v>
      </c>
      <c r="H2750" s="2">
        <v>145.51667</v>
      </c>
      <c r="I2750">
        <v>850</v>
      </c>
      <c r="J2750" t="s">
        <v>40</v>
      </c>
      <c r="K2750" s="1">
        <v>32336</v>
      </c>
      <c r="L2750" t="s">
        <v>144</v>
      </c>
      <c r="M2750" t="s">
        <v>51</v>
      </c>
      <c r="N2750" t="s">
        <v>14</v>
      </c>
      <c r="O2750" t="s">
        <v>15</v>
      </c>
      <c r="P2750" t="s">
        <v>27</v>
      </c>
      <c r="Q2750">
        <v>4</v>
      </c>
      <c r="R2750">
        <v>25.91</v>
      </c>
      <c r="S2750">
        <f t="shared" si="140"/>
        <v>50304</v>
      </c>
      <c r="T2750">
        <f t="shared" si="141"/>
        <v>28589</v>
      </c>
      <c r="U2750">
        <f t="shared" si="142"/>
        <v>1.7595578719087761</v>
      </c>
      <c r="V2750">
        <v>336</v>
      </c>
      <c r="W2750">
        <v>336</v>
      </c>
    </row>
    <row r="2751" spans="1:23" hidden="1" x14ac:dyDescent="0.2">
      <c r="A2751">
        <v>50</v>
      </c>
      <c r="B2751" t="s">
        <v>131</v>
      </c>
      <c r="C2751" t="s">
        <v>132</v>
      </c>
      <c r="D2751" t="s">
        <v>97</v>
      </c>
      <c r="E2751">
        <v>17.43</v>
      </c>
      <c r="F2751">
        <v>145.31</v>
      </c>
      <c r="G2751" s="2">
        <v>-17.716670000000001</v>
      </c>
      <c r="H2751" s="2">
        <v>145.51667</v>
      </c>
      <c r="I2751">
        <v>850</v>
      </c>
      <c r="J2751" t="s">
        <v>40</v>
      </c>
      <c r="K2751" s="1">
        <v>32336</v>
      </c>
      <c r="L2751" t="s">
        <v>144</v>
      </c>
      <c r="M2751" t="s">
        <v>51</v>
      </c>
      <c r="N2751" t="s">
        <v>14</v>
      </c>
      <c r="O2751" t="s">
        <v>15</v>
      </c>
      <c r="P2751" t="s">
        <v>27</v>
      </c>
      <c r="Q2751">
        <v>5</v>
      </c>
      <c r="R2751">
        <v>20.83</v>
      </c>
      <c r="S2751">
        <f t="shared" si="140"/>
        <v>50304</v>
      </c>
      <c r="T2751">
        <f t="shared" si="141"/>
        <v>28589</v>
      </c>
      <c r="U2751">
        <f t="shared" si="142"/>
        <v>1.7595578719087761</v>
      </c>
      <c r="V2751">
        <v>336</v>
      </c>
      <c r="W2751">
        <v>336</v>
      </c>
    </row>
    <row r="2752" spans="1:23" hidden="1" x14ac:dyDescent="0.2">
      <c r="A2752">
        <v>50</v>
      </c>
      <c r="B2752" t="s">
        <v>131</v>
      </c>
      <c r="C2752" t="s">
        <v>132</v>
      </c>
      <c r="D2752" t="s">
        <v>97</v>
      </c>
      <c r="E2752">
        <v>17.43</v>
      </c>
      <c r="F2752">
        <v>145.31</v>
      </c>
      <c r="G2752" s="2">
        <v>-17.716670000000001</v>
      </c>
      <c r="H2752" s="2">
        <v>145.51667</v>
      </c>
      <c r="I2752">
        <v>850</v>
      </c>
      <c r="J2752" t="s">
        <v>40</v>
      </c>
      <c r="K2752" s="1">
        <v>32336</v>
      </c>
      <c r="L2752" t="s">
        <v>144</v>
      </c>
      <c r="M2752" t="s">
        <v>51</v>
      </c>
      <c r="N2752" t="s">
        <v>14</v>
      </c>
      <c r="O2752" t="s">
        <v>15</v>
      </c>
      <c r="P2752" t="s">
        <v>27</v>
      </c>
      <c r="Q2752">
        <v>6</v>
      </c>
      <c r="R2752">
        <v>16.03</v>
      </c>
      <c r="S2752">
        <f t="shared" si="140"/>
        <v>50304</v>
      </c>
      <c r="T2752">
        <f t="shared" si="141"/>
        <v>28589</v>
      </c>
      <c r="U2752">
        <f t="shared" si="142"/>
        <v>1.7595578719087761</v>
      </c>
      <c r="V2752">
        <v>336</v>
      </c>
      <c r="W2752">
        <v>336</v>
      </c>
    </row>
    <row r="2753" spans="1:23" hidden="1" x14ac:dyDescent="0.2">
      <c r="A2753">
        <v>50</v>
      </c>
      <c r="B2753" t="s">
        <v>131</v>
      </c>
      <c r="C2753" t="s">
        <v>132</v>
      </c>
      <c r="D2753" t="s">
        <v>97</v>
      </c>
      <c r="E2753">
        <v>17.43</v>
      </c>
      <c r="F2753">
        <v>145.31</v>
      </c>
      <c r="G2753" s="2">
        <v>-17.716670000000001</v>
      </c>
      <c r="H2753" s="2">
        <v>145.51667</v>
      </c>
      <c r="I2753">
        <v>850</v>
      </c>
      <c r="J2753" t="s">
        <v>40</v>
      </c>
      <c r="K2753" s="1">
        <v>32336</v>
      </c>
      <c r="L2753" t="s">
        <v>144</v>
      </c>
      <c r="M2753" t="s">
        <v>51</v>
      </c>
      <c r="N2753" t="s">
        <v>14</v>
      </c>
      <c r="O2753" t="s">
        <v>16</v>
      </c>
      <c r="P2753" t="s">
        <v>27</v>
      </c>
      <c r="Q2753">
        <v>1</v>
      </c>
      <c r="R2753">
        <v>16.03</v>
      </c>
      <c r="S2753">
        <f t="shared" si="140"/>
        <v>50304</v>
      </c>
      <c r="T2753">
        <f t="shared" si="141"/>
        <v>28589</v>
      </c>
      <c r="U2753">
        <f t="shared" si="142"/>
        <v>1.7595578719087761</v>
      </c>
      <c r="V2753">
        <v>336</v>
      </c>
      <c r="W2753">
        <v>336</v>
      </c>
    </row>
    <row r="2754" spans="1:23" hidden="1" x14ac:dyDescent="0.2">
      <c r="A2754">
        <v>50</v>
      </c>
      <c r="B2754" t="s">
        <v>131</v>
      </c>
      <c r="C2754" t="s">
        <v>132</v>
      </c>
      <c r="D2754" t="s">
        <v>97</v>
      </c>
      <c r="E2754">
        <v>17.43</v>
      </c>
      <c r="F2754">
        <v>145.31</v>
      </c>
      <c r="G2754" s="2">
        <v>-17.716670000000001</v>
      </c>
      <c r="H2754" s="2">
        <v>145.51667</v>
      </c>
      <c r="I2754">
        <v>850</v>
      </c>
      <c r="J2754" t="s">
        <v>40</v>
      </c>
      <c r="K2754" s="1">
        <v>32336</v>
      </c>
      <c r="L2754" t="s">
        <v>144</v>
      </c>
      <c r="M2754" t="s">
        <v>51</v>
      </c>
      <c r="N2754" t="s">
        <v>14</v>
      </c>
      <c r="O2754" t="s">
        <v>16</v>
      </c>
      <c r="P2754" t="s">
        <v>27</v>
      </c>
      <c r="Q2754">
        <v>2</v>
      </c>
      <c r="R2754">
        <v>15.65</v>
      </c>
      <c r="S2754">
        <f t="shared" si="140"/>
        <v>50304</v>
      </c>
      <c r="T2754">
        <f t="shared" si="141"/>
        <v>28589</v>
      </c>
      <c r="U2754">
        <f t="shared" si="142"/>
        <v>1.7595578719087761</v>
      </c>
      <c r="V2754">
        <v>336</v>
      </c>
      <c r="W2754">
        <v>336</v>
      </c>
    </row>
    <row r="2755" spans="1:23" hidden="1" x14ac:dyDescent="0.2">
      <c r="A2755">
        <v>50</v>
      </c>
      <c r="B2755" t="s">
        <v>131</v>
      </c>
      <c r="C2755" t="s">
        <v>132</v>
      </c>
      <c r="D2755" t="s">
        <v>97</v>
      </c>
      <c r="E2755">
        <v>17.43</v>
      </c>
      <c r="F2755">
        <v>145.31</v>
      </c>
      <c r="G2755" s="2">
        <v>-17.716670000000001</v>
      </c>
      <c r="H2755" s="2">
        <v>145.51667</v>
      </c>
      <c r="I2755">
        <v>850</v>
      </c>
      <c r="J2755" t="s">
        <v>40</v>
      </c>
      <c r="K2755" s="1">
        <v>32336</v>
      </c>
      <c r="L2755" t="s">
        <v>144</v>
      </c>
      <c r="M2755" t="s">
        <v>51</v>
      </c>
      <c r="N2755" t="s">
        <v>14</v>
      </c>
      <c r="O2755" t="s">
        <v>16</v>
      </c>
      <c r="P2755" t="s">
        <v>27</v>
      </c>
      <c r="Q2755">
        <v>3</v>
      </c>
      <c r="R2755">
        <v>14.66</v>
      </c>
      <c r="S2755">
        <f t="shared" si="140"/>
        <v>50304</v>
      </c>
      <c r="T2755">
        <f t="shared" si="141"/>
        <v>28589</v>
      </c>
      <c r="U2755">
        <f t="shared" si="142"/>
        <v>1.7595578719087761</v>
      </c>
      <c r="V2755">
        <v>336</v>
      </c>
      <c r="W2755">
        <v>336</v>
      </c>
    </row>
    <row r="2756" spans="1:23" hidden="1" x14ac:dyDescent="0.2">
      <c r="A2756">
        <v>50</v>
      </c>
      <c r="B2756" t="s">
        <v>131</v>
      </c>
      <c r="C2756" t="s">
        <v>132</v>
      </c>
      <c r="D2756" t="s">
        <v>97</v>
      </c>
      <c r="E2756">
        <v>17.43</v>
      </c>
      <c r="F2756">
        <v>145.31</v>
      </c>
      <c r="G2756" s="2">
        <v>-17.716670000000001</v>
      </c>
      <c r="H2756" s="2">
        <v>145.51667</v>
      </c>
      <c r="I2756">
        <v>850</v>
      </c>
      <c r="J2756" t="s">
        <v>40</v>
      </c>
      <c r="K2756" s="1">
        <v>32336</v>
      </c>
      <c r="L2756" t="s">
        <v>144</v>
      </c>
      <c r="M2756" t="s">
        <v>51</v>
      </c>
      <c r="N2756" t="s">
        <v>14</v>
      </c>
      <c r="O2756" t="s">
        <v>16</v>
      </c>
      <c r="P2756" t="s">
        <v>27</v>
      </c>
      <c r="Q2756">
        <v>4</v>
      </c>
      <c r="R2756">
        <v>14.19</v>
      </c>
      <c r="S2756">
        <f t="shared" si="140"/>
        <v>50304</v>
      </c>
      <c r="T2756">
        <f t="shared" si="141"/>
        <v>28589</v>
      </c>
      <c r="U2756">
        <f t="shared" si="142"/>
        <v>1.7595578719087761</v>
      </c>
      <c r="V2756">
        <v>336</v>
      </c>
      <c r="W2756">
        <v>336</v>
      </c>
    </row>
    <row r="2757" spans="1:23" hidden="1" x14ac:dyDescent="0.2">
      <c r="A2757">
        <v>50</v>
      </c>
      <c r="B2757" t="s">
        <v>131</v>
      </c>
      <c r="C2757" t="s">
        <v>132</v>
      </c>
      <c r="D2757" t="s">
        <v>97</v>
      </c>
      <c r="E2757">
        <v>17.43</v>
      </c>
      <c r="F2757">
        <v>145.31</v>
      </c>
      <c r="G2757" s="2">
        <v>-17.716670000000001</v>
      </c>
      <c r="H2757" s="2">
        <v>145.51667</v>
      </c>
      <c r="I2757">
        <v>850</v>
      </c>
      <c r="J2757" t="s">
        <v>40</v>
      </c>
      <c r="K2757" s="1">
        <v>32336</v>
      </c>
      <c r="L2757" t="s">
        <v>144</v>
      </c>
      <c r="M2757" t="s">
        <v>51</v>
      </c>
      <c r="N2757" t="s">
        <v>14</v>
      </c>
      <c r="O2757" t="s">
        <v>16</v>
      </c>
      <c r="P2757" t="s">
        <v>27</v>
      </c>
      <c r="Q2757">
        <v>5</v>
      </c>
      <c r="R2757">
        <v>13.96</v>
      </c>
      <c r="S2757">
        <f t="shared" si="140"/>
        <v>50304</v>
      </c>
      <c r="T2757">
        <f t="shared" si="141"/>
        <v>28589</v>
      </c>
      <c r="U2757">
        <f t="shared" si="142"/>
        <v>1.7595578719087761</v>
      </c>
      <c r="V2757">
        <v>336</v>
      </c>
      <c r="W2757">
        <v>336</v>
      </c>
    </row>
    <row r="2758" spans="1:23" hidden="1" x14ac:dyDescent="0.2">
      <c r="A2758">
        <v>50</v>
      </c>
      <c r="B2758" t="s">
        <v>131</v>
      </c>
      <c r="C2758" t="s">
        <v>132</v>
      </c>
      <c r="D2758" t="s">
        <v>97</v>
      </c>
      <c r="E2758">
        <v>17.43</v>
      </c>
      <c r="F2758">
        <v>145.31</v>
      </c>
      <c r="G2758" s="2">
        <v>-17.716670000000001</v>
      </c>
      <c r="H2758" s="2">
        <v>145.51667</v>
      </c>
      <c r="I2758">
        <v>850</v>
      </c>
      <c r="J2758" t="s">
        <v>40</v>
      </c>
      <c r="K2758" s="1">
        <v>32336</v>
      </c>
      <c r="L2758" t="s">
        <v>144</v>
      </c>
      <c r="M2758" t="s">
        <v>51</v>
      </c>
      <c r="N2758" t="s">
        <v>14</v>
      </c>
      <c r="O2758" t="s">
        <v>16</v>
      </c>
      <c r="P2758" t="s">
        <v>27</v>
      </c>
      <c r="Q2758">
        <v>6</v>
      </c>
      <c r="R2758">
        <v>14.71</v>
      </c>
      <c r="S2758">
        <f t="shared" si="140"/>
        <v>50304</v>
      </c>
      <c r="T2758">
        <f t="shared" si="141"/>
        <v>28589</v>
      </c>
      <c r="U2758">
        <f t="shared" si="142"/>
        <v>1.7595578719087761</v>
      </c>
      <c r="V2758">
        <v>336</v>
      </c>
      <c r="W2758">
        <v>336</v>
      </c>
    </row>
    <row r="2759" spans="1:23" hidden="1" x14ac:dyDescent="0.2">
      <c r="A2759">
        <v>50</v>
      </c>
      <c r="B2759" t="s">
        <v>131</v>
      </c>
      <c r="C2759" t="s">
        <v>132</v>
      </c>
      <c r="D2759" t="s">
        <v>97</v>
      </c>
      <c r="E2759">
        <v>17.43</v>
      </c>
      <c r="F2759">
        <v>145.31</v>
      </c>
      <c r="G2759" s="2">
        <v>-17.716670000000001</v>
      </c>
      <c r="H2759" s="2">
        <v>145.51667</v>
      </c>
      <c r="I2759">
        <v>850</v>
      </c>
      <c r="J2759" t="s">
        <v>40</v>
      </c>
      <c r="K2759" s="1">
        <v>32336</v>
      </c>
      <c r="L2759" t="s">
        <v>144</v>
      </c>
      <c r="M2759" t="s">
        <v>51</v>
      </c>
      <c r="N2759" t="s">
        <v>14</v>
      </c>
      <c r="O2759" t="s">
        <v>18</v>
      </c>
      <c r="P2759" t="s">
        <v>27</v>
      </c>
      <c r="Q2759">
        <v>1</v>
      </c>
      <c r="R2759">
        <v>5.67</v>
      </c>
      <c r="S2759">
        <f t="shared" si="140"/>
        <v>50304</v>
      </c>
      <c r="T2759">
        <f t="shared" si="141"/>
        <v>28589</v>
      </c>
      <c r="U2759">
        <f t="shared" si="142"/>
        <v>1.7595578719087761</v>
      </c>
      <c r="V2759">
        <v>336</v>
      </c>
      <c r="W2759">
        <v>336</v>
      </c>
    </row>
    <row r="2760" spans="1:23" hidden="1" x14ac:dyDescent="0.2">
      <c r="A2760">
        <v>50</v>
      </c>
      <c r="B2760" t="s">
        <v>131</v>
      </c>
      <c r="C2760" t="s">
        <v>132</v>
      </c>
      <c r="D2760" t="s">
        <v>97</v>
      </c>
      <c r="E2760">
        <v>17.43</v>
      </c>
      <c r="F2760">
        <v>145.31</v>
      </c>
      <c r="G2760" s="2">
        <v>-17.716670000000001</v>
      </c>
      <c r="H2760" s="2">
        <v>145.51667</v>
      </c>
      <c r="I2760">
        <v>850</v>
      </c>
      <c r="J2760" t="s">
        <v>40</v>
      </c>
      <c r="K2760" s="1">
        <v>32336</v>
      </c>
      <c r="L2760" t="s">
        <v>144</v>
      </c>
      <c r="M2760" t="s">
        <v>51</v>
      </c>
      <c r="N2760" t="s">
        <v>14</v>
      </c>
      <c r="O2760" t="s">
        <v>18</v>
      </c>
      <c r="P2760" t="s">
        <v>27</v>
      </c>
      <c r="Q2760">
        <v>2</v>
      </c>
      <c r="R2760">
        <v>3.03</v>
      </c>
      <c r="S2760">
        <f t="shared" si="140"/>
        <v>50304</v>
      </c>
      <c r="T2760">
        <f t="shared" si="141"/>
        <v>28589</v>
      </c>
      <c r="U2760">
        <f t="shared" si="142"/>
        <v>1.7595578719087761</v>
      </c>
      <c r="V2760">
        <v>336</v>
      </c>
      <c r="W2760">
        <v>336</v>
      </c>
    </row>
    <row r="2761" spans="1:23" hidden="1" x14ac:dyDescent="0.2">
      <c r="A2761">
        <v>50</v>
      </c>
      <c r="B2761" t="s">
        <v>131</v>
      </c>
      <c r="C2761" t="s">
        <v>132</v>
      </c>
      <c r="D2761" t="s">
        <v>97</v>
      </c>
      <c r="E2761">
        <v>17.43</v>
      </c>
      <c r="F2761">
        <v>145.31</v>
      </c>
      <c r="G2761" s="2">
        <v>-17.716670000000001</v>
      </c>
      <c r="H2761" s="2">
        <v>145.51667</v>
      </c>
      <c r="I2761">
        <v>850</v>
      </c>
      <c r="J2761" t="s">
        <v>40</v>
      </c>
      <c r="K2761" s="1">
        <v>32336</v>
      </c>
      <c r="L2761" t="s">
        <v>144</v>
      </c>
      <c r="M2761" t="s">
        <v>51</v>
      </c>
      <c r="N2761" t="s">
        <v>14</v>
      </c>
      <c r="O2761" t="s">
        <v>18</v>
      </c>
      <c r="P2761" t="s">
        <v>27</v>
      </c>
      <c r="Q2761">
        <v>3</v>
      </c>
      <c r="R2761">
        <v>4.01</v>
      </c>
      <c r="S2761">
        <f t="shared" si="140"/>
        <v>50304</v>
      </c>
      <c r="T2761">
        <f t="shared" si="141"/>
        <v>28589</v>
      </c>
      <c r="U2761">
        <f t="shared" si="142"/>
        <v>1.7595578719087761</v>
      </c>
      <c r="V2761">
        <v>336</v>
      </c>
      <c r="W2761">
        <v>336</v>
      </c>
    </row>
    <row r="2762" spans="1:23" hidden="1" x14ac:dyDescent="0.2">
      <c r="A2762">
        <v>50</v>
      </c>
      <c r="B2762" t="s">
        <v>131</v>
      </c>
      <c r="C2762" t="s">
        <v>132</v>
      </c>
      <c r="D2762" t="s">
        <v>97</v>
      </c>
      <c r="E2762">
        <v>17.43</v>
      </c>
      <c r="F2762">
        <v>145.31</v>
      </c>
      <c r="G2762" s="2">
        <v>-17.716670000000001</v>
      </c>
      <c r="H2762" s="2">
        <v>145.51667</v>
      </c>
      <c r="I2762">
        <v>850</v>
      </c>
      <c r="J2762" t="s">
        <v>40</v>
      </c>
      <c r="K2762" s="1">
        <v>32336</v>
      </c>
      <c r="L2762" t="s">
        <v>144</v>
      </c>
      <c r="M2762" t="s">
        <v>51</v>
      </c>
      <c r="N2762" t="s">
        <v>14</v>
      </c>
      <c r="O2762" t="s">
        <v>18</v>
      </c>
      <c r="P2762" t="s">
        <v>27</v>
      </c>
      <c r="Q2762">
        <v>4</v>
      </c>
      <c r="R2762">
        <v>2.2400000000000002</v>
      </c>
      <c r="S2762">
        <f t="shared" si="140"/>
        <v>50304</v>
      </c>
      <c r="T2762">
        <f t="shared" si="141"/>
        <v>28589</v>
      </c>
      <c r="U2762">
        <f t="shared" si="142"/>
        <v>1.7595578719087761</v>
      </c>
      <c r="V2762">
        <v>336</v>
      </c>
      <c r="W2762">
        <v>336</v>
      </c>
    </row>
    <row r="2763" spans="1:23" hidden="1" x14ac:dyDescent="0.2">
      <c r="A2763">
        <v>50</v>
      </c>
      <c r="B2763" t="s">
        <v>131</v>
      </c>
      <c r="C2763" t="s">
        <v>132</v>
      </c>
      <c r="D2763" t="s">
        <v>97</v>
      </c>
      <c r="E2763">
        <v>17.43</v>
      </c>
      <c r="F2763">
        <v>145.31</v>
      </c>
      <c r="G2763" s="2">
        <v>-17.716670000000001</v>
      </c>
      <c r="H2763" s="2">
        <v>145.51667</v>
      </c>
      <c r="I2763">
        <v>850</v>
      </c>
      <c r="J2763" t="s">
        <v>40</v>
      </c>
      <c r="K2763" s="1">
        <v>32336</v>
      </c>
      <c r="L2763" t="s">
        <v>144</v>
      </c>
      <c r="M2763" t="s">
        <v>51</v>
      </c>
      <c r="N2763" t="s">
        <v>14</v>
      </c>
      <c r="O2763" t="s">
        <v>18</v>
      </c>
      <c r="P2763" t="s">
        <v>27</v>
      </c>
      <c r="Q2763">
        <v>5</v>
      </c>
      <c r="R2763">
        <v>1.62</v>
      </c>
      <c r="S2763">
        <f t="shared" si="140"/>
        <v>50304</v>
      </c>
      <c r="T2763">
        <f t="shared" si="141"/>
        <v>28589</v>
      </c>
      <c r="U2763">
        <f t="shared" si="142"/>
        <v>1.7595578719087761</v>
      </c>
      <c r="V2763">
        <v>336</v>
      </c>
      <c r="W2763">
        <v>336</v>
      </c>
    </row>
    <row r="2764" spans="1:23" hidden="1" x14ac:dyDescent="0.2">
      <c r="A2764">
        <v>50</v>
      </c>
      <c r="B2764" t="s">
        <v>131</v>
      </c>
      <c r="C2764" t="s">
        <v>132</v>
      </c>
      <c r="D2764" t="s">
        <v>97</v>
      </c>
      <c r="E2764">
        <v>17.43</v>
      </c>
      <c r="F2764">
        <v>145.31</v>
      </c>
      <c r="G2764" s="2">
        <v>-17.716670000000001</v>
      </c>
      <c r="H2764" s="2">
        <v>145.51667</v>
      </c>
      <c r="I2764">
        <v>850</v>
      </c>
      <c r="J2764" t="s">
        <v>40</v>
      </c>
      <c r="K2764" s="1">
        <v>32336</v>
      </c>
      <c r="L2764" t="s">
        <v>144</v>
      </c>
      <c r="M2764" t="s">
        <v>51</v>
      </c>
      <c r="N2764" t="s">
        <v>14</v>
      </c>
      <c r="O2764" t="s">
        <v>18</v>
      </c>
      <c r="P2764" t="s">
        <v>27</v>
      </c>
      <c r="Q2764">
        <v>6</v>
      </c>
      <c r="R2764">
        <v>1.8</v>
      </c>
      <c r="S2764">
        <f t="shared" si="140"/>
        <v>50304</v>
      </c>
      <c r="T2764">
        <f t="shared" si="141"/>
        <v>28589</v>
      </c>
      <c r="U2764">
        <f t="shared" si="142"/>
        <v>1.7595578719087761</v>
      </c>
      <c r="V2764">
        <v>336</v>
      </c>
      <c r="W2764">
        <v>336</v>
      </c>
    </row>
    <row r="2765" spans="1:23" hidden="1" x14ac:dyDescent="0.2">
      <c r="A2765">
        <v>50</v>
      </c>
      <c r="B2765" t="s">
        <v>131</v>
      </c>
      <c r="C2765" t="s">
        <v>132</v>
      </c>
      <c r="D2765" t="s">
        <v>97</v>
      </c>
      <c r="E2765">
        <v>17.43</v>
      </c>
      <c r="F2765">
        <v>145.31</v>
      </c>
      <c r="G2765" s="2">
        <v>-17.716670000000001</v>
      </c>
      <c r="H2765" s="2">
        <v>145.51667</v>
      </c>
      <c r="I2765">
        <v>850</v>
      </c>
      <c r="J2765" t="s">
        <v>40</v>
      </c>
      <c r="K2765" s="1">
        <v>32336</v>
      </c>
      <c r="L2765" t="s">
        <v>144</v>
      </c>
      <c r="M2765" t="s">
        <v>51</v>
      </c>
      <c r="N2765" t="s">
        <v>14</v>
      </c>
      <c r="O2765" t="s">
        <v>19</v>
      </c>
      <c r="P2765" t="s">
        <v>27</v>
      </c>
      <c r="Q2765">
        <v>1</v>
      </c>
      <c r="R2765">
        <v>10.11</v>
      </c>
      <c r="S2765">
        <f t="shared" si="140"/>
        <v>50304</v>
      </c>
      <c r="T2765">
        <f t="shared" si="141"/>
        <v>28589</v>
      </c>
      <c r="U2765">
        <f t="shared" si="142"/>
        <v>1.7595578719087761</v>
      </c>
      <c r="V2765">
        <v>336</v>
      </c>
      <c r="W2765">
        <v>336</v>
      </c>
    </row>
    <row r="2766" spans="1:23" hidden="1" x14ac:dyDescent="0.2">
      <c r="A2766">
        <v>50</v>
      </c>
      <c r="B2766" t="s">
        <v>131</v>
      </c>
      <c r="C2766" t="s">
        <v>132</v>
      </c>
      <c r="D2766" t="s">
        <v>97</v>
      </c>
      <c r="E2766">
        <v>17.43</v>
      </c>
      <c r="F2766">
        <v>145.31</v>
      </c>
      <c r="G2766" s="2">
        <v>-17.716670000000001</v>
      </c>
      <c r="H2766" s="2">
        <v>145.51667</v>
      </c>
      <c r="I2766">
        <v>850</v>
      </c>
      <c r="J2766" t="s">
        <v>40</v>
      </c>
      <c r="K2766" s="1">
        <v>32336</v>
      </c>
      <c r="L2766" t="s">
        <v>144</v>
      </c>
      <c r="M2766" t="s">
        <v>51</v>
      </c>
      <c r="N2766" t="s">
        <v>14</v>
      </c>
      <c r="O2766" t="s">
        <v>19</v>
      </c>
      <c r="P2766" t="s">
        <v>27</v>
      </c>
      <c r="Q2766">
        <v>2</v>
      </c>
      <c r="R2766">
        <v>7.68</v>
      </c>
      <c r="S2766">
        <f t="shared" si="140"/>
        <v>50304</v>
      </c>
      <c r="T2766">
        <f t="shared" si="141"/>
        <v>28589</v>
      </c>
      <c r="U2766">
        <f t="shared" si="142"/>
        <v>1.7595578719087761</v>
      </c>
      <c r="V2766">
        <v>336</v>
      </c>
      <c r="W2766">
        <v>336</v>
      </c>
    </row>
    <row r="2767" spans="1:23" hidden="1" x14ac:dyDescent="0.2">
      <c r="A2767">
        <v>50</v>
      </c>
      <c r="B2767" t="s">
        <v>131</v>
      </c>
      <c r="C2767" t="s">
        <v>132</v>
      </c>
      <c r="D2767" t="s">
        <v>97</v>
      </c>
      <c r="E2767">
        <v>17.43</v>
      </c>
      <c r="F2767">
        <v>145.31</v>
      </c>
      <c r="G2767" s="2">
        <v>-17.716670000000001</v>
      </c>
      <c r="H2767" s="2">
        <v>145.51667</v>
      </c>
      <c r="I2767">
        <v>850</v>
      </c>
      <c r="J2767" t="s">
        <v>40</v>
      </c>
      <c r="K2767" s="1">
        <v>32336</v>
      </c>
      <c r="L2767" t="s">
        <v>144</v>
      </c>
      <c r="M2767" t="s">
        <v>51</v>
      </c>
      <c r="N2767" t="s">
        <v>14</v>
      </c>
      <c r="O2767" t="s">
        <v>19</v>
      </c>
      <c r="P2767" t="s">
        <v>27</v>
      </c>
      <c r="Q2767">
        <v>3</v>
      </c>
      <c r="R2767">
        <v>7.6</v>
      </c>
      <c r="S2767">
        <f t="shared" si="140"/>
        <v>50304</v>
      </c>
      <c r="T2767">
        <f t="shared" si="141"/>
        <v>28589</v>
      </c>
      <c r="U2767">
        <f t="shared" si="142"/>
        <v>1.7595578719087761</v>
      </c>
      <c r="V2767">
        <v>336</v>
      </c>
      <c r="W2767">
        <v>336</v>
      </c>
    </row>
    <row r="2768" spans="1:23" hidden="1" x14ac:dyDescent="0.2">
      <c r="A2768">
        <v>50</v>
      </c>
      <c r="B2768" t="s">
        <v>131</v>
      </c>
      <c r="C2768" t="s">
        <v>132</v>
      </c>
      <c r="D2768" t="s">
        <v>97</v>
      </c>
      <c r="E2768">
        <v>17.43</v>
      </c>
      <c r="F2768">
        <v>145.31</v>
      </c>
      <c r="G2768" s="2">
        <v>-17.716670000000001</v>
      </c>
      <c r="H2768" s="2">
        <v>145.51667</v>
      </c>
      <c r="I2768">
        <v>850</v>
      </c>
      <c r="J2768" t="s">
        <v>40</v>
      </c>
      <c r="K2768" s="1">
        <v>32336</v>
      </c>
      <c r="L2768" t="s">
        <v>144</v>
      </c>
      <c r="M2768" t="s">
        <v>51</v>
      </c>
      <c r="N2768" t="s">
        <v>14</v>
      </c>
      <c r="O2768" t="s">
        <v>19</v>
      </c>
      <c r="P2768" t="s">
        <v>27</v>
      </c>
      <c r="Q2768">
        <v>4</v>
      </c>
      <c r="R2768">
        <v>7.1</v>
      </c>
      <c r="S2768">
        <f t="shared" si="140"/>
        <v>50304</v>
      </c>
      <c r="T2768">
        <f t="shared" si="141"/>
        <v>28589</v>
      </c>
      <c r="U2768">
        <f t="shared" si="142"/>
        <v>1.7595578719087761</v>
      </c>
      <c r="V2768">
        <v>336</v>
      </c>
      <c r="W2768">
        <v>336</v>
      </c>
    </row>
    <row r="2769" spans="1:23" hidden="1" x14ac:dyDescent="0.2">
      <c r="A2769">
        <v>50</v>
      </c>
      <c r="B2769" t="s">
        <v>131</v>
      </c>
      <c r="C2769" t="s">
        <v>132</v>
      </c>
      <c r="D2769" t="s">
        <v>97</v>
      </c>
      <c r="E2769">
        <v>17.43</v>
      </c>
      <c r="F2769">
        <v>145.31</v>
      </c>
      <c r="G2769" s="2">
        <v>-17.716670000000001</v>
      </c>
      <c r="H2769" s="2">
        <v>145.51667</v>
      </c>
      <c r="I2769">
        <v>850</v>
      </c>
      <c r="J2769" t="s">
        <v>40</v>
      </c>
      <c r="K2769" s="1">
        <v>32336</v>
      </c>
      <c r="L2769" t="s">
        <v>144</v>
      </c>
      <c r="M2769" t="s">
        <v>51</v>
      </c>
      <c r="N2769" t="s">
        <v>14</v>
      </c>
      <c r="O2769" t="s">
        <v>19</v>
      </c>
      <c r="P2769" t="s">
        <v>27</v>
      </c>
      <c r="Q2769">
        <v>5</v>
      </c>
      <c r="R2769">
        <v>9.59</v>
      </c>
      <c r="S2769">
        <f t="shared" si="140"/>
        <v>50304</v>
      </c>
      <c r="T2769">
        <f t="shared" si="141"/>
        <v>28589</v>
      </c>
      <c r="U2769">
        <f t="shared" si="142"/>
        <v>1.7595578719087761</v>
      </c>
      <c r="V2769">
        <v>336</v>
      </c>
      <c r="W2769">
        <v>336</v>
      </c>
    </row>
    <row r="2770" spans="1:23" hidden="1" x14ac:dyDescent="0.2">
      <c r="A2770">
        <v>50</v>
      </c>
      <c r="B2770" t="s">
        <v>131</v>
      </c>
      <c r="C2770" t="s">
        <v>132</v>
      </c>
      <c r="D2770" t="s">
        <v>97</v>
      </c>
      <c r="E2770">
        <v>17.43</v>
      </c>
      <c r="F2770">
        <v>145.31</v>
      </c>
      <c r="G2770" s="2">
        <v>-17.716670000000001</v>
      </c>
      <c r="H2770" s="2">
        <v>145.51667</v>
      </c>
      <c r="I2770">
        <v>850</v>
      </c>
      <c r="J2770" t="s">
        <v>40</v>
      </c>
      <c r="K2770" s="1">
        <v>32336</v>
      </c>
      <c r="L2770" t="s">
        <v>144</v>
      </c>
      <c r="M2770" t="s">
        <v>51</v>
      </c>
      <c r="N2770" t="s">
        <v>14</v>
      </c>
      <c r="O2770" t="s">
        <v>19</v>
      </c>
      <c r="P2770" t="s">
        <v>27</v>
      </c>
      <c r="Q2770">
        <v>6</v>
      </c>
      <c r="R2770">
        <v>6.29</v>
      </c>
      <c r="S2770">
        <f t="shared" si="140"/>
        <v>50304</v>
      </c>
      <c r="T2770">
        <f t="shared" si="141"/>
        <v>28589</v>
      </c>
      <c r="U2770">
        <f t="shared" si="142"/>
        <v>1.7595578719087761</v>
      </c>
      <c r="V2770">
        <v>336</v>
      </c>
      <c r="W2770">
        <v>336</v>
      </c>
    </row>
    <row r="2771" spans="1:23" hidden="1" x14ac:dyDescent="0.2">
      <c r="A2771">
        <v>50</v>
      </c>
      <c r="B2771" t="s">
        <v>131</v>
      </c>
      <c r="C2771" t="s">
        <v>132</v>
      </c>
      <c r="D2771" t="s">
        <v>97</v>
      </c>
      <c r="E2771">
        <v>17.43</v>
      </c>
      <c r="F2771">
        <v>145.31</v>
      </c>
      <c r="G2771" s="2">
        <v>-17.716670000000001</v>
      </c>
      <c r="H2771" s="2">
        <v>145.51667</v>
      </c>
      <c r="I2771">
        <v>850</v>
      </c>
      <c r="J2771" t="s">
        <v>40</v>
      </c>
      <c r="K2771" s="1">
        <v>32336</v>
      </c>
      <c r="L2771" t="s">
        <v>144</v>
      </c>
      <c r="M2771" t="s">
        <v>51</v>
      </c>
      <c r="N2771" t="s">
        <v>24</v>
      </c>
      <c r="O2771" t="s">
        <v>15</v>
      </c>
      <c r="P2771" t="s">
        <v>26</v>
      </c>
      <c r="Q2771">
        <v>1</v>
      </c>
      <c r="R2771">
        <v>34.159999999999997</v>
      </c>
      <c r="S2771">
        <f t="shared" si="140"/>
        <v>50304</v>
      </c>
      <c r="T2771">
        <f t="shared" si="141"/>
        <v>28589</v>
      </c>
      <c r="U2771">
        <f t="shared" si="142"/>
        <v>1.7595578719087761</v>
      </c>
      <c r="V2771">
        <v>336</v>
      </c>
      <c r="W2771">
        <v>336</v>
      </c>
    </row>
    <row r="2772" spans="1:23" hidden="1" x14ac:dyDescent="0.2">
      <c r="A2772">
        <v>50</v>
      </c>
      <c r="B2772" t="s">
        <v>131</v>
      </c>
      <c r="C2772" t="s">
        <v>132</v>
      </c>
      <c r="D2772" t="s">
        <v>97</v>
      </c>
      <c r="E2772">
        <v>17.43</v>
      </c>
      <c r="F2772">
        <v>145.31</v>
      </c>
      <c r="G2772" s="2">
        <v>-17.716670000000001</v>
      </c>
      <c r="H2772" s="2">
        <v>145.51667</v>
      </c>
      <c r="I2772">
        <v>850</v>
      </c>
      <c r="J2772" t="s">
        <v>40</v>
      </c>
      <c r="K2772" s="1">
        <v>32336</v>
      </c>
      <c r="L2772" t="s">
        <v>144</v>
      </c>
      <c r="M2772" t="s">
        <v>51</v>
      </c>
      <c r="N2772" t="s">
        <v>24</v>
      </c>
      <c r="O2772" t="s">
        <v>15</v>
      </c>
      <c r="P2772" t="s">
        <v>26</v>
      </c>
      <c r="Q2772">
        <v>2</v>
      </c>
      <c r="R2772">
        <v>32.33</v>
      </c>
      <c r="S2772">
        <f t="shared" si="140"/>
        <v>50304</v>
      </c>
      <c r="T2772">
        <f t="shared" si="141"/>
        <v>28589</v>
      </c>
      <c r="U2772">
        <f t="shared" si="142"/>
        <v>1.7595578719087761</v>
      </c>
      <c r="V2772">
        <v>336</v>
      </c>
      <c r="W2772">
        <v>336</v>
      </c>
    </row>
    <row r="2773" spans="1:23" hidden="1" x14ac:dyDescent="0.2">
      <c r="A2773">
        <v>50</v>
      </c>
      <c r="B2773" t="s">
        <v>131</v>
      </c>
      <c r="C2773" t="s">
        <v>132</v>
      </c>
      <c r="D2773" t="s">
        <v>97</v>
      </c>
      <c r="E2773">
        <v>17.43</v>
      </c>
      <c r="F2773">
        <v>145.31</v>
      </c>
      <c r="G2773" s="2">
        <v>-17.716670000000001</v>
      </c>
      <c r="H2773" s="2">
        <v>145.51667</v>
      </c>
      <c r="I2773">
        <v>850</v>
      </c>
      <c r="J2773" t="s">
        <v>40</v>
      </c>
      <c r="K2773" s="1">
        <v>32336</v>
      </c>
      <c r="L2773" t="s">
        <v>144</v>
      </c>
      <c r="M2773" t="s">
        <v>51</v>
      </c>
      <c r="N2773" t="s">
        <v>24</v>
      </c>
      <c r="O2773" t="s">
        <v>15</v>
      </c>
      <c r="P2773" t="s">
        <v>26</v>
      </c>
      <c r="Q2773">
        <v>3</v>
      </c>
      <c r="R2773">
        <v>30.79</v>
      </c>
      <c r="S2773">
        <f t="shared" si="140"/>
        <v>50304</v>
      </c>
      <c r="T2773">
        <f t="shared" si="141"/>
        <v>28589</v>
      </c>
      <c r="U2773">
        <f t="shared" si="142"/>
        <v>1.7595578719087761</v>
      </c>
      <c r="V2773">
        <v>336</v>
      </c>
      <c r="W2773">
        <v>336</v>
      </c>
    </row>
    <row r="2774" spans="1:23" hidden="1" x14ac:dyDescent="0.2">
      <c r="A2774">
        <v>50</v>
      </c>
      <c r="B2774" t="s">
        <v>131</v>
      </c>
      <c r="C2774" t="s">
        <v>132</v>
      </c>
      <c r="D2774" t="s">
        <v>97</v>
      </c>
      <c r="E2774">
        <v>17.43</v>
      </c>
      <c r="F2774">
        <v>145.31</v>
      </c>
      <c r="G2774" s="2">
        <v>-17.716670000000001</v>
      </c>
      <c r="H2774" s="2">
        <v>145.51667</v>
      </c>
      <c r="I2774">
        <v>850</v>
      </c>
      <c r="J2774" t="s">
        <v>40</v>
      </c>
      <c r="K2774" s="1">
        <v>32336</v>
      </c>
      <c r="L2774" t="s">
        <v>144</v>
      </c>
      <c r="M2774" t="s">
        <v>51</v>
      </c>
      <c r="N2774" t="s">
        <v>24</v>
      </c>
      <c r="O2774" t="s">
        <v>15</v>
      </c>
      <c r="P2774" t="s">
        <v>26</v>
      </c>
      <c r="Q2774">
        <v>4</v>
      </c>
      <c r="R2774">
        <v>29.67</v>
      </c>
      <c r="S2774">
        <f t="shared" si="140"/>
        <v>50304</v>
      </c>
      <c r="T2774">
        <f t="shared" si="141"/>
        <v>28589</v>
      </c>
      <c r="U2774">
        <f t="shared" si="142"/>
        <v>1.7595578719087761</v>
      </c>
      <c r="V2774">
        <v>336</v>
      </c>
      <c r="W2774">
        <v>336</v>
      </c>
    </row>
    <row r="2775" spans="1:23" hidden="1" x14ac:dyDescent="0.2">
      <c r="A2775">
        <v>50</v>
      </c>
      <c r="B2775" t="s">
        <v>131</v>
      </c>
      <c r="C2775" t="s">
        <v>132</v>
      </c>
      <c r="D2775" t="s">
        <v>97</v>
      </c>
      <c r="E2775">
        <v>17.43</v>
      </c>
      <c r="F2775">
        <v>145.31</v>
      </c>
      <c r="G2775" s="2">
        <v>-17.716670000000001</v>
      </c>
      <c r="H2775" s="2">
        <v>145.51667</v>
      </c>
      <c r="I2775">
        <v>850</v>
      </c>
      <c r="J2775" t="s">
        <v>40</v>
      </c>
      <c r="K2775" s="1">
        <v>32336</v>
      </c>
      <c r="L2775" t="s">
        <v>144</v>
      </c>
      <c r="M2775" t="s">
        <v>51</v>
      </c>
      <c r="N2775" t="s">
        <v>24</v>
      </c>
      <c r="O2775" t="s">
        <v>15</v>
      </c>
      <c r="P2775" t="s">
        <v>26</v>
      </c>
      <c r="Q2775">
        <v>5</v>
      </c>
      <c r="R2775">
        <v>29.65</v>
      </c>
      <c r="S2775">
        <f t="shared" si="140"/>
        <v>50304</v>
      </c>
      <c r="T2775">
        <f t="shared" si="141"/>
        <v>28589</v>
      </c>
      <c r="U2775">
        <f t="shared" si="142"/>
        <v>1.7595578719087761</v>
      </c>
      <c r="V2775">
        <v>336</v>
      </c>
      <c r="W2775">
        <v>336</v>
      </c>
    </row>
    <row r="2776" spans="1:23" hidden="1" x14ac:dyDescent="0.2">
      <c r="A2776">
        <v>50</v>
      </c>
      <c r="B2776" t="s">
        <v>131</v>
      </c>
      <c r="C2776" t="s">
        <v>132</v>
      </c>
      <c r="D2776" t="s">
        <v>97</v>
      </c>
      <c r="E2776">
        <v>17.43</v>
      </c>
      <c r="F2776">
        <v>145.31</v>
      </c>
      <c r="G2776" s="2">
        <v>-17.716670000000001</v>
      </c>
      <c r="H2776" s="2">
        <v>145.51667</v>
      </c>
      <c r="I2776">
        <v>850</v>
      </c>
      <c r="J2776" t="s">
        <v>40</v>
      </c>
      <c r="K2776" s="1">
        <v>32336</v>
      </c>
      <c r="L2776" t="s">
        <v>144</v>
      </c>
      <c r="M2776" t="s">
        <v>51</v>
      </c>
      <c r="N2776" t="s">
        <v>24</v>
      </c>
      <c r="O2776" t="s">
        <v>15</v>
      </c>
      <c r="P2776" t="s">
        <v>26</v>
      </c>
      <c r="Q2776">
        <v>6</v>
      </c>
      <c r="R2776">
        <v>28.84</v>
      </c>
      <c r="S2776">
        <f t="shared" si="140"/>
        <v>50304</v>
      </c>
      <c r="T2776">
        <f t="shared" si="141"/>
        <v>28589</v>
      </c>
      <c r="U2776">
        <f t="shared" si="142"/>
        <v>1.7595578719087761</v>
      </c>
      <c r="V2776">
        <v>336</v>
      </c>
      <c r="W2776">
        <v>336</v>
      </c>
    </row>
    <row r="2777" spans="1:23" hidden="1" x14ac:dyDescent="0.2">
      <c r="A2777">
        <v>50</v>
      </c>
      <c r="B2777" t="s">
        <v>131</v>
      </c>
      <c r="C2777" t="s">
        <v>132</v>
      </c>
      <c r="D2777" t="s">
        <v>97</v>
      </c>
      <c r="E2777">
        <v>17.43</v>
      </c>
      <c r="F2777">
        <v>145.31</v>
      </c>
      <c r="G2777" s="2">
        <v>-17.716670000000001</v>
      </c>
      <c r="H2777" s="2">
        <v>145.51667</v>
      </c>
      <c r="I2777">
        <v>850</v>
      </c>
      <c r="J2777" t="s">
        <v>40</v>
      </c>
      <c r="K2777" s="1">
        <v>32336</v>
      </c>
      <c r="L2777" t="s">
        <v>144</v>
      </c>
      <c r="M2777" t="s">
        <v>51</v>
      </c>
      <c r="N2777" t="s">
        <v>24</v>
      </c>
      <c r="O2777" t="s">
        <v>15</v>
      </c>
      <c r="P2777" t="s">
        <v>26</v>
      </c>
      <c r="Q2777">
        <v>7</v>
      </c>
      <c r="R2777">
        <v>28.07</v>
      </c>
      <c r="S2777">
        <f t="shared" si="140"/>
        <v>50304</v>
      </c>
      <c r="T2777">
        <f t="shared" si="141"/>
        <v>28589</v>
      </c>
      <c r="U2777">
        <f t="shared" si="142"/>
        <v>1.7595578719087761</v>
      </c>
      <c r="V2777">
        <v>336</v>
      </c>
      <c r="W2777">
        <v>336</v>
      </c>
    </row>
    <row r="2778" spans="1:23" hidden="1" x14ac:dyDescent="0.2">
      <c r="A2778">
        <v>50</v>
      </c>
      <c r="B2778" t="s">
        <v>131</v>
      </c>
      <c r="C2778" t="s">
        <v>132</v>
      </c>
      <c r="D2778" t="s">
        <v>97</v>
      </c>
      <c r="E2778">
        <v>17.43</v>
      </c>
      <c r="F2778">
        <v>145.31</v>
      </c>
      <c r="G2778" s="2">
        <v>-17.716670000000001</v>
      </c>
      <c r="H2778" s="2">
        <v>145.51667</v>
      </c>
      <c r="I2778">
        <v>850</v>
      </c>
      <c r="J2778" t="s">
        <v>40</v>
      </c>
      <c r="K2778" s="1">
        <v>32336</v>
      </c>
      <c r="L2778" t="s">
        <v>144</v>
      </c>
      <c r="M2778" t="s">
        <v>51</v>
      </c>
      <c r="N2778" t="s">
        <v>24</v>
      </c>
      <c r="O2778" t="s">
        <v>15</v>
      </c>
      <c r="P2778" t="s">
        <v>26</v>
      </c>
      <c r="Q2778">
        <v>8</v>
      </c>
      <c r="R2778">
        <v>30.29</v>
      </c>
      <c r="S2778">
        <f t="shared" si="140"/>
        <v>50304</v>
      </c>
      <c r="T2778">
        <f t="shared" si="141"/>
        <v>28589</v>
      </c>
      <c r="U2778">
        <f t="shared" si="142"/>
        <v>1.7595578719087761</v>
      </c>
      <c r="V2778">
        <v>336</v>
      </c>
      <c r="W2778">
        <v>336</v>
      </c>
    </row>
    <row r="2779" spans="1:23" hidden="1" x14ac:dyDescent="0.2">
      <c r="A2779">
        <v>50</v>
      </c>
      <c r="B2779" t="s">
        <v>131</v>
      </c>
      <c r="C2779" t="s">
        <v>132</v>
      </c>
      <c r="D2779" t="s">
        <v>97</v>
      </c>
      <c r="E2779">
        <v>17.43</v>
      </c>
      <c r="F2779">
        <v>145.31</v>
      </c>
      <c r="G2779" s="2">
        <v>-17.716670000000001</v>
      </c>
      <c r="H2779" s="2">
        <v>145.51667</v>
      </c>
      <c r="I2779">
        <v>850</v>
      </c>
      <c r="J2779" t="s">
        <v>40</v>
      </c>
      <c r="K2779" s="1">
        <v>32336</v>
      </c>
      <c r="L2779" t="s">
        <v>144</v>
      </c>
      <c r="M2779" t="s">
        <v>51</v>
      </c>
      <c r="N2779" t="s">
        <v>24</v>
      </c>
      <c r="O2779" t="s">
        <v>15</v>
      </c>
      <c r="P2779" t="s">
        <v>26</v>
      </c>
      <c r="Q2779">
        <v>9</v>
      </c>
      <c r="R2779">
        <v>30.03</v>
      </c>
      <c r="S2779">
        <f t="shared" si="140"/>
        <v>50304</v>
      </c>
      <c r="T2779">
        <f t="shared" si="141"/>
        <v>28589</v>
      </c>
      <c r="U2779">
        <f t="shared" si="142"/>
        <v>1.7595578719087761</v>
      </c>
      <c r="V2779">
        <v>336</v>
      </c>
      <c r="W2779">
        <v>336</v>
      </c>
    </row>
    <row r="2780" spans="1:23" hidden="1" x14ac:dyDescent="0.2">
      <c r="A2780">
        <v>50</v>
      </c>
      <c r="B2780" t="s">
        <v>131</v>
      </c>
      <c r="C2780" t="s">
        <v>132</v>
      </c>
      <c r="D2780" t="s">
        <v>97</v>
      </c>
      <c r="E2780">
        <v>17.43</v>
      </c>
      <c r="F2780">
        <v>145.31</v>
      </c>
      <c r="G2780" s="2">
        <v>-17.716670000000001</v>
      </c>
      <c r="H2780" s="2">
        <v>145.51667</v>
      </c>
      <c r="I2780">
        <v>850</v>
      </c>
      <c r="J2780" t="s">
        <v>40</v>
      </c>
      <c r="K2780" s="1">
        <v>32336</v>
      </c>
      <c r="L2780" t="s">
        <v>144</v>
      </c>
      <c r="M2780" t="s">
        <v>51</v>
      </c>
      <c r="N2780" t="s">
        <v>24</v>
      </c>
      <c r="O2780" t="s">
        <v>15</v>
      </c>
      <c r="P2780" t="s">
        <v>26</v>
      </c>
      <c r="Q2780">
        <v>10</v>
      </c>
      <c r="R2780">
        <v>32.130000000000003</v>
      </c>
      <c r="S2780">
        <f t="shared" si="140"/>
        <v>50304</v>
      </c>
      <c r="T2780">
        <f t="shared" si="141"/>
        <v>28589</v>
      </c>
      <c r="U2780">
        <f t="shared" si="142"/>
        <v>1.7595578719087761</v>
      </c>
      <c r="V2780">
        <v>336</v>
      </c>
      <c r="W2780">
        <v>336</v>
      </c>
    </row>
    <row r="2781" spans="1:23" x14ac:dyDescent="0.2">
      <c r="A2781">
        <v>50</v>
      </c>
      <c r="B2781" t="s">
        <v>131</v>
      </c>
      <c r="C2781" t="s">
        <v>132</v>
      </c>
      <c r="D2781" t="s">
        <v>97</v>
      </c>
      <c r="E2781">
        <v>17.43</v>
      </c>
      <c r="F2781">
        <v>145.31</v>
      </c>
      <c r="G2781" s="2">
        <v>-17.716670000000001</v>
      </c>
      <c r="H2781" s="2">
        <v>145.51667</v>
      </c>
      <c r="I2781">
        <v>850</v>
      </c>
      <c r="J2781" t="s">
        <v>40</v>
      </c>
      <c r="K2781" s="1">
        <v>32336</v>
      </c>
      <c r="L2781" t="s">
        <v>144</v>
      </c>
      <c r="M2781" t="s">
        <v>51</v>
      </c>
      <c r="N2781" t="s">
        <v>24</v>
      </c>
      <c r="O2781" t="s">
        <v>15</v>
      </c>
      <c r="P2781" t="s">
        <v>27</v>
      </c>
      <c r="Q2781">
        <v>1</v>
      </c>
      <c r="R2781">
        <v>24.72</v>
      </c>
      <c r="S2781">
        <f t="shared" si="140"/>
        <v>50304</v>
      </c>
      <c r="T2781">
        <f t="shared" si="141"/>
        <v>28589</v>
      </c>
      <c r="U2781">
        <f t="shared" si="142"/>
        <v>1.7595578719087761</v>
      </c>
      <c r="V2781">
        <v>336</v>
      </c>
      <c r="W2781">
        <v>336</v>
      </c>
    </row>
    <row r="2782" spans="1:23" x14ac:dyDescent="0.2">
      <c r="A2782">
        <v>50</v>
      </c>
      <c r="B2782" t="s">
        <v>131</v>
      </c>
      <c r="C2782" t="s">
        <v>132</v>
      </c>
      <c r="D2782" t="s">
        <v>97</v>
      </c>
      <c r="E2782">
        <v>17.43</v>
      </c>
      <c r="F2782">
        <v>145.31</v>
      </c>
      <c r="G2782" s="2">
        <v>-17.716670000000001</v>
      </c>
      <c r="H2782" s="2">
        <v>145.51667</v>
      </c>
      <c r="I2782">
        <v>850</v>
      </c>
      <c r="J2782" t="s">
        <v>40</v>
      </c>
      <c r="K2782" s="1">
        <v>32336</v>
      </c>
      <c r="L2782" t="s">
        <v>144</v>
      </c>
      <c r="M2782" t="s">
        <v>51</v>
      </c>
      <c r="N2782" t="s">
        <v>24</v>
      </c>
      <c r="O2782" t="s">
        <v>15</v>
      </c>
      <c r="P2782" t="s">
        <v>27</v>
      </c>
      <c r="Q2782">
        <v>2</v>
      </c>
      <c r="R2782">
        <v>22.82</v>
      </c>
      <c r="S2782">
        <f t="shared" si="140"/>
        <v>50304</v>
      </c>
      <c r="T2782">
        <f t="shared" si="141"/>
        <v>28589</v>
      </c>
      <c r="U2782">
        <f t="shared" si="142"/>
        <v>1.7595578719087761</v>
      </c>
      <c r="V2782">
        <v>336</v>
      </c>
      <c r="W2782">
        <v>336</v>
      </c>
    </row>
    <row r="2783" spans="1:23" x14ac:dyDescent="0.2">
      <c r="A2783">
        <v>50</v>
      </c>
      <c r="B2783" t="s">
        <v>131</v>
      </c>
      <c r="C2783" t="s">
        <v>132</v>
      </c>
      <c r="D2783" t="s">
        <v>97</v>
      </c>
      <c r="E2783">
        <v>17.43</v>
      </c>
      <c r="F2783">
        <v>145.31</v>
      </c>
      <c r="G2783" s="2">
        <v>-17.716670000000001</v>
      </c>
      <c r="H2783" s="2">
        <v>145.51667</v>
      </c>
      <c r="I2783">
        <v>850</v>
      </c>
      <c r="J2783" t="s">
        <v>40</v>
      </c>
      <c r="K2783" s="1">
        <v>32336</v>
      </c>
      <c r="L2783" t="s">
        <v>144</v>
      </c>
      <c r="M2783" t="s">
        <v>51</v>
      </c>
      <c r="N2783" t="s">
        <v>24</v>
      </c>
      <c r="O2783" t="s">
        <v>15</v>
      </c>
      <c r="P2783" t="s">
        <v>27</v>
      </c>
      <c r="Q2783">
        <v>3</v>
      </c>
      <c r="R2783">
        <v>23.07</v>
      </c>
      <c r="S2783">
        <f t="shared" si="140"/>
        <v>50304</v>
      </c>
      <c r="T2783">
        <f t="shared" si="141"/>
        <v>28589</v>
      </c>
      <c r="U2783">
        <f t="shared" si="142"/>
        <v>1.7595578719087761</v>
      </c>
      <c r="V2783">
        <v>336</v>
      </c>
      <c r="W2783">
        <v>336</v>
      </c>
    </row>
    <row r="2784" spans="1:23" x14ac:dyDescent="0.2">
      <c r="A2784">
        <v>50</v>
      </c>
      <c r="B2784" t="s">
        <v>131</v>
      </c>
      <c r="C2784" t="s">
        <v>132</v>
      </c>
      <c r="D2784" t="s">
        <v>97</v>
      </c>
      <c r="E2784">
        <v>17.43</v>
      </c>
      <c r="F2784">
        <v>145.31</v>
      </c>
      <c r="G2784" s="2">
        <v>-17.716670000000001</v>
      </c>
      <c r="H2784" s="2">
        <v>145.51667</v>
      </c>
      <c r="I2784">
        <v>850</v>
      </c>
      <c r="J2784" t="s">
        <v>40</v>
      </c>
      <c r="K2784" s="1">
        <v>32336</v>
      </c>
      <c r="L2784" t="s">
        <v>144</v>
      </c>
      <c r="M2784" t="s">
        <v>51</v>
      </c>
      <c r="N2784" t="s">
        <v>24</v>
      </c>
      <c r="O2784" t="s">
        <v>15</v>
      </c>
      <c r="P2784" t="s">
        <v>27</v>
      </c>
      <c r="Q2784">
        <v>4</v>
      </c>
      <c r="R2784">
        <v>24.1</v>
      </c>
      <c r="S2784">
        <f t="shared" si="140"/>
        <v>50304</v>
      </c>
      <c r="T2784">
        <f t="shared" si="141"/>
        <v>28589</v>
      </c>
      <c r="U2784">
        <f t="shared" si="142"/>
        <v>1.7595578719087761</v>
      </c>
      <c r="V2784">
        <v>336</v>
      </c>
      <c r="W2784">
        <v>336</v>
      </c>
    </row>
    <row r="2785" spans="1:23" x14ac:dyDescent="0.2">
      <c r="A2785">
        <v>50</v>
      </c>
      <c r="B2785" t="s">
        <v>131</v>
      </c>
      <c r="C2785" t="s">
        <v>132</v>
      </c>
      <c r="D2785" t="s">
        <v>97</v>
      </c>
      <c r="E2785">
        <v>17.43</v>
      </c>
      <c r="F2785">
        <v>145.31</v>
      </c>
      <c r="G2785" s="2">
        <v>-17.716670000000001</v>
      </c>
      <c r="H2785" s="2">
        <v>145.51667</v>
      </c>
      <c r="I2785">
        <v>850</v>
      </c>
      <c r="J2785" t="s">
        <v>40</v>
      </c>
      <c r="K2785" s="1">
        <v>32336</v>
      </c>
      <c r="L2785" t="s">
        <v>144</v>
      </c>
      <c r="M2785" t="s">
        <v>51</v>
      </c>
      <c r="N2785" t="s">
        <v>24</v>
      </c>
      <c r="O2785" t="s">
        <v>15</v>
      </c>
      <c r="P2785" t="s">
        <v>27</v>
      </c>
      <c r="Q2785">
        <v>5</v>
      </c>
      <c r="R2785">
        <v>22.8</v>
      </c>
      <c r="S2785">
        <f t="shared" si="140"/>
        <v>50304</v>
      </c>
      <c r="T2785">
        <f t="shared" si="141"/>
        <v>28589</v>
      </c>
      <c r="U2785">
        <f t="shared" si="142"/>
        <v>1.7595578719087761</v>
      </c>
      <c r="V2785">
        <v>336</v>
      </c>
      <c r="W2785">
        <v>336</v>
      </c>
    </row>
    <row r="2786" spans="1:23" x14ac:dyDescent="0.2">
      <c r="A2786">
        <v>50</v>
      </c>
      <c r="B2786" t="s">
        <v>131</v>
      </c>
      <c r="C2786" t="s">
        <v>132</v>
      </c>
      <c r="D2786" t="s">
        <v>97</v>
      </c>
      <c r="E2786">
        <v>17.43</v>
      </c>
      <c r="F2786">
        <v>145.31</v>
      </c>
      <c r="G2786" s="2">
        <v>-17.716670000000001</v>
      </c>
      <c r="H2786" s="2">
        <v>145.51667</v>
      </c>
      <c r="I2786">
        <v>850</v>
      </c>
      <c r="J2786" t="s">
        <v>40</v>
      </c>
      <c r="K2786" s="1">
        <v>32336</v>
      </c>
      <c r="L2786" t="s">
        <v>144</v>
      </c>
      <c r="M2786" t="s">
        <v>51</v>
      </c>
      <c r="N2786" t="s">
        <v>24</v>
      </c>
      <c r="O2786" t="s">
        <v>15</v>
      </c>
      <c r="P2786" t="s">
        <v>27</v>
      </c>
      <c r="Q2786">
        <v>6</v>
      </c>
      <c r="R2786">
        <v>27.4</v>
      </c>
      <c r="S2786">
        <f t="shared" si="140"/>
        <v>50304</v>
      </c>
      <c r="T2786">
        <f t="shared" si="141"/>
        <v>28589</v>
      </c>
      <c r="U2786">
        <f t="shared" si="142"/>
        <v>1.7595578719087761</v>
      </c>
      <c r="V2786">
        <v>336</v>
      </c>
      <c r="W2786">
        <v>336</v>
      </c>
    </row>
    <row r="2787" spans="1:23" x14ac:dyDescent="0.2">
      <c r="A2787">
        <v>50</v>
      </c>
      <c r="B2787" t="s">
        <v>131</v>
      </c>
      <c r="C2787" t="s">
        <v>132</v>
      </c>
      <c r="D2787" t="s">
        <v>97</v>
      </c>
      <c r="E2787">
        <v>17.43</v>
      </c>
      <c r="F2787">
        <v>145.31</v>
      </c>
      <c r="G2787" s="2">
        <v>-17.716670000000001</v>
      </c>
      <c r="H2787" s="2">
        <v>145.51667</v>
      </c>
      <c r="I2787">
        <v>850</v>
      </c>
      <c r="J2787" t="s">
        <v>40</v>
      </c>
      <c r="K2787" s="1">
        <v>32336</v>
      </c>
      <c r="L2787" t="s">
        <v>144</v>
      </c>
      <c r="M2787" t="s">
        <v>51</v>
      </c>
      <c r="N2787" t="s">
        <v>24</v>
      </c>
      <c r="O2787" t="s">
        <v>15</v>
      </c>
      <c r="P2787" t="s">
        <v>27</v>
      </c>
      <c r="Q2787">
        <v>7</v>
      </c>
      <c r="R2787">
        <v>27.54</v>
      </c>
      <c r="S2787">
        <f t="shared" si="140"/>
        <v>50304</v>
      </c>
      <c r="T2787">
        <f t="shared" si="141"/>
        <v>28589</v>
      </c>
      <c r="U2787">
        <f t="shared" si="142"/>
        <v>1.7595578719087761</v>
      </c>
      <c r="V2787">
        <v>336</v>
      </c>
      <c r="W2787">
        <v>336</v>
      </c>
    </row>
    <row r="2788" spans="1:23" x14ac:dyDescent="0.2">
      <c r="A2788">
        <v>50</v>
      </c>
      <c r="B2788" t="s">
        <v>131</v>
      </c>
      <c r="C2788" t="s">
        <v>132</v>
      </c>
      <c r="D2788" t="s">
        <v>97</v>
      </c>
      <c r="E2788">
        <v>17.43</v>
      </c>
      <c r="F2788">
        <v>145.31</v>
      </c>
      <c r="G2788" s="2">
        <v>-17.716670000000001</v>
      </c>
      <c r="H2788" s="2">
        <v>145.51667</v>
      </c>
      <c r="I2788">
        <v>850</v>
      </c>
      <c r="J2788" t="s">
        <v>40</v>
      </c>
      <c r="K2788" s="1">
        <v>32336</v>
      </c>
      <c r="L2788" t="s">
        <v>144</v>
      </c>
      <c r="M2788" t="s">
        <v>51</v>
      </c>
      <c r="N2788" t="s">
        <v>24</v>
      </c>
      <c r="O2788" t="s">
        <v>15</v>
      </c>
      <c r="P2788" t="s">
        <v>27</v>
      </c>
      <c r="Q2788">
        <v>8</v>
      </c>
      <c r="R2788">
        <v>24.41</v>
      </c>
      <c r="S2788">
        <f t="shared" si="140"/>
        <v>50304</v>
      </c>
      <c r="T2788">
        <f t="shared" si="141"/>
        <v>28589</v>
      </c>
      <c r="U2788">
        <f t="shared" si="142"/>
        <v>1.7595578719087761</v>
      </c>
      <c r="V2788">
        <v>336</v>
      </c>
      <c r="W2788">
        <v>336</v>
      </c>
    </row>
    <row r="2789" spans="1:23" x14ac:dyDescent="0.2">
      <c r="A2789">
        <v>50</v>
      </c>
      <c r="B2789" t="s">
        <v>131</v>
      </c>
      <c r="C2789" t="s">
        <v>132</v>
      </c>
      <c r="D2789" t="s">
        <v>97</v>
      </c>
      <c r="E2789">
        <v>17.43</v>
      </c>
      <c r="F2789">
        <v>145.31</v>
      </c>
      <c r="G2789" s="2">
        <v>-17.716670000000001</v>
      </c>
      <c r="H2789" s="2">
        <v>145.51667</v>
      </c>
      <c r="I2789">
        <v>850</v>
      </c>
      <c r="J2789" t="s">
        <v>40</v>
      </c>
      <c r="K2789" s="1">
        <v>32336</v>
      </c>
      <c r="L2789" t="s">
        <v>144</v>
      </c>
      <c r="M2789" t="s">
        <v>51</v>
      </c>
      <c r="N2789" t="s">
        <v>24</v>
      </c>
      <c r="O2789" t="s">
        <v>15</v>
      </c>
      <c r="P2789" t="s">
        <v>27</v>
      </c>
      <c r="Q2789">
        <v>9</v>
      </c>
      <c r="R2789">
        <v>26.47</v>
      </c>
      <c r="S2789">
        <f t="shared" si="140"/>
        <v>50304</v>
      </c>
      <c r="T2789">
        <f t="shared" si="141"/>
        <v>28589</v>
      </c>
      <c r="U2789">
        <f t="shared" si="142"/>
        <v>1.7595578719087761</v>
      </c>
      <c r="V2789">
        <v>336</v>
      </c>
      <c r="W2789">
        <v>336</v>
      </c>
    </row>
    <row r="2790" spans="1:23" x14ac:dyDescent="0.2">
      <c r="A2790">
        <v>50</v>
      </c>
      <c r="B2790" t="s">
        <v>131</v>
      </c>
      <c r="C2790" t="s">
        <v>132</v>
      </c>
      <c r="D2790" t="s">
        <v>97</v>
      </c>
      <c r="E2790">
        <v>17.43</v>
      </c>
      <c r="F2790">
        <v>145.31</v>
      </c>
      <c r="G2790" s="2">
        <v>-17.716670000000001</v>
      </c>
      <c r="H2790" s="2">
        <v>145.51667</v>
      </c>
      <c r="I2790">
        <v>850</v>
      </c>
      <c r="J2790" t="s">
        <v>40</v>
      </c>
      <c r="K2790" s="1">
        <v>32336</v>
      </c>
      <c r="L2790" t="s">
        <v>144</v>
      </c>
      <c r="M2790" t="s">
        <v>51</v>
      </c>
      <c r="N2790" t="s">
        <v>24</v>
      </c>
      <c r="O2790" t="s">
        <v>15</v>
      </c>
      <c r="P2790" t="s">
        <v>27</v>
      </c>
      <c r="Q2790">
        <v>10</v>
      </c>
      <c r="R2790">
        <v>25.55</v>
      </c>
      <c r="S2790">
        <f t="shared" si="140"/>
        <v>50304</v>
      </c>
      <c r="T2790">
        <f t="shared" si="141"/>
        <v>28589</v>
      </c>
      <c r="U2790">
        <f t="shared" si="142"/>
        <v>1.7595578719087761</v>
      </c>
      <c r="V2790">
        <v>336</v>
      </c>
      <c r="W2790">
        <v>336</v>
      </c>
    </row>
    <row r="2791" spans="1:23" x14ac:dyDescent="0.2">
      <c r="A2791">
        <v>50</v>
      </c>
      <c r="B2791" t="s">
        <v>131</v>
      </c>
      <c r="C2791" t="s">
        <v>132</v>
      </c>
      <c r="D2791" t="s">
        <v>97</v>
      </c>
      <c r="E2791">
        <v>17.43</v>
      </c>
      <c r="F2791">
        <v>145.31</v>
      </c>
      <c r="G2791" s="2">
        <v>-17.716670000000001</v>
      </c>
      <c r="H2791" s="2">
        <v>145.51667</v>
      </c>
      <c r="I2791">
        <v>850</v>
      </c>
      <c r="J2791" t="s">
        <v>40</v>
      </c>
      <c r="K2791" s="1">
        <v>32336</v>
      </c>
      <c r="L2791" t="s">
        <v>144</v>
      </c>
      <c r="M2791" t="s">
        <v>51</v>
      </c>
      <c r="N2791" t="s">
        <v>24</v>
      </c>
      <c r="O2791" t="s">
        <v>18</v>
      </c>
      <c r="P2791" t="s">
        <v>27</v>
      </c>
      <c r="Q2791">
        <v>1</v>
      </c>
      <c r="R2791">
        <v>12.85</v>
      </c>
      <c r="S2791">
        <f t="shared" si="140"/>
        <v>50304</v>
      </c>
      <c r="T2791">
        <f t="shared" si="141"/>
        <v>28589</v>
      </c>
      <c r="U2791">
        <f t="shared" si="142"/>
        <v>1.7595578719087761</v>
      </c>
      <c r="V2791">
        <v>336</v>
      </c>
      <c r="W2791">
        <v>336</v>
      </c>
    </row>
    <row r="2792" spans="1:23" x14ac:dyDescent="0.2">
      <c r="A2792">
        <v>50</v>
      </c>
      <c r="B2792" t="s">
        <v>131</v>
      </c>
      <c r="C2792" t="s">
        <v>132</v>
      </c>
      <c r="D2792" t="s">
        <v>97</v>
      </c>
      <c r="E2792">
        <v>17.43</v>
      </c>
      <c r="F2792">
        <v>145.31</v>
      </c>
      <c r="G2792" s="2">
        <v>-17.716670000000001</v>
      </c>
      <c r="H2792" s="2">
        <v>145.51667</v>
      </c>
      <c r="I2792">
        <v>850</v>
      </c>
      <c r="J2792" t="s">
        <v>40</v>
      </c>
      <c r="K2792" s="1">
        <v>32336</v>
      </c>
      <c r="L2792" t="s">
        <v>144</v>
      </c>
      <c r="M2792" t="s">
        <v>51</v>
      </c>
      <c r="N2792" t="s">
        <v>24</v>
      </c>
      <c r="O2792" t="s">
        <v>18</v>
      </c>
      <c r="P2792" t="s">
        <v>27</v>
      </c>
      <c r="Q2792">
        <v>2</v>
      </c>
      <c r="R2792">
        <v>13.45</v>
      </c>
      <c r="S2792">
        <f t="shared" si="140"/>
        <v>50304</v>
      </c>
      <c r="T2792">
        <f t="shared" si="141"/>
        <v>28589</v>
      </c>
      <c r="U2792">
        <f t="shared" si="142"/>
        <v>1.7595578719087761</v>
      </c>
      <c r="V2792">
        <v>336</v>
      </c>
      <c r="W2792">
        <v>336</v>
      </c>
    </row>
    <row r="2793" spans="1:23" x14ac:dyDescent="0.2">
      <c r="A2793">
        <v>50</v>
      </c>
      <c r="B2793" t="s">
        <v>131</v>
      </c>
      <c r="C2793" t="s">
        <v>132</v>
      </c>
      <c r="D2793" t="s">
        <v>97</v>
      </c>
      <c r="E2793">
        <v>17.43</v>
      </c>
      <c r="F2793">
        <v>145.31</v>
      </c>
      <c r="G2793" s="2">
        <v>-17.716670000000001</v>
      </c>
      <c r="H2793" s="2">
        <v>145.51667</v>
      </c>
      <c r="I2793">
        <v>850</v>
      </c>
      <c r="J2793" t="s">
        <v>40</v>
      </c>
      <c r="K2793" s="1">
        <v>32336</v>
      </c>
      <c r="L2793" t="s">
        <v>144</v>
      </c>
      <c r="M2793" t="s">
        <v>51</v>
      </c>
      <c r="N2793" t="s">
        <v>24</v>
      </c>
      <c r="O2793" t="s">
        <v>18</v>
      </c>
      <c r="P2793" t="s">
        <v>27</v>
      </c>
      <c r="Q2793">
        <v>3</v>
      </c>
      <c r="R2793">
        <v>14.67</v>
      </c>
      <c r="S2793">
        <f t="shared" si="140"/>
        <v>50304</v>
      </c>
      <c r="T2793">
        <f t="shared" si="141"/>
        <v>28589</v>
      </c>
      <c r="U2793">
        <f t="shared" si="142"/>
        <v>1.7595578719087761</v>
      </c>
      <c r="V2793">
        <v>336</v>
      </c>
      <c r="W2793">
        <v>336</v>
      </c>
    </row>
    <row r="2794" spans="1:23" x14ac:dyDescent="0.2">
      <c r="A2794">
        <v>50</v>
      </c>
      <c r="B2794" t="s">
        <v>131</v>
      </c>
      <c r="C2794" t="s">
        <v>132</v>
      </c>
      <c r="D2794" t="s">
        <v>97</v>
      </c>
      <c r="E2794">
        <v>17.43</v>
      </c>
      <c r="F2794">
        <v>145.31</v>
      </c>
      <c r="G2794" s="2">
        <v>-17.716670000000001</v>
      </c>
      <c r="H2794" s="2">
        <v>145.51667</v>
      </c>
      <c r="I2794">
        <v>850</v>
      </c>
      <c r="J2794" t="s">
        <v>40</v>
      </c>
      <c r="K2794" s="1">
        <v>32336</v>
      </c>
      <c r="L2794" t="s">
        <v>144</v>
      </c>
      <c r="M2794" t="s">
        <v>51</v>
      </c>
      <c r="N2794" t="s">
        <v>24</v>
      </c>
      <c r="O2794" t="s">
        <v>18</v>
      </c>
      <c r="P2794" t="s">
        <v>27</v>
      </c>
      <c r="Q2794">
        <v>4</v>
      </c>
      <c r="R2794">
        <v>13.25</v>
      </c>
      <c r="S2794">
        <f t="shared" si="140"/>
        <v>50304</v>
      </c>
      <c r="T2794">
        <f t="shared" si="141"/>
        <v>28589</v>
      </c>
      <c r="U2794">
        <f t="shared" si="142"/>
        <v>1.7595578719087761</v>
      </c>
      <c r="V2794">
        <v>336</v>
      </c>
      <c r="W2794">
        <v>336</v>
      </c>
    </row>
    <row r="2795" spans="1:23" x14ac:dyDescent="0.2">
      <c r="A2795">
        <v>50</v>
      </c>
      <c r="B2795" t="s">
        <v>131</v>
      </c>
      <c r="C2795" t="s">
        <v>132</v>
      </c>
      <c r="D2795" t="s">
        <v>97</v>
      </c>
      <c r="E2795">
        <v>17.43</v>
      </c>
      <c r="F2795">
        <v>145.31</v>
      </c>
      <c r="G2795" s="2">
        <v>-17.716670000000001</v>
      </c>
      <c r="H2795" s="2">
        <v>145.51667</v>
      </c>
      <c r="I2795">
        <v>850</v>
      </c>
      <c r="J2795" t="s">
        <v>40</v>
      </c>
      <c r="K2795" s="1">
        <v>32336</v>
      </c>
      <c r="L2795" t="s">
        <v>144</v>
      </c>
      <c r="M2795" t="s">
        <v>51</v>
      </c>
      <c r="N2795" t="s">
        <v>24</v>
      </c>
      <c r="O2795" t="s">
        <v>18</v>
      </c>
      <c r="P2795" t="s">
        <v>27</v>
      </c>
      <c r="Q2795">
        <v>5</v>
      </c>
      <c r="R2795">
        <v>12.79</v>
      </c>
      <c r="S2795">
        <f t="shared" si="140"/>
        <v>50304</v>
      </c>
      <c r="T2795">
        <f t="shared" si="141"/>
        <v>28589</v>
      </c>
      <c r="U2795">
        <f t="shared" si="142"/>
        <v>1.7595578719087761</v>
      </c>
      <c r="V2795">
        <v>336</v>
      </c>
      <c r="W2795">
        <v>336</v>
      </c>
    </row>
    <row r="2796" spans="1:23" x14ac:dyDescent="0.2">
      <c r="A2796">
        <v>50</v>
      </c>
      <c r="B2796" t="s">
        <v>131</v>
      </c>
      <c r="C2796" t="s">
        <v>132</v>
      </c>
      <c r="D2796" t="s">
        <v>97</v>
      </c>
      <c r="E2796">
        <v>17.43</v>
      </c>
      <c r="F2796">
        <v>145.31</v>
      </c>
      <c r="G2796" s="2">
        <v>-17.716670000000001</v>
      </c>
      <c r="H2796" s="2">
        <v>145.51667</v>
      </c>
      <c r="I2796">
        <v>850</v>
      </c>
      <c r="J2796" t="s">
        <v>40</v>
      </c>
      <c r="K2796" s="1">
        <v>32336</v>
      </c>
      <c r="L2796" t="s">
        <v>144</v>
      </c>
      <c r="M2796" t="s">
        <v>51</v>
      </c>
      <c r="N2796" t="s">
        <v>24</v>
      </c>
      <c r="O2796" t="s">
        <v>18</v>
      </c>
      <c r="P2796" t="s">
        <v>27</v>
      </c>
      <c r="Q2796">
        <v>6</v>
      </c>
      <c r="R2796">
        <v>12.82</v>
      </c>
      <c r="S2796">
        <f t="shared" si="140"/>
        <v>50304</v>
      </c>
      <c r="T2796">
        <f t="shared" si="141"/>
        <v>28589</v>
      </c>
      <c r="U2796">
        <f t="shared" si="142"/>
        <v>1.7595578719087761</v>
      </c>
      <c r="V2796">
        <v>336</v>
      </c>
      <c r="W2796">
        <v>336</v>
      </c>
    </row>
    <row r="2797" spans="1:23" x14ac:dyDescent="0.2">
      <c r="A2797">
        <v>50</v>
      </c>
      <c r="B2797" t="s">
        <v>131</v>
      </c>
      <c r="C2797" t="s">
        <v>132</v>
      </c>
      <c r="D2797" t="s">
        <v>97</v>
      </c>
      <c r="E2797">
        <v>17.43</v>
      </c>
      <c r="F2797">
        <v>145.31</v>
      </c>
      <c r="G2797" s="2">
        <v>-17.716670000000001</v>
      </c>
      <c r="H2797" s="2">
        <v>145.51667</v>
      </c>
      <c r="I2797">
        <v>850</v>
      </c>
      <c r="J2797" t="s">
        <v>40</v>
      </c>
      <c r="K2797" s="1">
        <v>32336</v>
      </c>
      <c r="L2797" t="s">
        <v>144</v>
      </c>
      <c r="M2797" t="s">
        <v>51</v>
      </c>
      <c r="N2797" t="s">
        <v>24</v>
      </c>
      <c r="O2797" t="s">
        <v>18</v>
      </c>
      <c r="P2797" t="s">
        <v>27</v>
      </c>
      <c r="Q2797">
        <v>7</v>
      </c>
      <c r="R2797">
        <v>13.63</v>
      </c>
      <c r="S2797">
        <f t="shared" si="140"/>
        <v>50304</v>
      </c>
      <c r="T2797">
        <f t="shared" si="141"/>
        <v>28589</v>
      </c>
      <c r="U2797">
        <f t="shared" si="142"/>
        <v>1.7595578719087761</v>
      </c>
      <c r="V2797">
        <v>336</v>
      </c>
      <c r="W2797">
        <v>336</v>
      </c>
    </row>
    <row r="2798" spans="1:23" x14ac:dyDescent="0.2">
      <c r="A2798">
        <v>50</v>
      </c>
      <c r="B2798" t="s">
        <v>131</v>
      </c>
      <c r="C2798" t="s">
        <v>132</v>
      </c>
      <c r="D2798" t="s">
        <v>97</v>
      </c>
      <c r="E2798">
        <v>17.43</v>
      </c>
      <c r="F2798">
        <v>145.31</v>
      </c>
      <c r="G2798" s="2">
        <v>-17.716670000000001</v>
      </c>
      <c r="H2798" s="2">
        <v>145.51667</v>
      </c>
      <c r="I2798">
        <v>850</v>
      </c>
      <c r="J2798" t="s">
        <v>40</v>
      </c>
      <c r="K2798" s="1">
        <v>32336</v>
      </c>
      <c r="L2798" t="s">
        <v>144</v>
      </c>
      <c r="M2798" t="s">
        <v>51</v>
      </c>
      <c r="N2798" t="s">
        <v>24</v>
      </c>
      <c r="O2798" t="s">
        <v>18</v>
      </c>
      <c r="P2798" t="s">
        <v>27</v>
      </c>
      <c r="Q2798">
        <v>8</v>
      </c>
      <c r="R2798">
        <v>12.34</v>
      </c>
      <c r="S2798">
        <f t="shared" si="140"/>
        <v>50304</v>
      </c>
      <c r="T2798">
        <f t="shared" si="141"/>
        <v>28589</v>
      </c>
      <c r="U2798">
        <f t="shared" si="142"/>
        <v>1.7595578719087761</v>
      </c>
      <c r="V2798">
        <v>336</v>
      </c>
      <c r="W2798">
        <v>336</v>
      </c>
    </row>
    <row r="2799" spans="1:23" x14ac:dyDescent="0.2">
      <c r="A2799">
        <v>50</v>
      </c>
      <c r="B2799" t="s">
        <v>131</v>
      </c>
      <c r="C2799" t="s">
        <v>132</v>
      </c>
      <c r="D2799" t="s">
        <v>97</v>
      </c>
      <c r="E2799">
        <v>17.43</v>
      </c>
      <c r="F2799">
        <v>145.31</v>
      </c>
      <c r="G2799" s="2">
        <v>-17.716670000000001</v>
      </c>
      <c r="H2799" s="2">
        <v>145.51667</v>
      </c>
      <c r="I2799">
        <v>850</v>
      </c>
      <c r="J2799" t="s">
        <v>40</v>
      </c>
      <c r="K2799" s="1">
        <v>32336</v>
      </c>
      <c r="L2799" t="s">
        <v>144</v>
      </c>
      <c r="M2799" t="s">
        <v>51</v>
      </c>
      <c r="N2799" t="s">
        <v>24</v>
      </c>
      <c r="O2799" t="s">
        <v>18</v>
      </c>
      <c r="P2799" t="s">
        <v>27</v>
      </c>
      <c r="Q2799">
        <v>9</v>
      </c>
      <c r="R2799">
        <v>11.96</v>
      </c>
      <c r="S2799">
        <f t="shared" si="140"/>
        <v>50304</v>
      </c>
      <c r="T2799">
        <f t="shared" si="141"/>
        <v>28589</v>
      </c>
      <c r="U2799">
        <f t="shared" si="142"/>
        <v>1.7595578719087761</v>
      </c>
      <c r="V2799">
        <v>336</v>
      </c>
      <c r="W2799">
        <v>336</v>
      </c>
    </row>
    <row r="2800" spans="1:23" x14ac:dyDescent="0.2">
      <c r="A2800">
        <v>50</v>
      </c>
      <c r="B2800" t="s">
        <v>131</v>
      </c>
      <c r="C2800" t="s">
        <v>132</v>
      </c>
      <c r="D2800" t="s">
        <v>97</v>
      </c>
      <c r="E2800">
        <v>17.43</v>
      </c>
      <c r="F2800">
        <v>145.31</v>
      </c>
      <c r="G2800" s="2">
        <v>-17.716670000000001</v>
      </c>
      <c r="H2800" s="2">
        <v>145.51667</v>
      </c>
      <c r="I2800">
        <v>850</v>
      </c>
      <c r="J2800" t="s">
        <v>40</v>
      </c>
      <c r="K2800" s="1">
        <v>32336</v>
      </c>
      <c r="L2800" t="s">
        <v>144</v>
      </c>
      <c r="M2800" t="s">
        <v>51</v>
      </c>
      <c r="N2800" t="s">
        <v>24</v>
      </c>
      <c r="O2800" t="s">
        <v>18</v>
      </c>
      <c r="P2800" t="s">
        <v>27</v>
      </c>
      <c r="Q2800">
        <v>10</v>
      </c>
      <c r="R2800">
        <v>13.57</v>
      </c>
      <c r="S2800">
        <f t="shared" si="140"/>
        <v>50304</v>
      </c>
      <c r="T2800">
        <f t="shared" si="141"/>
        <v>28589</v>
      </c>
      <c r="U2800">
        <f t="shared" si="142"/>
        <v>1.7595578719087761</v>
      </c>
      <c r="V2800">
        <v>336</v>
      </c>
      <c r="W2800">
        <v>336</v>
      </c>
    </row>
    <row r="2801" spans="1:23" hidden="1" x14ac:dyDescent="0.2">
      <c r="A2801">
        <v>51</v>
      </c>
      <c r="B2801" t="s">
        <v>131</v>
      </c>
      <c r="C2801" t="s">
        <v>132</v>
      </c>
      <c r="D2801" t="s">
        <v>82</v>
      </c>
      <c r="E2801">
        <v>16.263400000000001</v>
      </c>
      <c r="F2801">
        <v>145.12190000000001</v>
      </c>
      <c r="G2801">
        <v>-16.442778000000001</v>
      </c>
      <c r="H2801">
        <v>145.2052778</v>
      </c>
      <c r="I2801">
        <v>1180</v>
      </c>
      <c r="J2801" t="s">
        <v>6</v>
      </c>
      <c r="K2801" s="1">
        <v>29171</v>
      </c>
      <c r="L2801" t="s">
        <v>145</v>
      </c>
      <c r="M2801" t="s">
        <v>120</v>
      </c>
      <c r="N2801" t="s">
        <v>14</v>
      </c>
      <c r="O2801" t="s">
        <v>15</v>
      </c>
      <c r="P2801" t="s">
        <v>27</v>
      </c>
      <c r="Q2801">
        <v>1</v>
      </c>
      <c r="R2801">
        <v>15.79</v>
      </c>
      <c r="S2801">
        <f>(93+110)*300</f>
        <v>60900</v>
      </c>
      <c r="T2801">
        <f>280*93</f>
        <v>26040</v>
      </c>
      <c r="U2801">
        <f t="shared" si="142"/>
        <v>2.338709677419355</v>
      </c>
      <c r="V2801">
        <v>349</v>
      </c>
      <c r="W2801">
        <v>364</v>
      </c>
    </row>
    <row r="2802" spans="1:23" hidden="1" x14ac:dyDescent="0.2">
      <c r="A2802">
        <v>51</v>
      </c>
      <c r="B2802" t="s">
        <v>131</v>
      </c>
      <c r="C2802" t="s">
        <v>132</v>
      </c>
      <c r="D2802" t="s">
        <v>82</v>
      </c>
      <c r="E2802">
        <v>16.263400000000001</v>
      </c>
      <c r="F2802">
        <v>145.12190000000001</v>
      </c>
      <c r="G2802">
        <v>-16.442778000000001</v>
      </c>
      <c r="H2802">
        <v>145.2052778</v>
      </c>
      <c r="I2802">
        <v>1180</v>
      </c>
      <c r="J2802" t="s">
        <v>6</v>
      </c>
      <c r="K2802" s="1">
        <v>29171</v>
      </c>
      <c r="L2802" t="s">
        <v>145</v>
      </c>
      <c r="M2802" t="s">
        <v>120</v>
      </c>
      <c r="N2802" t="s">
        <v>14</v>
      </c>
      <c r="O2802" t="s">
        <v>15</v>
      </c>
      <c r="P2802" t="s">
        <v>27</v>
      </c>
      <c r="Q2802">
        <v>2</v>
      </c>
      <c r="R2802">
        <v>14.33</v>
      </c>
      <c r="S2802">
        <f t="shared" ref="S2802:S2854" si="143">(93+110)*300</f>
        <v>60900</v>
      </c>
      <c r="T2802">
        <f t="shared" ref="T2802:T2854" si="144">280*93</f>
        <v>26040</v>
      </c>
      <c r="U2802">
        <f t="shared" ref="U2802:U2855" si="145">S2802/T2802</f>
        <v>2.338709677419355</v>
      </c>
      <c r="V2802">
        <v>349</v>
      </c>
      <c r="W2802">
        <v>364</v>
      </c>
    </row>
    <row r="2803" spans="1:23" hidden="1" x14ac:dyDescent="0.2">
      <c r="A2803">
        <v>51</v>
      </c>
      <c r="B2803" t="s">
        <v>131</v>
      </c>
      <c r="C2803" t="s">
        <v>132</v>
      </c>
      <c r="D2803" t="s">
        <v>82</v>
      </c>
      <c r="E2803">
        <v>16.263400000000001</v>
      </c>
      <c r="F2803">
        <v>145.12190000000001</v>
      </c>
      <c r="G2803">
        <v>-16.442778000000001</v>
      </c>
      <c r="H2803">
        <v>145.2052778</v>
      </c>
      <c r="I2803">
        <v>1180</v>
      </c>
      <c r="J2803" t="s">
        <v>6</v>
      </c>
      <c r="K2803" s="1">
        <v>29171</v>
      </c>
      <c r="L2803" t="s">
        <v>145</v>
      </c>
      <c r="M2803" t="s">
        <v>120</v>
      </c>
      <c r="N2803" t="s">
        <v>14</v>
      </c>
      <c r="O2803" t="s">
        <v>15</v>
      </c>
      <c r="P2803" t="s">
        <v>27</v>
      </c>
      <c r="Q2803">
        <v>3</v>
      </c>
      <c r="R2803">
        <v>22.48</v>
      </c>
      <c r="S2803">
        <f t="shared" si="143"/>
        <v>60900</v>
      </c>
      <c r="T2803">
        <f t="shared" si="144"/>
        <v>26040</v>
      </c>
      <c r="U2803">
        <f t="shared" si="145"/>
        <v>2.338709677419355</v>
      </c>
      <c r="V2803">
        <v>349</v>
      </c>
      <c r="W2803">
        <v>364</v>
      </c>
    </row>
    <row r="2804" spans="1:23" hidden="1" x14ac:dyDescent="0.2">
      <c r="A2804">
        <v>51</v>
      </c>
      <c r="B2804" t="s">
        <v>131</v>
      </c>
      <c r="C2804" t="s">
        <v>132</v>
      </c>
      <c r="D2804" t="s">
        <v>82</v>
      </c>
      <c r="E2804">
        <v>16.263400000000001</v>
      </c>
      <c r="F2804">
        <v>145.12190000000001</v>
      </c>
      <c r="G2804">
        <v>-16.442778000000001</v>
      </c>
      <c r="H2804">
        <v>145.2052778</v>
      </c>
      <c r="I2804">
        <v>1180</v>
      </c>
      <c r="J2804" t="s">
        <v>6</v>
      </c>
      <c r="K2804" s="1">
        <v>29171</v>
      </c>
      <c r="L2804" t="s">
        <v>145</v>
      </c>
      <c r="M2804" t="s">
        <v>120</v>
      </c>
      <c r="N2804" t="s">
        <v>14</v>
      </c>
      <c r="O2804" t="s">
        <v>15</v>
      </c>
      <c r="P2804" t="s">
        <v>27</v>
      </c>
      <c r="Q2804">
        <v>4</v>
      </c>
      <c r="R2804">
        <v>15.67</v>
      </c>
      <c r="S2804">
        <f t="shared" si="143"/>
        <v>60900</v>
      </c>
      <c r="T2804">
        <f t="shared" si="144"/>
        <v>26040</v>
      </c>
      <c r="U2804">
        <f t="shared" si="145"/>
        <v>2.338709677419355</v>
      </c>
      <c r="V2804">
        <v>349</v>
      </c>
      <c r="W2804">
        <v>364</v>
      </c>
    </row>
    <row r="2805" spans="1:23" hidden="1" x14ac:dyDescent="0.2">
      <c r="A2805">
        <v>51</v>
      </c>
      <c r="B2805" t="s">
        <v>131</v>
      </c>
      <c r="C2805" t="s">
        <v>132</v>
      </c>
      <c r="D2805" t="s">
        <v>82</v>
      </c>
      <c r="E2805">
        <v>16.263400000000001</v>
      </c>
      <c r="F2805">
        <v>145.12190000000001</v>
      </c>
      <c r="G2805">
        <v>-16.442778000000001</v>
      </c>
      <c r="H2805">
        <v>145.2052778</v>
      </c>
      <c r="I2805">
        <v>1180</v>
      </c>
      <c r="J2805" t="s">
        <v>6</v>
      </c>
      <c r="K2805" s="1">
        <v>29171</v>
      </c>
      <c r="L2805" t="s">
        <v>145</v>
      </c>
      <c r="M2805" t="s">
        <v>120</v>
      </c>
      <c r="N2805" t="s">
        <v>14</v>
      </c>
      <c r="O2805" t="s">
        <v>15</v>
      </c>
      <c r="P2805" t="s">
        <v>27</v>
      </c>
      <c r="Q2805">
        <v>5</v>
      </c>
      <c r="R2805">
        <v>12.64</v>
      </c>
      <c r="S2805">
        <f t="shared" si="143"/>
        <v>60900</v>
      </c>
      <c r="T2805">
        <f t="shared" si="144"/>
        <v>26040</v>
      </c>
      <c r="U2805">
        <f t="shared" si="145"/>
        <v>2.338709677419355</v>
      </c>
      <c r="V2805">
        <v>349</v>
      </c>
      <c r="W2805">
        <v>364</v>
      </c>
    </row>
    <row r="2806" spans="1:23" hidden="1" x14ac:dyDescent="0.2">
      <c r="A2806">
        <v>51</v>
      </c>
      <c r="B2806" t="s">
        <v>131</v>
      </c>
      <c r="C2806" t="s">
        <v>132</v>
      </c>
      <c r="D2806" t="s">
        <v>82</v>
      </c>
      <c r="E2806">
        <v>16.263400000000001</v>
      </c>
      <c r="F2806">
        <v>145.12190000000001</v>
      </c>
      <c r="G2806">
        <v>-16.442778000000001</v>
      </c>
      <c r="H2806">
        <v>145.2052778</v>
      </c>
      <c r="I2806">
        <v>1180</v>
      </c>
      <c r="J2806" t="s">
        <v>6</v>
      </c>
      <c r="K2806" s="1">
        <v>29171</v>
      </c>
      <c r="L2806" t="s">
        <v>145</v>
      </c>
      <c r="M2806" t="s">
        <v>120</v>
      </c>
      <c r="N2806" t="s">
        <v>14</v>
      </c>
      <c r="O2806" t="s">
        <v>15</v>
      </c>
      <c r="P2806" t="s">
        <v>27</v>
      </c>
      <c r="Q2806">
        <v>6</v>
      </c>
      <c r="R2806">
        <v>20.48</v>
      </c>
      <c r="S2806">
        <f t="shared" si="143"/>
        <v>60900</v>
      </c>
      <c r="T2806">
        <f t="shared" si="144"/>
        <v>26040</v>
      </c>
      <c r="U2806">
        <f t="shared" si="145"/>
        <v>2.338709677419355</v>
      </c>
      <c r="V2806">
        <v>349</v>
      </c>
      <c r="W2806">
        <v>364</v>
      </c>
    </row>
    <row r="2807" spans="1:23" hidden="1" x14ac:dyDescent="0.2">
      <c r="A2807">
        <v>51</v>
      </c>
      <c r="B2807" t="s">
        <v>131</v>
      </c>
      <c r="C2807" t="s">
        <v>132</v>
      </c>
      <c r="D2807" t="s">
        <v>82</v>
      </c>
      <c r="E2807">
        <v>16.263400000000001</v>
      </c>
      <c r="F2807">
        <v>145.12190000000001</v>
      </c>
      <c r="G2807">
        <v>-16.442778000000001</v>
      </c>
      <c r="H2807">
        <v>145.2052778</v>
      </c>
      <c r="I2807">
        <v>1180</v>
      </c>
      <c r="J2807" t="s">
        <v>6</v>
      </c>
      <c r="K2807" s="1">
        <v>29171</v>
      </c>
      <c r="L2807" t="s">
        <v>145</v>
      </c>
      <c r="M2807" t="s">
        <v>120</v>
      </c>
      <c r="N2807" t="s">
        <v>14</v>
      </c>
      <c r="O2807" t="s">
        <v>16</v>
      </c>
      <c r="P2807" t="s">
        <v>27</v>
      </c>
      <c r="Q2807">
        <v>1</v>
      </c>
      <c r="R2807">
        <v>15.8</v>
      </c>
      <c r="S2807">
        <f t="shared" si="143"/>
        <v>60900</v>
      </c>
      <c r="T2807">
        <f t="shared" si="144"/>
        <v>26040</v>
      </c>
      <c r="U2807">
        <f t="shared" si="145"/>
        <v>2.338709677419355</v>
      </c>
      <c r="V2807">
        <v>349</v>
      </c>
      <c r="W2807">
        <v>364</v>
      </c>
    </row>
    <row r="2808" spans="1:23" hidden="1" x14ac:dyDescent="0.2">
      <c r="A2808">
        <v>51</v>
      </c>
      <c r="B2808" t="s">
        <v>131</v>
      </c>
      <c r="C2808" t="s">
        <v>132</v>
      </c>
      <c r="D2808" t="s">
        <v>82</v>
      </c>
      <c r="E2808">
        <v>16.263400000000001</v>
      </c>
      <c r="F2808">
        <v>145.12190000000001</v>
      </c>
      <c r="G2808">
        <v>-16.442778000000001</v>
      </c>
      <c r="H2808">
        <v>145.2052778</v>
      </c>
      <c r="I2808">
        <v>1180</v>
      </c>
      <c r="J2808" t="s">
        <v>6</v>
      </c>
      <c r="K2808" s="1">
        <v>29171</v>
      </c>
      <c r="L2808" t="s">
        <v>145</v>
      </c>
      <c r="M2808" t="s">
        <v>120</v>
      </c>
      <c r="N2808" t="s">
        <v>14</v>
      </c>
      <c r="O2808" t="s">
        <v>16</v>
      </c>
      <c r="P2808" t="s">
        <v>27</v>
      </c>
      <c r="Q2808">
        <v>2</v>
      </c>
      <c r="R2808">
        <v>17.829999999999998</v>
      </c>
      <c r="S2808">
        <f t="shared" si="143"/>
        <v>60900</v>
      </c>
      <c r="T2808">
        <f t="shared" si="144"/>
        <v>26040</v>
      </c>
      <c r="U2808">
        <f t="shared" si="145"/>
        <v>2.338709677419355</v>
      </c>
      <c r="V2808">
        <v>349</v>
      </c>
      <c r="W2808">
        <v>364</v>
      </c>
    </row>
    <row r="2809" spans="1:23" hidden="1" x14ac:dyDescent="0.2">
      <c r="A2809">
        <v>51</v>
      </c>
      <c r="B2809" t="s">
        <v>131</v>
      </c>
      <c r="C2809" t="s">
        <v>132</v>
      </c>
      <c r="D2809" t="s">
        <v>82</v>
      </c>
      <c r="E2809">
        <v>16.263400000000001</v>
      </c>
      <c r="F2809">
        <v>145.12190000000001</v>
      </c>
      <c r="G2809">
        <v>-16.442778000000001</v>
      </c>
      <c r="H2809">
        <v>145.2052778</v>
      </c>
      <c r="I2809">
        <v>1180</v>
      </c>
      <c r="J2809" t="s">
        <v>6</v>
      </c>
      <c r="K2809" s="1">
        <v>29171</v>
      </c>
      <c r="L2809" t="s">
        <v>145</v>
      </c>
      <c r="M2809" t="s">
        <v>120</v>
      </c>
      <c r="N2809" t="s">
        <v>14</v>
      </c>
      <c r="O2809" t="s">
        <v>16</v>
      </c>
      <c r="P2809" t="s">
        <v>27</v>
      </c>
      <c r="Q2809">
        <v>3</v>
      </c>
      <c r="R2809">
        <v>18.649999999999999</v>
      </c>
      <c r="S2809">
        <f t="shared" si="143"/>
        <v>60900</v>
      </c>
      <c r="T2809">
        <f t="shared" si="144"/>
        <v>26040</v>
      </c>
      <c r="U2809">
        <f t="shared" si="145"/>
        <v>2.338709677419355</v>
      </c>
      <c r="V2809">
        <v>349</v>
      </c>
      <c r="W2809">
        <v>364</v>
      </c>
    </row>
    <row r="2810" spans="1:23" hidden="1" x14ac:dyDescent="0.2">
      <c r="A2810">
        <v>51</v>
      </c>
      <c r="B2810" t="s">
        <v>131</v>
      </c>
      <c r="C2810" t="s">
        <v>132</v>
      </c>
      <c r="D2810" t="s">
        <v>82</v>
      </c>
      <c r="E2810">
        <v>16.263400000000001</v>
      </c>
      <c r="F2810">
        <v>145.12190000000001</v>
      </c>
      <c r="G2810">
        <v>-16.442778000000001</v>
      </c>
      <c r="H2810">
        <v>145.2052778</v>
      </c>
      <c r="I2810">
        <v>1180</v>
      </c>
      <c r="J2810" t="s">
        <v>6</v>
      </c>
      <c r="K2810" s="1">
        <v>29171</v>
      </c>
      <c r="L2810" t="s">
        <v>145</v>
      </c>
      <c r="M2810" t="s">
        <v>120</v>
      </c>
      <c r="N2810" t="s">
        <v>14</v>
      </c>
      <c r="O2810" t="s">
        <v>16</v>
      </c>
      <c r="P2810" t="s">
        <v>27</v>
      </c>
      <c r="Q2810">
        <v>4</v>
      </c>
      <c r="R2810">
        <v>18.59</v>
      </c>
      <c r="S2810">
        <f t="shared" si="143"/>
        <v>60900</v>
      </c>
      <c r="T2810">
        <f t="shared" si="144"/>
        <v>26040</v>
      </c>
      <c r="U2810">
        <f t="shared" si="145"/>
        <v>2.338709677419355</v>
      </c>
      <c r="V2810">
        <v>349</v>
      </c>
      <c r="W2810">
        <v>364</v>
      </c>
    </row>
    <row r="2811" spans="1:23" hidden="1" x14ac:dyDescent="0.2">
      <c r="A2811">
        <v>51</v>
      </c>
      <c r="B2811" t="s">
        <v>131</v>
      </c>
      <c r="C2811" t="s">
        <v>132</v>
      </c>
      <c r="D2811" t="s">
        <v>82</v>
      </c>
      <c r="E2811">
        <v>16.263400000000001</v>
      </c>
      <c r="F2811">
        <v>145.12190000000001</v>
      </c>
      <c r="G2811">
        <v>-16.442778000000001</v>
      </c>
      <c r="H2811">
        <v>145.2052778</v>
      </c>
      <c r="I2811">
        <v>1180</v>
      </c>
      <c r="J2811" t="s">
        <v>6</v>
      </c>
      <c r="K2811" s="1">
        <v>29171</v>
      </c>
      <c r="L2811" t="s">
        <v>145</v>
      </c>
      <c r="M2811" t="s">
        <v>120</v>
      </c>
      <c r="N2811" t="s">
        <v>14</v>
      </c>
      <c r="O2811" t="s">
        <v>16</v>
      </c>
      <c r="P2811" t="s">
        <v>27</v>
      </c>
      <c r="Q2811">
        <v>5</v>
      </c>
      <c r="R2811">
        <v>17.940000000000001</v>
      </c>
      <c r="S2811">
        <f t="shared" si="143"/>
        <v>60900</v>
      </c>
      <c r="T2811">
        <f t="shared" si="144"/>
        <v>26040</v>
      </c>
      <c r="U2811">
        <f t="shared" si="145"/>
        <v>2.338709677419355</v>
      </c>
      <c r="V2811">
        <v>349</v>
      </c>
      <c r="W2811">
        <v>364</v>
      </c>
    </row>
    <row r="2812" spans="1:23" hidden="1" x14ac:dyDescent="0.2">
      <c r="A2812">
        <v>51</v>
      </c>
      <c r="B2812" t="s">
        <v>131</v>
      </c>
      <c r="C2812" t="s">
        <v>132</v>
      </c>
      <c r="D2812" t="s">
        <v>82</v>
      </c>
      <c r="E2812">
        <v>16.263400000000001</v>
      </c>
      <c r="F2812">
        <v>145.12190000000001</v>
      </c>
      <c r="G2812">
        <v>-16.442778000000001</v>
      </c>
      <c r="H2812">
        <v>145.2052778</v>
      </c>
      <c r="I2812">
        <v>1180</v>
      </c>
      <c r="J2812" t="s">
        <v>6</v>
      </c>
      <c r="K2812" s="1">
        <v>29171</v>
      </c>
      <c r="L2812" t="s">
        <v>145</v>
      </c>
      <c r="M2812" t="s">
        <v>120</v>
      </c>
      <c r="N2812" t="s">
        <v>14</v>
      </c>
      <c r="O2812" t="s">
        <v>16</v>
      </c>
      <c r="P2812" t="s">
        <v>27</v>
      </c>
      <c r="Q2812">
        <v>6</v>
      </c>
      <c r="R2812">
        <v>19.52</v>
      </c>
      <c r="S2812">
        <f t="shared" si="143"/>
        <v>60900</v>
      </c>
      <c r="T2812">
        <f t="shared" si="144"/>
        <v>26040</v>
      </c>
      <c r="U2812">
        <f t="shared" si="145"/>
        <v>2.338709677419355</v>
      </c>
      <c r="V2812">
        <v>349</v>
      </c>
      <c r="W2812">
        <v>364</v>
      </c>
    </row>
    <row r="2813" spans="1:23" hidden="1" x14ac:dyDescent="0.2">
      <c r="A2813">
        <v>51</v>
      </c>
      <c r="B2813" t="s">
        <v>131</v>
      </c>
      <c r="C2813" t="s">
        <v>132</v>
      </c>
      <c r="D2813" t="s">
        <v>82</v>
      </c>
      <c r="E2813">
        <v>16.263400000000001</v>
      </c>
      <c r="F2813">
        <v>145.12190000000001</v>
      </c>
      <c r="G2813">
        <v>-16.442778000000001</v>
      </c>
      <c r="H2813">
        <v>145.2052778</v>
      </c>
      <c r="I2813">
        <v>1180</v>
      </c>
      <c r="J2813" t="s">
        <v>6</v>
      </c>
      <c r="K2813" s="1">
        <v>29171</v>
      </c>
      <c r="L2813" t="s">
        <v>145</v>
      </c>
      <c r="M2813" t="s">
        <v>120</v>
      </c>
      <c r="N2813" t="s">
        <v>14</v>
      </c>
      <c r="O2813" t="s">
        <v>18</v>
      </c>
      <c r="P2813" t="s">
        <v>27</v>
      </c>
      <c r="Q2813">
        <v>1</v>
      </c>
      <c r="R2813">
        <v>5.08</v>
      </c>
      <c r="S2813">
        <f t="shared" si="143"/>
        <v>60900</v>
      </c>
      <c r="T2813">
        <f t="shared" si="144"/>
        <v>26040</v>
      </c>
      <c r="U2813">
        <f t="shared" si="145"/>
        <v>2.338709677419355</v>
      </c>
      <c r="V2813">
        <v>349</v>
      </c>
      <c r="W2813">
        <v>364</v>
      </c>
    </row>
    <row r="2814" spans="1:23" hidden="1" x14ac:dyDescent="0.2">
      <c r="A2814">
        <v>51</v>
      </c>
      <c r="B2814" t="s">
        <v>131</v>
      </c>
      <c r="C2814" t="s">
        <v>132</v>
      </c>
      <c r="D2814" t="s">
        <v>82</v>
      </c>
      <c r="E2814">
        <v>16.263400000000001</v>
      </c>
      <c r="F2814">
        <v>145.12190000000001</v>
      </c>
      <c r="G2814">
        <v>-16.442778000000001</v>
      </c>
      <c r="H2814">
        <v>145.2052778</v>
      </c>
      <c r="I2814">
        <v>1180</v>
      </c>
      <c r="J2814" t="s">
        <v>6</v>
      </c>
      <c r="K2814" s="1">
        <v>29171</v>
      </c>
      <c r="L2814" t="s">
        <v>145</v>
      </c>
      <c r="M2814" t="s">
        <v>120</v>
      </c>
      <c r="N2814" t="s">
        <v>14</v>
      </c>
      <c r="O2814" t="s">
        <v>18</v>
      </c>
      <c r="P2814" t="s">
        <v>27</v>
      </c>
      <c r="Q2814">
        <v>2</v>
      </c>
      <c r="R2814">
        <v>3.53</v>
      </c>
      <c r="S2814">
        <f t="shared" si="143"/>
        <v>60900</v>
      </c>
      <c r="T2814">
        <f t="shared" si="144"/>
        <v>26040</v>
      </c>
      <c r="U2814">
        <f t="shared" si="145"/>
        <v>2.338709677419355</v>
      </c>
      <c r="V2814">
        <v>349</v>
      </c>
      <c r="W2814">
        <v>364</v>
      </c>
    </row>
    <row r="2815" spans="1:23" hidden="1" x14ac:dyDescent="0.2">
      <c r="A2815">
        <v>51</v>
      </c>
      <c r="B2815" t="s">
        <v>131</v>
      </c>
      <c r="C2815" t="s">
        <v>132</v>
      </c>
      <c r="D2815" t="s">
        <v>82</v>
      </c>
      <c r="E2815">
        <v>16.263400000000001</v>
      </c>
      <c r="F2815">
        <v>145.12190000000001</v>
      </c>
      <c r="G2815">
        <v>-16.442778000000001</v>
      </c>
      <c r="H2815">
        <v>145.2052778</v>
      </c>
      <c r="I2815">
        <v>1180</v>
      </c>
      <c r="J2815" t="s">
        <v>6</v>
      </c>
      <c r="K2815" s="1">
        <v>29171</v>
      </c>
      <c r="L2815" t="s">
        <v>145</v>
      </c>
      <c r="M2815" t="s">
        <v>120</v>
      </c>
      <c r="N2815" t="s">
        <v>14</v>
      </c>
      <c r="O2815" t="s">
        <v>18</v>
      </c>
      <c r="P2815" t="s">
        <v>27</v>
      </c>
      <c r="Q2815">
        <v>3</v>
      </c>
      <c r="R2815">
        <v>3.61</v>
      </c>
      <c r="S2815">
        <f t="shared" si="143"/>
        <v>60900</v>
      </c>
      <c r="T2815">
        <f t="shared" si="144"/>
        <v>26040</v>
      </c>
      <c r="U2815">
        <f t="shared" si="145"/>
        <v>2.338709677419355</v>
      </c>
      <c r="V2815">
        <v>349</v>
      </c>
      <c r="W2815">
        <v>364</v>
      </c>
    </row>
    <row r="2816" spans="1:23" hidden="1" x14ac:dyDescent="0.2">
      <c r="A2816">
        <v>51</v>
      </c>
      <c r="B2816" t="s">
        <v>131</v>
      </c>
      <c r="C2816" t="s">
        <v>132</v>
      </c>
      <c r="D2816" t="s">
        <v>82</v>
      </c>
      <c r="E2816">
        <v>16.263400000000001</v>
      </c>
      <c r="F2816">
        <v>145.12190000000001</v>
      </c>
      <c r="G2816">
        <v>-16.442778000000001</v>
      </c>
      <c r="H2816">
        <v>145.2052778</v>
      </c>
      <c r="I2816">
        <v>1180</v>
      </c>
      <c r="J2816" t="s">
        <v>6</v>
      </c>
      <c r="K2816" s="1">
        <v>29171</v>
      </c>
      <c r="L2816" t="s">
        <v>145</v>
      </c>
      <c r="M2816" t="s">
        <v>120</v>
      </c>
      <c r="N2816" t="s">
        <v>14</v>
      </c>
      <c r="O2816" t="s">
        <v>18</v>
      </c>
      <c r="P2816" t="s">
        <v>27</v>
      </c>
      <c r="Q2816">
        <v>4</v>
      </c>
      <c r="R2816">
        <v>7.14</v>
      </c>
      <c r="S2816">
        <f t="shared" si="143"/>
        <v>60900</v>
      </c>
      <c r="T2816">
        <f t="shared" si="144"/>
        <v>26040</v>
      </c>
      <c r="U2816">
        <f t="shared" si="145"/>
        <v>2.338709677419355</v>
      </c>
      <c r="V2816">
        <v>349</v>
      </c>
      <c r="W2816">
        <v>364</v>
      </c>
    </row>
    <row r="2817" spans="1:23" hidden="1" x14ac:dyDescent="0.2">
      <c r="A2817">
        <v>51</v>
      </c>
      <c r="B2817" t="s">
        <v>131</v>
      </c>
      <c r="C2817" t="s">
        <v>132</v>
      </c>
      <c r="D2817" t="s">
        <v>82</v>
      </c>
      <c r="E2817">
        <v>16.263400000000001</v>
      </c>
      <c r="F2817">
        <v>145.12190000000001</v>
      </c>
      <c r="G2817">
        <v>-16.442778000000001</v>
      </c>
      <c r="H2817">
        <v>145.2052778</v>
      </c>
      <c r="I2817">
        <v>1180</v>
      </c>
      <c r="J2817" t="s">
        <v>6</v>
      </c>
      <c r="K2817" s="1">
        <v>29171</v>
      </c>
      <c r="L2817" t="s">
        <v>145</v>
      </c>
      <c r="M2817" t="s">
        <v>120</v>
      </c>
      <c r="N2817" t="s">
        <v>14</v>
      </c>
      <c r="O2817" t="s">
        <v>18</v>
      </c>
      <c r="P2817" t="s">
        <v>27</v>
      </c>
      <c r="Q2817">
        <v>5</v>
      </c>
      <c r="R2817">
        <v>5.05</v>
      </c>
      <c r="S2817">
        <f t="shared" si="143"/>
        <v>60900</v>
      </c>
      <c r="T2817">
        <f t="shared" si="144"/>
        <v>26040</v>
      </c>
      <c r="U2817">
        <f t="shared" si="145"/>
        <v>2.338709677419355</v>
      </c>
      <c r="V2817">
        <v>349</v>
      </c>
      <c r="W2817">
        <v>364</v>
      </c>
    </row>
    <row r="2818" spans="1:23" hidden="1" x14ac:dyDescent="0.2">
      <c r="A2818">
        <v>51</v>
      </c>
      <c r="B2818" t="s">
        <v>131</v>
      </c>
      <c r="C2818" t="s">
        <v>132</v>
      </c>
      <c r="D2818" t="s">
        <v>82</v>
      </c>
      <c r="E2818">
        <v>16.263400000000001</v>
      </c>
      <c r="F2818">
        <v>145.12190000000001</v>
      </c>
      <c r="G2818">
        <v>-16.442778000000001</v>
      </c>
      <c r="H2818">
        <v>145.2052778</v>
      </c>
      <c r="I2818">
        <v>1180</v>
      </c>
      <c r="J2818" t="s">
        <v>6</v>
      </c>
      <c r="K2818" s="1">
        <v>29171</v>
      </c>
      <c r="L2818" t="s">
        <v>145</v>
      </c>
      <c r="M2818" t="s">
        <v>120</v>
      </c>
      <c r="N2818" t="s">
        <v>14</v>
      </c>
      <c r="O2818" t="s">
        <v>18</v>
      </c>
      <c r="P2818" t="s">
        <v>27</v>
      </c>
      <c r="Q2818">
        <v>6</v>
      </c>
      <c r="R2818">
        <v>4.96</v>
      </c>
      <c r="S2818">
        <f t="shared" si="143"/>
        <v>60900</v>
      </c>
      <c r="T2818">
        <f t="shared" si="144"/>
        <v>26040</v>
      </c>
      <c r="U2818">
        <f t="shared" si="145"/>
        <v>2.338709677419355</v>
      </c>
      <c r="V2818">
        <v>349</v>
      </c>
      <c r="W2818">
        <v>364</v>
      </c>
    </row>
    <row r="2819" spans="1:23" hidden="1" x14ac:dyDescent="0.2">
      <c r="A2819">
        <v>51</v>
      </c>
      <c r="B2819" t="s">
        <v>131</v>
      </c>
      <c r="C2819" t="s">
        <v>132</v>
      </c>
      <c r="D2819" t="s">
        <v>82</v>
      </c>
      <c r="E2819">
        <v>16.263400000000001</v>
      </c>
      <c r="F2819">
        <v>145.12190000000001</v>
      </c>
      <c r="G2819">
        <v>-16.442778000000001</v>
      </c>
      <c r="H2819">
        <v>145.2052778</v>
      </c>
      <c r="I2819">
        <v>1180</v>
      </c>
      <c r="J2819" t="s">
        <v>6</v>
      </c>
      <c r="K2819" s="1">
        <v>29171</v>
      </c>
      <c r="L2819" t="s">
        <v>145</v>
      </c>
      <c r="M2819" t="s">
        <v>120</v>
      </c>
      <c r="N2819" t="s">
        <v>14</v>
      </c>
      <c r="O2819" t="s">
        <v>19</v>
      </c>
      <c r="P2819" t="s">
        <v>27</v>
      </c>
      <c r="Q2819">
        <v>1</v>
      </c>
      <c r="R2819">
        <v>7.1</v>
      </c>
      <c r="S2819">
        <f t="shared" si="143"/>
        <v>60900</v>
      </c>
      <c r="T2819">
        <f t="shared" si="144"/>
        <v>26040</v>
      </c>
      <c r="U2819">
        <f t="shared" si="145"/>
        <v>2.338709677419355</v>
      </c>
      <c r="V2819">
        <v>349</v>
      </c>
      <c r="W2819">
        <v>364</v>
      </c>
    </row>
    <row r="2820" spans="1:23" hidden="1" x14ac:dyDescent="0.2">
      <c r="A2820">
        <v>51</v>
      </c>
      <c r="B2820" t="s">
        <v>131</v>
      </c>
      <c r="C2820" t="s">
        <v>132</v>
      </c>
      <c r="D2820" t="s">
        <v>82</v>
      </c>
      <c r="E2820">
        <v>16.263400000000001</v>
      </c>
      <c r="F2820">
        <v>145.12190000000001</v>
      </c>
      <c r="G2820">
        <v>-16.442778000000001</v>
      </c>
      <c r="H2820">
        <v>145.2052778</v>
      </c>
      <c r="I2820">
        <v>1180</v>
      </c>
      <c r="J2820" t="s">
        <v>6</v>
      </c>
      <c r="K2820" s="1">
        <v>29171</v>
      </c>
      <c r="L2820" t="s">
        <v>145</v>
      </c>
      <c r="M2820" t="s">
        <v>120</v>
      </c>
      <c r="N2820" t="s">
        <v>14</v>
      </c>
      <c r="O2820" t="s">
        <v>19</v>
      </c>
      <c r="P2820" t="s">
        <v>27</v>
      </c>
      <c r="Q2820">
        <v>2</v>
      </c>
      <c r="R2820">
        <v>7.17</v>
      </c>
      <c r="S2820">
        <f t="shared" si="143"/>
        <v>60900</v>
      </c>
      <c r="T2820">
        <f t="shared" si="144"/>
        <v>26040</v>
      </c>
      <c r="U2820">
        <f t="shared" si="145"/>
        <v>2.338709677419355</v>
      </c>
      <c r="V2820">
        <v>349</v>
      </c>
      <c r="W2820">
        <v>364</v>
      </c>
    </row>
    <row r="2821" spans="1:23" hidden="1" x14ac:dyDescent="0.2">
      <c r="A2821">
        <v>51</v>
      </c>
      <c r="B2821" t="s">
        <v>131</v>
      </c>
      <c r="C2821" t="s">
        <v>132</v>
      </c>
      <c r="D2821" t="s">
        <v>82</v>
      </c>
      <c r="E2821">
        <v>16.263400000000001</v>
      </c>
      <c r="F2821">
        <v>145.12190000000001</v>
      </c>
      <c r="G2821">
        <v>-16.442778000000001</v>
      </c>
      <c r="H2821">
        <v>145.2052778</v>
      </c>
      <c r="I2821">
        <v>1180</v>
      </c>
      <c r="J2821" t="s">
        <v>6</v>
      </c>
      <c r="K2821" s="1">
        <v>29171</v>
      </c>
      <c r="L2821" t="s">
        <v>145</v>
      </c>
      <c r="M2821" t="s">
        <v>120</v>
      </c>
      <c r="N2821" t="s">
        <v>14</v>
      </c>
      <c r="O2821" t="s">
        <v>19</v>
      </c>
      <c r="P2821" t="s">
        <v>27</v>
      </c>
      <c r="Q2821">
        <v>3</v>
      </c>
      <c r="R2821">
        <v>11.3</v>
      </c>
      <c r="S2821">
        <f t="shared" si="143"/>
        <v>60900</v>
      </c>
      <c r="T2821">
        <f t="shared" si="144"/>
        <v>26040</v>
      </c>
      <c r="U2821">
        <f t="shared" si="145"/>
        <v>2.338709677419355</v>
      </c>
      <c r="V2821">
        <v>349</v>
      </c>
      <c r="W2821">
        <v>364</v>
      </c>
    </row>
    <row r="2822" spans="1:23" hidden="1" x14ac:dyDescent="0.2">
      <c r="A2822">
        <v>51</v>
      </c>
      <c r="B2822" t="s">
        <v>131</v>
      </c>
      <c r="C2822" t="s">
        <v>132</v>
      </c>
      <c r="D2822" t="s">
        <v>82</v>
      </c>
      <c r="E2822">
        <v>16.263400000000001</v>
      </c>
      <c r="F2822">
        <v>145.12190000000001</v>
      </c>
      <c r="G2822">
        <v>-16.442778000000001</v>
      </c>
      <c r="H2822">
        <v>145.2052778</v>
      </c>
      <c r="I2822">
        <v>1180</v>
      </c>
      <c r="J2822" t="s">
        <v>6</v>
      </c>
      <c r="K2822" s="1">
        <v>29171</v>
      </c>
      <c r="L2822" t="s">
        <v>145</v>
      </c>
      <c r="M2822" t="s">
        <v>120</v>
      </c>
      <c r="N2822" t="s">
        <v>14</v>
      </c>
      <c r="O2822" t="s">
        <v>19</v>
      </c>
      <c r="P2822" t="s">
        <v>27</v>
      </c>
      <c r="Q2822">
        <v>4</v>
      </c>
      <c r="R2822">
        <v>8.11</v>
      </c>
      <c r="S2822">
        <f t="shared" si="143"/>
        <v>60900</v>
      </c>
      <c r="T2822">
        <f t="shared" si="144"/>
        <v>26040</v>
      </c>
      <c r="U2822">
        <f t="shared" si="145"/>
        <v>2.338709677419355</v>
      </c>
      <c r="V2822">
        <v>349</v>
      </c>
      <c r="W2822">
        <v>364</v>
      </c>
    </row>
    <row r="2823" spans="1:23" hidden="1" x14ac:dyDescent="0.2">
      <c r="A2823">
        <v>51</v>
      </c>
      <c r="B2823" t="s">
        <v>131</v>
      </c>
      <c r="C2823" t="s">
        <v>132</v>
      </c>
      <c r="D2823" t="s">
        <v>82</v>
      </c>
      <c r="E2823">
        <v>16.263400000000001</v>
      </c>
      <c r="F2823">
        <v>145.12190000000001</v>
      </c>
      <c r="G2823">
        <v>-16.442778000000001</v>
      </c>
      <c r="H2823">
        <v>145.2052778</v>
      </c>
      <c r="I2823">
        <v>1180</v>
      </c>
      <c r="J2823" t="s">
        <v>6</v>
      </c>
      <c r="K2823" s="1">
        <v>29171</v>
      </c>
      <c r="L2823" t="s">
        <v>145</v>
      </c>
      <c r="M2823" t="s">
        <v>120</v>
      </c>
      <c r="N2823" t="s">
        <v>14</v>
      </c>
      <c r="O2823" t="s">
        <v>19</v>
      </c>
      <c r="P2823" t="s">
        <v>27</v>
      </c>
      <c r="Q2823">
        <v>5</v>
      </c>
      <c r="R2823">
        <v>8.23</v>
      </c>
      <c r="S2823">
        <f t="shared" si="143"/>
        <v>60900</v>
      </c>
      <c r="T2823">
        <f t="shared" si="144"/>
        <v>26040</v>
      </c>
      <c r="U2823">
        <f t="shared" si="145"/>
        <v>2.338709677419355</v>
      </c>
      <c r="V2823">
        <v>349</v>
      </c>
      <c r="W2823">
        <v>364</v>
      </c>
    </row>
    <row r="2824" spans="1:23" hidden="1" x14ac:dyDescent="0.2">
      <c r="A2824">
        <v>51</v>
      </c>
      <c r="B2824" t="s">
        <v>131</v>
      </c>
      <c r="C2824" t="s">
        <v>132</v>
      </c>
      <c r="D2824" t="s">
        <v>82</v>
      </c>
      <c r="E2824">
        <v>16.263400000000001</v>
      </c>
      <c r="F2824">
        <v>145.12190000000001</v>
      </c>
      <c r="G2824">
        <v>-16.442778000000001</v>
      </c>
      <c r="H2824">
        <v>145.2052778</v>
      </c>
      <c r="I2824">
        <v>1180</v>
      </c>
      <c r="J2824" t="s">
        <v>6</v>
      </c>
      <c r="K2824" s="1">
        <v>29171</v>
      </c>
      <c r="L2824" t="s">
        <v>145</v>
      </c>
      <c r="M2824" t="s">
        <v>120</v>
      </c>
      <c r="N2824" t="s">
        <v>14</v>
      </c>
      <c r="O2824" t="s">
        <v>19</v>
      </c>
      <c r="P2824" t="s">
        <v>27</v>
      </c>
      <c r="Q2824">
        <v>6</v>
      </c>
      <c r="R2824">
        <v>7.51</v>
      </c>
      <c r="S2824">
        <f t="shared" si="143"/>
        <v>60900</v>
      </c>
      <c r="T2824">
        <f t="shared" si="144"/>
        <v>26040</v>
      </c>
      <c r="U2824">
        <f t="shared" si="145"/>
        <v>2.338709677419355</v>
      </c>
      <c r="V2824">
        <v>349</v>
      </c>
      <c r="W2824">
        <v>364</v>
      </c>
    </row>
    <row r="2825" spans="1:23" hidden="1" x14ac:dyDescent="0.2">
      <c r="A2825">
        <v>51</v>
      </c>
      <c r="B2825" t="s">
        <v>131</v>
      </c>
      <c r="C2825" t="s">
        <v>132</v>
      </c>
      <c r="D2825" t="s">
        <v>82</v>
      </c>
      <c r="E2825">
        <v>16.263400000000001</v>
      </c>
      <c r="F2825">
        <v>145.12190000000001</v>
      </c>
      <c r="G2825">
        <v>-16.442778000000001</v>
      </c>
      <c r="H2825">
        <v>145.2052778</v>
      </c>
      <c r="I2825">
        <v>1180</v>
      </c>
      <c r="J2825" t="s">
        <v>6</v>
      </c>
      <c r="K2825" s="1">
        <v>29171</v>
      </c>
      <c r="L2825" t="s">
        <v>145</v>
      </c>
      <c r="M2825" t="s">
        <v>120</v>
      </c>
      <c r="N2825" t="s">
        <v>24</v>
      </c>
      <c r="O2825" t="s">
        <v>15</v>
      </c>
      <c r="P2825" t="s">
        <v>26</v>
      </c>
      <c r="Q2825">
        <v>1</v>
      </c>
      <c r="R2825">
        <v>36.69</v>
      </c>
      <c r="S2825">
        <f t="shared" si="143"/>
        <v>60900</v>
      </c>
      <c r="T2825">
        <f t="shared" si="144"/>
        <v>26040</v>
      </c>
      <c r="U2825">
        <f t="shared" si="145"/>
        <v>2.338709677419355</v>
      </c>
      <c r="V2825">
        <v>349</v>
      </c>
      <c r="W2825">
        <v>364</v>
      </c>
    </row>
    <row r="2826" spans="1:23" hidden="1" x14ac:dyDescent="0.2">
      <c r="A2826">
        <v>51</v>
      </c>
      <c r="B2826" t="s">
        <v>131</v>
      </c>
      <c r="C2826" t="s">
        <v>132</v>
      </c>
      <c r="D2826" t="s">
        <v>82</v>
      </c>
      <c r="E2826">
        <v>16.263400000000001</v>
      </c>
      <c r="F2826">
        <v>145.12190000000001</v>
      </c>
      <c r="G2826">
        <v>-16.442778000000001</v>
      </c>
      <c r="H2826">
        <v>145.2052778</v>
      </c>
      <c r="I2826">
        <v>1180</v>
      </c>
      <c r="J2826" t="s">
        <v>6</v>
      </c>
      <c r="K2826" s="1">
        <v>29171</v>
      </c>
      <c r="L2826" t="s">
        <v>145</v>
      </c>
      <c r="M2826" t="s">
        <v>120</v>
      </c>
      <c r="N2826" t="s">
        <v>24</v>
      </c>
      <c r="O2826" t="s">
        <v>15</v>
      </c>
      <c r="P2826" t="s">
        <v>26</v>
      </c>
      <c r="Q2826">
        <v>2</v>
      </c>
      <c r="R2826">
        <v>38.590000000000003</v>
      </c>
      <c r="S2826">
        <f t="shared" si="143"/>
        <v>60900</v>
      </c>
      <c r="T2826">
        <f t="shared" si="144"/>
        <v>26040</v>
      </c>
      <c r="U2826">
        <f t="shared" si="145"/>
        <v>2.338709677419355</v>
      </c>
      <c r="V2826">
        <v>349</v>
      </c>
      <c r="W2826">
        <v>364</v>
      </c>
    </row>
    <row r="2827" spans="1:23" hidden="1" x14ac:dyDescent="0.2">
      <c r="A2827">
        <v>51</v>
      </c>
      <c r="B2827" t="s">
        <v>131</v>
      </c>
      <c r="C2827" t="s">
        <v>132</v>
      </c>
      <c r="D2827" t="s">
        <v>82</v>
      </c>
      <c r="E2827">
        <v>16.263400000000001</v>
      </c>
      <c r="F2827">
        <v>145.12190000000001</v>
      </c>
      <c r="G2827">
        <v>-16.442778000000001</v>
      </c>
      <c r="H2827">
        <v>145.2052778</v>
      </c>
      <c r="I2827">
        <v>1180</v>
      </c>
      <c r="J2827" t="s">
        <v>6</v>
      </c>
      <c r="K2827" s="1">
        <v>29171</v>
      </c>
      <c r="L2827" t="s">
        <v>145</v>
      </c>
      <c r="M2827" t="s">
        <v>120</v>
      </c>
      <c r="N2827" t="s">
        <v>24</v>
      </c>
      <c r="O2827" t="s">
        <v>15</v>
      </c>
      <c r="P2827" t="s">
        <v>26</v>
      </c>
      <c r="Q2827">
        <v>3</v>
      </c>
      <c r="R2827">
        <v>32.85</v>
      </c>
      <c r="S2827">
        <f t="shared" si="143"/>
        <v>60900</v>
      </c>
      <c r="T2827">
        <f t="shared" si="144"/>
        <v>26040</v>
      </c>
      <c r="U2827">
        <f t="shared" si="145"/>
        <v>2.338709677419355</v>
      </c>
      <c r="V2827">
        <v>349</v>
      </c>
      <c r="W2827">
        <v>364</v>
      </c>
    </row>
    <row r="2828" spans="1:23" hidden="1" x14ac:dyDescent="0.2">
      <c r="A2828">
        <v>51</v>
      </c>
      <c r="B2828" t="s">
        <v>131</v>
      </c>
      <c r="C2828" t="s">
        <v>132</v>
      </c>
      <c r="D2828" t="s">
        <v>82</v>
      </c>
      <c r="E2828">
        <v>16.263400000000001</v>
      </c>
      <c r="F2828">
        <v>145.12190000000001</v>
      </c>
      <c r="G2828">
        <v>-16.442778000000001</v>
      </c>
      <c r="H2828">
        <v>145.2052778</v>
      </c>
      <c r="I2828">
        <v>1180</v>
      </c>
      <c r="J2828" t="s">
        <v>6</v>
      </c>
      <c r="K2828" s="1">
        <v>29171</v>
      </c>
      <c r="L2828" t="s">
        <v>145</v>
      </c>
      <c r="M2828" t="s">
        <v>120</v>
      </c>
      <c r="N2828" t="s">
        <v>24</v>
      </c>
      <c r="O2828" t="s">
        <v>15</v>
      </c>
      <c r="P2828" t="s">
        <v>26</v>
      </c>
      <c r="Q2828">
        <v>4</v>
      </c>
      <c r="R2828">
        <v>38.19</v>
      </c>
      <c r="S2828">
        <f t="shared" si="143"/>
        <v>60900</v>
      </c>
      <c r="T2828">
        <f t="shared" si="144"/>
        <v>26040</v>
      </c>
      <c r="U2828">
        <f t="shared" si="145"/>
        <v>2.338709677419355</v>
      </c>
      <c r="V2828">
        <v>349</v>
      </c>
      <c r="W2828">
        <v>364</v>
      </c>
    </row>
    <row r="2829" spans="1:23" hidden="1" x14ac:dyDescent="0.2">
      <c r="A2829">
        <v>51</v>
      </c>
      <c r="B2829" t="s">
        <v>131</v>
      </c>
      <c r="C2829" t="s">
        <v>132</v>
      </c>
      <c r="D2829" t="s">
        <v>82</v>
      </c>
      <c r="E2829">
        <v>16.263400000000001</v>
      </c>
      <c r="F2829">
        <v>145.12190000000001</v>
      </c>
      <c r="G2829">
        <v>-16.442778000000001</v>
      </c>
      <c r="H2829">
        <v>145.2052778</v>
      </c>
      <c r="I2829">
        <v>1180</v>
      </c>
      <c r="J2829" t="s">
        <v>6</v>
      </c>
      <c r="K2829" s="1">
        <v>29171</v>
      </c>
      <c r="L2829" t="s">
        <v>145</v>
      </c>
      <c r="M2829" t="s">
        <v>120</v>
      </c>
      <c r="N2829" t="s">
        <v>24</v>
      </c>
      <c r="O2829" t="s">
        <v>15</v>
      </c>
      <c r="P2829" t="s">
        <v>26</v>
      </c>
      <c r="Q2829">
        <v>5</v>
      </c>
      <c r="R2829">
        <v>32.25</v>
      </c>
      <c r="S2829">
        <f t="shared" si="143"/>
        <v>60900</v>
      </c>
      <c r="T2829">
        <f t="shared" si="144"/>
        <v>26040</v>
      </c>
      <c r="U2829">
        <f t="shared" si="145"/>
        <v>2.338709677419355</v>
      </c>
      <c r="V2829">
        <v>349</v>
      </c>
      <c r="W2829">
        <v>364</v>
      </c>
    </row>
    <row r="2830" spans="1:23" hidden="1" x14ac:dyDescent="0.2">
      <c r="A2830">
        <v>51</v>
      </c>
      <c r="B2830" t="s">
        <v>131</v>
      </c>
      <c r="C2830" t="s">
        <v>132</v>
      </c>
      <c r="D2830" t="s">
        <v>82</v>
      </c>
      <c r="E2830">
        <v>16.263400000000001</v>
      </c>
      <c r="F2830">
        <v>145.12190000000001</v>
      </c>
      <c r="G2830">
        <v>-16.442778000000001</v>
      </c>
      <c r="H2830">
        <v>145.2052778</v>
      </c>
      <c r="I2830">
        <v>1180</v>
      </c>
      <c r="J2830" t="s">
        <v>6</v>
      </c>
      <c r="K2830" s="1">
        <v>29171</v>
      </c>
      <c r="L2830" t="s">
        <v>145</v>
      </c>
      <c r="M2830" t="s">
        <v>120</v>
      </c>
      <c r="N2830" t="s">
        <v>24</v>
      </c>
      <c r="O2830" t="s">
        <v>15</v>
      </c>
      <c r="P2830" t="s">
        <v>26</v>
      </c>
      <c r="Q2830">
        <v>6</v>
      </c>
      <c r="R2830">
        <v>30.99</v>
      </c>
      <c r="S2830">
        <f t="shared" si="143"/>
        <v>60900</v>
      </c>
      <c r="T2830">
        <f t="shared" si="144"/>
        <v>26040</v>
      </c>
      <c r="U2830">
        <f t="shared" si="145"/>
        <v>2.338709677419355</v>
      </c>
      <c r="V2830">
        <v>349</v>
      </c>
      <c r="W2830">
        <v>364</v>
      </c>
    </row>
    <row r="2831" spans="1:23" hidden="1" x14ac:dyDescent="0.2">
      <c r="A2831">
        <v>51</v>
      </c>
      <c r="B2831" t="s">
        <v>131</v>
      </c>
      <c r="C2831" t="s">
        <v>132</v>
      </c>
      <c r="D2831" t="s">
        <v>82</v>
      </c>
      <c r="E2831">
        <v>16.263400000000001</v>
      </c>
      <c r="F2831">
        <v>145.12190000000001</v>
      </c>
      <c r="G2831">
        <v>-16.442778000000001</v>
      </c>
      <c r="H2831">
        <v>145.2052778</v>
      </c>
      <c r="I2831">
        <v>1180</v>
      </c>
      <c r="J2831" t="s">
        <v>6</v>
      </c>
      <c r="K2831" s="1">
        <v>29171</v>
      </c>
      <c r="L2831" t="s">
        <v>145</v>
      </c>
      <c r="M2831" t="s">
        <v>120</v>
      </c>
      <c r="N2831" t="s">
        <v>24</v>
      </c>
      <c r="O2831" t="s">
        <v>15</v>
      </c>
      <c r="P2831" t="s">
        <v>26</v>
      </c>
      <c r="Q2831">
        <v>7</v>
      </c>
      <c r="R2831">
        <v>40.79</v>
      </c>
      <c r="S2831">
        <f t="shared" si="143"/>
        <v>60900</v>
      </c>
      <c r="T2831">
        <f t="shared" si="144"/>
        <v>26040</v>
      </c>
      <c r="U2831">
        <f t="shared" si="145"/>
        <v>2.338709677419355</v>
      </c>
      <c r="V2831">
        <v>349</v>
      </c>
      <c r="W2831">
        <v>364</v>
      </c>
    </row>
    <row r="2832" spans="1:23" hidden="1" x14ac:dyDescent="0.2">
      <c r="A2832">
        <v>51</v>
      </c>
      <c r="B2832" t="s">
        <v>131</v>
      </c>
      <c r="C2832" t="s">
        <v>132</v>
      </c>
      <c r="D2832" t="s">
        <v>82</v>
      </c>
      <c r="E2832">
        <v>16.263400000000001</v>
      </c>
      <c r="F2832">
        <v>145.12190000000001</v>
      </c>
      <c r="G2832">
        <v>-16.442778000000001</v>
      </c>
      <c r="H2832">
        <v>145.2052778</v>
      </c>
      <c r="I2832">
        <v>1180</v>
      </c>
      <c r="J2832" t="s">
        <v>6</v>
      </c>
      <c r="K2832" s="1">
        <v>29171</v>
      </c>
      <c r="L2832" t="s">
        <v>145</v>
      </c>
      <c r="M2832" t="s">
        <v>120</v>
      </c>
      <c r="N2832" t="s">
        <v>24</v>
      </c>
      <c r="O2832" t="s">
        <v>15</v>
      </c>
      <c r="P2832" t="s">
        <v>26</v>
      </c>
      <c r="Q2832">
        <v>8</v>
      </c>
      <c r="R2832">
        <v>36.270000000000003</v>
      </c>
      <c r="S2832">
        <f t="shared" si="143"/>
        <v>60900</v>
      </c>
      <c r="T2832">
        <f t="shared" si="144"/>
        <v>26040</v>
      </c>
      <c r="U2832">
        <f t="shared" si="145"/>
        <v>2.338709677419355</v>
      </c>
      <c r="V2832">
        <v>349</v>
      </c>
      <c r="W2832">
        <v>364</v>
      </c>
    </row>
    <row r="2833" spans="1:23" hidden="1" x14ac:dyDescent="0.2">
      <c r="A2833">
        <v>51</v>
      </c>
      <c r="B2833" t="s">
        <v>131</v>
      </c>
      <c r="C2833" t="s">
        <v>132</v>
      </c>
      <c r="D2833" t="s">
        <v>82</v>
      </c>
      <c r="E2833">
        <v>16.263400000000001</v>
      </c>
      <c r="F2833">
        <v>145.12190000000001</v>
      </c>
      <c r="G2833">
        <v>-16.442778000000001</v>
      </c>
      <c r="H2833">
        <v>145.2052778</v>
      </c>
      <c r="I2833">
        <v>1180</v>
      </c>
      <c r="J2833" t="s">
        <v>6</v>
      </c>
      <c r="K2833" s="1">
        <v>29171</v>
      </c>
      <c r="L2833" t="s">
        <v>145</v>
      </c>
      <c r="M2833" t="s">
        <v>120</v>
      </c>
      <c r="N2833" t="s">
        <v>24</v>
      </c>
      <c r="O2833" t="s">
        <v>15</v>
      </c>
      <c r="P2833" t="s">
        <v>26</v>
      </c>
      <c r="Q2833">
        <v>9</v>
      </c>
      <c r="R2833">
        <v>35.21</v>
      </c>
      <c r="S2833">
        <f t="shared" si="143"/>
        <v>60900</v>
      </c>
      <c r="T2833">
        <f t="shared" si="144"/>
        <v>26040</v>
      </c>
      <c r="U2833">
        <f t="shared" si="145"/>
        <v>2.338709677419355</v>
      </c>
      <c r="V2833">
        <v>349</v>
      </c>
      <c r="W2833">
        <v>364</v>
      </c>
    </row>
    <row r="2834" spans="1:23" hidden="1" x14ac:dyDescent="0.2">
      <c r="A2834">
        <v>51</v>
      </c>
      <c r="B2834" t="s">
        <v>131</v>
      </c>
      <c r="C2834" t="s">
        <v>132</v>
      </c>
      <c r="D2834" t="s">
        <v>82</v>
      </c>
      <c r="E2834">
        <v>16.263400000000001</v>
      </c>
      <c r="F2834">
        <v>145.12190000000001</v>
      </c>
      <c r="G2834">
        <v>-16.442778000000001</v>
      </c>
      <c r="H2834">
        <v>145.2052778</v>
      </c>
      <c r="I2834">
        <v>1180</v>
      </c>
      <c r="J2834" t="s">
        <v>6</v>
      </c>
      <c r="K2834" s="1">
        <v>29171</v>
      </c>
      <c r="L2834" t="s">
        <v>145</v>
      </c>
      <c r="M2834" t="s">
        <v>120</v>
      </c>
      <c r="N2834" t="s">
        <v>24</v>
      </c>
      <c r="O2834" t="s">
        <v>15</v>
      </c>
      <c r="P2834" t="s">
        <v>26</v>
      </c>
      <c r="Q2834">
        <v>10</v>
      </c>
      <c r="R2834">
        <v>33.92</v>
      </c>
      <c r="S2834">
        <f t="shared" si="143"/>
        <v>60900</v>
      </c>
      <c r="T2834">
        <f t="shared" si="144"/>
        <v>26040</v>
      </c>
      <c r="U2834">
        <f t="shared" si="145"/>
        <v>2.338709677419355</v>
      </c>
      <c r="V2834">
        <v>349</v>
      </c>
      <c r="W2834">
        <v>364</v>
      </c>
    </row>
    <row r="2835" spans="1:23" x14ac:dyDescent="0.2">
      <c r="A2835">
        <v>51</v>
      </c>
      <c r="B2835" t="s">
        <v>131</v>
      </c>
      <c r="C2835" t="s">
        <v>132</v>
      </c>
      <c r="D2835" t="s">
        <v>82</v>
      </c>
      <c r="E2835">
        <v>16.263400000000001</v>
      </c>
      <c r="F2835">
        <v>145.12190000000001</v>
      </c>
      <c r="G2835">
        <v>-16.442778000000001</v>
      </c>
      <c r="H2835">
        <v>145.2052778</v>
      </c>
      <c r="I2835">
        <v>1180</v>
      </c>
      <c r="J2835" t="s">
        <v>6</v>
      </c>
      <c r="K2835" s="1">
        <v>29171</v>
      </c>
      <c r="L2835" t="s">
        <v>145</v>
      </c>
      <c r="M2835" t="s">
        <v>120</v>
      </c>
      <c r="N2835" t="s">
        <v>24</v>
      </c>
      <c r="O2835" t="s">
        <v>15</v>
      </c>
      <c r="P2835" t="s">
        <v>27</v>
      </c>
      <c r="Q2835">
        <v>1</v>
      </c>
      <c r="R2835">
        <v>30.04</v>
      </c>
      <c r="S2835">
        <f t="shared" si="143"/>
        <v>60900</v>
      </c>
      <c r="T2835">
        <f t="shared" si="144"/>
        <v>26040</v>
      </c>
      <c r="U2835">
        <f t="shared" si="145"/>
        <v>2.338709677419355</v>
      </c>
      <c r="V2835">
        <v>349</v>
      </c>
      <c r="W2835">
        <v>364</v>
      </c>
    </row>
    <row r="2836" spans="1:23" x14ac:dyDescent="0.2">
      <c r="A2836">
        <v>51</v>
      </c>
      <c r="B2836" t="s">
        <v>131</v>
      </c>
      <c r="C2836" t="s">
        <v>132</v>
      </c>
      <c r="D2836" t="s">
        <v>82</v>
      </c>
      <c r="E2836">
        <v>16.263400000000001</v>
      </c>
      <c r="F2836">
        <v>145.12190000000001</v>
      </c>
      <c r="G2836">
        <v>-16.442778000000001</v>
      </c>
      <c r="H2836">
        <v>145.2052778</v>
      </c>
      <c r="I2836">
        <v>1180</v>
      </c>
      <c r="J2836" t="s">
        <v>6</v>
      </c>
      <c r="K2836" s="1">
        <v>29171</v>
      </c>
      <c r="L2836" t="s">
        <v>145</v>
      </c>
      <c r="M2836" t="s">
        <v>120</v>
      </c>
      <c r="N2836" t="s">
        <v>24</v>
      </c>
      <c r="O2836" t="s">
        <v>15</v>
      </c>
      <c r="P2836" t="s">
        <v>27</v>
      </c>
      <c r="Q2836">
        <v>2</v>
      </c>
      <c r="R2836">
        <v>20.95</v>
      </c>
      <c r="S2836">
        <f t="shared" si="143"/>
        <v>60900</v>
      </c>
      <c r="T2836">
        <f t="shared" si="144"/>
        <v>26040</v>
      </c>
      <c r="U2836">
        <f t="shared" si="145"/>
        <v>2.338709677419355</v>
      </c>
      <c r="V2836">
        <v>349</v>
      </c>
      <c r="W2836">
        <v>364</v>
      </c>
    </row>
    <row r="2837" spans="1:23" x14ac:dyDescent="0.2">
      <c r="A2837">
        <v>51</v>
      </c>
      <c r="B2837" t="s">
        <v>131</v>
      </c>
      <c r="C2837" t="s">
        <v>132</v>
      </c>
      <c r="D2837" t="s">
        <v>82</v>
      </c>
      <c r="E2837">
        <v>16.263400000000001</v>
      </c>
      <c r="F2837">
        <v>145.12190000000001</v>
      </c>
      <c r="G2837">
        <v>-16.442778000000001</v>
      </c>
      <c r="H2837">
        <v>145.2052778</v>
      </c>
      <c r="I2837">
        <v>1180</v>
      </c>
      <c r="J2837" t="s">
        <v>6</v>
      </c>
      <c r="K2837" s="1">
        <v>29171</v>
      </c>
      <c r="L2837" t="s">
        <v>145</v>
      </c>
      <c r="M2837" t="s">
        <v>120</v>
      </c>
      <c r="N2837" t="s">
        <v>24</v>
      </c>
      <c r="O2837" t="s">
        <v>15</v>
      </c>
      <c r="P2837" t="s">
        <v>27</v>
      </c>
      <c r="Q2837">
        <v>3</v>
      </c>
      <c r="R2837">
        <v>27.37</v>
      </c>
      <c r="S2837">
        <f t="shared" si="143"/>
        <v>60900</v>
      </c>
      <c r="T2837">
        <f t="shared" si="144"/>
        <v>26040</v>
      </c>
      <c r="U2837">
        <f t="shared" si="145"/>
        <v>2.338709677419355</v>
      </c>
      <c r="V2837">
        <v>349</v>
      </c>
      <c r="W2837">
        <v>364</v>
      </c>
    </row>
    <row r="2838" spans="1:23" x14ac:dyDescent="0.2">
      <c r="A2838">
        <v>51</v>
      </c>
      <c r="B2838" t="s">
        <v>131</v>
      </c>
      <c r="C2838" t="s">
        <v>132</v>
      </c>
      <c r="D2838" t="s">
        <v>82</v>
      </c>
      <c r="E2838">
        <v>16.263400000000001</v>
      </c>
      <c r="F2838">
        <v>145.12190000000001</v>
      </c>
      <c r="G2838">
        <v>-16.442778000000001</v>
      </c>
      <c r="H2838">
        <v>145.2052778</v>
      </c>
      <c r="I2838">
        <v>1180</v>
      </c>
      <c r="J2838" t="s">
        <v>6</v>
      </c>
      <c r="K2838" s="1">
        <v>29171</v>
      </c>
      <c r="L2838" t="s">
        <v>145</v>
      </c>
      <c r="M2838" t="s">
        <v>120</v>
      </c>
      <c r="N2838" t="s">
        <v>24</v>
      </c>
      <c r="O2838" t="s">
        <v>15</v>
      </c>
      <c r="P2838" t="s">
        <v>27</v>
      </c>
      <c r="Q2838">
        <v>4</v>
      </c>
      <c r="R2838">
        <v>39.74</v>
      </c>
      <c r="S2838">
        <f t="shared" si="143"/>
        <v>60900</v>
      </c>
      <c r="T2838">
        <f t="shared" si="144"/>
        <v>26040</v>
      </c>
      <c r="U2838">
        <f t="shared" si="145"/>
        <v>2.338709677419355</v>
      </c>
      <c r="V2838">
        <v>349</v>
      </c>
      <c r="W2838">
        <v>364</v>
      </c>
    </row>
    <row r="2839" spans="1:23" x14ac:dyDescent="0.2">
      <c r="A2839">
        <v>51</v>
      </c>
      <c r="B2839" t="s">
        <v>131</v>
      </c>
      <c r="C2839" t="s">
        <v>132</v>
      </c>
      <c r="D2839" t="s">
        <v>82</v>
      </c>
      <c r="E2839">
        <v>16.263400000000001</v>
      </c>
      <c r="F2839">
        <v>145.12190000000001</v>
      </c>
      <c r="G2839">
        <v>-16.442778000000001</v>
      </c>
      <c r="H2839">
        <v>145.2052778</v>
      </c>
      <c r="I2839">
        <v>1180</v>
      </c>
      <c r="J2839" t="s">
        <v>6</v>
      </c>
      <c r="K2839" s="1">
        <v>29171</v>
      </c>
      <c r="L2839" t="s">
        <v>145</v>
      </c>
      <c r="M2839" t="s">
        <v>120</v>
      </c>
      <c r="N2839" t="s">
        <v>24</v>
      </c>
      <c r="O2839" t="s">
        <v>15</v>
      </c>
      <c r="P2839" t="s">
        <v>27</v>
      </c>
      <c r="Q2839">
        <v>5</v>
      </c>
      <c r="R2839">
        <v>23.14</v>
      </c>
      <c r="S2839">
        <f t="shared" si="143"/>
        <v>60900</v>
      </c>
      <c r="T2839">
        <f t="shared" si="144"/>
        <v>26040</v>
      </c>
      <c r="U2839">
        <f t="shared" si="145"/>
        <v>2.338709677419355</v>
      </c>
      <c r="V2839">
        <v>349</v>
      </c>
      <c r="W2839">
        <v>364</v>
      </c>
    </row>
    <row r="2840" spans="1:23" x14ac:dyDescent="0.2">
      <c r="A2840">
        <v>51</v>
      </c>
      <c r="B2840" t="s">
        <v>131</v>
      </c>
      <c r="C2840" t="s">
        <v>132</v>
      </c>
      <c r="D2840" t="s">
        <v>82</v>
      </c>
      <c r="E2840">
        <v>16.263400000000001</v>
      </c>
      <c r="F2840">
        <v>145.12190000000001</v>
      </c>
      <c r="G2840">
        <v>-16.442778000000001</v>
      </c>
      <c r="H2840">
        <v>145.2052778</v>
      </c>
      <c r="I2840">
        <v>1180</v>
      </c>
      <c r="J2840" t="s">
        <v>6</v>
      </c>
      <c r="K2840" s="1">
        <v>29171</v>
      </c>
      <c r="L2840" t="s">
        <v>145</v>
      </c>
      <c r="M2840" t="s">
        <v>120</v>
      </c>
      <c r="N2840" t="s">
        <v>24</v>
      </c>
      <c r="O2840" t="s">
        <v>15</v>
      </c>
      <c r="P2840" t="s">
        <v>27</v>
      </c>
      <c r="Q2840">
        <v>6</v>
      </c>
      <c r="R2840">
        <v>25.2</v>
      </c>
      <c r="S2840">
        <f t="shared" si="143"/>
        <v>60900</v>
      </c>
      <c r="T2840">
        <f t="shared" si="144"/>
        <v>26040</v>
      </c>
      <c r="U2840">
        <f t="shared" si="145"/>
        <v>2.338709677419355</v>
      </c>
      <c r="V2840">
        <v>349</v>
      </c>
      <c r="W2840">
        <v>364</v>
      </c>
    </row>
    <row r="2841" spans="1:23" x14ac:dyDescent="0.2">
      <c r="A2841">
        <v>51</v>
      </c>
      <c r="B2841" t="s">
        <v>131</v>
      </c>
      <c r="C2841" t="s">
        <v>132</v>
      </c>
      <c r="D2841" t="s">
        <v>82</v>
      </c>
      <c r="E2841">
        <v>16.263400000000001</v>
      </c>
      <c r="F2841">
        <v>145.12190000000001</v>
      </c>
      <c r="G2841">
        <v>-16.442778000000001</v>
      </c>
      <c r="H2841">
        <v>145.2052778</v>
      </c>
      <c r="I2841">
        <v>1180</v>
      </c>
      <c r="J2841" t="s">
        <v>6</v>
      </c>
      <c r="K2841" s="1">
        <v>29171</v>
      </c>
      <c r="L2841" t="s">
        <v>145</v>
      </c>
      <c r="M2841" t="s">
        <v>120</v>
      </c>
      <c r="N2841" t="s">
        <v>24</v>
      </c>
      <c r="O2841" t="s">
        <v>15</v>
      </c>
      <c r="P2841" t="s">
        <v>27</v>
      </c>
      <c r="Q2841">
        <v>7</v>
      </c>
      <c r="R2841">
        <v>28.64</v>
      </c>
      <c r="S2841">
        <f t="shared" si="143"/>
        <v>60900</v>
      </c>
      <c r="T2841">
        <f t="shared" si="144"/>
        <v>26040</v>
      </c>
      <c r="U2841">
        <f t="shared" si="145"/>
        <v>2.338709677419355</v>
      </c>
      <c r="V2841">
        <v>349</v>
      </c>
      <c r="W2841">
        <v>364</v>
      </c>
    </row>
    <row r="2842" spans="1:23" x14ac:dyDescent="0.2">
      <c r="A2842">
        <v>51</v>
      </c>
      <c r="B2842" t="s">
        <v>131</v>
      </c>
      <c r="C2842" t="s">
        <v>132</v>
      </c>
      <c r="D2842" t="s">
        <v>82</v>
      </c>
      <c r="E2842">
        <v>16.263400000000001</v>
      </c>
      <c r="F2842">
        <v>145.12190000000001</v>
      </c>
      <c r="G2842">
        <v>-16.442778000000001</v>
      </c>
      <c r="H2842">
        <v>145.2052778</v>
      </c>
      <c r="I2842">
        <v>1180</v>
      </c>
      <c r="J2842" t="s">
        <v>6</v>
      </c>
      <c r="K2842" s="1">
        <v>29171</v>
      </c>
      <c r="L2842" t="s">
        <v>145</v>
      </c>
      <c r="M2842" t="s">
        <v>120</v>
      </c>
      <c r="N2842" t="s">
        <v>24</v>
      </c>
      <c r="O2842" t="s">
        <v>15</v>
      </c>
      <c r="P2842" t="s">
        <v>27</v>
      </c>
      <c r="Q2842">
        <v>8</v>
      </c>
      <c r="R2842">
        <v>24.56</v>
      </c>
      <c r="S2842">
        <f t="shared" si="143"/>
        <v>60900</v>
      </c>
      <c r="T2842">
        <f t="shared" si="144"/>
        <v>26040</v>
      </c>
      <c r="U2842">
        <f t="shared" si="145"/>
        <v>2.338709677419355</v>
      </c>
      <c r="V2842">
        <v>349</v>
      </c>
      <c r="W2842">
        <v>364</v>
      </c>
    </row>
    <row r="2843" spans="1:23" x14ac:dyDescent="0.2">
      <c r="A2843">
        <v>51</v>
      </c>
      <c r="B2843" t="s">
        <v>131</v>
      </c>
      <c r="C2843" t="s">
        <v>132</v>
      </c>
      <c r="D2843" t="s">
        <v>82</v>
      </c>
      <c r="E2843">
        <v>16.263400000000001</v>
      </c>
      <c r="F2843">
        <v>145.12190000000001</v>
      </c>
      <c r="G2843">
        <v>-16.442778000000001</v>
      </c>
      <c r="H2843">
        <v>145.2052778</v>
      </c>
      <c r="I2843">
        <v>1180</v>
      </c>
      <c r="J2843" t="s">
        <v>6</v>
      </c>
      <c r="K2843" s="1">
        <v>29171</v>
      </c>
      <c r="L2843" t="s">
        <v>145</v>
      </c>
      <c r="M2843" t="s">
        <v>120</v>
      </c>
      <c r="N2843" t="s">
        <v>24</v>
      </c>
      <c r="O2843" t="s">
        <v>15</v>
      </c>
      <c r="P2843" t="s">
        <v>27</v>
      </c>
      <c r="Q2843">
        <v>9</v>
      </c>
      <c r="R2843">
        <v>23.44</v>
      </c>
      <c r="S2843">
        <f t="shared" si="143"/>
        <v>60900</v>
      </c>
      <c r="T2843">
        <f t="shared" si="144"/>
        <v>26040</v>
      </c>
      <c r="U2843">
        <f t="shared" si="145"/>
        <v>2.338709677419355</v>
      </c>
      <c r="V2843">
        <v>349</v>
      </c>
      <c r="W2843">
        <v>364</v>
      </c>
    </row>
    <row r="2844" spans="1:23" x14ac:dyDescent="0.2">
      <c r="A2844">
        <v>51</v>
      </c>
      <c r="B2844" t="s">
        <v>131</v>
      </c>
      <c r="C2844" t="s">
        <v>132</v>
      </c>
      <c r="D2844" t="s">
        <v>82</v>
      </c>
      <c r="E2844">
        <v>16.263400000000001</v>
      </c>
      <c r="F2844">
        <v>145.12190000000001</v>
      </c>
      <c r="G2844">
        <v>-16.442778000000001</v>
      </c>
      <c r="H2844">
        <v>145.2052778</v>
      </c>
      <c r="I2844">
        <v>1180</v>
      </c>
      <c r="J2844" t="s">
        <v>6</v>
      </c>
      <c r="K2844" s="1">
        <v>29171</v>
      </c>
      <c r="L2844" t="s">
        <v>145</v>
      </c>
      <c r="M2844" t="s">
        <v>120</v>
      </c>
      <c r="N2844" t="s">
        <v>24</v>
      </c>
      <c r="O2844" t="s">
        <v>15</v>
      </c>
      <c r="P2844" t="s">
        <v>27</v>
      </c>
      <c r="Q2844">
        <v>10</v>
      </c>
      <c r="R2844">
        <v>25.51</v>
      </c>
      <c r="S2844">
        <f t="shared" si="143"/>
        <v>60900</v>
      </c>
      <c r="T2844">
        <f t="shared" si="144"/>
        <v>26040</v>
      </c>
      <c r="U2844">
        <f t="shared" si="145"/>
        <v>2.338709677419355</v>
      </c>
      <c r="V2844">
        <v>349</v>
      </c>
      <c r="W2844">
        <v>364</v>
      </c>
    </row>
    <row r="2845" spans="1:23" x14ac:dyDescent="0.2">
      <c r="A2845">
        <v>51</v>
      </c>
      <c r="B2845" t="s">
        <v>131</v>
      </c>
      <c r="C2845" t="s">
        <v>132</v>
      </c>
      <c r="D2845" t="s">
        <v>82</v>
      </c>
      <c r="E2845">
        <v>16.263400000000001</v>
      </c>
      <c r="F2845">
        <v>145.12190000000001</v>
      </c>
      <c r="G2845">
        <v>-16.442778000000001</v>
      </c>
      <c r="H2845">
        <v>145.2052778</v>
      </c>
      <c r="I2845">
        <v>1180</v>
      </c>
      <c r="J2845" t="s">
        <v>6</v>
      </c>
      <c r="K2845" s="1">
        <v>29171</v>
      </c>
      <c r="L2845" t="s">
        <v>145</v>
      </c>
      <c r="M2845" t="s">
        <v>120</v>
      </c>
      <c r="N2845" t="s">
        <v>24</v>
      </c>
      <c r="O2845" t="s">
        <v>18</v>
      </c>
      <c r="P2845" t="s">
        <v>27</v>
      </c>
      <c r="Q2845">
        <v>1</v>
      </c>
      <c r="R2845">
        <v>14.22</v>
      </c>
      <c r="S2845">
        <f t="shared" si="143"/>
        <v>60900</v>
      </c>
      <c r="T2845">
        <f t="shared" si="144"/>
        <v>26040</v>
      </c>
      <c r="U2845">
        <f t="shared" si="145"/>
        <v>2.338709677419355</v>
      </c>
      <c r="V2845">
        <v>349</v>
      </c>
      <c r="W2845">
        <v>364</v>
      </c>
    </row>
    <row r="2846" spans="1:23" x14ac:dyDescent="0.2">
      <c r="A2846">
        <v>51</v>
      </c>
      <c r="B2846" t="s">
        <v>131</v>
      </c>
      <c r="C2846" t="s">
        <v>132</v>
      </c>
      <c r="D2846" t="s">
        <v>82</v>
      </c>
      <c r="E2846">
        <v>16.263400000000001</v>
      </c>
      <c r="F2846">
        <v>145.12190000000001</v>
      </c>
      <c r="G2846">
        <v>-16.442778000000001</v>
      </c>
      <c r="H2846">
        <v>145.2052778</v>
      </c>
      <c r="I2846">
        <v>1180</v>
      </c>
      <c r="J2846" t="s">
        <v>6</v>
      </c>
      <c r="K2846" s="1">
        <v>29171</v>
      </c>
      <c r="L2846" t="s">
        <v>145</v>
      </c>
      <c r="M2846" t="s">
        <v>120</v>
      </c>
      <c r="N2846" t="s">
        <v>24</v>
      </c>
      <c r="O2846" t="s">
        <v>18</v>
      </c>
      <c r="P2846" t="s">
        <v>27</v>
      </c>
      <c r="Q2846">
        <v>2</v>
      </c>
      <c r="R2846">
        <v>15.02</v>
      </c>
      <c r="S2846">
        <f t="shared" si="143"/>
        <v>60900</v>
      </c>
      <c r="T2846">
        <f t="shared" si="144"/>
        <v>26040</v>
      </c>
      <c r="U2846">
        <f t="shared" si="145"/>
        <v>2.338709677419355</v>
      </c>
      <c r="V2846">
        <v>349</v>
      </c>
      <c r="W2846">
        <v>364</v>
      </c>
    </row>
    <row r="2847" spans="1:23" x14ac:dyDescent="0.2">
      <c r="A2847">
        <v>51</v>
      </c>
      <c r="B2847" t="s">
        <v>131</v>
      </c>
      <c r="C2847" t="s">
        <v>132</v>
      </c>
      <c r="D2847" t="s">
        <v>82</v>
      </c>
      <c r="E2847">
        <v>16.263400000000001</v>
      </c>
      <c r="F2847">
        <v>145.12190000000001</v>
      </c>
      <c r="G2847">
        <v>-16.442778000000001</v>
      </c>
      <c r="H2847">
        <v>145.2052778</v>
      </c>
      <c r="I2847">
        <v>1180</v>
      </c>
      <c r="J2847" t="s">
        <v>6</v>
      </c>
      <c r="K2847" s="1">
        <v>29171</v>
      </c>
      <c r="L2847" t="s">
        <v>145</v>
      </c>
      <c r="M2847" t="s">
        <v>120</v>
      </c>
      <c r="N2847" t="s">
        <v>24</v>
      </c>
      <c r="O2847" t="s">
        <v>18</v>
      </c>
      <c r="P2847" t="s">
        <v>27</v>
      </c>
      <c r="Q2847">
        <v>3</v>
      </c>
      <c r="R2847">
        <v>15.02</v>
      </c>
      <c r="S2847">
        <f t="shared" si="143"/>
        <v>60900</v>
      </c>
      <c r="T2847">
        <f t="shared" si="144"/>
        <v>26040</v>
      </c>
      <c r="U2847">
        <f t="shared" si="145"/>
        <v>2.338709677419355</v>
      </c>
      <c r="V2847">
        <v>349</v>
      </c>
      <c r="W2847">
        <v>364</v>
      </c>
    </row>
    <row r="2848" spans="1:23" x14ac:dyDescent="0.2">
      <c r="A2848">
        <v>51</v>
      </c>
      <c r="B2848" t="s">
        <v>131</v>
      </c>
      <c r="C2848" t="s">
        <v>132</v>
      </c>
      <c r="D2848" t="s">
        <v>82</v>
      </c>
      <c r="E2848">
        <v>16.263400000000001</v>
      </c>
      <c r="F2848">
        <v>145.12190000000001</v>
      </c>
      <c r="G2848">
        <v>-16.442778000000001</v>
      </c>
      <c r="H2848">
        <v>145.2052778</v>
      </c>
      <c r="I2848">
        <v>1180</v>
      </c>
      <c r="J2848" t="s">
        <v>6</v>
      </c>
      <c r="K2848" s="1">
        <v>29171</v>
      </c>
      <c r="L2848" t="s">
        <v>145</v>
      </c>
      <c r="M2848" t="s">
        <v>120</v>
      </c>
      <c r="N2848" t="s">
        <v>24</v>
      </c>
      <c r="O2848" t="s">
        <v>18</v>
      </c>
      <c r="P2848" t="s">
        <v>27</v>
      </c>
      <c r="Q2848">
        <v>4</v>
      </c>
      <c r="R2848">
        <v>12.5</v>
      </c>
      <c r="S2848">
        <f t="shared" si="143"/>
        <v>60900</v>
      </c>
      <c r="T2848">
        <f t="shared" si="144"/>
        <v>26040</v>
      </c>
      <c r="U2848">
        <f t="shared" si="145"/>
        <v>2.338709677419355</v>
      </c>
      <c r="V2848">
        <v>349</v>
      </c>
      <c r="W2848">
        <v>364</v>
      </c>
    </row>
    <row r="2849" spans="1:23" x14ac:dyDescent="0.2">
      <c r="A2849">
        <v>51</v>
      </c>
      <c r="B2849" t="s">
        <v>131</v>
      </c>
      <c r="C2849" t="s">
        <v>132</v>
      </c>
      <c r="D2849" t="s">
        <v>82</v>
      </c>
      <c r="E2849">
        <v>16.263400000000001</v>
      </c>
      <c r="F2849">
        <v>145.12190000000001</v>
      </c>
      <c r="G2849">
        <v>-16.442778000000001</v>
      </c>
      <c r="H2849">
        <v>145.2052778</v>
      </c>
      <c r="I2849">
        <v>1180</v>
      </c>
      <c r="J2849" t="s">
        <v>6</v>
      </c>
      <c r="K2849" s="1">
        <v>29171</v>
      </c>
      <c r="L2849" t="s">
        <v>145</v>
      </c>
      <c r="M2849" t="s">
        <v>120</v>
      </c>
      <c r="N2849" t="s">
        <v>24</v>
      </c>
      <c r="O2849" t="s">
        <v>18</v>
      </c>
      <c r="P2849" t="s">
        <v>27</v>
      </c>
      <c r="Q2849">
        <v>5</v>
      </c>
      <c r="R2849">
        <v>13.05</v>
      </c>
      <c r="S2849">
        <f t="shared" si="143"/>
        <v>60900</v>
      </c>
      <c r="T2849">
        <f t="shared" si="144"/>
        <v>26040</v>
      </c>
      <c r="U2849">
        <f t="shared" si="145"/>
        <v>2.338709677419355</v>
      </c>
      <c r="V2849">
        <v>349</v>
      </c>
      <c r="W2849">
        <v>364</v>
      </c>
    </row>
    <row r="2850" spans="1:23" x14ac:dyDescent="0.2">
      <c r="A2850">
        <v>51</v>
      </c>
      <c r="B2850" t="s">
        <v>131</v>
      </c>
      <c r="C2850" t="s">
        <v>132</v>
      </c>
      <c r="D2850" t="s">
        <v>82</v>
      </c>
      <c r="E2850">
        <v>16.263400000000001</v>
      </c>
      <c r="F2850">
        <v>145.12190000000001</v>
      </c>
      <c r="G2850">
        <v>-16.442778000000001</v>
      </c>
      <c r="H2850">
        <v>145.2052778</v>
      </c>
      <c r="I2850">
        <v>1180</v>
      </c>
      <c r="J2850" t="s">
        <v>6</v>
      </c>
      <c r="K2850" s="1">
        <v>29171</v>
      </c>
      <c r="L2850" t="s">
        <v>145</v>
      </c>
      <c r="M2850" t="s">
        <v>120</v>
      </c>
      <c r="N2850" t="s">
        <v>24</v>
      </c>
      <c r="O2850" t="s">
        <v>18</v>
      </c>
      <c r="P2850" t="s">
        <v>27</v>
      </c>
      <c r="Q2850">
        <v>6</v>
      </c>
      <c r="R2850">
        <v>13.31</v>
      </c>
      <c r="S2850">
        <f t="shared" si="143"/>
        <v>60900</v>
      </c>
      <c r="T2850">
        <f t="shared" si="144"/>
        <v>26040</v>
      </c>
      <c r="U2850">
        <f t="shared" si="145"/>
        <v>2.338709677419355</v>
      </c>
      <c r="V2850">
        <v>349</v>
      </c>
      <c r="W2850">
        <v>364</v>
      </c>
    </row>
    <row r="2851" spans="1:23" x14ac:dyDescent="0.2">
      <c r="A2851">
        <v>51</v>
      </c>
      <c r="B2851" t="s">
        <v>131</v>
      </c>
      <c r="C2851" t="s">
        <v>132</v>
      </c>
      <c r="D2851" t="s">
        <v>82</v>
      </c>
      <c r="E2851">
        <v>16.263400000000001</v>
      </c>
      <c r="F2851">
        <v>145.12190000000001</v>
      </c>
      <c r="G2851">
        <v>-16.442778000000001</v>
      </c>
      <c r="H2851">
        <v>145.2052778</v>
      </c>
      <c r="I2851">
        <v>1180</v>
      </c>
      <c r="J2851" t="s">
        <v>6</v>
      </c>
      <c r="K2851" s="1">
        <v>29171</v>
      </c>
      <c r="L2851" t="s">
        <v>145</v>
      </c>
      <c r="M2851" t="s">
        <v>120</v>
      </c>
      <c r="N2851" t="s">
        <v>24</v>
      </c>
      <c r="O2851" t="s">
        <v>18</v>
      </c>
      <c r="P2851" t="s">
        <v>27</v>
      </c>
      <c r="Q2851">
        <v>7</v>
      </c>
      <c r="R2851">
        <v>12.6</v>
      </c>
      <c r="S2851">
        <f t="shared" si="143"/>
        <v>60900</v>
      </c>
      <c r="T2851">
        <f t="shared" si="144"/>
        <v>26040</v>
      </c>
      <c r="U2851">
        <f t="shared" si="145"/>
        <v>2.338709677419355</v>
      </c>
      <c r="V2851">
        <v>349</v>
      </c>
      <c r="W2851">
        <v>364</v>
      </c>
    </row>
    <row r="2852" spans="1:23" x14ac:dyDescent="0.2">
      <c r="A2852">
        <v>51</v>
      </c>
      <c r="B2852" t="s">
        <v>131</v>
      </c>
      <c r="C2852" t="s">
        <v>132</v>
      </c>
      <c r="D2852" t="s">
        <v>82</v>
      </c>
      <c r="E2852">
        <v>16.263400000000001</v>
      </c>
      <c r="F2852">
        <v>145.12190000000001</v>
      </c>
      <c r="G2852">
        <v>-16.442778000000001</v>
      </c>
      <c r="H2852">
        <v>145.2052778</v>
      </c>
      <c r="I2852">
        <v>1180</v>
      </c>
      <c r="J2852" t="s">
        <v>6</v>
      </c>
      <c r="K2852" s="1">
        <v>29171</v>
      </c>
      <c r="L2852" t="s">
        <v>145</v>
      </c>
      <c r="M2852" t="s">
        <v>120</v>
      </c>
      <c r="N2852" t="s">
        <v>24</v>
      </c>
      <c r="O2852" t="s">
        <v>18</v>
      </c>
      <c r="P2852" t="s">
        <v>27</v>
      </c>
      <c r="Q2852">
        <v>8</v>
      </c>
      <c r="R2852">
        <v>13.32</v>
      </c>
      <c r="S2852">
        <f t="shared" si="143"/>
        <v>60900</v>
      </c>
      <c r="T2852">
        <f t="shared" si="144"/>
        <v>26040</v>
      </c>
      <c r="U2852">
        <f t="shared" si="145"/>
        <v>2.338709677419355</v>
      </c>
      <c r="V2852">
        <v>349</v>
      </c>
      <c r="W2852">
        <v>364</v>
      </c>
    </row>
    <row r="2853" spans="1:23" x14ac:dyDescent="0.2">
      <c r="A2853">
        <v>51</v>
      </c>
      <c r="B2853" t="s">
        <v>131</v>
      </c>
      <c r="C2853" t="s">
        <v>132</v>
      </c>
      <c r="D2853" t="s">
        <v>82</v>
      </c>
      <c r="E2853">
        <v>16.263400000000001</v>
      </c>
      <c r="F2853">
        <v>145.12190000000001</v>
      </c>
      <c r="G2853">
        <v>-16.442778000000001</v>
      </c>
      <c r="H2853">
        <v>145.2052778</v>
      </c>
      <c r="I2853">
        <v>1180</v>
      </c>
      <c r="J2853" t="s">
        <v>6</v>
      </c>
      <c r="K2853" s="1">
        <v>29171</v>
      </c>
      <c r="L2853" t="s">
        <v>145</v>
      </c>
      <c r="M2853" t="s">
        <v>120</v>
      </c>
      <c r="N2853" t="s">
        <v>24</v>
      </c>
      <c r="O2853" t="s">
        <v>18</v>
      </c>
      <c r="P2853" t="s">
        <v>27</v>
      </c>
      <c r="Q2853">
        <v>9</v>
      </c>
      <c r="R2853">
        <v>13.38</v>
      </c>
      <c r="S2853">
        <f t="shared" si="143"/>
        <v>60900</v>
      </c>
      <c r="T2853">
        <f t="shared" si="144"/>
        <v>26040</v>
      </c>
      <c r="U2853">
        <f t="shared" si="145"/>
        <v>2.338709677419355</v>
      </c>
      <c r="V2853">
        <v>349</v>
      </c>
      <c r="W2853">
        <v>364</v>
      </c>
    </row>
    <row r="2854" spans="1:23" x14ac:dyDescent="0.2">
      <c r="A2854">
        <v>51</v>
      </c>
      <c r="B2854" t="s">
        <v>131</v>
      </c>
      <c r="C2854" t="s">
        <v>132</v>
      </c>
      <c r="D2854" t="s">
        <v>82</v>
      </c>
      <c r="E2854">
        <v>16.263400000000001</v>
      </c>
      <c r="F2854">
        <v>145.12190000000001</v>
      </c>
      <c r="G2854">
        <v>-16.442778000000001</v>
      </c>
      <c r="H2854">
        <v>145.2052778</v>
      </c>
      <c r="I2854">
        <v>1180</v>
      </c>
      <c r="J2854" t="s">
        <v>6</v>
      </c>
      <c r="K2854" s="1">
        <v>29171</v>
      </c>
      <c r="L2854" t="s">
        <v>145</v>
      </c>
      <c r="M2854" t="s">
        <v>120</v>
      </c>
      <c r="N2854" t="s">
        <v>24</v>
      </c>
      <c r="O2854" t="s">
        <v>18</v>
      </c>
      <c r="P2854" t="s">
        <v>27</v>
      </c>
      <c r="Q2854">
        <v>10</v>
      </c>
      <c r="R2854">
        <v>14.92</v>
      </c>
      <c r="S2854">
        <f t="shared" si="143"/>
        <v>60900</v>
      </c>
      <c r="T2854">
        <f t="shared" si="144"/>
        <v>26040</v>
      </c>
      <c r="U2854">
        <f t="shared" si="145"/>
        <v>2.338709677419355</v>
      </c>
      <c r="V2854">
        <v>349</v>
      </c>
      <c r="W2854">
        <v>364</v>
      </c>
    </row>
    <row r="2855" spans="1:23" hidden="1" x14ac:dyDescent="0.2">
      <c r="A2855">
        <v>52</v>
      </c>
      <c r="B2855" t="s">
        <v>131</v>
      </c>
      <c r="C2855" t="s">
        <v>132</v>
      </c>
      <c r="D2855" t="s">
        <v>97</v>
      </c>
      <c r="E2855">
        <v>17.43</v>
      </c>
      <c r="F2855">
        <v>145.31</v>
      </c>
      <c r="G2855" s="2">
        <v>-17.716670000000001</v>
      </c>
      <c r="H2855" s="2">
        <v>145.51667</v>
      </c>
      <c r="I2855">
        <v>850</v>
      </c>
      <c r="J2855" t="s">
        <v>6</v>
      </c>
      <c r="K2855" s="1">
        <v>32336</v>
      </c>
      <c r="L2855" t="s">
        <v>146</v>
      </c>
      <c r="M2855" t="s">
        <v>51</v>
      </c>
      <c r="N2855" t="s">
        <v>14</v>
      </c>
      <c r="O2855" t="s">
        <v>15</v>
      </c>
      <c r="P2855" t="s">
        <v>27</v>
      </c>
      <c r="Q2855">
        <v>1</v>
      </c>
      <c r="R2855">
        <v>12.09</v>
      </c>
      <c r="S2855">
        <f>202*285</f>
        <v>57570</v>
      </c>
      <c r="T2855">
        <f>275*98</f>
        <v>26950</v>
      </c>
      <c r="U2855">
        <f t="shared" si="145"/>
        <v>2.1361781076066793</v>
      </c>
      <c r="V2855">
        <v>330</v>
      </c>
      <c r="W2855">
        <v>330</v>
      </c>
    </row>
    <row r="2856" spans="1:23" hidden="1" x14ac:dyDescent="0.2">
      <c r="A2856">
        <v>52</v>
      </c>
      <c r="B2856" t="s">
        <v>131</v>
      </c>
      <c r="C2856" t="s">
        <v>132</v>
      </c>
      <c r="D2856" t="s">
        <v>97</v>
      </c>
      <c r="E2856">
        <v>17.43</v>
      </c>
      <c r="F2856">
        <v>145.31</v>
      </c>
      <c r="G2856" s="2">
        <v>-17.716670000000001</v>
      </c>
      <c r="H2856" s="2">
        <v>145.51667</v>
      </c>
      <c r="I2856">
        <v>850</v>
      </c>
      <c r="J2856" t="s">
        <v>6</v>
      </c>
      <c r="K2856" s="1">
        <v>32336</v>
      </c>
      <c r="L2856" t="s">
        <v>146</v>
      </c>
      <c r="M2856" t="s">
        <v>51</v>
      </c>
      <c r="N2856" t="s">
        <v>14</v>
      </c>
      <c r="O2856" t="s">
        <v>15</v>
      </c>
      <c r="P2856" t="s">
        <v>27</v>
      </c>
      <c r="Q2856">
        <v>2</v>
      </c>
      <c r="R2856">
        <v>14.41</v>
      </c>
      <c r="S2856">
        <f t="shared" ref="S2856:S2908" si="146">202*285</f>
        <v>57570</v>
      </c>
      <c r="T2856">
        <f t="shared" ref="T2856:T2908" si="147">275*98</f>
        <v>26950</v>
      </c>
      <c r="U2856">
        <f t="shared" ref="U2856:U2909" si="148">S2856/T2856</f>
        <v>2.1361781076066793</v>
      </c>
      <c r="V2856">
        <v>330</v>
      </c>
      <c r="W2856">
        <v>330</v>
      </c>
    </row>
    <row r="2857" spans="1:23" hidden="1" x14ac:dyDescent="0.2">
      <c r="A2857">
        <v>52</v>
      </c>
      <c r="B2857" t="s">
        <v>131</v>
      </c>
      <c r="C2857" t="s">
        <v>132</v>
      </c>
      <c r="D2857" t="s">
        <v>97</v>
      </c>
      <c r="E2857">
        <v>17.43</v>
      </c>
      <c r="F2857">
        <v>145.31</v>
      </c>
      <c r="G2857" s="2">
        <v>-17.716670000000001</v>
      </c>
      <c r="H2857" s="2">
        <v>145.51667</v>
      </c>
      <c r="I2857">
        <v>850</v>
      </c>
      <c r="J2857" t="s">
        <v>6</v>
      </c>
      <c r="K2857" s="1">
        <v>32336</v>
      </c>
      <c r="L2857" t="s">
        <v>146</v>
      </c>
      <c r="M2857" t="s">
        <v>51</v>
      </c>
      <c r="N2857" t="s">
        <v>14</v>
      </c>
      <c r="O2857" t="s">
        <v>15</v>
      </c>
      <c r="P2857" t="s">
        <v>27</v>
      </c>
      <c r="Q2857">
        <v>3</v>
      </c>
      <c r="R2857">
        <v>14.54</v>
      </c>
      <c r="S2857">
        <f t="shared" si="146"/>
        <v>57570</v>
      </c>
      <c r="T2857">
        <f t="shared" si="147"/>
        <v>26950</v>
      </c>
      <c r="U2857">
        <f t="shared" si="148"/>
        <v>2.1361781076066793</v>
      </c>
      <c r="V2857">
        <v>330</v>
      </c>
      <c r="W2857">
        <v>330</v>
      </c>
    </row>
    <row r="2858" spans="1:23" hidden="1" x14ac:dyDescent="0.2">
      <c r="A2858">
        <v>52</v>
      </c>
      <c r="B2858" t="s">
        <v>131</v>
      </c>
      <c r="C2858" t="s">
        <v>132</v>
      </c>
      <c r="D2858" t="s">
        <v>97</v>
      </c>
      <c r="E2858">
        <v>17.43</v>
      </c>
      <c r="F2858">
        <v>145.31</v>
      </c>
      <c r="G2858" s="2">
        <v>-17.716670000000001</v>
      </c>
      <c r="H2858" s="2">
        <v>145.51667</v>
      </c>
      <c r="I2858">
        <v>850</v>
      </c>
      <c r="J2858" t="s">
        <v>6</v>
      </c>
      <c r="K2858" s="1">
        <v>32336</v>
      </c>
      <c r="L2858" t="s">
        <v>146</v>
      </c>
      <c r="M2858" t="s">
        <v>51</v>
      </c>
      <c r="N2858" t="s">
        <v>14</v>
      </c>
      <c r="O2858" t="s">
        <v>15</v>
      </c>
      <c r="P2858" t="s">
        <v>27</v>
      </c>
      <c r="Q2858">
        <v>4</v>
      </c>
      <c r="R2858">
        <v>19.75</v>
      </c>
      <c r="S2858">
        <f t="shared" si="146"/>
        <v>57570</v>
      </c>
      <c r="T2858">
        <f t="shared" si="147"/>
        <v>26950</v>
      </c>
      <c r="U2858">
        <f t="shared" si="148"/>
        <v>2.1361781076066793</v>
      </c>
      <c r="V2858">
        <v>330</v>
      </c>
      <c r="W2858">
        <v>330</v>
      </c>
    </row>
    <row r="2859" spans="1:23" hidden="1" x14ac:dyDescent="0.2">
      <c r="A2859">
        <v>52</v>
      </c>
      <c r="B2859" t="s">
        <v>131</v>
      </c>
      <c r="C2859" t="s">
        <v>132</v>
      </c>
      <c r="D2859" t="s">
        <v>97</v>
      </c>
      <c r="E2859">
        <v>17.43</v>
      </c>
      <c r="F2859">
        <v>145.31</v>
      </c>
      <c r="G2859" s="2">
        <v>-17.716670000000001</v>
      </c>
      <c r="H2859" s="2">
        <v>145.51667</v>
      </c>
      <c r="I2859">
        <v>850</v>
      </c>
      <c r="J2859" t="s">
        <v>6</v>
      </c>
      <c r="K2859" s="1">
        <v>32336</v>
      </c>
      <c r="L2859" t="s">
        <v>146</v>
      </c>
      <c r="M2859" t="s">
        <v>51</v>
      </c>
      <c r="N2859" t="s">
        <v>14</v>
      </c>
      <c r="O2859" t="s">
        <v>15</v>
      </c>
      <c r="P2859" t="s">
        <v>27</v>
      </c>
      <c r="Q2859">
        <v>5</v>
      </c>
      <c r="R2859">
        <v>19.440000000000001</v>
      </c>
      <c r="S2859">
        <f t="shared" si="146"/>
        <v>57570</v>
      </c>
      <c r="T2859">
        <f t="shared" si="147"/>
        <v>26950</v>
      </c>
      <c r="U2859">
        <f t="shared" si="148"/>
        <v>2.1361781076066793</v>
      </c>
      <c r="V2859">
        <v>330</v>
      </c>
      <c r="W2859">
        <v>330</v>
      </c>
    </row>
    <row r="2860" spans="1:23" hidden="1" x14ac:dyDescent="0.2">
      <c r="A2860">
        <v>52</v>
      </c>
      <c r="B2860" t="s">
        <v>131</v>
      </c>
      <c r="C2860" t="s">
        <v>132</v>
      </c>
      <c r="D2860" t="s">
        <v>97</v>
      </c>
      <c r="E2860">
        <v>17.43</v>
      </c>
      <c r="F2860">
        <v>145.31</v>
      </c>
      <c r="G2860" s="2">
        <v>-17.716670000000001</v>
      </c>
      <c r="H2860" s="2">
        <v>145.51667</v>
      </c>
      <c r="I2860">
        <v>850</v>
      </c>
      <c r="J2860" t="s">
        <v>6</v>
      </c>
      <c r="K2860" s="1">
        <v>32336</v>
      </c>
      <c r="L2860" t="s">
        <v>146</v>
      </c>
      <c r="M2860" t="s">
        <v>51</v>
      </c>
      <c r="N2860" t="s">
        <v>14</v>
      </c>
      <c r="O2860" t="s">
        <v>15</v>
      </c>
      <c r="P2860" t="s">
        <v>27</v>
      </c>
      <c r="Q2860">
        <v>6</v>
      </c>
      <c r="R2860">
        <v>15.97</v>
      </c>
      <c r="S2860">
        <f t="shared" si="146"/>
        <v>57570</v>
      </c>
      <c r="T2860">
        <f t="shared" si="147"/>
        <v>26950</v>
      </c>
      <c r="U2860">
        <f t="shared" si="148"/>
        <v>2.1361781076066793</v>
      </c>
      <c r="V2860">
        <v>330</v>
      </c>
      <c r="W2860">
        <v>330</v>
      </c>
    </row>
    <row r="2861" spans="1:23" hidden="1" x14ac:dyDescent="0.2">
      <c r="A2861">
        <v>52</v>
      </c>
      <c r="B2861" t="s">
        <v>131</v>
      </c>
      <c r="C2861" t="s">
        <v>132</v>
      </c>
      <c r="D2861" t="s">
        <v>97</v>
      </c>
      <c r="E2861">
        <v>17.43</v>
      </c>
      <c r="F2861">
        <v>145.31</v>
      </c>
      <c r="G2861" s="2">
        <v>-17.716670000000001</v>
      </c>
      <c r="H2861" s="2">
        <v>145.51667</v>
      </c>
      <c r="I2861">
        <v>850</v>
      </c>
      <c r="J2861" t="s">
        <v>6</v>
      </c>
      <c r="K2861" s="1">
        <v>32336</v>
      </c>
      <c r="L2861" t="s">
        <v>146</v>
      </c>
      <c r="M2861" t="s">
        <v>51</v>
      </c>
      <c r="N2861" t="s">
        <v>14</v>
      </c>
      <c r="O2861" t="s">
        <v>16</v>
      </c>
      <c r="P2861" t="s">
        <v>27</v>
      </c>
      <c r="Q2861">
        <v>1</v>
      </c>
      <c r="R2861">
        <v>13.69</v>
      </c>
      <c r="S2861">
        <f t="shared" si="146"/>
        <v>57570</v>
      </c>
      <c r="T2861">
        <f t="shared" si="147"/>
        <v>26950</v>
      </c>
      <c r="U2861">
        <f t="shared" si="148"/>
        <v>2.1361781076066793</v>
      </c>
      <c r="V2861">
        <v>330</v>
      </c>
      <c r="W2861">
        <v>330</v>
      </c>
    </row>
    <row r="2862" spans="1:23" hidden="1" x14ac:dyDescent="0.2">
      <c r="A2862">
        <v>52</v>
      </c>
      <c r="B2862" t="s">
        <v>131</v>
      </c>
      <c r="C2862" t="s">
        <v>132</v>
      </c>
      <c r="D2862" t="s">
        <v>97</v>
      </c>
      <c r="E2862">
        <v>17.43</v>
      </c>
      <c r="F2862">
        <v>145.31</v>
      </c>
      <c r="G2862" s="2">
        <v>-17.716670000000001</v>
      </c>
      <c r="H2862" s="2">
        <v>145.51667</v>
      </c>
      <c r="I2862">
        <v>850</v>
      </c>
      <c r="J2862" t="s">
        <v>6</v>
      </c>
      <c r="K2862" s="1">
        <v>32336</v>
      </c>
      <c r="L2862" t="s">
        <v>146</v>
      </c>
      <c r="M2862" t="s">
        <v>51</v>
      </c>
      <c r="N2862" t="s">
        <v>14</v>
      </c>
      <c r="O2862" t="s">
        <v>16</v>
      </c>
      <c r="P2862" t="s">
        <v>27</v>
      </c>
      <c r="Q2862">
        <v>2</v>
      </c>
      <c r="R2862">
        <v>11.34</v>
      </c>
      <c r="S2862">
        <f t="shared" si="146"/>
        <v>57570</v>
      </c>
      <c r="T2862">
        <f t="shared" si="147"/>
        <v>26950</v>
      </c>
      <c r="U2862">
        <f t="shared" si="148"/>
        <v>2.1361781076066793</v>
      </c>
      <c r="V2862">
        <v>330</v>
      </c>
      <c r="W2862">
        <v>330</v>
      </c>
    </row>
    <row r="2863" spans="1:23" hidden="1" x14ac:dyDescent="0.2">
      <c r="A2863">
        <v>52</v>
      </c>
      <c r="B2863" t="s">
        <v>131</v>
      </c>
      <c r="C2863" t="s">
        <v>132</v>
      </c>
      <c r="D2863" t="s">
        <v>97</v>
      </c>
      <c r="E2863">
        <v>17.43</v>
      </c>
      <c r="F2863">
        <v>145.31</v>
      </c>
      <c r="G2863" s="2">
        <v>-17.716670000000001</v>
      </c>
      <c r="H2863" s="2">
        <v>145.51667</v>
      </c>
      <c r="I2863">
        <v>850</v>
      </c>
      <c r="J2863" t="s">
        <v>6</v>
      </c>
      <c r="K2863" s="1">
        <v>32336</v>
      </c>
      <c r="L2863" t="s">
        <v>146</v>
      </c>
      <c r="M2863" t="s">
        <v>51</v>
      </c>
      <c r="N2863" t="s">
        <v>14</v>
      </c>
      <c r="O2863" t="s">
        <v>16</v>
      </c>
      <c r="P2863" t="s">
        <v>27</v>
      </c>
      <c r="Q2863">
        <v>3</v>
      </c>
      <c r="R2863">
        <v>11.09</v>
      </c>
      <c r="S2863">
        <f t="shared" si="146"/>
        <v>57570</v>
      </c>
      <c r="T2863">
        <f t="shared" si="147"/>
        <v>26950</v>
      </c>
      <c r="U2863">
        <f t="shared" si="148"/>
        <v>2.1361781076066793</v>
      </c>
      <c r="V2863">
        <v>330</v>
      </c>
      <c r="W2863">
        <v>330</v>
      </c>
    </row>
    <row r="2864" spans="1:23" hidden="1" x14ac:dyDescent="0.2">
      <c r="A2864">
        <v>52</v>
      </c>
      <c r="B2864" t="s">
        <v>131</v>
      </c>
      <c r="C2864" t="s">
        <v>132</v>
      </c>
      <c r="D2864" t="s">
        <v>97</v>
      </c>
      <c r="E2864">
        <v>17.43</v>
      </c>
      <c r="F2864">
        <v>145.31</v>
      </c>
      <c r="G2864" s="2">
        <v>-17.716670000000001</v>
      </c>
      <c r="H2864" s="2">
        <v>145.51667</v>
      </c>
      <c r="I2864">
        <v>850</v>
      </c>
      <c r="J2864" t="s">
        <v>6</v>
      </c>
      <c r="K2864" s="1">
        <v>32336</v>
      </c>
      <c r="L2864" t="s">
        <v>146</v>
      </c>
      <c r="M2864" t="s">
        <v>51</v>
      </c>
      <c r="N2864" t="s">
        <v>14</v>
      </c>
      <c r="O2864" t="s">
        <v>16</v>
      </c>
      <c r="P2864" t="s">
        <v>27</v>
      </c>
      <c r="Q2864">
        <v>4</v>
      </c>
      <c r="R2864">
        <v>14.57</v>
      </c>
      <c r="S2864">
        <f t="shared" si="146"/>
        <v>57570</v>
      </c>
      <c r="T2864">
        <f t="shared" si="147"/>
        <v>26950</v>
      </c>
      <c r="U2864">
        <f t="shared" si="148"/>
        <v>2.1361781076066793</v>
      </c>
      <c r="V2864">
        <v>330</v>
      </c>
      <c r="W2864">
        <v>330</v>
      </c>
    </row>
    <row r="2865" spans="1:23" hidden="1" x14ac:dyDescent="0.2">
      <c r="A2865">
        <v>52</v>
      </c>
      <c r="B2865" t="s">
        <v>131</v>
      </c>
      <c r="C2865" t="s">
        <v>132</v>
      </c>
      <c r="D2865" t="s">
        <v>97</v>
      </c>
      <c r="E2865">
        <v>17.43</v>
      </c>
      <c r="F2865">
        <v>145.31</v>
      </c>
      <c r="G2865" s="2">
        <v>-17.716670000000001</v>
      </c>
      <c r="H2865" s="2">
        <v>145.51667</v>
      </c>
      <c r="I2865">
        <v>850</v>
      </c>
      <c r="J2865" t="s">
        <v>6</v>
      </c>
      <c r="K2865" s="1">
        <v>32336</v>
      </c>
      <c r="L2865" t="s">
        <v>146</v>
      </c>
      <c r="M2865" t="s">
        <v>51</v>
      </c>
      <c r="N2865" t="s">
        <v>14</v>
      </c>
      <c r="O2865" t="s">
        <v>16</v>
      </c>
      <c r="P2865" t="s">
        <v>27</v>
      </c>
      <c r="Q2865">
        <v>5</v>
      </c>
      <c r="R2865">
        <v>12.56</v>
      </c>
      <c r="S2865">
        <f t="shared" si="146"/>
        <v>57570</v>
      </c>
      <c r="T2865">
        <f t="shared" si="147"/>
        <v>26950</v>
      </c>
      <c r="U2865">
        <f t="shared" si="148"/>
        <v>2.1361781076066793</v>
      </c>
      <c r="V2865">
        <v>330</v>
      </c>
      <c r="W2865">
        <v>330</v>
      </c>
    </row>
    <row r="2866" spans="1:23" hidden="1" x14ac:dyDescent="0.2">
      <c r="A2866">
        <v>52</v>
      </c>
      <c r="B2866" t="s">
        <v>131</v>
      </c>
      <c r="C2866" t="s">
        <v>132</v>
      </c>
      <c r="D2866" t="s">
        <v>97</v>
      </c>
      <c r="E2866">
        <v>17.43</v>
      </c>
      <c r="F2866">
        <v>145.31</v>
      </c>
      <c r="G2866" s="2">
        <v>-17.716670000000001</v>
      </c>
      <c r="H2866" s="2">
        <v>145.51667</v>
      </c>
      <c r="I2866">
        <v>850</v>
      </c>
      <c r="J2866" t="s">
        <v>6</v>
      </c>
      <c r="K2866" s="1">
        <v>32336</v>
      </c>
      <c r="L2866" t="s">
        <v>146</v>
      </c>
      <c r="M2866" t="s">
        <v>51</v>
      </c>
      <c r="N2866" t="s">
        <v>14</v>
      </c>
      <c r="O2866" t="s">
        <v>16</v>
      </c>
      <c r="P2866" t="s">
        <v>27</v>
      </c>
      <c r="Q2866">
        <v>6</v>
      </c>
      <c r="R2866">
        <v>14.52</v>
      </c>
      <c r="S2866">
        <f t="shared" si="146"/>
        <v>57570</v>
      </c>
      <c r="T2866">
        <f t="shared" si="147"/>
        <v>26950</v>
      </c>
      <c r="U2866">
        <f t="shared" si="148"/>
        <v>2.1361781076066793</v>
      </c>
      <c r="V2866">
        <v>330</v>
      </c>
      <c r="W2866">
        <v>330</v>
      </c>
    </row>
    <row r="2867" spans="1:23" hidden="1" x14ac:dyDescent="0.2">
      <c r="A2867">
        <v>52</v>
      </c>
      <c r="B2867" t="s">
        <v>131</v>
      </c>
      <c r="C2867" t="s">
        <v>132</v>
      </c>
      <c r="D2867" t="s">
        <v>97</v>
      </c>
      <c r="E2867">
        <v>17.43</v>
      </c>
      <c r="F2867">
        <v>145.31</v>
      </c>
      <c r="G2867" s="2">
        <v>-17.716670000000001</v>
      </c>
      <c r="H2867" s="2">
        <v>145.51667</v>
      </c>
      <c r="I2867">
        <v>850</v>
      </c>
      <c r="J2867" t="s">
        <v>6</v>
      </c>
      <c r="K2867" s="1">
        <v>32336</v>
      </c>
      <c r="L2867" t="s">
        <v>146</v>
      </c>
      <c r="M2867" t="s">
        <v>51</v>
      </c>
      <c r="N2867" t="s">
        <v>14</v>
      </c>
      <c r="O2867" t="s">
        <v>18</v>
      </c>
      <c r="P2867" t="s">
        <v>27</v>
      </c>
      <c r="Q2867">
        <v>1</v>
      </c>
      <c r="R2867">
        <v>2.06</v>
      </c>
      <c r="S2867">
        <f t="shared" si="146"/>
        <v>57570</v>
      </c>
      <c r="T2867">
        <f t="shared" si="147"/>
        <v>26950</v>
      </c>
      <c r="U2867">
        <f t="shared" si="148"/>
        <v>2.1361781076066793</v>
      </c>
      <c r="V2867">
        <v>330</v>
      </c>
      <c r="W2867">
        <v>330</v>
      </c>
    </row>
    <row r="2868" spans="1:23" hidden="1" x14ac:dyDescent="0.2">
      <c r="A2868">
        <v>52</v>
      </c>
      <c r="B2868" t="s">
        <v>131</v>
      </c>
      <c r="C2868" t="s">
        <v>132</v>
      </c>
      <c r="D2868" t="s">
        <v>97</v>
      </c>
      <c r="E2868">
        <v>17.43</v>
      </c>
      <c r="F2868">
        <v>145.31</v>
      </c>
      <c r="G2868" s="2">
        <v>-17.716670000000001</v>
      </c>
      <c r="H2868" s="2">
        <v>145.51667</v>
      </c>
      <c r="I2868">
        <v>850</v>
      </c>
      <c r="J2868" t="s">
        <v>6</v>
      </c>
      <c r="K2868" s="1">
        <v>32336</v>
      </c>
      <c r="L2868" t="s">
        <v>146</v>
      </c>
      <c r="M2868" t="s">
        <v>51</v>
      </c>
      <c r="N2868" t="s">
        <v>14</v>
      </c>
      <c r="O2868" t="s">
        <v>18</v>
      </c>
      <c r="P2868" t="s">
        <v>27</v>
      </c>
      <c r="Q2868">
        <v>2</v>
      </c>
      <c r="R2868">
        <v>4.2300000000000004</v>
      </c>
      <c r="S2868">
        <f t="shared" si="146"/>
        <v>57570</v>
      </c>
      <c r="T2868">
        <f t="shared" si="147"/>
        <v>26950</v>
      </c>
      <c r="U2868">
        <f t="shared" si="148"/>
        <v>2.1361781076066793</v>
      </c>
      <c r="V2868">
        <v>330</v>
      </c>
      <c r="W2868">
        <v>330</v>
      </c>
    </row>
    <row r="2869" spans="1:23" hidden="1" x14ac:dyDescent="0.2">
      <c r="A2869">
        <v>52</v>
      </c>
      <c r="B2869" t="s">
        <v>131</v>
      </c>
      <c r="C2869" t="s">
        <v>132</v>
      </c>
      <c r="D2869" t="s">
        <v>97</v>
      </c>
      <c r="E2869">
        <v>17.43</v>
      </c>
      <c r="F2869">
        <v>145.31</v>
      </c>
      <c r="G2869" s="2">
        <v>-17.716670000000001</v>
      </c>
      <c r="H2869" s="2">
        <v>145.51667</v>
      </c>
      <c r="I2869">
        <v>850</v>
      </c>
      <c r="J2869" t="s">
        <v>6</v>
      </c>
      <c r="K2869" s="1">
        <v>32336</v>
      </c>
      <c r="L2869" t="s">
        <v>146</v>
      </c>
      <c r="M2869" t="s">
        <v>51</v>
      </c>
      <c r="N2869" t="s">
        <v>14</v>
      </c>
      <c r="O2869" t="s">
        <v>18</v>
      </c>
      <c r="P2869" t="s">
        <v>27</v>
      </c>
      <c r="Q2869">
        <v>3</v>
      </c>
      <c r="R2869">
        <v>6.57</v>
      </c>
      <c r="S2869">
        <f t="shared" si="146"/>
        <v>57570</v>
      </c>
      <c r="T2869">
        <f t="shared" si="147"/>
        <v>26950</v>
      </c>
      <c r="U2869">
        <f t="shared" si="148"/>
        <v>2.1361781076066793</v>
      </c>
      <c r="V2869">
        <v>330</v>
      </c>
      <c r="W2869">
        <v>330</v>
      </c>
    </row>
    <row r="2870" spans="1:23" hidden="1" x14ac:dyDescent="0.2">
      <c r="A2870">
        <v>52</v>
      </c>
      <c r="B2870" t="s">
        <v>131</v>
      </c>
      <c r="C2870" t="s">
        <v>132</v>
      </c>
      <c r="D2870" t="s">
        <v>97</v>
      </c>
      <c r="E2870">
        <v>17.43</v>
      </c>
      <c r="F2870">
        <v>145.31</v>
      </c>
      <c r="G2870" s="2">
        <v>-17.716670000000001</v>
      </c>
      <c r="H2870" s="2">
        <v>145.51667</v>
      </c>
      <c r="I2870">
        <v>850</v>
      </c>
      <c r="J2870" t="s">
        <v>6</v>
      </c>
      <c r="K2870" s="1">
        <v>32336</v>
      </c>
      <c r="L2870" t="s">
        <v>146</v>
      </c>
      <c r="M2870" t="s">
        <v>51</v>
      </c>
      <c r="N2870" t="s">
        <v>14</v>
      </c>
      <c r="O2870" t="s">
        <v>18</v>
      </c>
      <c r="P2870" t="s">
        <v>27</v>
      </c>
      <c r="Q2870">
        <v>4</v>
      </c>
      <c r="R2870">
        <v>6.15</v>
      </c>
      <c r="S2870">
        <f t="shared" si="146"/>
        <v>57570</v>
      </c>
      <c r="T2870">
        <f t="shared" si="147"/>
        <v>26950</v>
      </c>
      <c r="U2870">
        <f t="shared" si="148"/>
        <v>2.1361781076066793</v>
      </c>
      <c r="V2870">
        <v>330</v>
      </c>
      <c r="W2870">
        <v>330</v>
      </c>
    </row>
    <row r="2871" spans="1:23" hidden="1" x14ac:dyDescent="0.2">
      <c r="A2871">
        <v>52</v>
      </c>
      <c r="B2871" t="s">
        <v>131</v>
      </c>
      <c r="C2871" t="s">
        <v>132</v>
      </c>
      <c r="D2871" t="s">
        <v>97</v>
      </c>
      <c r="E2871">
        <v>17.43</v>
      </c>
      <c r="F2871">
        <v>145.31</v>
      </c>
      <c r="G2871" s="2">
        <v>-17.716670000000001</v>
      </c>
      <c r="H2871" s="2">
        <v>145.51667</v>
      </c>
      <c r="I2871">
        <v>850</v>
      </c>
      <c r="J2871" t="s">
        <v>6</v>
      </c>
      <c r="K2871" s="1">
        <v>32336</v>
      </c>
      <c r="L2871" t="s">
        <v>146</v>
      </c>
      <c r="M2871" t="s">
        <v>51</v>
      </c>
      <c r="N2871" t="s">
        <v>14</v>
      </c>
      <c r="O2871" t="s">
        <v>18</v>
      </c>
      <c r="P2871" t="s">
        <v>27</v>
      </c>
      <c r="Q2871">
        <v>5</v>
      </c>
      <c r="R2871">
        <v>3.18</v>
      </c>
      <c r="S2871">
        <f t="shared" si="146"/>
        <v>57570</v>
      </c>
      <c r="T2871">
        <f t="shared" si="147"/>
        <v>26950</v>
      </c>
      <c r="U2871">
        <f t="shared" si="148"/>
        <v>2.1361781076066793</v>
      </c>
      <c r="V2871">
        <v>330</v>
      </c>
      <c r="W2871">
        <v>330</v>
      </c>
    </row>
    <row r="2872" spans="1:23" hidden="1" x14ac:dyDescent="0.2">
      <c r="A2872">
        <v>52</v>
      </c>
      <c r="B2872" t="s">
        <v>131</v>
      </c>
      <c r="C2872" t="s">
        <v>132</v>
      </c>
      <c r="D2872" t="s">
        <v>97</v>
      </c>
      <c r="E2872">
        <v>17.43</v>
      </c>
      <c r="F2872">
        <v>145.31</v>
      </c>
      <c r="G2872" s="2">
        <v>-17.716670000000001</v>
      </c>
      <c r="H2872" s="2">
        <v>145.51667</v>
      </c>
      <c r="I2872">
        <v>850</v>
      </c>
      <c r="J2872" t="s">
        <v>6</v>
      </c>
      <c r="K2872" s="1">
        <v>32336</v>
      </c>
      <c r="L2872" t="s">
        <v>146</v>
      </c>
      <c r="M2872" t="s">
        <v>51</v>
      </c>
      <c r="N2872" t="s">
        <v>14</v>
      </c>
      <c r="O2872" t="s">
        <v>18</v>
      </c>
      <c r="P2872" t="s">
        <v>27</v>
      </c>
      <c r="Q2872">
        <v>6</v>
      </c>
      <c r="R2872">
        <v>3.18</v>
      </c>
      <c r="S2872">
        <f t="shared" si="146"/>
        <v>57570</v>
      </c>
      <c r="T2872">
        <f t="shared" si="147"/>
        <v>26950</v>
      </c>
      <c r="U2872">
        <f t="shared" si="148"/>
        <v>2.1361781076066793</v>
      </c>
      <c r="V2872">
        <v>330</v>
      </c>
      <c r="W2872">
        <v>330</v>
      </c>
    </row>
    <row r="2873" spans="1:23" hidden="1" x14ac:dyDescent="0.2">
      <c r="A2873">
        <v>52</v>
      </c>
      <c r="B2873" t="s">
        <v>131</v>
      </c>
      <c r="C2873" t="s">
        <v>132</v>
      </c>
      <c r="D2873" t="s">
        <v>97</v>
      </c>
      <c r="E2873">
        <v>17.43</v>
      </c>
      <c r="F2873">
        <v>145.31</v>
      </c>
      <c r="G2873" s="2">
        <v>-17.716670000000001</v>
      </c>
      <c r="H2873" s="2">
        <v>145.51667</v>
      </c>
      <c r="I2873">
        <v>850</v>
      </c>
      <c r="J2873" t="s">
        <v>6</v>
      </c>
      <c r="K2873" s="1">
        <v>32336</v>
      </c>
      <c r="L2873" t="s">
        <v>146</v>
      </c>
      <c r="M2873" t="s">
        <v>51</v>
      </c>
      <c r="N2873" t="s">
        <v>14</v>
      </c>
      <c r="O2873" t="s">
        <v>19</v>
      </c>
      <c r="P2873" t="s">
        <v>27</v>
      </c>
      <c r="Q2873">
        <v>1</v>
      </c>
      <c r="R2873">
        <v>8.82</v>
      </c>
      <c r="S2873">
        <f t="shared" si="146"/>
        <v>57570</v>
      </c>
      <c r="T2873">
        <f t="shared" si="147"/>
        <v>26950</v>
      </c>
      <c r="U2873">
        <f t="shared" si="148"/>
        <v>2.1361781076066793</v>
      </c>
      <c r="V2873">
        <v>330</v>
      </c>
      <c r="W2873">
        <v>330</v>
      </c>
    </row>
    <row r="2874" spans="1:23" hidden="1" x14ac:dyDescent="0.2">
      <c r="A2874">
        <v>52</v>
      </c>
      <c r="B2874" t="s">
        <v>131</v>
      </c>
      <c r="C2874" t="s">
        <v>132</v>
      </c>
      <c r="D2874" t="s">
        <v>97</v>
      </c>
      <c r="E2874">
        <v>17.43</v>
      </c>
      <c r="F2874">
        <v>145.31</v>
      </c>
      <c r="G2874" s="2">
        <v>-17.716670000000001</v>
      </c>
      <c r="H2874" s="2">
        <v>145.51667</v>
      </c>
      <c r="I2874">
        <v>850</v>
      </c>
      <c r="J2874" t="s">
        <v>6</v>
      </c>
      <c r="K2874" s="1">
        <v>32336</v>
      </c>
      <c r="L2874" t="s">
        <v>146</v>
      </c>
      <c r="M2874" t="s">
        <v>51</v>
      </c>
      <c r="N2874" t="s">
        <v>14</v>
      </c>
      <c r="O2874" t="s">
        <v>19</v>
      </c>
      <c r="P2874" t="s">
        <v>27</v>
      </c>
      <c r="Q2874">
        <v>2</v>
      </c>
      <c r="R2874">
        <v>6.93</v>
      </c>
      <c r="S2874">
        <f t="shared" si="146"/>
        <v>57570</v>
      </c>
      <c r="T2874">
        <f t="shared" si="147"/>
        <v>26950</v>
      </c>
      <c r="U2874">
        <f t="shared" si="148"/>
        <v>2.1361781076066793</v>
      </c>
      <c r="V2874">
        <v>330</v>
      </c>
      <c r="W2874">
        <v>330</v>
      </c>
    </row>
    <row r="2875" spans="1:23" hidden="1" x14ac:dyDescent="0.2">
      <c r="A2875">
        <v>52</v>
      </c>
      <c r="B2875" t="s">
        <v>131</v>
      </c>
      <c r="C2875" t="s">
        <v>132</v>
      </c>
      <c r="D2875" t="s">
        <v>97</v>
      </c>
      <c r="E2875">
        <v>17.43</v>
      </c>
      <c r="F2875">
        <v>145.31</v>
      </c>
      <c r="G2875" s="2">
        <v>-17.716670000000001</v>
      </c>
      <c r="H2875" s="2">
        <v>145.51667</v>
      </c>
      <c r="I2875">
        <v>850</v>
      </c>
      <c r="J2875" t="s">
        <v>6</v>
      </c>
      <c r="K2875" s="1">
        <v>32336</v>
      </c>
      <c r="L2875" t="s">
        <v>146</v>
      </c>
      <c r="M2875" t="s">
        <v>51</v>
      </c>
      <c r="N2875" t="s">
        <v>14</v>
      </c>
      <c r="O2875" t="s">
        <v>19</v>
      </c>
      <c r="P2875" t="s">
        <v>27</v>
      </c>
      <c r="Q2875">
        <v>3</v>
      </c>
      <c r="R2875">
        <v>8.89</v>
      </c>
      <c r="S2875">
        <f t="shared" si="146"/>
        <v>57570</v>
      </c>
      <c r="T2875">
        <f t="shared" si="147"/>
        <v>26950</v>
      </c>
      <c r="U2875">
        <f t="shared" si="148"/>
        <v>2.1361781076066793</v>
      </c>
      <c r="V2875">
        <v>330</v>
      </c>
      <c r="W2875">
        <v>330</v>
      </c>
    </row>
    <row r="2876" spans="1:23" hidden="1" x14ac:dyDescent="0.2">
      <c r="A2876">
        <v>52</v>
      </c>
      <c r="B2876" t="s">
        <v>131</v>
      </c>
      <c r="C2876" t="s">
        <v>132</v>
      </c>
      <c r="D2876" t="s">
        <v>97</v>
      </c>
      <c r="E2876">
        <v>17.43</v>
      </c>
      <c r="F2876">
        <v>145.31</v>
      </c>
      <c r="G2876" s="2">
        <v>-17.716670000000001</v>
      </c>
      <c r="H2876" s="2">
        <v>145.51667</v>
      </c>
      <c r="I2876">
        <v>850</v>
      </c>
      <c r="J2876" t="s">
        <v>6</v>
      </c>
      <c r="K2876" s="1">
        <v>32336</v>
      </c>
      <c r="L2876" t="s">
        <v>146</v>
      </c>
      <c r="M2876" t="s">
        <v>51</v>
      </c>
      <c r="N2876" t="s">
        <v>14</v>
      </c>
      <c r="O2876" t="s">
        <v>19</v>
      </c>
      <c r="P2876" t="s">
        <v>27</v>
      </c>
      <c r="Q2876">
        <v>4</v>
      </c>
      <c r="R2876">
        <v>7.39</v>
      </c>
      <c r="S2876">
        <f t="shared" si="146"/>
        <v>57570</v>
      </c>
      <c r="T2876">
        <f t="shared" si="147"/>
        <v>26950</v>
      </c>
      <c r="U2876">
        <f t="shared" si="148"/>
        <v>2.1361781076066793</v>
      </c>
      <c r="V2876">
        <v>330</v>
      </c>
      <c r="W2876">
        <v>330</v>
      </c>
    </row>
    <row r="2877" spans="1:23" hidden="1" x14ac:dyDescent="0.2">
      <c r="A2877">
        <v>52</v>
      </c>
      <c r="B2877" t="s">
        <v>131</v>
      </c>
      <c r="C2877" t="s">
        <v>132</v>
      </c>
      <c r="D2877" t="s">
        <v>97</v>
      </c>
      <c r="E2877">
        <v>17.43</v>
      </c>
      <c r="F2877">
        <v>145.31</v>
      </c>
      <c r="G2877" s="2">
        <v>-17.716670000000001</v>
      </c>
      <c r="H2877" s="2">
        <v>145.51667</v>
      </c>
      <c r="I2877">
        <v>850</v>
      </c>
      <c r="J2877" t="s">
        <v>6</v>
      </c>
      <c r="K2877" s="1">
        <v>32336</v>
      </c>
      <c r="L2877" t="s">
        <v>146</v>
      </c>
      <c r="M2877" t="s">
        <v>51</v>
      </c>
      <c r="N2877" t="s">
        <v>14</v>
      </c>
      <c r="O2877" t="s">
        <v>19</v>
      </c>
      <c r="P2877" t="s">
        <v>27</v>
      </c>
      <c r="Q2877">
        <v>5</v>
      </c>
      <c r="R2877">
        <v>8.3800000000000008</v>
      </c>
      <c r="S2877">
        <f t="shared" si="146"/>
        <v>57570</v>
      </c>
      <c r="T2877">
        <f t="shared" si="147"/>
        <v>26950</v>
      </c>
      <c r="U2877">
        <f t="shared" si="148"/>
        <v>2.1361781076066793</v>
      </c>
      <c r="V2877">
        <v>330</v>
      </c>
      <c r="W2877">
        <v>330</v>
      </c>
    </row>
    <row r="2878" spans="1:23" hidden="1" x14ac:dyDescent="0.2">
      <c r="A2878">
        <v>52</v>
      </c>
      <c r="B2878" t="s">
        <v>131</v>
      </c>
      <c r="C2878" t="s">
        <v>132</v>
      </c>
      <c r="D2878" t="s">
        <v>97</v>
      </c>
      <c r="E2878">
        <v>17.43</v>
      </c>
      <c r="F2878">
        <v>145.31</v>
      </c>
      <c r="G2878" s="2">
        <v>-17.716670000000001</v>
      </c>
      <c r="H2878" s="2">
        <v>145.51667</v>
      </c>
      <c r="I2878">
        <v>850</v>
      </c>
      <c r="J2878" t="s">
        <v>6</v>
      </c>
      <c r="K2878" s="1">
        <v>32336</v>
      </c>
      <c r="L2878" t="s">
        <v>146</v>
      </c>
      <c r="M2878" t="s">
        <v>51</v>
      </c>
      <c r="N2878" t="s">
        <v>14</v>
      </c>
      <c r="O2878" t="s">
        <v>19</v>
      </c>
      <c r="P2878" t="s">
        <v>27</v>
      </c>
      <c r="Q2878">
        <v>6</v>
      </c>
      <c r="R2878">
        <v>9.56</v>
      </c>
      <c r="S2878">
        <f t="shared" si="146"/>
        <v>57570</v>
      </c>
      <c r="T2878">
        <f t="shared" si="147"/>
        <v>26950</v>
      </c>
      <c r="U2878">
        <f t="shared" si="148"/>
        <v>2.1361781076066793</v>
      </c>
      <c r="V2878">
        <v>330</v>
      </c>
      <c r="W2878">
        <v>330</v>
      </c>
    </row>
    <row r="2879" spans="1:23" hidden="1" x14ac:dyDescent="0.2">
      <c r="A2879">
        <v>52</v>
      </c>
      <c r="B2879" t="s">
        <v>131</v>
      </c>
      <c r="C2879" t="s">
        <v>132</v>
      </c>
      <c r="D2879" t="s">
        <v>97</v>
      </c>
      <c r="E2879">
        <v>17.43</v>
      </c>
      <c r="F2879">
        <v>145.31</v>
      </c>
      <c r="G2879" s="2">
        <v>-17.716670000000001</v>
      </c>
      <c r="H2879" s="2">
        <v>145.51667</v>
      </c>
      <c r="I2879">
        <v>850</v>
      </c>
      <c r="J2879" t="s">
        <v>6</v>
      </c>
      <c r="K2879" s="1">
        <v>32336</v>
      </c>
      <c r="L2879" t="s">
        <v>146</v>
      </c>
      <c r="M2879" t="s">
        <v>51</v>
      </c>
      <c r="N2879" t="s">
        <v>24</v>
      </c>
      <c r="O2879" t="s">
        <v>15</v>
      </c>
      <c r="P2879" t="s">
        <v>26</v>
      </c>
      <c r="Q2879">
        <v>1</v>
      </c>
      <c r="R2879">
        <v>32.840000000000003</v>
      </c>
      <c r="S2879">
        <f t="shared" si="146"/>
        <v>57570</v>
      </c>
      <c r="T2879">
        <f t="shared" si="147"/>
        <v>26950</v>
      </c>
      <c r="U2879">
        <f t="shared" si="148"/>
        <v>2.1361781076066793</v>
      </c>
      <c r="V2879">
        <v>330</v>
      </c>
      <c r="W2879">
        <v>330</v>
      </c>
    </row>
    <row r="2880" spans="1:23" hidden="1" x14ac:dyDescent="0.2">
      <c r="A2880">
        <v>52</v>
      </c>
      <c r="B2880" t="s">
        <v>131</v>
      </c>
      <c r="C2880" t="s">
        <v>132</v>
      </c>
      <c r="D2880" t="s">
        <v>97</v>
      </c>
      <c r="E2880">
        <v>17.43</v>
      </c>
      <c r="F2880">
        <v>145.31</v>
      </c>
      <c r="G2880" s="2">
        <v>-17.716670000000001</v>
      </c>
      <c r="H2880" s="2">
        <v>145.51667</v>
      </c>
      <c r="I2880">
        <v>850</v>
      </c>
      <c r="J2880" t="s">
        <v>6</v>
      </c>
      <c r="K2880" s="1">
        <v>32336</v>
      </c>
      <c r="L2880" t="s">
        <v>146</v>
      </c>
      <c r="M2880" t="s">
        <v>51</v>
      </c>
      <c r="N2880" t="s">
        <v>24</v>
      </c>
      <c r="O2880" t="s">
        <v>15</v>
      </c>
      <c r="P2880" t="s">
        <v>26</v>
      </c>
      <c r="Q2880">
        <v>2</v>
      </c>
      <c r="R2880">
        <v>32.25</v>
      </c>
      <c r="S2880">
        <f t="shared" si="146"/>
        <v>57570</v>
      </c>
      <c r="T2880">
        <f t="shared" si="147"/>
        <v>26950</v>
      </c>
      <c r="U2880">
        <f t="shared" si="148"/>
        <v>2.1361781076066793</v>
      </c>
      <c r="V2880">
        <v>330</v>
      </c>
      <c r="W2880">
        <v>330</v>
      </c>
    </row>
    <row r="2881" spans="1:23" hidden="1" x14ac:dyDescent="0.2">
      <c r="A2881">
        <v>52</v>
      </c>
      <c r="B2881" t="s">
        <v>131</v>
      </c>
      <c r="C2881" t="s">
        <v>132</v>
      </c>
      <c r="D2881" t="s">
        <v>97</v>
      </c>
      <c r="E2881">
        <v>17.43</v>
      </c>
      <c r="F2881">
        <v>145.31</v>
      </c>
      <c r="G2881" s="2">
        <v>-17.716670000000001</v>
      </c>
      <c r="H2881" s="2">
        <v>145.51667</v>
      </c>
      <c r="I2881">
        <v>850</v>
      </c>
      <c r="J2881" t="s">
        <v>6</v>
      </c>
      <c r="K2881" s="1">
        <v>32336</v>
      </c>
      <c r="L2881" t="s">
        <v>146</v>
      </c>
      <c r="M2881" t="s">
        <v>51</v>
      </c>
      <c r="N2881" t="s">
        <v>24</v>
      </c>
      <c r="O2881" t="s">
        <v>15</v>
      </c>
      <c r="P2881" t="s">
        <v>26</v>
      </c>
      <c r="Q2881">
        <v>3</v>
      </c>
      <c r="R2881">
        <v>29.73</v>
      </c>
      <c r="S2881">
        <f t="shared" si="146"/>
        <v>57570</v>
      </c>
      <c r="T2881">
        <f t="shared" si="147"/>
        <v>26950</v>
      </c>
      <c r="U2881">
        <f t="shared" si="148"/>
        <v>2.1361781076066793</v>
      </c>
      <c r="V2881">
        <v>330</v>
      </c>
      <c r="W2881">
        <v>330</v>
      </c>
    </row>
    <row r="2882" spans="1:23" hidden="1" x14ac:dyDescent="0.2">
      <c r="A2882">
        <v>52</v>
      </c>
      <c r="B2882" t="s">
        <v>131</v>
      </c>
      <c r="C2882" t="s">
        <v>132</v>
      </c>
      <c r="D2882" t="s">
        <v>97</v>
      </c>
      <c r="E2882">
        <v>17.43</v>
      </c>
      <c r="F2882">
        <v>145.31</v>
      </c>
      <c r="G2882" s="2">
        <v>-17.716670000000001</v>
      </c>
      <c r="H2882" s="2">
        <v>145.51667</v>
      </c>
      <c r="I2882">
        <v>850</v>
      </c>
      <c r="J2882" t="s">
        <v>6</v>
      </c>
      <c r="K2882" s="1">
        <v>32336</v>
      </c>
      <c r="L2882" t="s">
        <v>146</v>
      </c>
      <c r="M2882" t="s">
        <v>51</v>
      </c>
      <c r="N2882" t="s">
        <v>24</v>
      </c>
      <c r="O2882" t="s">
        <v>15</v>
      </c>
      <c r="P2882" t="s">
        <v>26</v>
      </c>
      <c r="Q2882">
        <v>4</v>
      </c>
      <c r="R2882">
        <v>30.6</v>
      </c>
      <c r="S2882">
        <f t="shared" si="146"/>
        <v>57570</v>
      </c>
      <c r="T2882">
        <f t="shared" si="147"/>
        <v>26950</v>
      </c>
      <c r="U2882">
        <f t="shared" si="148"/>
        <v>2.1361781076066793</v>
      </c>
      <c r="V2882">
        <v>330</v>
      </c>
      <c r="W2882">
        <v>330</v>
      </c>
    </row>
    <row r="2883" spans="1:23" hidden="1" x14ac:dyDescent="0.2">
      <c r="A2883">
        <v>52</v>
      </c>
      <c r="B2883" t="s">
        <v>131</v>
      </c>
      <c r="C2883" t="s">
        <v>132</v>
      </c>
      <c r="D2883" t="s">
        <v>97</v>
      </c>
      <c r="E2883">
        <v>17.43</v>
      </c>
      <c r="F2883">
        <v>145.31</v>
      </c>
      <c r="G2883" s="2">
        <v>-17.716670000000001</v>
      </c>
      <c r="H2883" s="2">
        <v>145.51667</v>
      </c>
      <c r="I2883">
        <v>850</v>
      </c>
      <c r="J2883" t="s">
        <v>6</v>
      </c>
      <c r="K2883" s="1">
        <v>32336</v>
      </c>
      <c r="L2883" t="s">
        <v>146</v>
      </c>
      <c r="M2883" t="s">
        <v>51</v>
      </c>
      <c r="N2883" t="s">
        <v>24</v>
      </c>
      <c r="O2883" t="s">
        <v>15</v>
      </c>
      <c r="P2883" t="s">
        <v>26</v>
      </c>
      <c r="Q2883">
        <v>5</v>
      </c>
      <c r="R2883">
        <v>31.26</v>
      </c>
      <c r="S2883">
        <f t="shared" si="146"/>
        <v>57570</v>
      </c>
      <c r="T2883">
        <f t="shared" si="147"/>
        <v>26950</v>
      </c>
      <c r="U2883">
        <f t="shared" si="148"/>
        <v>2.1361781076066793</v>
      </c>
      <c r="V2883">
        <v>330</v>
      </c>
      <c r="W2883">
        <v>330</v>
      </c>
    </row>
    <row r="2884" spans="1:23" hidden="1" x14ac:dyDescent="0.2">
      <c r="A2884">
        <v>52</v>
      </c>
      <c r="B2884" t="s">
        <v>131</v>
      </c>
      <c r="C2884" t="s">
        <v>132</v>
      </c>
      <c r="D2884" t="s">
        <v>97</v>
      </c>
      <c r="E2884">
        <v>17.43</v>
      </c>
      <c r="F2884">
        <v>145.31</v>
      </c>
      <c r="G2884" s="2">
        <v>-17.716670000000001</v>
      </c>
      <c r="H2884" s="2">
        <v>145.51667</v>
      </c>
      <c r="I2884">
        <v>850</v>
      </c>
      <c r="J2884" t="s">
        <v>6</v>
      </c>
      <c r="K2884" s="1">
        <v>32336</v>
      </c>
      <c r="L2884" t="s">
        <v>146</v>
      </c>
      <c r="M2884" t="s">
        <v>51</v>
      </c>
      <c r="N2884" t="s">
        <v>24</v>
      </c>
      <c r="O2884" t="s">
        <v>15</v>
      </c>
      <c r="P2884" t="s">
        <v>26</v>
      </c>
      <c r="Q2884">
        <v>6</v>
      </c>
      <c r="R2884">
        <v>32.57</v>
      </c>
      <c r="S2884">
        <f t="shared" si="146"/>
        <v>57570</v>
      </c>
      <c r="T2884">
        <f t="shared" si="147"/>
        <v>26950</v>
      </c>
      <c r="U2884">
        <f t="shared" si="148"/>
        <v>2.1361781076066793</v>
      </c>
      <c r="V2884">
        <v>330</v>
      </c>
      <c r="W2884">
        <v>330</v>
      </c>
    </row>
    <row r="2885" spans="1:23" hidden="1" x14ac:dyDescent="0.2">
      <c r="A2885">
        <v>52</v>
      </c>
      <c r="B2885" t="s">
        <v>131</v>
      </c>
      <c r="C2885" t="s">
        <v>132</v>
      </c>
      <c r="D2885" t="s">
        <v>97</v>
      </c>
      <c r="E2885">
        <v>17.43</v>
      </c>
      <c r="F2885">
        <v>145.31</v>
      </c>
      <c r="G2885" s="2">
        <v>-17.716670000000001</v>
      </c>
      <c r="H2885" s="2">
        <v>145.51667</v>
      </c>
      <c r="I2885">
        <v>850</v>
      </c>
      <c r="J2885" t="s">
        <v>6</v>
      </c>
      <c r="K2885" s="1">
        <v>32336</v>
      </c>
      <c r="L2885" t="s">
        <v>146</v>
      </c>
      <c r="M2885" t="s">
        <v>51</v>
      </c>
      <c r="N2885" t="s">
        <v>24</v>
      </c>
      <c r="O2885" t="s">
        <v>15</v>
      </c>
      <c r="P2885" t="s">
        <v>26</v>
      </c>
      <c r="Q2885">
        <v>7</v>
      </c>
      <c r="R2885">
        <v>33.01</v>
      </c>
      <c r="S2885">
        <f t="shared" si="146"/>
        <v>57570</v>
      </c>
      <c r="T2885">
        <f t="shared" si="147"/>
        <v>26950</v>
      </c>
      <c r="U2885">
        <f t="shared" si="148"/>
        <v>2.1361781076066793</v>
      </c>
      <c r="V2885">
        <v>330</v>
      </c>
      <c r="W2885">
        <v>330</v>
      </c>
    </row>
    <row r="2886" spans="1:23" hidden="1" x14ac:dyDescent="0.2">
      <c r="A2886">
        <v>52</v>
      </c>
      <c r="B2886" t="s">
        <v>131</v>
      </c>
      <c r="C2886" t="s">
        <v>132</v>
      </c>
      <c r="D2886" t="s">
        <v>97</v>
      </c>
      <c r="E2886">
        <v>17.43</v>
      </c>
      <c r="F2886">
        <v>145.31</v>
      </c>
      <c r="G2886" s="2">
        <v>-17.716670000000001</v>
      </c>
      <c r="H2886" s="2">
        <v>145.51667</v>
      </c>
      <c r="I2886">
        <v>850</v>
      </c>
      <c r="J2886" t="s">
        <v>6</v>
      </c>
      <c r="K2886" s="1">
        <v>32336</v>
      </c>
      <c r="L2886" t="s">
        <v>146</v>
      </c>
      <c r="M2886" t="s">
        <v>51</v>
      </c>
      <c r="N2886" t="s">
        <v>24</v>
      </c>
      <c r="O2886" t="s">
        <v>15</v>
      </c>
      <c r="P2886" t="s">
        <v>26</v>
      </c>
      <c r="Q2886">
        <v>8</v>
      </c>
      <c r="R2886">
        <v>30.24</v>
      </c>
      <c r="S2886">
        <f t="shared" si="146"/>
        <v>57570</v>
      </c>
      <c r="T2886">
        <f t="shared" si="147"/>
        <v>26950</v>
      </c>
      <c r="U2886">
        <f t="shared" si="148"/>
        <v>2.1361781076066793</v>
      </c>
      <c r="V2886">
        <v>330</v>
      </c>
      <c r="W2886">
        <v>330</v>
      </c>
    </row>
    <row r="2887" spans="1:23" hidden="1" x14ac:dyDescent="0.2">
      <c r="A2887">
        <v>52</v>
      </c>
      <c r="B2887" t="s">
        <v>131</v>
      </c>
      <c r="C2887" t="s">
        <v>132</v>
      </c>
      <c r="D2887" t="s">
        <v>97</v>
      </c>
      <c r="E2887">
        <v>17.43</v>
      </c>
      <c r="F2887">
        <v>145.31</v>
      </c>
      <c r="G2887" s="2">
        <v>-17.716670000000001</v>
      </c>
      <c r="H2887" s="2">
        <v>145.51667</v>
      </c>
      <c r="I2887">
        <v>850</v>
      </c>
      <c r="J2887" t="s">
        <v>6</v>
      </c>
      <c r="K2887" s="1">
        <v>32336</v>
      </c>
      <c r="L2887" t="s">
        <v>146</v>
      </c>
      <c r="M2887" t="s">
        <v>51</v>
      </c>
      <c r="N2887" t="s">
        <v>24</v>
      </c>
      <c r="O2887" t="s">
        <v>15</v>
      </c>
      <c r="P2887" t="s">
        <v>26</v>
      </c>
      <c r="Q2887">
        <v>9</v>
      </c>
      <c r="R2887">
        <v>30.47</v>
      </c>
      <c r="S2887">
        <f t="shared" si="146"/>
        <v>57570</v>
      </c>
      <c r="T2887">
        <f t="shared" si="147"/>
        <v>26950</v>
      </c>
      <c r="U2887">
        <f t="shared" si="148"/>
        <v>2.1361781076066793</v>
      </c>
      <c r="V2887">
        <v>330</v>
      </c>
      <c r="W2887">
        <v>330</v>
      </c>
    </row>
    <row r="2888" spans="1:23" hidden="1" x14ac:dyDescent="0.2">
      <c r="A2888">
        <v>52</v>
      </c>
      <c r="B2888" t="s">
        <v>131</v>
      </c>
      <c r="C2888" t="s">
        <v>132</v>
      </c>
      <c r="D2888" t="s">
        <v>97</v>
      </c>
      <c r="E2888">
        <v>17.43</v>
      </c>
      <c r="F2888">
        <v>145.31</v>
      </c>
      <c r="G2888" s="2">
        <v>-17.716670000000001</v>
      </c>
      <c r="H2888" s="2">
        <v>145.51667</v>
      </c>
      <c r="I2888">
        <v>850</v>
      </c>
      <c r="J2888" t="s">
        <v>6</v>
      </c>
      <c r="K2888" s="1">
        <v>32336</v>
      </c>
      <c r="L2888" t="s">
        <v>146</v>
      </c>
      <c r="M2888" t="s">
        <v>51</v>
      </c>
      <c r="N2888" t="s">
        <v>24</v>
      </c>
      <c r="O2888" t="s">
        <v>15</v>
      </c>
      <c r="P2888" t="s">
        <v>26</v>
      </c>
      <c r="Q2888">
        <v>10</v>
      </c>
      <c r="R2888">
        <v>27.4</v>
      </c>
      <c r="S2888">
        <f t="shared" si="146"/>
        <v>57570</v>
      </c>
      <c r="T2888">
        <f t="shared" si="147"/>
        <v>26950</v>
      </c>
      <c r="U2888">
        <f t="shared" si="148"/>
        <v>2.1361781076066793</v>
      </c>
      <c r="V2888">
        <v>330</v>
      </c>
      <c r="W2888">
        <v>330</v>
      </c>
    </row>
    <row r="2889" spans="1:23" x14ac:dyDescent="0.2">
      <c r="A2889">
        <v>52</v>
      </c>
      <c r="B2889" t="s">
        <v>131</v>
      </c>
      <c r="C2889" t="s">
        <v>132</v>
      </c>
      <c r="D2889" t="s">
        <v>97</v>
      </c>
      <c r="E2889">
        <v>17.43</v>
      </c>
      <c r="F2889">
        <v>145.31</v>
      </c>
      <c r="G2889" s="2">
        <v>-17.716670000000001</v>
      </c>
      <c r="H2889" s="2">
        <v>145.51667</v>
      </c>
      <c r="I2889">
        <v>850</v>
      </c>
      <c r="J2889" t="s">
        <v>6</v>
      </c>
      <c r="K2889" s="1">
        <v>32336</v>
      </c>
      <c r="L2889" t="s">
        <v>146</v>
      </c>
      <c r="M2889" t="s">
        <v>51</v>
      </c>
      <c r="N2889" t="s">
        <v>24</v>
      </c>
      <c r="O2889" t="s">
        <v>15</v>
      </c>
      <c r="P2889" t="s">
        <v>27</v>
      </c>
      <c r="Q2889">
        <v>1</v>
      </c>
      <c r="R2889">
        <v>25.95</v>
      </c>
      <c r="S2889">
        <f t="shared" si="146"/>
        <v>57570</v>
      </c>
      <c r="T2889">
        <f t="shared" si="147"/>
        <v>26950</v>
      </c>
      <c r="U2889">
        <f t="shared" si="148"/>
        <v>2.1361781076066793</v>
      </c>
      <c r="V2889">
        <v>330</v>
      </c>
      <c r="W2889">
        <v>330</v>
      </c>
    </row>
    <row r="2890" spans="1:23" x14ac:dyDescent="0.2">
      <c r="A2890">
        <v>52</v>
      </c>
      <c r="B2890" t="s">
        <v>131</v>
      </c>
      <c r="C2890" t="s">
        <v>132</v>
      </c>
      <c r="D2890" t="s">
        <v>97</v>
      </c>
      <c r="E2890">
        <v>17.43</v>
      </c>
      <c r="F2890">
        <v>145.31</v>
      </c>
      <c r="G2890" s="2">
        <v>-17.716670000000001</v>
      </c>
      <c r="H2890" s="2">
        <v>145.51667</v>
      </c>
      <c r="I2890">
        <v>850</v>
      </c>
      <c r="J2890" t="s">
        <v>6</v>
      </c>
      <c r="K2890" s="1">
        <v>32336</v>
      </c>
      <c r="L2890" t="s">
        <v>146</v>
      </c>
      <c r="M2890" t="s">
        <v>51</v>
      </c>
      <c r="N2890" t="s">
        <v>24</v>
      </c>
      <c r="O2890" t="s">
        <v>15</v>
      </c>
      <c r="P2890" t="s">
        <v>27</v>
      </c>
      <c r="Q2890">
        <v>2</v>
      </c>
      <c r="R2890">
        <v>24.46</v>
      </c>
      <c r="S2890">
        <f t="shared" si="146"/>
        <v>57570</v>
      </c>
      <c r="T2890">
        <f t="shared" si="147"/>
        <v>26950</v>
      </c>
      <c r="U2890">
        <f t="shared" si="148"/>
        <v>2.1361781076066793</v>
      </c>
      <c r="V2890">
        <v>330</v>
      </c>
      <c r="W2890">
        <v>330</v>
      </c>
    </row>
    <row r="2891" spans="1:23" x14ac:dyDescent="0.2">
      <c r="A2891">
        <v>52</v>
      </c>
      <c r="B2891" t="s">
        <v>131</v>
      </c>
      <c r="C2891" t="s">
        <v>132</v>
      </c>
      <c r="D2891" t="s">
        <v>97</v>
      </c>
      <c r="E2891">
        <v>17.43</v>
      </c>
      <c r="F2891">
        <v>145.31</v>
      </c>
      <c r="G2891" s="2">
        <v>-17.716670000000001</v>
      </c>
      <c r="H2891" s="2">
        <v>145.51667</v>
      </c>
      <c r="I2891">
        <v>850</v>
      </c>
      <c r="J2891" t="s">
        <v>6</v>
      </c>
      <c r="K2891" s="1">
        <v>32336</v>
      </c>
      <c r="L2891" t="s">
        <v>146</v>
      </c>
      <c r="M2891" t="s">
        <v>51</v>
      </c>
      <c r="N2891" t="s">
        <v>24</v>
      </c>
      <c r="O2891" t="s">
        <v>15</v>
      </c>
      <c r="P2891" t="s">
        <v>27</v>
      </c>
      <c r="Q2891">
        <v>3</v>
      </c>
      <c r="R2891">
        <v>24.07</v>
      </c>
      <c r="S2891">
        <f t="shared" si="146"/>
        <v>57570</v>
      </c>
      <c r="T2891">
        <f t="shared" si="147"/>
        <v>26950</v>
      </c>
      <c r="U2891">
        <f t="shared" si="148"/>
        <v>2.1361781076066793</v>
      </c>
      <c r="V2891">
        <v>330</v>
      </c>
      <c r="W2891">
        <v>330</v>
      </c>
    </row>
    <row r="2892" spans="1:23" x14ac:dyDescent="0.2">
      <c r="A2892">
        <v>52</v>
      </c>
      <c r="B2892" t="s">
        <v>131</v>
      </c>
      <c r="C2892" t="s">
        <v>132</v>
      </c>
      <c r="D2892" t="s">
        <v>97</v>
      </c>
      <c r="E2892">
        <v>17.43</v>
      </c>
      <c r="F2892">
        <v>145.31</v>
      </c>
      <c r="G2892" s="2">
        <v>-17.716670000000001</v>
      </c>
      <c r="H2892" s="2">
        <v>145.51667</v>
      </c>
      <c r="I2892">
        <v>850</v>
      </c>
      <c r="J2892" t="s">
        <v>6</v>
      </c>
      <c r="K2892" s="1">
        <v>32336</v>
      </c>
      <c r="L2892" t="s">
        <v>146</v>
      </c>
      <c r="M2892" t="s">
        <v>51</v>
      </c>
      <c r="N2892" t="s">
        <v>24</v>
      </c>
      <c r="O2892" t="s">
        <v>15</v>
      </c>
      <c r="P2892" t="s">
        <v>27</v>
      </c>
      <c r="Q2892">
        <v>4</v>
      </c>
      <c r="R2892">
        <v>21.51</v>
      </c>
      <c r="S2892">
        <f t="shared" si="146"/>
        <v>57570</v>
      </c>
      <c r="T2892">
        <f t="shared" si="147"/>
        <v>26950</v>
      </c>
      <c r="U2892">
        <f t="shared" si="148"/>
        <v>2.1361781076066793</v>
      </c>
      <c r="V2892">
        <v>330</v>
      </c>
      <c r="W2892">
        <v>330</v>
      </c>
    </row>
    <row r="2893" spans="1:23" x14ac:dyDescent="0.2">
      <c r="A2893">
        <v>52</v>
      </c>
      <c r="B2893" t="s">
        <v>131</v>
      </c>
      <c r="C2893" t="s">
        <v>132</v>
      </c>
      <c r="D2893" t="s">
        <v>97</v>
      </c>
      <c r="E2893">
        <v>17.43</v>
      </c>
      <c r="F2893">
        <v>145.31</v>
      </c>
      <c r="G2893" s="2">
        <v>-17.716670000000001</v>
      </c>
      <c r="H2893" s="2">
        <v>145.51667</v>
      </c>
      <c r="I2893">
        <v>850</v>
      </c>
      <c r="J2893" t="s">
        <v>6</v>
      </c>
      <c r="K2893" s="1">
        <v>32336</v>
      </c>
      <c r="L2893" t="s">
        <v>146</v>
      </c>
      <c r="M2893" t="s">
        <v>51</v>
      </c>
      <c r="N2893" t="s">
        <v>24</v>
      </c>
      <c r="O2893" t="s">
        <v>15</v>
      </c>
      <c r="P2893" t="s">
        <v>27</v>
      </c>
      <c r="Q2893">
        <v>5</v>
      </c>
      <c r="R2893">
        <v>17.739999999999998</v>
      </c>
      <c r="S2893">
        <f t="shared" si="146"/>
        <v>57570</v>
      </c>
      <c r="T2893">
        <f t="shared" si="147"/>
        <v>26950</v>
      </c>
      <c r="U2893">
        <f t="shared" si="148"/>
        <v>2.1361781076066793</v>
      </c>
      <c r="V2893">
        <v>330</v>
      </c>
      <c r="W2893">
        <v>330</v>
      </c>
    </row>
    <row r="2894" spans="1:23" x14ac:dyDescent="0.2">
      <c r="A2894">
        <v>52</v>
      </c>
      <c r="B2894" t="s">
        <v>131</v>
      </c>
      <c r="C2894" t="s">
        <v>132</v>
      </c>
      <c r="D2894" t="s">
        <v>97</v>
      </c>
      <c r="E2894">
        <v>17.43</v>
      </c>
      <c r="F2894">
        <v>145.31</v>
      </c>
      <c r="G2894" s="2">
        <v>-17.716670000000001</v>
      </c>
      <c r="H2894" s="2">
        <v>145.51667</v>
      </c>
      <c r="I2894">
        <v>850</v>
      </c>
      <c r="J2894" t="s">
        <v>6</v>
      </c>
      <c r="K2894" s="1">
        <v>32336</v>
      </c>
      <c r="L2894" t="s">
        <v>146</v>
      </c>
      <c r="M2894" t="s">
        <v>51</v>
      </c>
      <c r="N2894" t="s">
        <v>24</v>
      </c>
      <c r="O2894" t="s">
        <v>15</v>
      </c>
      <c r="P2894" t="s">
        <v>27</v>
      </c>
      <c r="Q2894">
        <v>6</v>
      </c>
      <c r="R2894">
        <v>24.01</v>
      </c>
      <c r="S2894">
        <f t="shared" si="146"/>
        <v>57570</v>
      </c>
      <c r="T2894">
        <f t="shared" si="147"/>
        <v>26950</v>
      </c>
      <c r="U2894">
        <f t="shared" si="148"/>
        <v>2.1361781076066793</v>
      </c>
      <c r="V2894">
        <v>330</v>
      </c>
      <c r="W2894">
        <v>330</v>
      </c>
    </row>
    <row r="2895" spans="1:23" x14ac:dyDescent="0.2">
      <c r="A2895">
        <v>52</v>
      </c>
      <c r="B2895" t="s">
        <v>131</v>
      </c>
      <c r="C2895" t="s">
        <v>132</v>
      </c>
      <c r="D2895" t="s">
        <v>97</v>
      </c>
      <c r="E2895">
        <v>17.43</v>
      </c>
      <c r="F2895">
        <v>145.31</v>
      </c>
      <c r="G2895" s="2">
        <v>-17.716670000000001</v>
      </c>
      <c r="H2895" s="2">
        <v>145.51667</v>
      </c>
      <c r="I2895">
        <v>850</v>
      </c>
      <c r="J2895" t="s">
        <v>6</v>
      </c>
      <c r="K2895" s="1">
        <v>32336</v>
      </c>
      <c r="L2895" t="s">
        <v>146</v>
      </c>
      <c r="M2895" t="s">
        <v>51</v>
      </c>
      <c r="N2895" t="s">
        <v>24</v>
      </c>
      <c r="O2895" t="s">
        <v>15</v>
      </c>
      <c r="P2895" t="s">
        <v>27</v>
      </c>
      <c r="Q2895">
        <v>7</v>
      </c>
      <c r="R2895">
        <v>25.83</v>
      </c>
      <c r="S2895">
        <f t="shared" si="146"/>
        <v>57570</v>
      </c>
      <c r="T2895">
        <f t="shared" si="147"/>
        <v>26950</v>
      </c>
      <c r="U2895">
        <f t="shared" si="148"/>
        <v>2.1361781076066793</v>
      </c>
      <c r="V2895">
        <v>330</v>
      </c>
      <c r="W2895">
        <v>330</v>
      </c>
    </row>
    <row r="2896" spans="1:23" x14ac:dyDescent="0.2">
      <c r="A2896">
        <v>52</v>
      </c>
      <c r="B2896" t="s">
        <v>131</v>
      </c>
      <c r="C2896" t="s">
        <v>132</v>
      </c>
      <c r="D2896" t="s">
        <v>97</v>
      </c>
      <c r="E2896">
        <v>17.43</v>
      </c>
      <c r="F2896">
        <v>145.31</v>
      </c>
      <c r="G2896" s="2">
        <v>-17.716670000000001</v>
      </c>
      <c r="H2896" s="2">
        <v>145.51667</v>
      </c>
      <c r="I2896">
        <v>850</v>
      </c>
      <c r="J2896" t="s">
        <v>6</v>
      </c>
      <c r="K2896" s="1">
        <v>32336</v>
      </c>
      <c r="L2896" t="s">
        <v>146</v>
      </c>
      <c r="M2896" t="s">
        <v>51</v>
      </c>
      <c r="N2896" t="s">
        <v>24</v>
      </c>
      <c r="O2896" t="s">
        <v>15</v>
      </c>
      <c r="P2896" t="s">
        <v>27</v>
      </c>
      <c r="Q2896">
        <v>8</v>
      </c>
      <c r="R2896">
        <v>24.54</v>
      </c>
      <c r="S2896">
        <f t="shared" si="146"/>
        <v>57570</v>
      </c>
      <c r="T2896">
        <f t="shared" si="147"/>
        <v>26950</v>
      </c>
      <c r="U2896">
        <f t="shared" si="148"/>
        <v>2.1361781076066793</v>
      </c>
      <c r="V2896">
        <v>330</v>
      </c>
      <c r="W2896">
        <v>330</v>
      </c>
    </row>
    <row r="2897" spans="1:23" x14ac:dyDescent="0.2">
      <c r="A2897">
        <v>52</v>
      </c>
      <c r="B2897" t="s">
        <v>131</v>
      </c>
      <c r="C2897" t="s">
        <v>132</v>
      </c>
      <c r="D2897" t="s">
        <v>97</v>
      </c>
      <c r="E2897">
        <v>17.43</v>
      </c>
      <c r="F2897">
        <v>145.31</v>
      </c>
      <c r="G2897" s="2">
        <v>-17.716670000000001</v>
      </c>
      <c r="H2897" s="2">
        <v>145.51667</v>
      </c>
      <c r="I2897">
        <v>850</v>
      </c>
      <c r="J2897" t="s">
        <v>6</v>
      </c>
      <c r="K2897" s="1">
        <v>32336</v>
      </c>
      <c r="L2897" t="s">
        <v>146</v>
      </c>
      <c r="M2897" t="s">
        <v>51</v>
      </c>
      <c r="N2897" t="s">
        <v>24</v>
      </c>
      <c r="O2897" t="s">
        <v>15</v>
      </c>
      <c r="P2897" t="s">
        <v>27</v>
      </c>
      <c r="Q2897">
        <v>9</v>
      </c>
      <c r="R2897">
        <v>25.8</v>
      </c>
      <c r="S2897">
        <f t="shared" si="146"/>
        <v>57570</v>
      </c>
      <c r="T2897">
        <f t="shared" si="147"/>
        <v>26950</v>
      </c>
      <c r="U2897">
        <f t="shared" si="148"/>
        <v>2.1361781076066793</v>
      </c>
      <c r="V2897">
        <v>330</v>
      </c>
      <c r="W2897">
        <v>330</v>
      </c>
    </row>
    <row r="2898" spans="1:23" x14ac:dyDescent="0.2">
      <c r="A2898">
        <v>52</v>
      </c>
      <c r="B2898" t="s">
        <v>131</v>
      </c>
      <c r="C2898" t="s">
        <v>132</v>
      </c>
      <c r="D2898" t="s">
        <v>97</v>
      </c>
      <c r="E2898">
        <v>17.43</v>
      </c>
      <c r="F2898">
        <v>145.31</v>
      </c>
      <c r="G2898" s="2">
        <v>-17.716670000000001</v>
      </c>
      <c r="H2898" s="2">
        <v>145.51667</v>
      </c>
      <c r="I2898">
        <v>850</v>
      </c>
      <c r="J2898" t="s">
        <v>6</v>
      </c>
      <c r="K2898" s="1">
        <v>32336</v>
      </c>
      <c r="L2898" t="s">
        <v>146</v>
      </c>
      <c r="M2898" t="s">
        <v>51</v>
      </c>
      <c r="N2898" t="s">
        <v>24</v>
      </c>
      <c r="O2898" t="s">
        <v>15</v>
      </c>
      <c r="P2898" t="s">
        <v>27</v>
      </c>
      <c r="Q2898">
        <v>10</v>
      </c>
      <c r="R2898">
        <v>25.22</v>
      </c>
      <c r="S2898">
        <f t="shared" si="146"/>
        <v>57570</v>
      </c>
      <c r="T2898">
        <f t="shared" si="147"/>
        <v>26950</v>
      </c>
      <c r="U2898">
        <f t="shared" si="148"/>
        <v>2.1361781076066793</v>
      </c>
      <c r="V2898">
        <v>330</v>
      </c>
      <c r="W2898">
        <v>330</v>
      </c>
    </row>
    <row r="2899" spans="1:23" x14ac:dyDescent="0.2">
      <c r="A2899">
        <v>52</v>
      </c>
      <c r="B2899" t="s">
        <v>131</v>
      </c>
      <c r="C2899" t="s">
        <v>132</v>
      </c>
      <c r="D2899" t="s">
        <v>97</v>
      </c>
      <c r="E2899">
        <v>17.43</v>
      </c>
      <c r="F2899">
        <v>145.31</v>
      </c>
      <c r="G2899" s="2">
        <v>-17.716670000000001</v>
      </c>
      <c r="H2899" s="2">
        <v>145.51667</v>
      </c>
      <c r="I2899">
        <v>850</v>
      </c>
      <c r="J2899" t="s">
        <v>6</v>
      </c>
      <c r="K2899" s="1">
        <v>32336</v>
      </c>
      <c r="L2899" t="s">
        <v>146</v>
      </c>
      <c r="M2899" t="s">
        <v>51</v>
      </c>
      <c r="N2899" t="s">
        <v>24</v>
      </c>
      <c r="O2899" t="s">
        <v>18</v>
      </c>
      <c r="P2899" t="s">
        <v>27</v>
      </c>
      <c r="Q2899">
        <v>1</v>
      </c>
      <c r="R2899">
        <v>15.46</v>
      </c>
      <c r="S2899">
        <f t="shared" si="146"/>
        <v>57570</v>
      </c>
      <c r="T2899">
        <f t="shared" si="147"/>
        <v>26950</v>
      </c>
      <c r="U2899">
        <f t="shared" si="148"/>
        <v>2.1361781076066793</v>
      </c>
      <c r="V2899">
        <v>330</v>
      </c>
      <c r="W2899">
        <v>330</v>
      </c>
    </row>
    <row r="2900" spans="1:23" x14ac:dyDescent="0.2">
      <c r="A2900">
        <v>52</v>
      </c>
      <c r="B2900" t="s">
        <v>131</v>
      </c>
      <c r="C2900" t="s">
        <v>132</v>
      </c>
      <c r="D2900" t="s">
        <v>97</v>
      </c>
      <c r="E2900">
        <v>17.43</v>
      </c>
      <c r="F2900">
        <v>145.31</v>
      </c>
      <c r="G2900" s="2">
        <v>-17.716670000000001</v>
      </c>
      <c r="H2900" s="2">
        <v>145.51667</v>
      </c>
      <c r="I2900">
        <v>850</v>
      </c>
      <c r="J2900" t="s">
        <v>6</v>
      </c>
      <c r="K2900" s="1">
        <v>32336</v>
      </c>
      <c r="L2900" t="s">
        <v>146</v>
      </c>
      <c r="M2900" t="s">
        <v>51</v>
      </c>
      <c r="N2900" t="s">
        <v>24</v>
      </c>
      <c r="O2900" t="s">
        <v>18</v>
      </c>
      <c r="P2900" t="s">
        <v>27</v>
      </c>
      <c r="Q2900">
        <v>2</v>
      </c>
      <c r="R2900">
        <v>20.05</v>
      </c>
      <c r="S2900">
        <f t="shared" si="146"/>
        <v>57570</v>
      </c>
      <c r="T2900">
        <f t="shared" si="147"/>
        <v>26950</v>
      </c>
      <c r="U2900">
        <f t="shared" si="148"/>
        <v>2.1361781076066793</v>
      </c>
      <c r="V2900">
        <v>330</v>
      </c>
      <c r="W2900">
        <v>330</v>
      </c>
    </row>
    <row r="2901" spans="1:23" x14ac:dyDescent="0.2">
      <c r="A2901">
        <v>52</v>
      </c>
      <c r="B2901" t="s">
        <v>131</v>
      </c>
      <c r="C2901" t="s">
        <v>132</v>
      </c>
      <c r="D2901" t="s">
        <v>97</v>
      </c>
      <c r="E2901">
        <v>17.43</v>
      </c>
      <c r="F2901">
        <v>145.31</v>
      </c>
      <c r="G2901" s="2">
        <v>-17.716670000000001</v>
      </c>
      <c r="H2901" s="2">
        <v>145.51667</v>
      </c>
      <c r="I2901">
        <v>850</v>
      </c>
      <c r="J2901" t="s">
        <v>6</v>
      </c>
      <c r="K2901" s="1">
        <v>32336</v>
      </c>
      <c r="L2901" t="s">
        <v>146</v>
      </c>
      <c r="M2901" t="s">
        <v>51</v>
      </c>
      <c r="N2901" t="s">
        <v>24</v>
      </c>
      <c r="O2901" t="s">
        <v>18</v>
      </c>
      <c r="P2901" t="s">
        <v>27</v>
      </c>
      <c r="Q2901">
        <v>3</v>
      </c>
      <c r="R2901">
        <v>16.87</v>
      </c>
      <c r="S2901">
        <f t="shared" si="146"/>
        <v>57570</v>
      </c>
      <c r="T2901">
        <f t="shared" si="147"/>
        <v>26950</v>
      </c>
      <c r="U2901">
        <f t="shared" si="148"/>
        <v>2.1361781076066793</v>
      </c>
      <c r="V2901">
        <v>330</v>
      </c>
      <c r="W2901">
        <v>330</v>
      </c>
    </row>
    <row r="2902" spans="1:23" x14ac:dyDescent="0.2">
      <c r="A2902">
        <v>52</v>
      </c>
      <c r="B2902" t="s">
        <v>131</v>
      </c>
      <c r="C2902" t="s">
        <v>132</v>
      </c>
      <c r="D2902" t="s">
        <v>97</v>
      </c>
      <c r="E2902">
        <v>17.43</v>
      </c>
      <c r="F2902">
        <v>145.31</v>
      </c>
      <c r="G2902" s="2">
        <v>-17.716670000000001</v>
      </c>
      <c r="H2902" s="2">
        <v>145.51667</v>
      </c>
      <c r="I2902">
        <v>850</v>
      </c>
      <c r="J2902" t="s">
        <v>6</v>
      </c>
      <c r="K2902" s="1">
        <v>32336</v>
      </c>
      <c r="L2902" t="s">
        <v>146</v>
      </c>
      <c r="M2902" t="s">
        <v>51</v>
      </c>
      <c r="N2902" t="s">
        <v>24</v>
      </c>
      <c r="O2902" t="s">
        <v>18</v>
      </c>
      <c r="P2902" t="s">
        <v>27</v>
      </c>
      <c r="Q2902">
        <v>4</v>
      </c>
      <c r="R2902">
        <v>16.760000000000002</v>
      </c>
      <c r="S2902">
        <f t="shared" si="146"/>
        <v>57570</v>
      </c>
      <c r="T2902">
        <f t="shared" si="147"/>
        <v>26950</v>
      </c>
      <c r="U2902">
        <f t="shared" si="148"/>
        <v>2.1361781076066793</v>
      </c>
      <c r="V2902">
        <v>330</v>
      </c>
      <c r="W2902">
        <v>330</v>
      </c>
    </row>
    <row r="2903" spans="1:23" x14ac:dyDescent="0.2">
      <c r="A2903">
        <v>52</v>
      </c>
      <c r="B2903" t="s">
        <v>131</v>
      </c>
      <c r="C2903" t="s">
        <v>132</v>
      </c>
      <c r="D2903" t="s">
        <v>97</v>
      </c>
      <c r="E2903">
        <v>17.43</v>
      </c>
      <c r="F2903">
        <v>145.31</v>
      </c>
      <c r="G2903" s="2">
        <v>-17.716670000000001</v>
      </c>
      <c r="H2903" s="2">
        <v>145.51667</v>
      </c>
      <c r="I2903">
        <v>850</v>
      </c>
      <c r="J2903" t="s">
        <v>6</v>
      </c>
      <c r="K2903" s="1">
        <v>32336</v>
      </c>
      <c r="L2903" t="s">
        <v>146</v>
      </c>
      <c r="M2903" t="s">
        <v>51</v>
      </c>
      <c r="N2903" t="s">
        <v>24</v>
      </c>
      <c r="O2903" t="s">
        <v>18</v>
      </c>
      <c r="P2903" t="s">
        <v>27</v>
      </c>
      <c r="Q2903">
        <v>5</v>
      </c>
      <c r="R2903">
        <v>14.64</v>
      </c>
      <c r="S2903">
        <f t="shared" si="146"/>
        <v>57570</v>
      </c>
      <c r="T2903">
        <f t="shared" si="147"/>
        <v>26950</v>
      </c>
      <c r="U2903">
        <f t="shared" si="148"/>
        <v>2.1361781076066793</v>
      </c>
      <c r="V2903">
        <v>330</v>
      </c>
      <c r="W2903">
        <v>330</v>
      </c>
    </row>
    <row r="2904" spans="1:23" x14ac:dyDescent="0.2">
      <c r="A2904">
        <v>52</v>
      </c>
      <c r="B2904" t="s">
        <v>131</v>
      </c>
      <c r="C2904" t="s">
        <v>132</v>
      </c>
      <c r="D2904" t="s">
        <v>97</v>
      </c>
      <c r="E2904">
        <v>17.43</v>
      </c>
      <c r="F2904">
        <v>145.31</v>
      </c>
      <c r="G2904" s="2">
        <v>-17.716670000000001</v>
      </c>
      <c r="H2904" s="2">
        <v>145.51667</v>
      </c>
      <c r="I2904">
        <v>850</v>
      </c>
      <c r="J2904" t="s">
        <v>6</v>
      </c>
      <c r="K2904" s="1">
        <v>32336</v>
      </c>
      <c r="L2904" t="s">
        <v>146</v>
      </c>
      <c r="M2904" t="s">
        <v>51</v>
      </c>
      <c r="N2904" t="s">
        <v>24</v>
      </c>
      <c r="O2904" t="s">
        <v>18</v>
      </c>
      <c r="P2904" t="s">
        <v>27</v>
      </c>
      <c r="Q2904">
        <v>6</v>
      </c>
      <c r="R2904">
        <v>14.08</v>
      </c>
      <c r="S2904">
        <f t="shared" si="146"/>
        <v>57570</v>
      </c>
      <c r="T2904">
        <f t="shared" si="147"/>
        <v>26950</v>
      </c>
      <c r="U2904">
        <f t="shared" si="148"/>
        <v>2.1361781076066793</v>
      </c>
      <c r="V2904">
        <v>330</v>
      </c>
      <c r="W2904">
        <v>330</v>
      </c>
    </row>
    <row r="2905" spans="1:23" x14ac:dyDescent="0.2">
      <c r="A2905">
        <v>52</v>
      </c>
      <c r="B2905" t="s">
        <v>131</v>
      </c>
      <c r="C2905" t="s">
        <v>132</v>
      </c>
      <c r="D2905" t="s">
        <v>97</v>
      </c>
      <c r="E2905">
        <v>17.43</v>
      </c>
      <c r="F2905">
        <v>145.31</v>
      </c>
      <c r="G2905" s="2">
        <v>-17.716670000000001</v>
      </c>
      <c r="H2905" s="2">
        <v>145.51667</v>
      </c>
      <c r="I2905">
        <v>850</v>
      </c>
      <c r="J2905" t="s">
        <v>6</v>
      </c>
      <c r="K2905" s="1">
        <v>32336</v>
      </c>
      <c r="L2905" t="s">
        <v>146</v>
      </c>
      <c r="M2905" t="s">
        <v>51</v>
      </c>
      <c r="N2905" t="s">
        <v>24</v>
      </c>
      <c r="O2905" t="s">
        <v>18</v>
      </c>
      <c r="P2905" t="s">
        <v>27</v>
      </c>
      <c r="Q2905">
        <v>7</v>
      </c>
      <c r="R2905">
        <v>15.35</v>
      </c>
      <c r="S2905">
        <f t="shared" si="146"/>
        <v>57570</v>
      </c>
      <c r="T2905">
        <f t="shared" si="147"/>
        <v>26950</v>
      </c>
      <c r="U2905">
        <f t="shared" si="148"/>
        <v>2.1361781076066793</v>
      </c>
      <c r="V2905">
        <v>330</v>
      </c>
      <c r="W2905">
        <v>330</v>
      </c>
    </row>
    <row r="2906" spans="1:23" x14ac:dyDescent="0.2">
      <c r="A2906">
        <v>52</v>
      </c>
      <c r="B2906" t="s">
        <v>131</v>
      </c>
      <c r="C2906" t="s">
        <v>132</v>
      </c>
      <c r="D2906" t="s">
        <v>97</v>
      </c>
      <c r="E2906">
        <v>17.43</v>
      </c>
      <c r="F2906">
        <v>145.31</v>
      </c>
      <c r="G2906" s="2">
        <v>-17.716670000000001</v>
      </c>
      <c r="H2906" s="2">
        <v>145.51667</v>
      </c>
      <c r="I2906">
        <v>850</v>
      </c>
      <c r="J2906" t="s">
        <v>6</v>
      </c>
      <c r="K2906" s="1">
        <v>32336</v>
      </c>
      <c r="L2906" t="s">
        <v>146</v>
      </c>
      <c r="M2906" t="s">
        <v>51</v>
      </c>
      <c r="N2906" t="s">
        <v>24</v>
      </c>
      <c r="O2906" t="s">
        <v>18</v>
      </c>
      <c r="P2906" t="s">
        <v>27</v>
      </c>
      <c r="Q2906">
        <v>8</v>
      </c>
      <c r="R2906">
        <v>14.96</v>
      </c>
      <c r="S2906">
        <f t="shared" si="146"/>
        <v>57570</v>
      </c>
      <c r="T2906">
        <f t="shared" si="147"/>
        <v>26950</v>
      </c>
      <c r="U2906">
        <f t="shared" si="148"/>
        <v>2.1361781076066793</v>
      </c>
      <c r="V2906">
        <v>330</v>
      </c>
      <c r="W2906">
        <v>330</v>
      </c>
    </row>
    <row r="2907" spans="1:23" x14ac:dyDescent="0.2">
      <c r="A2907">
        <v>52</v>
      </c>
      <c r="B2907" t="s">
        <v>131</v>
      </c>
      <c r="C2907" t="s">
        <v>132</v>
      </c>
      <c r="D2907" t="s">
        <v>97</v>
      </c>
      <c r="E2907">
        <v>17.43</v>
      </c>
      <c r="F2907">
        <v>145.31</v>
      </c>
      <c r="G2907" s="2">
        <v>-17.716670000000001</v>
      </c>
      <c r="H2907" s="2">
        <v>145.51667</v>
      </c>
      <c r="I2907">
        <v>850</v>
      </c>
      <c r="J2907" t="s">
        <v>6</v>
      </c>
      <c r="K2907" s="1">
        <v>32336</v>
      </c>
      <c r="L2907" t="s">
        <v>146</v>
      </c>
      <c r="M2907" t="s">
        <v>51</v>
      </c>
      <c r="N2907" t="s">
        <v>24</v>
      </c>
      <c r="O2907" t="s">
        <v>18</v>
      </c>
      <c r="P2907" t="s">
        <v>27</v>
      </c>
      <c r="Q2907">
        <v>9</v>
      </c>
      <c r="R2907">
        <v>16.2</v>
      </c>
      <c r="S2907">
        <f t="shared" si="146"/>
        <v>57570</v>
      </c>
      <c r="T2907">
        <f t="shared" si="147"/>
        <v>26950</v>
      </c>
      <c r="U2907">
        <f t="shared" si="148"/>
        <v>2.1361781076066793</v>
      </c>
      <c r="V2907">
        <v>330</v>
      </c>
      <c r="W2907">
        <v>330</v>
      </c>
    </row>
    <row r="2908" spans="1:23" x14ac:dyDescent="0.2">
      <c r="A2908">
        <v>52</v>
      </c>
      <c r="B2908" t="s">
        <v>131</v>
      </c>
      <c r="C2908" t="s">
        <v>132</v>
      </c>
      <c r="D2908" t="s">
        <v>97</v>
      </c>
      <c r="E2908">
        <v>17.43</v>
      </c>
      <c r="F2908">
        <v>145.31</v>
      </c>
      <c r="G2908" s="2">
        <v>-17.716670000000001</v>
      </c>
      <c r="H2908" s="2">
        <v>145.51667</v>
      </c>
      <c r="I2908">
        <v>850</v>
      </c>
      <c r="J2908" t="s">
        <v>6</v>
      </c>
      <c r="K2908" s="1">
        <v>32336</v>
      </c>
      <c r="L2908" t="s">
        <v>146</v>
      </c>
      <c r="M2908" t="s">
        <v>51</v>
      </c>
      <c r="N2908" t="s">
        <v>24</v>
      </c>
      <c r="O2908" t="s">
        <v>18</v>
      </c>
      <c r="P2908" t="s">
        <v>27</v>
      </c>
      <c r="Q2908">
        <v>10</v>
      </c>
      <c r="R2908">
        <v>13.44</v>
      </c>
      <c r="S2908">
        <f t="shared" si="146"/>
        <v>57570</v>
      </c>
      <c r="T2908">
        <f t="shared" si="147"/>
        <v>26950</v>
      </c>
      <c r="U2908">
        <f t="shared" si="148"/>
        <v>2.1361781076066793</v>
      </c>
      <c r="V2908">
        <v>330</v>
      </c>
      <c r="W2908">
        <v>330</v>
      </c>
    </row>
    <row r="2909" spans="1:23" hidden="1" x14ac:dyDescent="0.2">
      <c r="A2909">
        <v>53</v>
      </c>
      <c r="B2909" t="s">
        <v>131</v>
      </c>
      <c r="C2909" t="s">
        <v>132</v>
      </c>
      <c r="D2909" t="s">
        <v>142</v>
      </c>
      <c r="G2909" s="2">
        <v>-17.34</v>
      </c>
      <c r="H2909" s="2">
        <v>145.44999999999999</v>
      </c>
      <c r="I2909" s="2">
        <v>1100</v>
      </c>
      <c r="J2909" t="s">
        <v>6</v>
      </c>
      <c r="K2909" s="1">
        <v>20674</v>
      </c>
      <c r="L2909" t="s">
        <v>149</v>
      </c>
      <c r="M2909" t="s">
        <v>90</v>
      </c>
      <c r="N2909" t="s">
        <v>14</v>
      </c>
      <c r="O2909" t="s">
        <v>15</v>
      </c>
      <c r="P2909" t="s">
        <v>27</v>
      </c>
      <c r="Q2909">
        <v>1</v>
      </c>
      <c r="R2909">
        <v>15.82</v>
      </c>
      <c r="S2909">
        <f>(126+88)*313</f>
        <v>66982</v>
      </c>
      <c r="T2909">
        <f>262*126</f>
        <v>33012</v>
      </c>
      <c r="U2909">
        <f t="shared" si="148"/>
        <v>2.0290197503937963</v>
      </c>
      <c r="V2909">
        <v>359</v>
      </c>
      <c r="W2909">
        <v>339</v>
      </c>
    </row>
    <row r="2910" spans="1:23" hidden="1" x14ac:dyDescent="0.2">
      <c r="A2910">
        <v>53</v>
      </c>
      <c r="B2910" t="s">
        <v>131</v>
      </c>
      <c r="C2910" t="s">
        <v>132</v>
      </c>
      <c r="D2910" t="s">
        <v>142</v>
      </c>
      <c r="G2910" s="2">
        <v>-17.34</v>
      </c>
      <c r="H2910" s="2">
        <v>145.44999999999999</v>
      </c>
      <c r="I2910" s="2">
        <v>1100</v>
      </c>
      <c r="J2910" t="s">
        <v>6</v>
      </c>
      <c r="K2910" s="1">
        <v>20674</v>
      </c>
      <c r="L2910" t="s">
        <v>149</v>
      </c>
      <c r="M2910" t="s">
        <v>90</v>
      </c>
      <c r="N2910" t="s">
        <v>14</v>
      </c>
      <c r="O2910" t="s">
        <v>15</v>
      </c>
      <c r="P2910" t="s">
        <v>27</v>
      </c>
      <c r="Q2910">
        <v>2</v>
      </c>
      <c r="R2910">
        <v>21.77</v>
      </c>
      <c r="S2910">
        <f t="shared" ref="S2910:S2962" si="149">(126+88)*313</f>
        <v>66982</v>
      </c>
      <c r="T2910">
        <f t="shared" ref="T2910:T2962" si="150">262*126</f>
        <v>33012</v>
      </c>
      <c r="U2910">
        <f t="shared" ref="U2910:U2963" si="151">S2910/T2910</f>
        <v>2.0290197503937963</v>
      </c>
      <c r="V2910">
        <v>359</v>
      </c>
      <c r="W2910">
        <v>339</v>
      </c>
    </row>
    <row r="2911" spans="1:23" hidden="1" x14ac:dyDescent="0.2">
      <c r="A2911">
        <v>53</v>
      </c>
      <c r="B2911" t="s">
        <v>131</v>
      </c>
      <c r="C2911" t="s">
        <v>132</v>
      </c>
      <c r="D2911" t="s">
        <v>142</v>
      </c>
      <c r="G2911" s="2">
        <v>-17.34</v>
      </c>
      <c r="H2911" s="2">
        <v>145.44999999999999</v>
      </c>
      <c r="I2911" s="2">
        <v>1100</v>
      </c>
      <c r="J2911" t="s">
        <v>6</v>
      </c>
      <c r="K2911" s="1">
        <v>20674</v>
      </c>
      <c r="L2911" t="s">
        <v>149</v>
      </c>
      <c r="M2911" t="s">
        <v>90</v>
      </c>
      <c r="N2911" t="s">
        <v>14</v>
      </c>
      <c r="O2911" t="s">
        <v>15</v>
      </c>
      <c r="P2911" t="s">
        <v>27</v>
      </c>
      <c r="Q2911">
        <v>3</v>
      </c>
      <c r="R2911">
        <v>26.22</v>
      </c>
      <c r="S2911">
        <f t="shared" si="149"/>
        <v>66982</v>
      </c>
      <c r="T2911">
        <f t="shared" si="150"/>
        <v>33012</v>
      </c>
      <c r="U2911">
        <f t="shared" si="151"/>
        <v>2.0290197503937963</v>
      </c>
      <c r="V2911">
        <v>359</v>
      </c>
      <c r="W2911">
        <v>339</v>
      </c>
    </row>
    <row r="2912" spans="1:23" hidden="1" x14ac:dyDescent="0.2">
      <c r="A2912">
        <v>53</v>
      </c>
      <c r="B2912" t="s">
        <v>131</v>
      </c>
      <c r="C2912" t="s">
        <v>132</v>
      </c>
      <c r="D2912" t="s">
        <v>142</v>
      </c>
      <c r="G2912" s="2">
        <v>-17.34</v>
      </c>
      <c r="H2912" s="2">
        <v>145.44999999999999</v>
      </c>
      <c r="I2912" s="2">
        <v>1100</v>
      </c>
      <c r="J2912" t="s">
        <v>6</v>
      </c>
      <c r="K2912" s="1">
        <v>20674</v>
      </c>
      <c r="L2912" t="s">
        <v>149</v>
      </c>
      <c r="M2912" t="s">
        <v>90</v>
      </c>
      <c r="N2912" t="s">
        <v>14</v>
      </c>
      <c r="O2912" t="s">
        <v>15</v>
      </c>
      <c r="P2912" t="s">
        <v>27</v>
      </c>
      <c r="Q2912">
        <v>4</v>
      </c>
      <c r="R2912">
        <v>20.71</v>
      </c>
      <c r="S2912">
        <f t="shared" si="149"/>
        <v>66982</v>
      </c>
      <c r="T2912">
        <f t="shared" si="150"/>
        <v>33012</v>
      </c>
      <c r="U2912">
        <f t="shared" si="151"/>
        <v>2.0290197503937963</v>
      </c>
      <c r="V2912">
        <v>359</v>
      </c>
      <c r="W2912">
        <v>339</v>
      </c>
    </row>
    <row r="2913" spans="1:23" hidden="1" x14ac:dyDescent="0.2">
      <c r="A2913">
        <v>53</v>
      </c>
      <c r="B2913" t="s">
        <v>131</v>
      </c>
      <c r="C2913" t="s">
        <v>132</v>
      </c>
      <c r="D2913" t="s">
        <v>142</v>
      </c>
      <c r="G2913" s="2">
        <v>-17.34</v>
      </c>
      <c r="H2913" s="2">
        <v>145.44999999999999</v>
      </c>
      <c r="I2913" s="2">
        <v>1100</v>
      </c>
      <c r="J2913" t="s">
        <v>6</v>
      </c>
      <c r="K2913" s="1">
        <v>20674</v>
      </c>
      <c r="L2913" t="s">
        <v>149</v>
      </c>
      <c r="M2913" t="s">
        <v>90</v>
      </c>
      <c r="N2913" t="s">
        <v>14</v>
      </c>
      <c r="O2913" t="s">
        <v>15</v>
      </c>
      <c r="P2913" t="s">
        <v>27</v>
      </c>
      <c r="Q2913">
        <v>5</v>
      </c>
      <c r="R2913">
        <v>20.37</v>
      </c>
      <c r="S2913">
        <f t="shared" si="149"/>
        <v>66982</v>
      </c>
      <c r="T2913">
        <f t="shared" si="150"/>
        <v>33012</v>
      </c>
      <c r="U2913">
        <f t="shared" si="151"/>
        <v>2.0290197503937963</v>
      </c>
      <c r="V2913">
        <v>359</v>
      </c>
      <c r="W2913">
        <v>339</v>
      </c>
    </row>
    <row r="2914" spans="1:23" hidden="1" x14ac:dyDescent="0.2">
      <c r="A2914">
        <v>53</v>
      </c>
      <c r="B2914" t="s">
        <v>131</v>
      </c>
      <c r="C2914" t="s">
        <v>132</v>
      </c>
      <c r="D2914" t="s">
        <v>142</v>
      </c>
      <c r="G2914" s="2">
        <v>-17.34</v>
      </c>
      <c r="H2914" s="2">
        <v>145.44999999999999</v>
      </c>
      <c r="I2914" s="2">
        <v>1100</v>
      </c>
      <c r="J2914" t="s">
        <v>6</v>
      </c>
      <c r="K2914" s="1">
        <v>20674</v>
      </c>
      <c r="L2914" t="s">
        <v>149</v>
      </c>
      <c r="M2914" t="s">
        <v>90</v>
      </c>
      <c r="N2914" t="s">
        <v>14</v>
      </c>
      <c r="O2914" t="s">
        <v>15</v>
      </c>
      <c r="P2914" t="s">
        <v>27</v>
      </c>
      <c r="Q2914">
        <v>6</v>
      </c>
      <c r="R2914">
        <v>20.75</v>
      </c>
      <c r="S2914">
        <f t="shared" si="149"/>
        <v>66982</v>
      </c>
      <c r="T2914">
        <f t="shared" si="150"/>
        <v>33012</v>
      </c>
      <c r="U2914">
        <f t="shared" si="151"/>
        <v>2.0290197503937963</v>
      </c>
      <c r="V2914">
        <v>359</v>
      </c>
      <c r="W2914">
        <v>339</v>
      </c>
    </row>
    <row r="2915" spans="1:23" hidden="1" x14ac:dyDescent="0.2">
      <c r="A2915">
        <v>53</v>
      </c>
      <c r="B2915" t="s">
        <v>131</v>
      </c>
      <c r="C2915" t="s">
        <v>132</v>
      </c>
      <c r="D2915" t="s">
        <v>142</v>
      </c>
      <c r="G2915" s="2">
        <v>-17.34</v>
      </c>
      <c r="H2915" s="2">
        <v>145.44999999999999</v>
      </c>
      <c r="I2915" s="2">
        <v>1100</v>
      </c>
      <c r="J2915" t="s">
        <v>6</v>
      </c>
      <c r="K2915" s="1">
        <v>20674</v>
      </c>
      <c r="L2915" t="s">
        <v>149</v>
      </c>
      <c r="M2915" t="s">
        <v>90</v>
      </c>
      <c r="N2915" t="s">
        <v>14</v>
      </c>
      <c r="O2915" t="s">
        <v>16</v>
      </c>
      <c r="P2915" t="s">
        <v>27</v>
      </c>
      <c r="Q2915">
        <v>1</v>
      </c>
      <c r="R2915">
        <v>18.850000000000001</v>
      </c>
      <c r="S2915">
        <f t="shared" si="149"/>
        <v>66982</v>
      </c>
      <c r="T2915">
        <f t="shared" si="150"/>
        <v>33012</v>
      </c>
      <c r="U2915">
        <f t="shared" si="151"/>
        <v>2.0290197503937963</v>
      </c>
      <c r="V2915">
        <v>359</v>
      </c>
      <c r="W2915">
        <v>339</v>
      </c>
    </row>
    <row r="2916" spans="1:23" hidden="1" x14ac:dyDescent="0.2">
      <c r="A2916">
        <v>53</v>
      </c>
      <c r="B2916" t="s">
        <v>131</v>
      </c>
      <c r="C2916" t="s">
        <v>132</v>
      </c>
      <c r="D2916" t="s">
        <v>142</v>
      </c>
      <c r="G2916" s="2">
        <v>-17.34</v>
      </c>
      <c r="H2916" s="2">
        <v>145.44999999999999</v>
      </c>
      <c r="I2916" s="2">
        <v>1100</v>
      </c>
      <c r="J2916" t="s">
        <v>6</v>
      </c>
      <c r="K2916" s="1">
        <v>20674</v>
      </c>
      <c r="L2916" t="s">
        <v>149</v>
      </c>
      <c r="M2916" t="s">
        <v>90</v>
      </c>
      <c r="N2916" t="s">
        <v>14</v>
      </c>
      <c r="O2916" t="s">
        <v>16</v>
      </c>
      <c r="P2916" t="s">
        <v>27</v>
      </c>
      <c r="Q2916">
        <v>2</v>
      </c>
      <c r="R2916">
        <v>16.399999999999999</v>
      </c>
      <c r="S2916">
        <f t="shared" si="149"/>
        <v>66982</v>
      </c>
      <c r="T2916">
        <f t="shared" si="150"/>
        <v>33012</v>
      </c>
      <c r="U2916">
        <f t="shared" si="151"/>
        <v>2.0290197503937963</v>
      </c>
      <c r="V2916">
        <v>359</v>
      </c>
      <c r="W2916">
        <v>339</v>
      </c>
    </row>
    <row r="2917" spans="1:23" hidden="1" x14ac:dyDescent="0.2">
      <c r="A2917">
        <v>53</v>
      </c>
      <c r="B2917" t="s">
        <v>131</v>
      </c>
      <c r="C2917" t="s">
        <v>132</v>
      </c>
      <c r="D2917" t="s">
        <v>142</v>
      </c>
      <c r="G2917" s="2">
        <v>-17.34</v>
      </c>
      <c r="H2917" s="2">
        <v>145.44999999999999</v>
      </c>
      <c r="I2917" s="2">
        <v>1100</v>
      </c>
      <c r="J2917" t="s">
        <v>6</v>
      </c>
      <c r="K2917" s="1">
        <v>20674</v>
      </c>
      <c r="L2917" t="s">
        <v>149</v>
      </c>
      <c r="M2917" t="s">
        <v>90</v>
      </c>
      <c r="N2917" t="s">
        <v>14</v>
      </c>
      <c r="O2917" t="s">
        <v>16</v>
      </c>
      <c r="P2917" t="s">
        <v>27</v>
      </c>
      <c r="Q2917">
        <v>3</v>
      </c>
      <c r="R2917">
        <v>16.170000000000002</v>
      </c>
      <c r="S2917">
        <f t="shared" si="149"/>
        <v>66982</v>
      </c>
      <c r="T2917">
        <f t="shared" si="150"/>
        <v>33012</v>
      </c>
      <c r="U2917">
        <f t="shared" si="151"/>
        <v>2.0290197503937963</v>
      </c>
      <c r="V2917">
        <v>359</v>
      </c>
      <c r="W2917">
        <v>339</v>
      </c>
    </row>
    <row r="2918" spans="1:23" hidden="1" x14ac:dyDescent="0.2">
      <c r="A2918">
        <v>53</v>
      </c>
      <c r="B2918" t="s">
        <v>131</v>
      </c>
      <c r="C2918" t="s">
        <v>132</v>
      </c>
      <c r="D2918" t="s">
        <v>142</v>
      </c>
      <c r="G2918" s="2">
        <v>-17.34</v>
      </c>
      <c r="H2918" s="2">
        <v>145.44999999999999</v>
      </c>
      <c r="I2918" s="2">
        <v>1100</v>
      </c>
      <c r="J2918" t="s">
        <v>6</v>
      </c>
      <c r="K2918" s="1">
        <v>20674</v>
      </c>
      <c r="L2918" t="s">
        <v>149</v>
      </c>
      <c r="M2918" t="s">
        <v>90</v>
      </c>
      <c r="N2918" t="s">
        <v>14</v>
      </c>
      <c r="O2918" t="s">
        <v>16</v>
      </c>
      <c r="P2918" t="s">
        <v>27</v>
      </c>
      <c r="Q2918">
        <v>4</v>
      </c>
      <c r="R2918">
        <v>16.84</v>
      </c>
      <c r="S2918">
        <f t="shared" si="149"/>
        <v>66982</v>
      </c>
      <c r="T2918">
        <f t="shared" si="150"/>
        <v>33012</v>
      </c>
      <c r="U2918">
        <f t="shared" si="151"/>
        <v>2.0290197503937963</v>
      </c>
      <c r="V2918">
        <v>359</v>
      </c>
      <c r="W2918">
        <v>339</v>
      </c>
    </row>
    <row r="2919" spans="1:23" hidden="1" x14ac:dyDescent="0.2">
      <c r="A2919">
        <v>53</v>
      </c>
      <c r="B2919" t="s">
        <v>131</v>
      </c>
      <c r="C2919" t="s">
        <v>132</v>
      </c>
      <c r="D2919" t="s">
        <v>142</v>
      </c>
      <c r="G2919" s="2">
        <v>-17.34</v>
      </c>
      <c r="H2919" s="2">
        <v>145.44999999999999</v>
      </c>
      <c r="I2919" s="2">
        <v>1100</v>
      </c>
      <c r="J2919" t="s">
        <v>6</v>
      </c>
      <c r="K2919" s="1">
        <v>20674</v>
      </c>
      <c r="L2919" t="s">
        <v>149</v>
      </c>
      <c r="M2919" t="s">
        <v>90</v>
      </c>
      <c r="N2919" t="s">
        <v>14</v>
      </c>
      <c r="O2919" t="s">
        <v>16</v>
      </c>
      <c r="P2919" t="s">
        <v>27</v>
      </c>
      <c r="Q2919">
        <v>5</v>
      </c>
      <c r="R2919">
        <v>14.89</v>
      </c>
      <c r="S2919">
        <f t="shared" si="149"/>
        <v>66982</v>
      </c>
      <c r="T2919">
        <f t="shared" si="150"/>
        <v>33012</v>
      </c>
      <c r="U2919">
        <f t="shared" si="151"/>
        <v>2.0290197503937963</v>
      </c>
      <c r="V2919">
        <v>359</v>
      </c>
      <c r="W2919">
        <v>339</v>
      </c>
    </row>
    <row r="2920" spans="1:23" hidden="1" x14ac:dyDescent="0.2">
      <c r="A2920">
        <v>53</v>
      </c>
      <c r="B2920" t="s">
        <v>131</v>
      </c>
      <c r="C2920" t="s">
        <v>132</v>
      </c>
      <c r="D2920" t="s">
        <v>142</v>
      </c>
      <c r="G2920" s="2">
        <v>-17.34</v>
      </c>
      <c r="H2920" s="2">
        <v>145.44999999999999</v>
      </c>
      <c r="I2920" s="2">
        <v>1100</v>
      </c>
      <c r="J2920" t="s">
        <v>6</v>
      </c>
      <c r="K2920" s="1">
        <v>20674</v>
      </c>
      <c r="L2920" t="s">
        <v>149</v>
      </c>
      <c r="M2920" t="s">
        <v>90</v>
      </c>
      <c r="N2920" t="s">
        <v>14</v>
      </c>
      <c r="O2920" t="s">
        <v>16</v>
      </c>
      <c r="P2920" t="s">
        <v>27</v>
      </c>
      <c r="Q2920">
        <v>6</v>
      </c>
      <c r="R2920">
        <v>13.8</v>
      </c>
      <c r="S2920">
        <f t="shared" si="149"/>
        <v>66982</v>
      </c>
      <c r="T2920">
        <f t="shared" si="150"/>
        <v>33012</v>
      </c>
      <c r="U2920">
        <f t="shared" si="151"/>
        <v>2.0290197503937963</v>
      </c>
      <c r="V2920">
        <v>359</v>
      </c>
      <c r="W2920">
        <v>339</v>
      </c>
    </row>
    <row r="2921" spans="1:23" hidden="1" x14ac:dyDescent="0.2">
      <c r="A2921">
        <v>53</v>
      </c>
      <c r="B2921" t="s">
        <v>131</v>
      </c>
      <c r="C2921" t="s">
        <v>132</v>
      </c>
      <c r="D2921" t="s">
        <v>142</v>
      </c>
      <c r="G2921" s="2">
        <v>-17.34</v>
      </c>
      <c r="H2921" s="2">
        <v>145.44999999999999</v>
      </c>
      <c r="I2921" s="2">
        <v>1100</v>
      </c>
      <c r="J2921" t="s">
        <v>6</v>
      </c>
      <c r="K2921" s="1">
        <v>20674</v>
      </c>
      <c r="L2921" t="s">
        <v>149</v>
      </c>
      <c r="M2921" t="s">
        <v>90</v>
      </c>
      <c r="N2921" t="s">
        <v>14</v>
      </c>
      <c r="O2921" t="s">
        <v>18</v>
      </c>
      <c r="P2921" t="s">
        <v>27</v>
      </c>
      <c r="Q2921">
        <v>1</v>
      </c>
      <c r="R2921">
        <v>4.12</v>
      </c>
      <c r="S2921">
        <f t="shared" si="149"/>
        <v>66982</v>
      </c>
      <c r="T2921">
        <f t="shared" si="150"/>
        <v>33012</v>
      </c>
      <c r="U2921">
        <f t="shared" si="151"/>
        <v>2.0290197503937963</v>
      </c>
      <c r="V2921">
        <v>359</v>
      </c>
      <c r="W2921">
        <v>339</v>
      </c>
    </row>
    <row r="2922" spans="1:23" hidden="1" x14ac:dyDescent="0.2">
      <c r="A2922">
        <v>53</v>
      </c>
      <c r="B2922" t="s">
        <v>131</v>
      </c>
      <c r="C2922" t="s">
        <v>132</v>
      </c>
      <c r="D2922" t="s">
        <v>142</v>
      </c>
      <c r="G2922" s="2">
        <v>-17.34</v>
      </c>
      <c r="H2922" s="2">
        <v>145.44999999999999</v>
      </c>
      <c r="I2922" s="2">
        <v>1100</v>
      </c>
      <c r="J2922" t="s">
        <v>6</v>
      </c>
      <c r="K2922" s="1">
        <v>20674</v>
      </c>
      <c r="L2922" t="s">
        <v>149</v>
      </c>
      <c r="M2922" t="s">
        <v>90</v>
      </c>
      <c r="N2922" t="s">
        <v>14</v>
      </c>
      <c r="O2922" t="s">
        <v>18</v>
      </c>
      <c r="P2922" t="s">
        <v>27</v>
      </c>
      <c r="Q2922">
        <v>2</v>
      </c>
      <c r="R2922">
        <v>5.8</v>
      </c>
      <c r="S2922">
        <f t="shared" si="149"/>
        <v>66982</v>
      </c>
      <c r="T2922">
        <f t="shared" si="150"/>
        <v>33012</v>
      </c>
      <c r="U2922">
        <f t="shared" si="151"/>
        <v>2.0290197503937963</v>
      </c>
      <c r="V2922">
        <v>359</v>
      </c>
      <c r="W2922">
        <v>339</v>
      </c>
    </row>
    <row r="2923" spans="1:23" hidden="1" x14ac:dyDescent="0.2">
      <c r="A2923">
        <v>53</v>
      </c>
      <c r="B2923" t="s">
        <v>131</v>
      </c>
      <c r="C2923" t="s">
        <v>132</v>
      </c>
      <c r="D2923" t="s">
        <v>142</v>
      </c>
      <c r="G2923" s="2">
        <v>-17.34</v>
      </c>
      <c r="H2923" s="2">
        <v>145.44999999999999</v>
      </c>
      <c r="I2923" s="2">
        <v>1100</v>
      </c>
      <c r="J2923" t="s">
        <v>6</v>
      </c>
      <c r="K2923" s="1">
        <v>20674</v>
      </c>
      <c r="L2923" t="s">
        <v>149</v>
      </c>
      <c r="M2923" t="s">
        <v>90</v>
      </c>
      <c r="N2923" t="s">
        <v>14</v>
      </c>
      <c r="O2923" t="s">
        <v>18</v>
      </c>
      <c r="P2923" t="s">
        <v>27</v>
      </c>
      <c r="Q2923">
        <v>3</v>
      </c>
      <c r="R2923">
        <v>5.96</v>
      </c>
      <c r="S2923">
        <f t="shared" si="149"/>
        <v>66982</v>
      </c>
      <c r="T2923">
        <f t="shared" si="150"/>
        <v>33012</v>
      </c>
      <c r="U2923">
        <f t="shared" si="151"/>
        <v>2.0290197503937963</v>
      </c>
      <c r="V2923">
        <v>359</v>
      </c>
      <c r="W2923">
        <v>339</v>
      </c>
    </row>
    <row r="2924" spans="1:23" hidden="1" x14ac:dyDescent="0.2">
      <c r="A2924">
        <v>53</v>
      </c>
      <c r="B2924" t="s">
        <v>131</v>
      </c>
      <c r="C2924" t="s">
        <v>132</v>
      </c>
      <c r="D2924" t="s">
        <v>142</v>
      </c>
      <c r="G2924" s="2">
        <v>-17.34</v>
      </c>
      <c r="H2924" s="2">
        <v>145.44999999999999</v>
      </c>
      <c r="I2924" s="2">
        <v>1100</v>
      </c>
      <c r="J2924" t="s">
        <v>6</v>
      </c>
      <c r="K2924" s="1">
        <v>20674</v>
      </c>
      <c r="L2924" t="s">
        <v>149</v>
      </c>
      <c r="M2924" t="s">
        <v>90</v>
      </c>
      <c r="N2924" t="s">
        <v>14</v>
      </c>
      <c r="O2924" t="s">
        <v>18</v>
      </c>
      <c r="P2924" t="s">
        <v>27</v>
      </c>
      <c r="Q2924">
        <v>4</v>
      </c>
      <c r="R2924">
        <v>5.42</v>
      </c>
      <c r="S2924">
        <f t="shared" si="149"/>
        <v>66982</v>
      </c>
      <c r="T2924">
        <f t="shared" si="150"/>
        <v>33012</v>
      </c>
      <c r="U2924">
        <f t="shared" si="151"/>
        <v>2.0290197503937963</v>
      </c>
      <c r="V2924">
        <v>359</v>
      </c>
      <c r="W2924">
        <v>339</v>
      </c>
    </row>
    <row r="2925" spans="1:23" hidden="1" x14ac:dyDescent="0.2">
      <c r="A2925">
        <v>53</v>
      </c>
      <c r="B2925" t="s">
        <v>131</v>
      </c>
      <c r="C2925" t="s">
        <v>132</v>
      </c>
      <c r="D2925" t="s">
        <v>142</v>
      </c>
      <c r="G2925" s="2">
        <v>-17.34</v>
      </c>
      <c r="H2925" s="2">
        <v>145.44999999999999</v>
      </c>
      <c r="I2925" s="2">
        <v>1100</v>
      </c>
      <c r="J2925" t="s">
        <v>6</v>
      </c>
      <c r="K2925" s="1">
        <v>20674</v>
      </c>
      <c r="L2925" t="s">
        <v>149</v>
      </c>
      <c r="M2925" t="s">
        <v>90</v>
      </c>
      <c r="N2925" t="s">
        <v>14</v>
      </c>
      <c r="O2925" t="s">
        <v>18</v>
      </c>
      <c r="P2925" t="s">
        <v>27</v>
      </c>
      <c r="Q2925">
        <v>5</v>
      </c>
      <c r="R2925">
        <v>6.2</v>
      </c>
      <c r="S2925">
        <f t="shared" si="149"/>
        <v>66982</v>
      </c>
      <c r="T2925">
        <f t="shared" si="150"/>
        <v>33012</v>
      </c>
      <c r="U2925">
        <f t="shared" si="151"/>
        <v>2.0290197503937963</v>
      </c>
      <c r="V2925">
        <v>359</v>
      </c>
      <c r="W2925">
        <v>339</v>
      </c>
    </row>
    <row r="2926" spans="1:23" hidden="1" x14ac:dyDescent="0.2">
      <c r="A2926">
        <v>53</v>
      </c>
      <c r="B2926" t="s">
        <v>131</v>
      </c>
      <c r="C2926" t="s">
        <v>132</v>
      </c>
      <c r="D2926" t="s">
        <v>142</v>
      </c>
      <c r="G2926" s="2">
        <v>-17.34</v>
      </c>
      <c r="H2926" s="2">
        <v>145.44999999999999</v>
      </c>
      <c r="I2926" s="2">
        <v>1100</v>
      </c>
      <c r="J2926" t="s">
        <v>6</v>
      </c>
      <c r="K2926" s="1">
        <v>20674</v>
      </c>
      <c r="L2926" t="s">
        <v>149</v>
      </c>
      <c r="M2926" t="s">
        <v>90</v>
      </c>
      <c r="N2926" t="s">
        <v>14</v>
      </c>
      <c r="O2926" t="s">
        <v>18</v>
      </c>
      <c r="P2926" t="s">
        <v>27</v>
      </c>
      <c r="Q2926">
        <v>6</v>
      </c>
      <c r="R2926">
        <v>4.1399999999999997</v>
      </c>
      <c r="S2926">
        <f t="shared" si="149"/>
        <v>66982</v>
      </c>
      <c r="T2926">
        <f t="shared" si="150"/>
        <v>33012</v>
      </c>
      <c r="U2926">
        <f t="shared" si="151"/>
        <v>2.0290197503937963</v>
      </c>
      <c r="V2926">
        <v>359</v>
      </c>
      <c r="W2926">
        <v>339</v>
      </c>
    </row>
    <row r="2927" spans="1:23" hidden="1" x14ac:dyDescent="0.2">
      <c r="A2927">
        <v>53</v>
      </c>
      <c r="B2927" t="s">
        <v>131</v>
      </c>
      <c r="C2927" t="s">
        <v>132</v>
      </c>
      <c r="D2927" t="s">
        <v>142</v>
      </c>
      <c r="G2927" s="2">
        <v>-17.34</v>
      </c>
      <c r="H2927" s="2">
        <v>145.44999999999999</v>
      </c>
      <c r="I2927" s="2">
        <v>1100</v>
      </c>
      <c r="J2927" t="s">
        <v>6</v>
      </c>
      <c r="K2927" s="1">
        <v>20674</v>
      </c>
      <c r="L2927" t="s">
        <v>149</v>
      </c>
      <c r="M2927" t="s">
        <v>90</v>
      </c>
      <c r="N2927" t="s">
        <v>14</v>
      </c>
      <c r="O2927" t="s">
        <v>19</v>
      </c>
      <c r="P2927" t="s">
        <v>27</v>
      </c>
      <c r="Q2927">
        <v>1</v>
      </c>
      <c r="R2927">
        <v>9.23</v>
      </c>
      <c r="S2927">
        <f t="shared" si="149"/>
        <v>66982</v>
      </c>
      <c r="T2927">
        <f t="shared" si="150"/>
        <v>33012</v>
      </c>
      <c r="U2927">
        <f t="shared" si="151"/>
        <v>2.0290197503937963</v>
      </c>
      <c r="V2927">
        <v>359</v>
      </c>
      <c r="W2927">
        <v>339</v>
      </c>
    </row>
    <row r="2928" spans="1:23" hidden="1" x14ac:dyDescent="0.2">
      <c r="A2928">
        <v>53</v>
      </c>
      <c r="B2928" t="s">
        <v>131</v>
      </c>
      <c r="C2928" t="s">
        <v>132</v>
      </c>
      <c r="D2928" t="s">
        <v>142</v>
      </c>
      <c r="G2928" s="2">
        <v>-17.34</v>
      </c>
      <c r="H2928" s="2">
        <v>145.44999999999999</v>
      </c>
      <c r="I2928" s="2">
        <v>1100</v>
      </c>
      <c r="J2928" t="s">
        <v>6</v>
      </c>
      <c r="K2928" s="1">
        <v>20674</v>
      </c>
      <c r="L2928" t="s">
        <v>149</v>
      </c>
      <c r="M2928" t="s">
        <v>90</v>
      </c>
      <c r="N2928" t="s">
        <v>14</v>
      </c>
      <c r="O2928" t="s">
        <v>19</v>
      </c>
      <c r="P2928" t="s">
        <v>27</v>
      </c>
      <c r="Q2928">
        <v>2</v>
      </c>
      <c r="R2928">
        <v>9.7799999999999994</v>
      </c>
      <c r="S2928">
        <f t="shared" si="149"/>
        <v>66982</v>
      </c>
      <c r="T2928">
        <f t="shared" si="150"/>
        <v>33012</v>
      </c>
      <c r="U2928">
        <f t="shared" si="151"/>
        <v>2.0290197503937963</v>
      </c>
      <c r="V2928">
        <v>359</v>
      </c>
      <c r="W2928">
        <v>339</v>
      </c>
    </row>
    <row r="2929" spans="1:23" hidden="1" x14ac:dyDescent="0.2">
      <c r="A2929">
        <v>53</v>
      </c>
      <c r="B2929" t="s">
        <v>131</v>
      </c>
      <c r="C2929" t="s">
        <v>132</v>
      </c>
      <c r="D2929" t="s">
        <v>142</v>
      </c>
      <c r="G2929" s="2">
        <v>-17.34</v>
      </c>
      <c r="H2929" s="2">
        <v>145.44999999999999</v>
      </c>
      <c r="I2929" s="2">
        <v>1100</v>
      </c>
      <c r="J2929" t="s">
        <v>6</v>
      </c>
      <c r="K2929" s="1">
        <v>20674</v>
      </c>
      <c r="L2929" t="s">
        <v>149</v>
      </c>
      <c r="M2929" t="s">
        <v>90</v>
      </c>
      <c r="N2929" t="s">
        <v>14</v>
      </c>
      <c r="O2929" t="s">
        <v>19</v>
      </c>
      <c r="P2929" t="s">
        <v>27</v>
      </c>
      <c r="Q2929">
        <v>3</v>
      </c>
      <c r="R2929">
        <v>6.94</v>
      </c>
      <c r="S2929">
        <f t="shared" si="149"/>
        <v>66982</v>
      </c>
      <c r="T2929">
        <f t="shared" si="150"/>
        <v>33012</v>
      </c>
      <c r="U2929">
        <f t="shared" si="151"/>
        <v>2.0290197503937963</v>
      </c>
      <c r="V2929">
        <v>359</v>
      </c>
      <c r="W2929">
        <v>339</v>
      </c>
    </row>
    <row r="2930" spans="1:23" hidden="1" x14ac:dyDescent="0.2">
      <c r="A2930">
        <v>53</v>
      </c>
      <c r="B2930" t="s">
        <v>131</v>
      </c>
      <c r="C2930" t="s">
        <v>132</v>
      </c>
      <c r="D2930" t="s">
        <v>142</v>
      </c>
      <c r="G2930" s="2">
        <v>-17.34</v>
      </c>
      <c r="H2930" s="2">
        <v>145.44999999999999</v>
      </c>
      <c r="I2930" s="2">
        <v>1100</v>
      </c>
      <c r="J2930" t="s">
        <v>6</v>
      </c>
      <c r="K2930" s="1">
        <v>20674</v>
      </c>
      <c r="L2930" t="s">
        <v>149</v>
      </c>
      <c r="M2930" t="s">
        <v>90</v>
      </c>
      <c r="N2930" t="s">
        <v>14</v>
      </c>
      <c r="O2930" t="s">
        <v>19</v>
      </c>
      <c r="P2930" t="s">
        <v>27</v>
      </c>
      <c r="Q2930">
        <v>4</v>
      </c>
      <c r="R2930">
        <v>9.41</v>
      </c>
      <c r="S2930">
        <f t="shared" si="149"/>
        <v>66982</v>
      </c>
      <c r="T2930">
        <f t="shared" si="150"/>
        <v>33012</v>
      </c>
      <c r="U2930">
        <f t="shared" si="151"/>
        <v>2.0290197503937963</v>
      </c>
      <c r="V2930">
        <v>359</v>
      </c>
      <c r="W2930">
        <v>339</v>
      </c>
    </row>
    <row r="2931" spans="1:23" hidden="1" x14ac:dyDescent="0.2">
      <c r="A2931">
        <v>53</v>
      </c>
      <c r="B2931" t="s">
        <v>131</v>
      </c>
      <c r="C2931" t="s">
        <v>132</v>
      </c>
      <c r="D2931" t="s">
        <v>142</v>
      </c>
      <c r="G2931" s="2">
        <v>-17.34</v>
      </c>
      <c r="H2931" s="2">
        <v>145.44999999999999</v>
      </c>
      <c r="I2931" s="2">
        <v>1100</v>
      </c>
      <c r="J2931" t="s">
        <v>6</v>
      </c>
      <c r="K2931" s="1">
        <v>20674</v>
      </c>
      <c r="L2931" t="s">
        <v>149</v>
      </c>
      <c r="M2931" t="s">
        <v>90</v>
      </c>
      <c r="N2931" t="s">
        <v>14</v>
      </c>
      <c r="O2931" t="s">
        <v>19</v>
      </c>
      <c r="P2931" t="s">
        <v>27</v>
      </c>
      <c r="Q2931">
        <v>5</v>
      </c>
      <c r="R2931">
        <v>4.91</v>
      </c>
      <c r="S2931">
        <f t="shared" si="149"/>
        <v>66982</v>
      </c>
      <c r="T2931">
        <f t="shared" si="150"/>
        <v>33012</v>
      </c>
      <c r="U2931">
        <f t="shared" si="151"/>
        <v>2.0290197503937963</v>
      </c>
      <c r="V2931">
        <v>359</v>
      </c>
      <c r="W2931">
        <v>339</v>
      </c>
    </row>
    <row r="2932" spans="1:23" hidden="1" x14ac:dyDescent="0.2">
      <c r="A2932">
        <v>53</v>
      </c>
      <c r="B2932" t="s">
        <v>131</v>
      </c>
      <c r="C2932" t="s">
        <v>132</v>
      </c>
      <c r="D2932" t="s">
        <v>142</v>
      </c>
      <c r="G2932" s="2">
        <v>-17.34</v>
      </c>
      <c r="H2932" s="2">
        <v>145.44999999999999</v>
      </c>
      <c r="I2932" s="2">
        <v>1100</v>
      </c>
      <c r="J2932" t="s">
        <v>6</v>
      </c>
      <c r="K2932" s="1">
        <v>20674</v>
      </c>
      <c r="L2932" t="s">
        <v>149</v>
      </c>
      <c r="M2932" t="s">
        <v>90</v>
      </c>
      <c r="N2932" t="s">
        <v>14</v>
      </c>
      <c r="O2932" t="s">
        <v>19</v>
      </c>
      <c r="P2932" t="s">
        <v>27</v>
      </c>
      <c r="Q2932">
        <v>6</v>
      </c>
      <c r="R2932">
        <v>9.9499999999999993</v>
      </c>
      <c r="S2932">
        <f t="shared" si="149"/>
        <v>66982</v>
      </c>
      <c r="T2932">
        <f t="shared" si="150"/>
        <v>33012</v>
      </c>
      <c r="U2932">
        <f t="shared" si="151"/>
        <v>2.0290197503937963</v>
      </c>
      <c r="V2932">
        <v>359</v>
      </c>
      <c r="W2932">
        <v>339</v>
      </c>
    </row>
    <row r="2933" spans="1:23" hidden="1" x14ac:dyDescent="0.2">
      <c r="A2933">
        <v>53</v>
      </c>
      <c r="B2933" t="s">
        <v>131</v>
      </c>
      <c r="C2933" t="s">
        <v>132</v>
      </c>
      <c r="D2933" t="s">
        <v>142</v>
      </c>
      <c r="G2933" s="2">
        <v>-17.34</v>
      </c>
      <c r="H2933" s="2">
        <v>145.44999999999999</v>
      </c>
      <c r="I2933" s="2">
        <v>1100</v>
      </c>
      <c r="J2933" t="s">
        <v>6</v>
      </c>
      <c r="K2933" s="1">
        <v>20674</v>
      </c>
      <c r="L2933" t="s">
        <v>149</v>
      </c>
      <c r="M2933" t="s">
        <v>90</v>
      </c>
      <c r="N2933" t="s">
        <v>24</v>
      </c>
      <c r="O2933" t="s">
        <v>15</v>
      </c>
      <c r="P2933" t="s">
        <v>26</v>
      </c>
      <c r="Q2933">
        <v>1</v>
      </c>
      <c r="R2933">
        <v>41.71</v>
      </c>
      <c r="S2933">
        <f t="shared" si="149"/>
        <v>66982</v>
      </c>
      <c r="T2933">
        <f t="shared" si="150"/>
        <v>33012</v>
      </c>
      <c r="U2933">
        <f t="shared" si="151"/>
        <v>2.0290197503937963</v>
      </c>
      <c r="V2933">
        <v>359</v>
      </c>
      <c r="W2933">
        <v>339</v>
      </c>
    </row>
    <row r="2934" spans="1:23" hidden="1" x14ac:dyDescent="0.2">
      <c r="A2934">
        <v>53</v>
      </c>
      <c r="B2934" t="s">
        <v>131</v>
      </c>
      <c r="C2934" t="s">
        <v>132</v>
      </c>
      <c r="D2934" t="s">
        <v>142</v>
      </c>
      <c r="G2934" s="2">
        <v>-17.34</v>
      </c>
      <c r="H2934" s="2">
        <v>145.44999999999999</v>
      </c>
      <c r="I2934" s="2">
        <v>1100</v>
      </c>
      <c r="J2934" t="s">
        <v>6</v>
      </c>
      <c r="K2934" s="1">
        <v>20674</v>
      </c>
      <c r="L2934" t="s">
        <v>149</v>
      </c>
      <c r="M2934" t="s">
        <v>90</v>
      </c>
      <c r="N2934" t="s">
        <v>24</v>
      </c>
      <c r="O2934" t="s">
        <v>15</v>
      </c>
      <c r="P2934" t="s">
        <v>26</v>
      </c>
      <c r="Q2934">
        <v>2</v>
      </c>
      <c r="R2934">
        <v>40.94</v>
      </c>
      <c r="S2934">
        <f t="shared" si="149"/>
        <v>66982</v>
      </c>
      <c r="T2934">
        <f t="shared" si="150"/>
        <v>33012</v>
      </c>
      <c r="U2934">
        <f t="shared" si="151"/>
        <v>2.0290197503937963</v>
      </c>
      <c r="V2934">
        <v>359</v>
      </c>
      <c r="W2934">
        <v>339</v>
      </c>
    </row>
    <row r="2935" spans="1:23" hidden="1" x14ac:dyDescent="0.2">
      <c r="A2935">
        <v>53</v>
      </c>
      <c r="B2935" t="s">
        <v>131</v>
      </c>
      <c r="C2935" t="s">
        <v>132</v>
      </c>
      <c r="D2935" t="s">
        <v>142</v>
      </c>
      <c r="G2935" s="2">
        <v>-17.34</v>
      </c>
      <c r="H2935" s="2">
        <v>145.44999999999999</v>
      </c>
      <c r="I2935" s="2">
        <v>1100</v>
      </c>
      <c r="J2935" t="s">
        <v>6</v>
      </c>
      <c r="K2935" s="1">
        <v>20674</v>
      </c>
      <c r="L2935" t="s">
        <v>149</v>
      </c>
      <c r="M2935" t="s">
        <v>90</v>
      </c>
      <c r="N2935" t="s">
        <v>24</v>
      </c>
      <c r="O2935" t="s">
        <v>15</v>
      </c>
      <c r="P2935" t="s">
        <v>26</v>
      </c>
      <c r="Q2935">
        <v>3</v>
      </c>
      <c r="R2935">
        <v>41.06</v>
      </c>
      <c r="S2935">
        <f t="shared" si="149"/>
        <v>66982</v>
      </c>
      <c r="T2935">
        <f t="shared" si="150"/>
        <v>33012</v>
      </c>
      <c r="U2935">
        <f t="shared" si="151"/>
        <v>2.0290197503937963</v>
      </c>
      <c r="V2935">
        <v>359</v>
      </c>
      <c r="W2935">
        <v>339</v>
      </c>
    </row>
    <row r="2936" spans="1:23" hidden="1" x14ac:dyDescent="0.2">
      <c r="A2936">
        <v>53</v>
      </c>
      <c r="B2936" t="s">
        <v>131</v>
      </c>
      <c r="C2936" t="s">
        <v>132</v>
      </c>
      <c r="D2936" t="s">
        <v>142</v>
      </c>
      <c r="G2936" s="2">
        <v>-17.34</v>
      </c>
      <c r="H2936" s="2">
        <v>145.44999999999999</v>
      </c>
      <c r="I2936" s="2">
        <v>1100</v>
      </c>
      <c r="J2936" t="s">
        <v>6</v>
      </c>
      <c r="K2936" s="1">
        <v>20674</v>
      </c>
      <c r="L2936" t="s">
        <v>149</v>
      </c>
      <c r="M2936" t="s">
        <v>90</v>
      </c>
      <c r="N2936" t="s">
        <v>24</v>
      </c>
      <c r="O2936" t="s">
        <v>15</v>
      </c>
      <c r="P2936" t="s">
        <v>26</v>
      </c>
      <c r="Q2936">
        <v>4</v>
      </c>
      <c r="R2936">
        <v>37.19</v>
      </c>
      <c r="S2936">
        <f t="shared" si="149"/>
        <v>66982</v>
      </c>
      <c r="T2936">
        <f t="shared" si="150"/>
        <v>33012</v>
      </c>
      <c r="U2936">
        <f t="shared" si="151"/>
        <v>2.0290197503937963</v>
      </c>
      <c r="V2936">
        <v>359</v>
      </c>
      <c r="W2936">
        <v>339</v>
      </c>
    </row>
    <row r="2937" spans="1:23" hidden="1" x14ac:dyDescent="0.2">
      <c r="A2937">
        <v>53</v>
      </c>
      <c r="B2937" t="s">
        <v>131</v>
      </c>
      <c r="C2937" t="s">
        <v>132</v>
      </c>
      <c r="D2937" t="s">
        <v>142</v>
      </c>
      <c r="G2937" s="2">
        <v>-17.34</v>
      </c>
      <c r="H2937" s="2">
        <v>145.44999999999999</v>
      </c>
      <c r="I2937" s="2">
        <v>1100</v>
      </c>
      <c r="J2937" t="s">
        <v>6</v>
      </c>
      <c r="K2937" s="1">
        <v>20674</v>
      </c>
      <c r="L2937" t="s">
        <v>149</v>
      </c>
      <c r="M2937" t="s">
        <v>90</v>
      </c>
      <c r="N2937" t="s">
        <v>24</v>
      </c>
      <c r="O2937" t="s">
        <v>15</v>
      </c>
      <c r="P2937" t="s">
        <v>26</v>
      </c>
      <c r="Q2937">
        <v>5</v>
      </c>
      <c r="R2937">
        <v>43.36</v>
      </c>
      <c r="S2937">
        <f t="shared" si="149"/>
        <v>66982</v>
      </c>
      <c r="T2937">
        <f t="shared" si="150"/>
        <v>33012</v>
      </c>
      <c r="U2937">
        <f t="shared" si="151"/>
        <v>2.0290197503937963</v>
      </c>
      <c r="V2937">
        <v>359</v>
      </c>
      <c r="W2937">
        <v>339</v>
      </c>
    </row>
    <row r="2938" spans="1:23" hidden="1" x14ac:dyDescent="0.2">
      <c r="A2938">
        <v>53</v>
      </c>
      <c r="B2938" t="s">
        <v>131</v>
      </c>
      <c r="C2938" t="s">
        <v>132</v>
      </c>
      <c r="D2938" t="s">
        <v>142</v>
      </c>
      <c r="G2938" s="2">
        <v>-17.34</v>
      </c>
      <c r="H2938" s="2">
        <v>145.44999999999999</v>
      </c>
      <c r="I2938" s="2">
        <v>1100</v>
      </c>
      <c r="J2938" t="s">
        <v>6</v>
      </c>
      <c r="K2938" s="1">
        <v>20674</v>
      </c>
      <c r="L2938" t="s">
        <v>149</v>
      </c>
      <c r="M2938" t="s">
        <v>90</v>
      </c>
      <c r="N2938" t="s">
        <v>24</v>
      </c>
      <c r="O2938" t="s">
        <v>15</v>
      </c>
      <c r="P2938" t="s">
        <v>26</v>
      </c>
      <c r="Q2938">
        <v>6</v>
      </c>
      <c r="R2938">
        <v>41.01</v>
      </c>
      <c r="S2938">
        <f t="shared" si="149"/>
        <v>66982</v>
      </c>
      <c r="T2938">
        <f t="shared" si="150"/>
        <v>33012</v>
      </c>
      <c r="U2938">
        <f t="shared" si="151"/>
        <v>2.0290197503937963</v>
      </c>
      <c r="V2938">
        <v>359</v>
      </c>
      <c r="W2938">
        <v>339</v>
      </c>
    </row>
    <row r="2939" spans="1:23" hidden="1" x14ac:dyDescent="0.2">
      <c r="A2939">
        <v>53</v>
      </c>
      <c r="B2939" t="s">
        <v>131</v>
      </c>
      <c r="C2939" t="s">
        <v>132</v>
      </c>
      <c r="D2939" t="s">
        <v>142</v>
      </c>
      <c r="G2939" s="2">
        <v>-17.34</v>
      </c>
      <c r="H2939" s="2">
        <v>145.44999999999999</v>
      </c>
      <c r="I2939" s="2">
        <v>1100</v>
      </c>
      <c r="J2939" t="s">
        <v>6</v>
      </c>
      <c r="K2939" s="1">
        <v>20674</v>
      </c>
      <c r="L2939" t="s">
        <v>149</v>
      </c>
      <c r="M2939" t="s">
        <v>90</v>
      </c>
      <c r="N2939" t="s">
        <v>24</v>
      </c>
      <c r="O2939" t="s">
        <v>15</v>
      </c>
      <c r="P2939" t="s">
        <v>26</v>
      </c>
      <c r="Q2939">
        <v>7</v>
      </c>
      <c r="R2939">
        <v>41.73</v>
      </c>
      <c r="S2939">
        <f t="shared" si="149"/>
        <v>66982</v>
      </c>
      <c r="T2939">
        <f t="shared" si="150"/>
        <v>33012</v>
      </c>
      <c r="U2939">
        <f t="shared" si="151"/>
        <v>2.0290197503937963</v>
      </c>
      <c r="V2939">
        <v>359</v>
      </c>
      <c r="W2939">
        <v>339</v>
      </c>
    </row>
    <row r="2940" spans="1:23" hidden="1" x14ac:dyDescent="0.2">
      <c r="A2940">
        <v>53</v>
      </c>
      <c r="B2940" t="s">
        <v>131</v>
      </c>
      <c r="C2940" t="s">
        <v>132</v>
      </c>
      <c r="D2940" t="s">
        <v>142</v>
      </c>
      <c r="G2940" s="2">
        <v>-17.34</v>
      </c>
      <c r="H2940" s="2">
        <v>145.44999999999999</v>
      </c>
      <c r="I2940" s="2">
        <v>1100</v>
      </c>
      <c r="J2940" t="s">
        <v>6</v>
      </c>
      <c r="K2940" s="1">
        <v>20674</v>
      </c>
      <c r="L2940" t="s">
        <v>149</v>
      </c>
      <c r="M2940" t="s">
        <v>90</v>
      </c>
      <c r="N2940" t="s">
        <v>24</v>
      </c>
      <c r="O2940" t="s">
        <v>15</v>
      </c>
      <c r="P2940" t="s">
        <v>26</v>
      </c>
      <c r="Q2940">
        <v>8</v>
      </c>
      <c r="R2940">
        <v>32.43</v>
      </c>
      <c r="S2940">
        <f t="shared" si="149"/>
        <v>66982</v>
      </c>
      <c r="T2940">
        <f t="shared" si="150"/>
        <v>33012</v>
      </c>
      <c r="U2940">
        <f t="shared" si="151"/>
        <v>2.0290197503937963</v>
      </c>
      <c r="V2940">
        <v>359</v>
      </c>
      <c r="W2940">
        <v>339</v>
      </c>
    </row>
    <row r="2941" spans="1:23" hidden="1" x14ac:dyDescent="0.2">
      <c r="A2941">
        <v>53</v>
      </c>
      <c r="B2941" t="s">
        <v>131</v>
      </c>
      <c r="C2941" t="s">
        <v>132</v>
      </c>
      <c r="D2941" t="s">
        <v>142</v>
      </c>
      <c r="G2941" s="2">
        <v>-17.34</v>
      </c>
      <c r="H2941" s="2">
        <v>145.44999999999999</v>
      </c>
      <c r="I2941" s="2">
        <v>1100</v>
      </c>
      <c r="J2941" t="s">
        <v>6</v>
      </c>
      <c r="K2941" s="1">
        <v>20674</v>
      </c>
      <c r="L2941" t="s">
        <v>149</v>
      </c>
      <c r="M2941" t="s">
        <v>90</v>
      </c>
      <c r="N2941" t="s">
        <v>24</v>
      </c>
      <c r="O2941" t="s">
        <v>15</v>
      </c>
      <c r="P2941" t="s">
        <v>26</v>
      </c>
      <c r="Q2941">
        <v>9</v>
      </c>
      <c r="R2941">
        <v>36.96</v>
      </c>
      <c r="S2941">
        <f t="shared" si="149"/>
        <v>66982</v>
      </c>
      <c r="T2941">
        <f t="shared" si="150"/>
        <v>33012</v>
      </c>
      <c r="U2941">
        <f t="shared" si="151"/>
        <v>2.0290197503937963</v>
      </c>
      <c r="V2941">
        <v>359</v>
      </c>
      <c r="W2941">
        <v>339</v>
      </c>
    </row>
    <row r="2942" spans="1:23" hidden="1" x14ac:dyDescent="0.2">
      <c r="A2942">
        <v>53</v>
      </c>
      <c r="B2942" t="s">
        <v>131</v>
      </c>
      <c r="C2942" t="s">
        <v>132</v>
      </c>
      <c r="D2942" t="s">
        <v>142</v>
      </c>
      <c r="G2942" s="2">
        <v>-17.34</v>
      </c>
      <c r="H2942" s="2">
        <v>145.44999999999999</v>
      </c>
      <c r="I2942" s="2">
        <v>1100</v>
      </c>
      <c r="J2942" t="s">
        <v>6</v>
      </c>
      <c r="K2942" s="1">
        <v>20674</v>
      </c>
      <c r="L2942" t="s">
        <v>149</v>
      </c>
      <c r="M2942" t="s">
        <v>90</v>
      </c>
      <c r="N2942" t="s">
        <v>24</v>
      </c>
      <c r="O2942" t="s">
        <v>15</v>
      </c>
      <c r="P2942" t="s">
        <v>26</v>
      </c>
      <c r="Q2942">
        <v>10</v>
      </c>
      <c r="R2942">
        <v>41.43</v>
      </c>
      <c r="S2942">
        <f t="shared" si="149"/>
        <v>66982</v>
      </c>
      <c r="T2942">
        <f t="shared" si="150"/>
        <v>33012</v>
      </c>
      <c r="U2942">
        <f t="shared" si="151"/>
        <v>2.0290197503937963</v>
      </c>
      <c r="V2942">
        <v>359</v>
      </c>
      <c r="W2942">
        <v>339</v>
      </c>
    </row>
    <row r="2943" spans="1:23" x14ac:dyDescent="0.2">
      <c r="A2943">
        <v>53</v>
      </c>
      <c r="B2943" t="s">
        <v>131</v>
      </c>
      <c r="C2943" t="s">
        <v>132</v>
      </c>
      <c r="D2943" t="s">
        <v>142</v>
      </c>
      <c r="G2943" s="2">
        <v>-17.34</v>
      </c>
      <c r="H2943" s="2">
        <v>145.44999999999999</v>
      </c>
      <c r="I2943" s="2">
        <v>1100</v>
      </c>
      <c r="J2943" t="s">
        <v>6</v>
      </c>
      <c r="K2943" s="1">
        <v>20674</v>
      </c>
      <c r="L2943" t="s">
        <v>149</v>
      </c>
      <c r="M2943" t="s">
        <v>90</v>
      </c>
      <c r="N2943" t="s">
        <v>24</v>
      </c>
      <c r="O2943" t="s">
        <v>15</v>
      </c>
      <c r="P2943" t="s">
        <v>27</v>
      </c>
      <c r="Q2943">
        <v>1</v>
      </c>
      <c r="R2943">
        <v>33.79</v>
      </c>
      <c r="S2943">
        <f t="shared" si="149"/>
        <v>66982</v>
      </c>
      <c r="T2943">
        <f t="shared" si="150"/>
        <v>33012</v>
      </c>
      <c r="U2943">
        <f t="shared" si="151"/>
        <v>2.0290197503937963</v>
      </c>
      <c r="V2943">
        <v>359</v>
      </c>
      <c r="W2943">
        <v>339</v>
      </c>
    </row>
    <row r="2944" spans="1:23" x14ac:dyDescent="0.2">
      <c r="A2944">
        <v>53</v>
      </c>
      <c r="B2944" t="s">
        <v>131</v>
      </c>
      <c r="C2944" t="s">
        <v>132</v>
      </c>
      <c r="D2944" t="s">
        <v>142</v>
      </c>
      <c r="G2944" s="2">
        <v>-17.34</v>
      </c>
      <c r="H2944" s="2">
        <v>145.44999999999999</v>
      </c>
      <c r="I2944" s="2">
        <v>1100</v>
      </c>
      <c r="J2944" t="s">
        <v>6</v>
      </c>
      <c r="K2944" s="1">
        <v>20674</v>
      </c>
      <c r="L2944" t="s">
        <v>149</v>
      </c>
      <c r="M2944" t="s">
        <v>90</v>
      </c>
      <c r="N2944" t="s">
        <v>24</v>
      </c>
      <c r="O2944" t="s">
        <v>15</v>
      </c>
      <c r="P2944" t="s">
        <v>27</v>
      </c>
      <c r="Q2944">
        <v>2</v>
      </c>
      <c r="R2944">
        <v>32.619999999999997</v>
      </c>
      <c r="S2944">
        <f t="shared" si="149"/>
        <v>66982</v>
      </c>
      <c r="T2944">
        <f t="shared" si="150"/>
        <v>33012</v>
      </c>
      <c r="U2944">
        <f t="shared" si="151"/>
        <v>2.0290197503937963</v>
      </c>
      <c r="V2944">
        <v>359</v>
      </c>
      <c r="W2944">
        <v>339</v>
      </c>
    </row>
    <row r="2945" spans="1:23" x14ac:dyDescent="0.2">
      <c r="A2945">
        <v>53</v>
      </c>
      <c r="B2945" t="s">
        <v>131</v>
      </c>
      <c r="C2945" t="s">
        <v>132</v>
      </c>
      <c r="D2945" t="s">
        <v>142</v>
      </c>
      <c r="G2945" s="2">
        <v>-17.34</v>
      </c>
      <c r="H2945" s="2">
        <v>145.44999999999999</v>
      </c>
      <c r="I2945" s="2">
        <v>1100</v>
      </c>
      <c r="J2945" t="s">
        <v>6</v>
      </c>
      <c r="K2945" s="1">
        <v>20674</v>
      </c>
      <c r="L2945" t="s">
        <v>149</v>
      </c>
      <c r="M2945" t="s">
        <v>90</v>
      </c>
      <c r="N2945" t="s">
        <v>24</v>
      </c>
      <c r="O2945" t="s">
        <v>15</v>
      </c>
      <c r="P2945" t="s">
        <v>27</v>
      </c>
      <c r="Q2945">
        <v>3</v>
      </c>
      <c r="R2945">
        <v>30.28</v>
      </c>
      <c r="S2945">
        <f t="shared" si="149"/>
        <v>66982</v>
      </c>
      <c r="T2945">
        <f t="shared" si="150"/>
        <v>33012</v>
      </c>
      <c r="U2945">
        <f t="shared" si="151"/>
        <v>2.0290197503937963</v>
      </c>
      <c r="V2945">
        <v>359</v>
      </c>
      <c r="W2945">
        <v>339</v>
      </c>
    </row>
    <row r="2946" spans="1:23" x14ac:dyDescent="0.2">
      <c r="A2946">
        <v>53</v>
      </c>
      <c r="B2946" t="s">
        <v>131</v>
      </c>
      <c r="C2946" t="s">
        <v>132</v>
      </c>
      <c r="D2946" t="s">
        <v>142</v>
      </c>
      <c r="G2946" s="2">
        <v>-17.34</v>
      </c>
      <c r="H2946" s="2">
        <v>145.44999999999999</v>
      </c>
      <c r="I2946" s="2">
        <v>1100</v>
      </c>
      <c r="J2946" t="s">
        <v>6</v>
      </c>
      <c r="K2946" s="1">
        <v>20674</v>
      </c>
      <c r="L2946" t="s">
        <v>149</v>
      </c>
      <c r="M2946" t="s">
        <v>90</v>
      </c>
      <c r="N2946" t="s">
        <v>24</v>
      </c>
      <c r="O2946" t="s">
        <v>15</v>
      </c>
      <c r="P2946" t="s">
        <v>27</v>
      </c>
      <c r="Q2946">
        <v>4</v>
      </c>
      <c r="R2946">
        <v>22.7</v>
      </c>
      <c r="S2946">
        <f t="shared" si="149"/>
        <v>66982</v>
      </c>
      <c r="T2946">
        <f t="shared" si="150"/>
        <v>33012</v>
      </c>
      <c r="U2946">
        <f t="shared" si="151"/>
        <v>2.0290197503937963</v>
      </c>
      <c r="V2946">
        <v>359</v>
      </c>
      <c r="W2946">
        <v>339</v>
      </c>
    </row>
    <row r="2947" spans="1:23" x14ac:dyDescent="0.2">
      <c r="A2947">
        <v>53</v>
      </c>
      <c r="B2947" t="s">
        <v>131</v>
      </c>
      <c r="C2947" t="s">
        <v>132</v>
      </c>
      <c r="D2947" t="s">
        <v>142</v>
      </c>
      <c r="G2947" s="2">
        <v>-17.34</v>
      </c>
      <c r="H2947" s="2">
        <v>145.44999999999999</v>
      </c>
      <c r="I2947" s="2">
        <v>1100</v>
      </c>
      <c r="J2947" t="s">
        <v>6</v>
      </c>
      <c r="K2947" s="1">
        <v>20674</v>
      </c>
      <c r="L2947" t="s">
        <v>149</v>
      </c>
      <c r="M2947" t="s">
        <v>90</v>
      </c>
      <c r="N2947" t="s">
        <v>24</v>
      </c>
      <c r="O2947" t="s">
        <v>15</v>
      </c>
      <c r="P2947" t="s">
        <v>27</v>
      </c>
      <c r="Q2947">
        <v>5</v>
      </c>
      <c r="R2947">
        <v>30.24</v>
      </c>
      <c r="S2947">
        <f t="shared" si="149"/>
        <v>66982</v>
      </c>
      <c r="T2947">
        <f t="shared" si="150"/>
        <v>33012</v>
      </c>
      <c r="U2947">
        <f t="shared" si="151"/>
        <v>2.0290197503937963</v>
      </c>
      <c r="V2947">
        <v>359</v>
      </c>
      <c r="W2947">
        <v>339</v>
      </c>
    </row>
    <row r="2948" spans="1:23" x14ac:dyDescent="0.2">
      <c r="A2948">
        <v>53</v>
      </c>
      <c r="B2948" t="s">
        <v>131</v>
      </c>
      <c r="C2948" t="s">
        <v>132</v>
      </c>
      <c r="D2948" t="s">
        <v>142</v>
      </c>
      <c r="G2948" s="2">
        <v>-17.34</v>
      </c>
      <c r="H2948" s="2">
        <v>145.44999999999999</v>
      </c>
      <c r="I2948" s="2">
        <v>1100</v>
      </c>
      <c r="J2948" t="s">
        <v>6</v>
      </c>
      <c r="K2948" s="1">
        <v>20674</v>
      </c>
      <c r="L2948" t="s">
        <v>149</v>
      </c>
      <c r="M2948" t="s">
        <v>90</v>
      </c>
      <c r="N2948" t="s">
        <v>24</v>
      </c>
      <c r="O2948" t="s">
        <v>15</v>
      </c>
      <c r="P2948" t="s">
        <v>27</v>
      </c>
      <c r="Q2948">
        <v>6</v>
      </c>
      <c r="R2948">
        <v>28.29</v>
      </c>
      <c r="S2948">
        <f t="shared" si="149"/>
        <v>66982</v>
      </c>
      <c r="T2948">
        <f t="shared" si="150"/>
        <v>33012</v>
      </c>
      <c r="U2948">
        <f t="shared" si="151"/>
        <v>2.0290197503937963</v>
      </c>
      <c r="V2948">
        <v>359</v>
      </c>
      <c r="W2948">
        <v>339</v>
      </c>
    </row>
    <row r="2949" spans="1:23" x14ac:dyDescent="0.2">
      <c r="A2949">
        <v>53</v>
      </c>
      <c r="B2949" t="s">
        <v>131</v>
      </c>
      <c r="C2949" t="s">
        <v>132</v>
      </c>
      <c r="D2949" t="s">
        <v>142</v>
      </c>
      <c r="G2949" s="2">
        <v>-17.34</v>
      </c>
      <c r="H2949" s="2">
        <v>145.44999999999999</v>
      </c>
      <c r="I2949" s="2">
        <v>1100</v>
      </c>
      <c r="J2949" t="s">
        <v>6</v>
      </c>
      <c r="K2949" s="1">
        <v>20674</v>
      </c>
      <c r="L2949" t="s">
        <v>149</v>
      </c>
      <c r="M2949" t="s">
        <v>90</v>
      </c>
      <c r="N2949" t="s">
        <v>24</v>
      </c>
      <c r="O2949" t="s">
        <v>15</v>
      </c>
      <c r="P2949" t="s">
        <v>27</v>
      </c>
      <c r="Q2949">
        <v>7</v>
      </c>
      <c r="R2949">
        <v>32.25</v>
      </c>
      <c r="S2949">
        <f t="shared" si="149"/>
        <v>66982</v>
      </c>
      <c r="T2949">
        <f t="shared" si="150"/>
        <v>33012</v>
      </c>
      <c r="U2949">
        <f t="shared" si="151"/>
        <v>2.0290197503937963</v>
      </c>
      <c r="V2949">
        <v>359</v>
      </c>
      <c r="W2949">
        <v>339</v>
      </c>
    </row>
    <row r="2950" spans="1:23" x14ac:dyDescent="0.2">
      <c r="A2950">
        <v>53</v>
      </c>
      <c r="B2950" t="s">
        <v>131</v>
      </c>
      <c r="C2950" t="s">
        <v>132</v>
      </c>
      <c r="D2950" t="s">
        <v>142</v>
      </c>
      <c r="G2950" s="2">
        <v>-17.34</v>
      </c>
      <c r="H2950" s="2">
        <v>145.44999999999999</v>
      </c>
      <c r="I2950" s="2">
        <v>1100</v>
      </c>
      <c r="J2950" t="s">
        <v>6</v>
      </c>
      <c r="K2950" s="1">
        <v>20674</v>
      </c>
      <c r="L2950" t="s">
        <v>149</v>
      </c>
      <c r="M2950" t="s">
        <v>90</v>
      </c>
      <c r="N2950" t="s">
        <v>24</v>
      </c>
      <c r="O2950" t="s">
        <v>15</v>
      </c>
      <c r="P2950" t="s">
        <v>27</v>
      </c>
      <c r="Q2950">
        <v>8</v>
      </c>
      <c r="R2950">
        <v>28.52</v>
      </c>
      <c r="S2950">
        <f t="shared" si="149"/>
        <v>66982</v>
      </c>
      <c r="T2950">
        <f t="shared" si="150"/>
        <v>33012</v>
      </c>
      <c r="U2950">
        <f t="shared" si="151"/>
        <v>2.0290197503937963</v>
      </c>
      <c r="V2950">
        <v>359</v>
      </c>
      <c r="W2950">
        <v>339</v>
      </c>
    </row>
    <row r="2951" spans="1:23" x14ac:dyDescent="0.2">
      <c r="A2951">
        <v>53</v>
      </c>
      <c r="B2951" t="s">
        <v>131</v>
      </c>
      <c r="C2951" t="s">
        <v>132</v>
      </c>
      <c r="D2951" t="s">
        <v>142</v>
      </c>
      <c r="G2951" s="2">
        <v>-17.34</v>
      </c>
      <c r="H2951" s="2">
        <v>145.44999999999999</v>
      </c>
      <c r="I2951" s="2">
        <v>1100</v>
      </c>
      <c r="J2951" t="s">
        <v>6</v>
      </c>
      <c r="K2951" s="1">
        <v>20674</v>
      </c>
      <c r="L2951" t="s">
        <v>149</v>
      </c>
      <c r="M2951" t="s">
        <v>90</v>
      </c>
      <c r="N2951" t="s">
        <v>24</v>
      </c>
      <c r="O2951" t="s">
        <v>15</v>
      </c>
      <c r="P2951" t="s">
        <v>27</v>
      </c>
      <c r="Q2951">
        <v>9</v>
      </c>
      <c r="R2951">
        <v>30.58</v>
      </c>
      <c r="S2951">
        <f t="shared" si="149"/>
        <v>66982</v>
      </c>
      <c r="T2951">
        <f t="shared" si="150"/>
        <v>33012</v>
      </c>
      <c r="U2951">
        <f t="shared" si="151"/>
        <v>2.0290197503937963</v>
      </c>
      <c r="V2951">
        <v>359</v>
      </c>
      <c r="W2951">
        <v>339</v>
      </c>
    </row>
    <row r="2952" spans="1:23" x14ac:dyDescent="0.2">
      <c r="A2952">
        <v>53</v>
      </c>
      <c r="B2952" t="s">
        <v>131</v>
      </c>
      <c r="C2952" t="s">
        <v>132</v>
      </c>
      <c r="D2952" t="s">
        <v>142</v>
      </c>
      <c r="G2952" s="2">
        <v>-17.34</v>
      </c>
      <c r="H2952" s="2">
        <v>145.44999999999999</v>
      </c>
      <c r="I2952" s="2">
        <v>1100</v>
      </c>
      <c r="J2952" t="s">
        <v>6</v>
      </c>
      <c r="K2952" s="1">
        <v>20674</v>
      </c>
      <c r="L2952" t="s">
        <v>149</v>
      </c>
      <c r="M2952" t="s">
        <v>90</v>
      </c>
      <c r="N2952" t="s">
        <v>24</v>
      </c>
      <c r="O2952" t="s">
        <v>15</v>
      </c>
      <c r="P2952" t="s">
        <v>27</v>
      </c>
      <c r="Q2952">
        <v>10</v>
      </c>
      <c r="R2952">
        <v>30.44</v>
      </c>
      <c r="S2952">
        <f t="shared" si="149"/>
        <v>66982</v>
      </c>
      <c r="T2952">
        <f t="shared" si="150"/>
        <v>33012</v>
      </c>
      <c r="U2952">
        <f t="shared" si="151"/>
        <v>2.0290197503937963</v>
      </c>
      <c r="V2952">
        <v>359</v>
      </c>
      <c r="W2952">
        <v>339</v>
      </c>
    </row>
    <row r="2953" spans="1:23" x14ac:dyDescent="0.2">
      <c r="A2953">
        <v>53</v>
      </c>
      <c r="B2953" t="s">
        <v>131</v>
      </c>
      <c r="C2953" t="s">
        <v>132</v>
      </c>
      <c r="D2953" t="s">
        <v>142</v>
      </c>
      <c r="G2953" s="2">
        <v>-17.34</v>
      </c>
      <c r="H2953" s="2">
        <v>145.44999999999999</v>
      </c>
      <c r="I2953" s="2">
        <v>1100</v>
      </c>
      <c r="J2953" t="s">
        <v>6</v>
      </c>
      <c r="K2953" s="1">
        <v>20674</v>
      </c>
      <c r="L2953" t="s">
        <v>149</v>
      </c>
      <c r="M2953" t="s">
        <v>90</v>
      </c>
      <c r="N2953" t="s">
        <v>24</v>
      </c>
      <c r="O2953" t="s">
        <v>18</v>
      </c>
      <c r="P2953" t="s">
        <v>27</v>
      </c>
      <c r="Q2953">
        <v>1</v>
      </c>
      <c r="R2953">
        <v>12.95</v>
      </c>
      <c r="S2953">
        <f t="shared" si="149"/>
        <v>66982</v>
      </c>
      <c r="T2953">
        <f t="shared" si="150"/>
        <v>33012</v>
      </c>
      <c r="U2953">
        <f t="shared" si="151"/>
        <v>2.0290197503937963</v>
      </c>
      <c r="V2953">
        <v>359</v>
      </c>
      <c r="W2953">
        <v>339</v>
      </c>
    </row>
    <row r="2954" spans="1:23" x14ac:dyDescent="0.2">
      <c r="A2954">
        <v>53</v>
      </c>
      <c r="B2954" t="s">
        <v>131</v>
      </c>
      <c r="C2954" t="s">
        <v>132</v>
      </c>
      <c r="D2954" t="s">
        <v>142</v>
      </c>
      <c r="G2954" s="2">
        <v>-17.34</v>
      </c>
      <c r="H2954" s="2">
        <v>145.44999999999999</v>
      </c>
      <c r="I2954" s="2">
        <v>1100</v>
      </c>
      <c r="J2954" t="s">
        <v>6</v>
      </c>
      <c r="K2954" s="1">
        <v>20674</v>
      </c>
      <c r="L2954" t="s">
        <v>149</v>
      </c>
      <c r="M2954" t="s">
        <v>90</v>
      </c>
      <c r="N2954" t="s">
        <v>24</v>
      </c>
      <c r="O2954" t="s">
        <v>18</v>
      </c>
      <c r="P2954" t="s">
        <v>27</v>
      </c>
      <c r="Q2954">
        <v>2</v>
      </c>
      <c r="R2954">
        <v>12.96</v>
      </c>
      <c r="S2954">
        <f t="shared" si="149"/>
        <v>66982</v>
      </c>
      <c r="T2954">
        <f t="shared" si="150"/>
        <v>33012</v>
      </c>
      <c r="U2954">
        <f t="shared" si="151"/>
        <v>2.0290197503937963</v>
      </c>
      <c r="V2954">
        <v>359</v>
      </c>
      <c r="W2954">
        <v>339</v>
      </c>
    </row>
    <row r="2955" spans="1:23" x14ac:dyDescent="0.2">
      <c r="A2955">
        <v>53</v>
      </c>
      <c r="B2955" t="s">
        <v>131</v>
      </c>
      <c r="C2955" t="s">
        <v>132</v>
      </c>
      <c r="D2955" t="s">
        <v>142</v>
      </c>
      <c r="G2955" s="2">
        <v>-17.34</v>
      </c>
      <c r="H2955" s="2">
        <v>145.44999999999999</v>
      </c>
      <c r="I2955" s="2">
        <v>1100</v>
      </c>
      <c r="J2955" t="s">
        <v>6</v>
      </c>
      <c r="K2955" s="1">
        <v>20674</v>
      </c>
      <c r="L2955" t="s">
        <v>149</v>
      </c>
      <c r="M2955" t="s">
        <v>90</v>
      </c>
      <c r="N2955" t="s">
        <v>24</v>
      </c>
      <c r="O2955" t="s">
        <v>18</v>
      </c>
      <c r="P2955" t="s">
        <v>27</v>
      </c>
      <c r="Q2955">
        <v>3</v>
      </c>
      <c r="R2955">
        <v>15.33</v>
      </c>
      <c r="S2955">
        <f t="shared" si="149"/>
        <v>66982</v>
      </c>
      <c r="T2955">
        <f t="shared" si="150"/>
        <v>33012</v>
      </c>
      <c r="U2955">
        <f t="shared" si="151"/>
        <v>2.0290197503937963</v>
      </c>
      <c r="V2955">
        <v>359</v>
      </c>
      <c r="W2955">
        <v>339</v>
      </c>
    </row>
    <row r="2956" spans="1:23" x14ac:dyDescent="0.2">
      <c r="A2956">
        <v>53</v>
      </c>
      <c r="B2956" t="s">
        <v>131</v>
      </c>
      <c r="C2956" t="s">
        <v>132</v>
      </c>
      <c r="D2956" t="s">
        <v>142</v>
      </c>
      <c r="G2956" s="2">
        <v>-17.34</v>
      </c>
      <c r="H2956" s="2">
        <v>145.44999999999999</v>
      </c>
      <c r="I2956" s="2">
        <v>1100</v>
      </c>
      <c r="J2956" t="s">
        <v>6</v>
      </c>
      <c r="K2956" s="1">
        <v>20674</v>
      </c>
      <c r="L2956" t="s">
        <v>149</v>
      </c>
      <c r="M2956" t="s">
        <v>90</v>
      </c>
      <c r="N2956" t="s">
        <v>24</v>
      </c>
      <c r="O2956" t="s">
        <v>18</v>
      </c>
      <c r="P2956" t="s">
        <v>27</v>
      </c>
      <c r="Q2956">
        <v>4</v>
      </c>
      <c r="R2956">
        <v>14.41</v>
      </c>
      <c r="S2956">
        <f t="shared" si="149"/>
        <v>66982</v>
      </c>
      <c r="T2956">
        <f t="shared" si="150"/>
        <v>33012</v>
      </c>
      <c r="U2956">
        <f t="shared" si="151"/>
        <v>2.0290197503937963</v>
      </c>
      <c r="V2956">
        <v>359</v>
      </c>
      <c r="W2956">
        <v>339</v>
      </c>
    </row>
    <row r="2957" spans="1:23" x14ac:dyDescent="0.2">
      <c r="A2957">
        <v>53</v>
      </c>
      <c r="B2957" t="s">
        <v>131</v>
      </c>
      <c r="C2957" t="s">
        <v>132</v>
      </c>
      <c r="D2957" t="s">
        <v>142</v>
      </c>
      <c r="G2957" s="2">
        <v>-17.34</v>
      </c>
      <c r="H2957" s="2">
        <v>145.44999999999999</v>
      </c>
      <c r="I2957" s="2">
        <v>1100</v>
      </c>
      <c r="J2957" t="s">
        <v>6</v>
      </c>
      <c r="K2957" s="1">
        <v>20674</v>
      </c>
      <c r="L2957" t="s">
        <v>149</v>
      </c>
      <c r="M2957" t="s">
        <v>90</v>
      </c>
      <c r="N2957" t="s">
        <v>24</v>
      </c>
      <c r="O2957" t="s">
        <v>18</v>
      </c>
      <c r="P2957" t="s">
        <v>27</v>
      </c>
      <c r="Q2957">
        <v>5</v>
      </c>
      <c r="R2957">
        <v>18.940000000000001</v>
      </c>
      <c r="S2957">
        <f t="shared" si="149"/>
        <v>66982</v>
      </c>
      <c r="T2957">
        <f t="shared" si="150"/>
        <v>33012</v>
      </c>
      <c r="U2957">
        <f t="shared" si="151"/>
        <v>2.0290197503937963</v>
      </c>
      <c r="V2957">
        <v>359</v>
      </c>
      <c r="W2957">
        <v>339</v>
      </c>
    </row>
    <row r="2958" spans="1:23" x14ac:dyDescent="0.2">
      <c r="A2958">
        <v>53</v>
      </c>
      <c r="B2958" t="s">
        <v>131</v>
      </c>
      <c r="C2958" t="s">
        <v>132</v>
      </c>
      <c r="D2958" t="s">
        <v>142</v>
      </c>
      <c r="G2958" s="2">
        <v>-17.34</v>
      </c>
      <c r="H2958" s="2">
        <v>145.44999999999999</v>
      </c>
      <c r="I2958" s="2">
        <v>1100</v>
      </c>
      <c r="J2958" t="s">
        <v>6</v>
      </c>
      <c r="K2958" s="1">
        <v>20674</v>
      </c>
      <c r="L2958" t="s">
        <v>149</v>
      </c>
      <c r="M2958" t="s">
        <v>90</v>
      </c>
      <c r="N2958" t="s">
        <v>24</v>
      </c>
      <c r="O2958" t="s">
        <v>18</v>
      </c>
      <c r="P2958" t="s">
        <v>27</v>
      </c>
      <c r="Q2958">
        <v>6</v>
      </c>
      <c r="R2958">
        <v>18.45</v>
      </c>
      <c r="S2958">
        <f t="shared" si="149"/>
        <v>66982</v>
      </c>
      <c r="T2958">
        <f t="shared" si="150"/>
        <v>33012</v>
      </c>
      <c r="U2958">
        <f t="shared" si="151"/>
        <v>2.0290197503937963</v>
      </c>
      <c r="V2958">
        <v>359</v>
      </c>
      <c r="W2958">
        <v>339</v>
      </c>
    </row>
    <row r="2959" spans="1:23" x14ac:dyDescent="0.2">
      <c r="A2959">
        <v>53</v>
      </c>
      <c r="B2959" t="s">
        <v>131</v>
      </c>
      <c r="C2959" t="s">
        <v>132</v>
      </c>
      <c r="D2959" t="s">
        <v>142</v>
      </c>
      <c r="G2959" s="2">
        <v>-17.34</v>
      </c>
      <c r="H2959" s="2">
        <v>145.44999999999999</v>
      </c>
      <c r="I2959" s="2">
        <v>1100</v>
      </c>
      <c r="J2959" t="s">
        <v>6</v>
      </c>
      <c r="K2959" s="1">
        <v>20674</v>
      </c>
      <c r="L2959" t="s">
        <v>149</v>
      </c>
      <c r="M2959" t="s">
        <v>90</v>
      </c>
      <c r="N2959" t="s">
        <v>24</v>
      </c>
      <c r="O2959" t="s">
        <v>18</v>
      </c>
      <c r="P2959" t="s">
        <v>27</v>
      </c>
      <c r="Q2959">
        <v>7</v>
      </c>
      <c r="R2959">
        <v>15.82</v>
      </c>
      <c r="S2959">
        <f t="shared" si="149"/>
        <v>66982</v>
      </c>
      <c r="T2959">
        <f t="shared" si="150"/>
        <v>33012</v>
      </c>
      <c r="U2959">
        <f t="shared" si="151"/>
        <v>2.0290197503937963</v>
      </c>
      <c r="V2959">
        <v>359</v>
      </c>
      <c r="W2959">
        <v>339</v>
      </c>
    </row>
    <row r="2960" spans="1:23" x14ac:dyDescent="0.2">
      <c r="A2960">
        <v>53</v>
      </c>
      <c r="B2960" t="s">
        <v>131</v>
      </c>
      <c r="C2960" t="s">
        <v>132</v>
      </c>
      <c r="D2960" t="s">
        <v>142</v>
      </c>
      <c r="G2960" s="2">
        <v>-17.34</v>
      </c>
      <c r="H2960" s="2">
        <v>145.44999999999999</v>
      </c>
      <c r="I2960" s="2">
        <v>1100</v>
      </c>
      <c r="J2960" t="s">
        <v>6</v>
      </c>
      <c r="K2960" s="1">
        <v>20674</v>
      </c>
      <c r="L2960" t="s">
        <v>149</v>
      </c>
      <c r="M2960" t="s">
        <v>90</v>
      </c>
      <c r="N2960" t="s">
        <v>24</v>
      </c>
      <c r="O2960" t="s">
        <v>18</v>
      </c>
      <c r="P2960" t="s">
        <v>27</v>
      </c>
      <c r="Q2960">
        <v>8</v>
      </c>
      <c r="R2960">
        <v>12.58</v>
      </c>
      <c r="S2960">
        <f t="shared" si="149"/>
        <v>66982</v>
      </c>
      <c r="T2960">
        <f t="shared" si="150"/>
        <v>33012</v>
      </c>
      <c r="U2960">
        <f t="shared" si="151"/>
        <v>2.0290197503937963</v>
      </c>
      <c r="V2960">
        <v>359</v>
      </c>
      <c r="W2960">
        <v>339</v>
      </c>
    </row>
    <row r="2961" spans="1:24" x14ac:dyDescent="0.2">
      <c r="A2961">
        <v>53</v>
      </c>
      <c r="B2961" t="s">
        <v>131</v>
      </c>
      <c r="C2961" t="s">
        <v>132</v>
      </c>
      <c r="D2961" t="s">
        <v>142</v>
      </c>
      <c r="G2961" s="2">
        <v>-17.34</v>
      </c>
      <c r="H2961" s="2">
        <v>145.44999999999999</v>
      </c>
      <c r="I2961" s="2">
        <v>1100</v>
      </c>
      <c r="J2961" t="s">
        <v>6</v>
      </c>
      <c r="K2961" s="1">
        <v>20674</v>
      </c>
      <c r="L2961" t="s">
        <v>149</v>
      </c>
      <c r="M2961" t="s">
        <v>90</v>
      </c>
      <c r="N2961" t="s">
        <v>24</v>
      </c>
      <c r="O2961" t="s">
        <v>18</v>
      </c>
      <c r="P2961" t="s">
        <v>27</v>
      </c>
      <c r="Q2961">
        <v>9</v>
      </c>
      <c r="R2961">
        <v>11.96</v>
      </c>
      <c r="S2961">
        <f t="shared" si="149"/>
        <v>66982</v>
      </c>
      <c r="T2961">
        <f t="shared" si="150"/>
        <v>33012</v>
      </c>
      <c r="U2961">
        <f t="shared" si="151"/>
        <v>2.0290197503937963</v>
      </c>
      <c r="V2961">
        <v>359</v>
      </c>
      <c r="W2961">
        <v>339</v>
      </c>
    </row>
    <row r="2962" spans="1:24" x14ac:dyDescent="0.2">
      <c r="A2962">
        <v>53</v>
      </c>
      <c r="B2962" t="s">
        <v>131</v>
      </c>
      <c r="C2962" t="s">
        <v>132</v>
      </c>
      <c r="D2962" t="s">
        <v>142</v>
      </c>
      <c r="G2962" s="2">
        <v>-17.34</v>
      </c>
      <c r="H2962" s="2">
        <v>145.44999999999999</v>
      </c>
      <c r="I2962" s="2">
        <v>1100</v>
      </c>
      <c r="J2962" t="s">
        <v>6</v>
      </c>
      <c r="K2962" s="1">
        <v>20674</v>
      </c>
      <c r="L2962" t="s">
        <v>149</v>
      </c>
      <c r="M2962" t="s">
        <v>90</v>
      </c>
      <c r="N2962" t="s">
        <v>24</v>
      </c>
      <c r="O2962" t="s">
        <v>18</v>
      </c>
      <c r="P2962" t="s">
        <v>27</v>
      </c>
      <c r="Q2962">
        <v>10</v>
      </c>
      <c r="R2962">
        <v>13.28</v>
      </c>
      <c r="S2962">
        <f t="shared" si="149"/>
        <v>66982</v>
      </c>
      <c r="T2962">
        <f t="shared" si="150"/>
        <v>33012</v>
      </c>
      <c r="U2962">
        <f t="shared" si="151"/>
        <v>2.0290197503937963</v>
      </c>
      <c r="V2962">
        <v>359</v>
      </c>
      <c r="W2962">
        <v>339</v>
      </c>
    </row>
    <row r="2963" spans="1:24" hidden="1" x14ac:dyDescent="0.2">
      <c r="A2963">
        <v>54</v>
      </c>
      <c r="B2963" t="s">
        <v>131</v>
      </c>
      <c r="C2963" t="s">
        <v>132</v>
      </c>
      <c r="D2963" t="s">
        <v>142</v>
      </c>
      <c r="G2963" s="2">
        <v>-17.34</v>
      </c>
      <c r="H2963" s="2">
        <v>145.44999999999999</v>
      </c>
      <c r="I2963" s="2">
        <v>1100</v>
      </c>
      <c r="J2963" t="s">
        <v>6</v>
      </c>
      <c r="K2963" s="1">
        <v>20674</v>
      </c>
      <c r="L2963" t="s">
        <v>150</v>
      </c>
      <c r="M2963" t="s">
        <v>90</v>
      </c>
      <c r="N2963" t="s">
        <v>14</v>
      </c>
      <c r="O2963" t="s">
        <v>15</v>
      </c>
      <c r="P2963" t="s">
        <v>27</v>
      </c>
      <c r="Q2963">
        <v>1</v>
      </c>
      <c r="R2963">
        <v>1.68</v>
      </c>
      <c r="S2963">
        <f>78*140</f>
        <v>10920</v>
      </c>
      <c r="T2963">
        <f>124*48</f>
        <v>5952</v>
      </c>
      <c r="U2963">
        <f t="shared" si="151"/>
        <v>1.8346774193548387</v>
      </c>
      <c r="V2963">
        <v>172</v>
      </c>
      <c r="W2963">
        <v>200</v>
      </c>
      <c r="X2963" t="s">
        <v>152</v>
      </c>
    </row>
    <row r="2964" spans="1:24" hidden="1" x14ac:dyDescent="0.2">
      <c r="A2964">
        <v>54</v>
      </c>
      <c r="B2964" t="s">
        <v>131</v>
      </c>
      <c r="C2964" t="s">
        <v>132</v>
      </c>
      <c r="D2964" t="s">
        <v>142</v>
      </c>
      <c r="G2964" s="2">
        <v>-17.34</v>
      </c>
      <c r="H2964" s="2">
        <v>145.44999999999999</v>
      </c>
      <c r="I2964" s="2">
        <v>1100</v>
      </c>
      <c r="J2964" t="s">
        <v>6</v>
      </c>
      <c r="K2964" s="1">
        <v>20674</v>
      </c>
      <c r="L2964" t="s">
        <v>150</v>
      </c>
      <c r="M2964" t="s">
        <v>90</v>
      </c>
      <c r="N2964" t="s">
        <v>14</v>
      </c>
      <c r="O2964" t="s">
        <v>15</v>
      </c>
      <c r="P2964" t="s">
        <v>27</v>
      </c>
      <c r="Q2964">
        <v>2</v>
      </c>
      <c r="R2964">
        <v>1.34</v>
      </c>
      <c r="S2964">
        <f t="shared" ref="S2964:S3006" si="152">78*140</f>
        <v>10920</v>
      </c>
      <c r="T2964">
        <f t="shared" ref="T2964:T3006" si="153">124*48</f>
        <v>5952</v>
      </c>
      <c r="U2964">
        <f t="shared" ref="U2964:U3007" si="154">S2964/T2964</f>
        <v>1.8346774193548387</v>
      </c>
      <c r="V2964">
        <v>172</v>
      </c>
      <c r="W2964">
        <v>200</v>
      </c>
      <c r="X2964" t="s">
        <v>152</v>
      </c>
    </row>
    <row r="2965" spans="1:24" hidden="1" x14ac:dyDescent="0.2">
      <c r="A2965">
        <v>54</v>
      </c>
      <c r="B2965" t="s">
        <v>131</v>
      </c>
      <c r="C2965" t="s">
        <v>132</v>
      </c>
      <c r="D2965" t="s">
        <v>142</v>
      </c>
      <c r="G2965" s="2">
        <v>-17.34</v>
      </c>
      <c r="H2965" s="2">
        <v>145.44999999999999</v>
      </c>
      <c r="I2965" s="2">
        <v>1100</v>
      </c>
      <c r="J2965" t="s">
        <v>6</v>
      </c>
      <c r="K2965" s="1">
        <v>20674</v>
      </c>
      <c r="L2965" t="s">
        <v>150</v>
      </c>
      <c r="M2965" t="s">
        <v>90</v>
      </c>
      <c r="N2965" t="s">
        <v>14</v>
      </c>
      <c r="O2965" t="s">
        <v>15</v>
      </c>
      <c r="P2965" t="s">
        <v>27</v>
      </c>
      <c r="Q2965">
        <v>3</v>
      </c>
      <c r="R2965">
        <v>1.2</v>
      </c>
      <c r="S2965">
        <f t="shared" si="152"/>
        <v>10920</v>
      </c>
      <c r="T2965">
        <f t="shared" si="153"/>
        <v>5952</v>
      </c>
      <c r="U2965">
        <f t="shared" si="154"/>
        <v>1.8346774193548387</v>
      </c>
      <c r="V2965">
        <v>172</v>
      </c>
      <c r="W2965">
        <v>200</v>
      </c>
      <c r="X2965" t="s">
        <v>152</v>
      </c>
    </row>
    <row r="2966" spans="1:24" hidden="1" x14ac:dyDescent="0.2">
      <c r="A2966">
        <v>54</v>
      </c>
      <c r="B2966" t="s">
        <v>131</v>
      </c>
      <c r="C2966" t="s">
        <v>132</v>
      </c>
      <c r="D2966" t="s">
        <v>142</v>
      </c>
      <c r="G2966" s="2">
        <v>-17.34</v>
      </c>
      <c r="H2966" s="2">
        <v>145.44999999999999</v>
      </c>
      <c r="I2966" s="2">
        <v>1100</v>
      </c>
      <c r="J2966" t="s">
        <v>6</v>
      </c>
      <c r="K2966" s="1">
        <v>20674</v>
      </c>
      <c r="L2966" t="s">
        <v>150</v>
      </c>
      <c r="M2966" t="s">
        <v>90</v>
      </c>
      <c r="N2966" t="s">
        <v>14</v>
      </c>
      <c r="O2966" t="s">
        <v>15</v>
      </c>
      <c r="P2966" t="s">
        <v>27</v>
      </c>
      <c r="Q2966">
        <v>4</v>
      </c>
      <c r="R2966">
        <v>1.58</v>
      </c>
      <c r="S2966">
        <f t="shared" si="152"/>
        <v>10920</v>
      </c>
      <c r="T2966">
        <f t="shared" si="153"/>
        <v>5952</v>
      </c>
      <c r="U2966">
        <f t="shared" si="154"/>
        <v>1.8346774193548387</v>
      </c>
      <c r="V2966">
        <v>172</v>
      </c>
      <c r="W2966">
        <v>200</v>
      </c>
      <c r="X2966" t="s">
        <v>152</v>
      </c>
    </row>
    <row r="2967" spans="1:24" hidden="1" x14ac:dyDescent="0.2">
      <c r="A2967">
        <v>54</v>
      </c>
      <c r="B2967" t="s">
        <v>131</v>
      </c>
      <c r="C2967" t="s">
        <v>132</v>
      </c>
      <c r="D2967" t="s">
        <v>142</v>
      </c>
      <c r="G2967" s="2">
        <v>-17.34</v>
      </c>
      <c r="H2967" s="2">
        <v>145.44999999999999</v>
      </c>
      <c r="I2967" s="2">
        <v>1100</v>
      </c>
      <c r="J2967" t="s">
        <v>6</v>
      </c>
      <c r="K2967" s="1">
        <v>20674</v>
      </c>
      <c r="L2967" t="s">
        <v>150</v>
      </c>
      <c r="M2967" t="s">
        <v>90</v>
      </c>
      <c r="N2967" t="s">
        <v>14</v>
      </c>
      <c r="O2967" t="s">
        <v>15</v>
      </c>
      <c r="P2967" t="s">
        <v>27</v>
      </c>
      <c r="Q2967">
        <v>5</v>
      </c>
      <c r="R2967">
        <v>2.0099999999999998</v>
      </c>
      <c r="S2967">
        <f t="shared" si="152"/>
        <v>10920</v>
      </c>
      <c r="T2967">
        <f t="shared" si="153"/>
        <v>5952</v>
      </c>
      <c r="U2967">
        <f t="shared" si="154"/>
        <v>1.8346774193548387</v>
      </c>
      <c r="V2967">
        <v>172</v>
      </c>
      <c r="W2967">
        <v>200</v>
      </c>
      <c r="X2967" t="s">
        <v>152</v>
      </c>
    </row>
    <row r="2968" spans="1:24" hidden="1" x14ac:dyDescent="0.2">
      <c r="A2968">
        <v>54</v>
      </c>
      <c r="B2968" t="s">
        <v>131</v>
      </c>
      <c r="C2968" t="s">
        <v>132</v>
      </c>
      <c r="D2968" t="s">
        <v>142</v>
      </c>
      <c r="G2968" s="2">
        <v>-17.34</v>
      </c>
      <c r="H2968" s="2">
        <v>145.44999999999999</v>
      </c>
      <c r="I2968" s="2">
        <v>1100</v>
      </c>
      <c r="J2968" t="s">
        <v>6</v>
      </c>
      <c r="K2968" s="1">
        <v>20674</v>
      </c>
      <c r="L2968" t="s">
        <v>150</v>
      </c>
      <c r="M2968" t="s">
        <v>90</v>
      </c>
      <c r="N2968" t="s">
        <v>14</v>
      </c>
      <c r="O2968" t="s">
        <v>15</v>
      </c>
      <c r="P2968" t="s">
        <v>27</v>
      </c>
      <c r="Q2968">
        <v>6</v>
      </c>
      <c r="R2968">
        <v>0.38</v>
      </c>
      <c r="S2968">
        <f t="shared" si="152"/>
        <v>10920</v>
      </c>
      <c r="T2968">
        <f t="shared" si="153"/>
        <v>5952</v>
      </c>
      <c r="U2968">
        <f t="shared" si="154"/>
        <v>1.8346774193548387</v>
      </c>
      <c r="V2968">
        <v>172</v>
      </c>
      <c r="W2968">
        <v>200</v>
      </c>
      <c r="X2968" t="s">
        <v>152</v>
      </c>
    </row>
    <row r="2969" spans="1:24" hidden="1" x14ac:dyDescent="0.2">
      <c r="A2969">
        <v>54</v>
      </c>
      <c r="B2969" t="s">
        <v>131</v>
      </c>
      <c r="C2969" t="s">
        <v>132</v>
      </c>
      <c r="D2969" t="s">
        <v>142</v>
      </c>
      <c r="G2969" s="2">
        <v>-17.34</v>
      </c>
      <c r="H2969" s="2">
        <v>145.44999999999999</v>
      </c>
      <c r="I2969" s="2">
        <v>1100</v>
      </c>
      <c r="J2969" t="s">
        <v>6</v>
      </c>
      <c r="K2969" s="1">
        <v>20674</v>
      </c>
      <c r="L2969" t="s">
        <v>150</v>
      </c>
      <c r="M2969" t="s">
        <v>90</v>
      </c>
      <c r="N2969" t="s">
        <v>14</v>
      </c>
      <c r="O2969" t="s">
        <v>16</v>
      </c>
      <c r="P2969" t="s">
        <v>27</v>
      </c>
      <c r="Q2969">
        <v>1</v>
      </c>
      <c r="R2969">
        <v>1.71</v>
      </c>
      <c r="S2969">
        <f t="shared" si="152"/>
        <v>10920</v>
      </c>
      <c r="T2969">
        <f t="shared" si="153"/>
        <v>5952</v>
      </c>
      <c r="U2969">
        <f t="shared" si="154"/>
        <v>1.8346774193548387</v>
      </c>
      <c r="V2969">
        <v>172</v>
      </c>
      <c r="W2969">
        <v>200</v>
      </c>
      <c r="X2969" t="s">
        <v>152</v>
      </c>
    </row>
    <row r="2970" spans="1:24" hidden="1" x14ac:dyDescent="0.2">
      <c r="A2970">
        <v>54</v>
      </c>
      <c r="B2970" t="s">
        <v>131</v>
      </c>
      <c r="C2970" t="s">
        <v>132</v>
      </c>
      <c r="D2970" t="s">
        <v>142</v>
      </c>
      <c r="G2970" s="2">
        <v>-17.34</v>
      </c>
      <c r="H2970" s="2">
        <v>145.44999999999999</v>
      </c>
      <c r="I2970" s="2">
        <v>1100</v>
      </c>
      <c r="J2970" t="s">
        <v>6</v>
      </c>
      <c r="K2970" s="1">
        <v>20674</v>
      </c>
      <c r="L2970" t="s">
        <v>150</v>
      </c>
      <c r="M2970" t="s">
        <v>90</v>
      </c>
      <c r="N2970" t="s">
        <v>14</v>
      </c>
      <c r="O2970" t="s">
        <v>16</v>
      </c>
      <c r="P2970" t="s">
        <v>27</v>
      </c>
      <c r="Q2970">
        <v>2</v>
      </c>
      <c r="R2970">
        <v>1.3</v>
      </c>
      <c r="S2970">
        <f t="shared" si="152"/>
        <v>10920</v>
      </c>
      <c r="T2970">
        <f t="shared" si="153"/>
        <v>5952</v>
      </c>
      <c r="U2970">
        <f t="shared" si="154"/>
        <v>1.8346774193548387</v>
      </c>
      <c r="V2970">
        <v>172</v>
      </c>
      <c r="W2970">
        <v>200</v>
      </c>
      <c r="X2970" t="s">
        <v>152</v>
      </c>
    </row>
    <row r="2971" spans="1:24" hidden="1" x14ac:dyDescent="0.2">
      <c r="A2971">
        <v>54</v>
      </c>
      <c r="B2971" t="s">
        <v>131</v>
      </c>
      <c r="C2971" t="s">
        <v>132</v>
      </c>
      <c r="D2971" t="s">
        <v>142</v>
      </c>
      <c r="G2971" s="2">
        <v>-17.34</v>
      </c>
      <c r="H2971" s="2">
        <v>145.44999999999999</v>
      </c>
      <c r="I2971" s="2">
        <v>1100</v>
      </c>
      <c r="J2971" t="s">
        <v>6</v>
      </c>
      <c r="K2971" s="1">
        <v>20674</v>
      </c>
      <c r="L2971" t="s">
        <v>150</v>
      </c>
      <c r="M2971" t="s">
        <v>90</v>
      </c>
      <c r="N2971" t="s">
        <v>14</v>
      </c>
      <c r="O2971" t="s">
        <v>16</v>
      </c>
      <c r="P2971" t="s">
        <v>27</v>
      </c>
      <c r="Q2971">
        <v>3</v>
      </c>
      <c r="R2971">
        <v>3.93</v>
      </c>
      <c r="S2971">
        <f t="shared" si="152"/>
        <v>10920</v>
      </c>
      <c r="T2971">
        <f t="shared" si="153"/>
        <v>5952</v>
      </c>
      <c r="U2971">
        <f t="shared" si="154"/>
        <v>1.8346774193548387</v>
      </c>
      <c r="V2971">
        <v>172</v>
      </c>
      <c r="W2971">
        <v>200</v>
      </c>
      <c r="X2971" t="s">
        <v>152</v>
      </c>
    </row>
    <row r="2972" spans="1:24" hidden="1" x14ac:dyDescent="0.2">
      <c r="A2972">
        <v>54</v>
      </c>
      <c r="B2972" t="s">
        <v>131</v>
      </c>
      <c r="C2972" t="s">
        <v>132</v>
      </c>
      <c r="D2972" t="s">
        <v>142</v>
      </c>
      <c r="G2972" s="2">
        <v>-17.34</v>
      </c>
      <c r="H2972" s="2">
        <v>145.44999999999999</v>
      </c>
      <c r="I2972" s="2">
        <v>1100</v>
      </c>
      <c r="J2972" t="s">
        <v>6</v>
      </c>
      <c r="K2972" s="1">
        <v>20674</v>
      </c>
      <c r="L2972" t="s">
        <v>150</v>
      </c>
      <c r="M2972" t="s">
        <v>90</v>
      </c>
      <c r="N2972" t="s">
        <v>14</v>
      </c>
      <c r="O2972" t="s">
        <v>16</v>
      </c>
      <c r="P2972" t="s">
        <v>27</v>
      </c>
      <c r="Q2972">
        <v>4</v>
      </c>
      <c r="R2972">
        <v>2.87</v>
      </c>
      <c r="S2972">
        <f t="shared" si="152"/>
        <v>10920</v>
      </c>
      <c r="T2972">
        <f t="shared" si="153"/>
        <v>5952</v>
      </c>
      <c r="U2972">
        <f t="shared" si="154"/>
        <v>1.8346774193548387</v>
      </c>
      <c r="V2972">
        <v>172</v>
      </c>
      <c r="W2972">
        <v>200</v>
      </c>
      <c r="X2972" t="s">
        <v>152</v>
      </c>
    </row>
    <row r="2973" spans="1:24" hidden="1" x14ac:dyDescent="0.2">
      <c r="A2973">
        <v>54</v>
      </c>
      <c r="B2973" t="s">
        <v>131</v>
      </c>
      <c r="C2973" t="s">
        <v>132</v>
      </c>
      <c r="D2973" t="s">
        <v>142</v>
      </c>
      <c r="G2973" s="2">
        <v>-17.34</v>
      </c>
      <c r="H2973" s="2">
        <v>145.44999999999999</v>
      </c>
      <c r="I2973" s="2">
        <v>1100</v>
      </c>
      <c r="J2973" t="s">
        <v>6</v>
      </c>
      <c r="K2973" s="1">
        <v>20674</v>
      </c>
      <c r="L2973" t="s">
        <v>150</v>
      </c>
      <c r="M2973" t="s">
        <v>90</v>
      </c>
      <c r="N2973" t="s">
        <v>14</v>
      </c>
      <c r="O2973" t="s">
        <v>16</v>
      </c>
      <c r="P2973" t="s">
        <v>27</v>
      </c>
      <c r="Q2973">
        <v>5</v>
      </c>
      <c r="R2973">
        <v>2.0299999999999998</v>
      </c>
      <c r="S2973">
        <f t="shared" si="152"/>
        <v>10920</v>
      </c>
      <c r="T2973">
        <f t="shared" si="153"/>
        <v>5952</v>
      </c>
      <c r="U2973">
        <f t="shared" si="154"/>
        <v>1.8346774193548387</v>
      </c>
      <c r="V2973">
        <v>172</v>
      </c>
      <c r="W2973">
        <v>200</v>
      </c>
      <c r="X2973" t="s">
        <v>152</v>
      </c>
    </row>
    <row r="2974" spans="1:24" hidden="1" x14ac:dyDescent="0.2">
      <c r="A2974">
        <v>54</v>
      </c>
      <c r="B2974" t="s">
        <v>131</v>
      </c>
      <c r="C2974" t="s">
        <v>132</v>
      </c>
      <c r="D2974" t="s">
        <v>142</v>
      </c>
      <c r="G2974" s="2">
        <v>-17.34</v>
      </c>
      <c r="H2974" s="2">
        <v>145.44999999999999</v>
      </c>
      <c r="I2974" s="2">
        <v>1100</v>
      </c>
      <c r="J2974" t="s">
        <v>6</v>
      </c>
      <c r="K2974" s="1">
        <v>20674</v>
      </c>
      <c r="L2974" t="s">
        <v>150</v>
      </c>
      <c r="M2974" t="s">
        <v>90</v>
      </c>
      <c r="N2974" t="s">
        <v>14</v>
      </c>
      <c r="O2974" t="s">
        <v>16</v>
      </c>
      <c r="P2974" t="s">
        <v>27</v>
      </c>
      <c r="Q2974">
        <v>6</v>
      </c>
      <c r="R2974">
        <v>1.3</v>
      </c>
      <c r="S2974">
        <f t="shared" si="152"/>
        <v>10920</v>
      </c>
      <c r="T2974">
        <f t="shared" si="153"/>
        <v>5952</v>
      </c>
      <c r="U2974">
        <f t="shared" si="154"/>
        <v>1.8346774193548387</v>
      </c>
      <c r="V2974">
        <v>172</v>
      </c>
      <c r="W2974">
        <v>200</v>
      </c>
      <c r="X2974" t="s">
        <v>152</v>
      </c>
    </row>
    <row r="2975" spans="1:24" hidden="1" x14ac:dyDescent="0.2">
      <c r="A2975">
        <v>54</v>
      </c>
      <c r="B2975" t="s">
        <v>131</v>
      </c>
      <c r="C2975" t="s">
        <v>132</v>
      </c>
      <c r="D2975" t="s">
        <v>142</v>
      </c>
      <c r="G2975" s="2">
        <v>-17.34</v>
      </c>
      <c r="H2975" s="2">
        <v>145.44999999999999</v>
      </c>
      <c r="I2975" s="2">
        <v>1100</v>
      </c>
      <c r="J2975" t="s">
        <v>6</v>
      </c>
      <c r="K2975" s="1">
        <v>20674</v>
      </c>
      <c r="L2975" t="s">
        <v>150</v>
      </c>
      <c r="M2975" t="s">
        <v>90</v>
      </c>
      <c r="N2975" t="s">
        <v>14</v>
      </c>
      <c r="O2975" t="s">
        <v>18</v>
      </c>
      <c r="P2975" t="s">
        <v>27</v>
      </c>
      <c r="Q2975">
        <v>1</v>
      </c>
      <c r="R2975">
        <v>1.1000000000000001</v>
      </c>
      <c r="S2975">
        <f t="shared" si="152"/>
        <v>10920</v>
      </c>
      <c r="T2975">
        <f t="shared" si="153"/>
        <v>5952</v>
      </c>
      <c r="U2975">
        <f t="shared" si="154"/>
        <v>1.8346774193548387</v>
      </c>
      <c r="V2975">
        <v>172</v>
      </c>
      <c r="W2975">
        <v>200</v>
      </c>
      <c r="X2975" t="s">
        <v>152</v>
      </c>
    </row>
    <row r="2976" spans="1:24" hidden="1" x14ac:dyDescent="0.2">
      <c r="A2976">
        <v>54</v>
      </c>
      <c r="B2976" t="s">
        <v>131</v>
      </c>
      <c r="C2976" t="s">
        <v>132</v>
      </c>
      <c r="D2976" t="s">
        <v>142</v>
      </c>
      <c r="G2976" s="2">
        <v>-17.34</v>
      </c>
      <c r="H2976" s="2">
        <v>145.44999999999999</v>
      </c>
      <c r="I2976" s="2">
        <v>1100</v>
      </c>
      <c r="J2976" t="s">
        <v>6</v>
      </c>
      <c r="K2976" s="1">
        <v>20674</v>
      </c>
      <c r="L2976" t="s">
        <v>150</v>
      </c>
      <c r="M2976" t="s">
        <v>90</v>
      </c>
      <c r="N2976" t="s">
        <v>14</v>
      </c>
      <c r="O2976" t="s">
        <v>18</v>
      </c>
      <c r="P2976" t="s">
        <v>27</v>
      </c>
      <c r="Q2976">
        <v>2</v>
      </c>
      <c r="R2976">
        <v>2.0499999999999998</v>
      </c>
      <c r="S2976">
        <f t="shared" si="152"/>
        <v>10920</v>
      </c>
      <c r="T2976">
        <f t="shared" si="153"/>
        <v>5952</v>
      </c>
      <c r="U2976">
        <f t="shared" si="154"/>
        <v>1.8346774193548387</v>
      </c>
      <c r="V2976">
        <v>172</v>
      </c>
      <c r="W2976">
        <v>200</v>
      </c>
      <c r="X2976" t="s">
        <v>152</v>
      </c>
    </row>
    <row r="2977" spans="1:24" hidden="1" x14ac:dyDescent="0.2">
      <c r="A2977">
        <v>54</v>
      </c>
      <c r="B2977" t="s">
        <v>131</v>
      </c>
      <c r="C2977" t="s">
        <v>132</v>
      </c>
      <c r="D2977" t="s">
        <v>142</v>
      </c>
      <c r="G2977" s="2">
        <v>-17.34</v>
      </c>
      <c r="H2977" s="2">
        <v>145.44999999999999</v>
      </c>
      <c r="I2977" s="2">
        <v>1100</v>
      </c>
      <c r="J2977" t="s">
        <v>6</v>
      </c>
      <c r="K2977" s="1">
        <v>20674</v>
      </c>
      <c r="L2977" t="s">
        <v>150</v>
      </c>
      <c r="M2977" t="s">
        <v>90</v>
      </c>
      <c r="N2977" t="s">
        <v>14</v>
      </c>
      <c r="O2977" t="s">
        <v>18</v>
      </c>
      <c r="P2977" t="s">
        <v>27</v>
      </c>
      <c r="Q2977">
        <v>3</v>
      </c>
      <c r="R2977">
        <v>1.0900000000000001</v>
      </c>
      <c r="S2977">
        <f t="shared" si="152"/>
        <v>10920</v>
      </c>
      <c r="T2977">
        <f t="shared" si="153"/>
        <v>5952</v>
      </c>
      <c r="U2977">
        <f t="shared" si="154"/>
        <v>1.8346774193548387</v>
      </c>
      <c r="V2977">
        <v>172</v>
      </c>
      <c r="W2977">
        <v>200</v>
      </c>
      <c r="X2977" t="s">
        <v>152</v>
      </c>
    </row>
    <row r="2978" spans="1:24" hidden="1" x14ac:dyDescent="0.2">
      <c r="A2978">
        <v>54</v>
      </c>
      <c r="B2978" t="s">
        <v>131</v>
      </c>
      <c r="C2978" t="s">
        <v>132</v>
      </c>
      <c r="D2978" t="s">
        <v>142</v>
      </c>
      <c r="G2978" s="2">
        <v>-17.34</v>
      </c>
      <c r="H2978" s="2">
        <v>145.44999999999999</v>
      </c>
      <c r="I2978" s="2">
        <v>1100</v>
      </c>
      <c r="J2978" t="s">
        <v>6</v>
      </c>
      <c r="K2978" s="1">
        <v>20674</v>
      </c>
      <c r="L2978" t="s">
        <v>150</v>
      </c>
      <c r="M2978" t="s">
        <v>90</v>
      </c>
      <c r="N2978" t="s">
        <v>14</v>
      </c>
      <c r="O2978" t="s">
        <v>18</v>
      </c>
      <c r="P2978" t="s">
        <v>27</v>
      </c>
      <c r="Q2978">
        <v>4</v>
      </c>
      <c r="R2978">
        <v>0.85</v>
      </c>
      <c r="S2978">
        <f t="shared" si="152"/>
        <v>10920</v>
      </c>
      <c r="T2978">
        <f t="shared" si="153"/>
        <v>5952</v>
      </c>
      <c r="U2978">
        <f t="shared" si="154"/>
        <v>1.8346774193548387</v>
      </c>
      <c r="V2978">
        <v>172</v>
      </c>
      <c r="W2978">
        <v>200</v>
      </c>
      <c r="X2978" t="s">
        <v>152</v>
      </c>
    </row>
    <row r="2979" spans="1:24" hidden="1" x14ac:dyDescent="0.2">
      <c r="A2979">
        <v>54</v>
      </c>
      <c r="B2979" t="s">
        <v>131</v>
      </c>
      <c r="C2979" t="s">
        <v>132</v>
      </c>
      <c r="D2979" t="s">
        <v>142</v>
      </c>
      <c r="G2979" s="2">
        <v>-17.34</v>
      </c>
      <c r="H2979" s="2">
        <v>145.44999999999999</v>
      </c>
      <c r="I2979" s="2">
        <v>1100</v>
      </c>
      <c r="J2979" t="s">
        <v>6</v>
      </c>
      <c r="K2979" s="1">
        <v>20674</v>
      </c>
      <c r="L2979" t="s">
        <v>150</v>
      </c>
      <c r="M2979" t="s">
        <v>90</v>
      </c>
      <c r="N2979" t="s">
        <v>14</v>
      </c>
      <c r="O2979" t="s">
        <v>18</v>
      </c>
      <c r="P2979" t="s">
        <v>27</v>
      </c>
      <c r="Q2979">
        <v>5</v>
      </c>
      <c r="R2979">
        <v>2.14</v>
      </c>
      <c r="S2979">
        <f t="shared" si="152"/>
        <v>10920</v>
      </c>
      <c r="T2979">
        <f t="shared" si="153"/>
        <v>5952</v>
      </c>
      <c r="U2979">
        <f t="shared" si="154"/>
        <v>1.8346774193548387</v>
      </c>
      <c r="V2979">
        <v>172</v>
      </c>
      <c r="W2979">
        <v>200</v>
      </c>
      <c r="X2979" t="s">
        <v>152</v>
      </c>
    </row>
    <row r="2980" spans="1:24" hidden="1" x14ac:dyDescent="0.2">
      <c r="A2980">
        <v>54</v>
      </c>
      <c r="B2980" t="s">
        <v>131</v>
      </c>
      <c r="C2980" t="s">
        <v>132</v>
      </c>
      <c r="D2980" t="s">
        <v>142</v>
      </c>
      <c r="G2980" s="2">
        <v>-17.34</v>
      </c>
      <c r="H2980" s="2">
        <v>145.44999999999999</v>
      </c>
      <c r="I2980" s="2">
        <v>1100</v>
      </c>
      <c r="J2980" t="s">
        <v>6</v>
      </c>
      <c r="K2980" s="1">
        <v>20674</v>
      </c>
      <c r="L2980" t="s">
        <v>150</v>
      </c>
      <c r="M2980" t="s">
        <v>90</v>
      </c>
      <c r="N2980" t="s">
        <v>14</v>
      </c>
      <c r="O2980" t="s">
        <v>18</v>
      </c>
      <c r="P2980" t="s">
        <v>27</v>
      </c>
      <c r="Q2980">
        <v>6</v>
      </c>
      <c r="R2980">
        <v>0.62</v>
      </c>
      <c r="S2980">
        <f t="shared" si="152"/>
        <v>10920</v>
      </c>
      <c r="T2980">
        <f t="shared" si="153"/>
        <v>5952</v>
      </c>
      <c r="U2980">
        <f t="shared" si="154"/>
        <v>1.8346774193548387</v>
      </c>
      <c r="V2980">
        <v>172</v>
      </c>
      <c r="W2980">
        <v>200</v>
      </c>
      <c r="X2980" t="s">
        <v>152</v>
      </c>
    </row>
    <row r="2981" spans="1:24" hidden="1" x14ac:dyDescent="0.2">
      <c r="A2981">
        <v>54</v>
      </c>
      <c r="B2981" t="s">
        <v>131</v>
      </c>
      <c r="C2981" t="s">
        <v>132</v>
      </c>
      <c r="D2981" t="s">
        <v>142</v>
      </c>
      <c r="G2981" s="2">
        <v>-17.34</v>
      </c>
      <c r="H2981" s="2">
        <v>145.44999999999999</v>
      </c>
      <c r="I2981" s="2">
        <v>1100</v>
      </c>
      <c r="J2981" t="s">
        <v>6</v>
      </c>
      <c r="K2981" s="1">
        <v>20674</v>
      </c>
      <c r="L2981" t="s">
        <v>150</v>
      </c>
      <c r="M2981" t="s">
        <v>90</v>
      </c>
      <c r="N2981" t="s">
        <v>14</v>
      </c>
      <c r="O2981" t="s">
        <v>19</v>
      </c>
      <c r="P2981" t="s">
        <v>27</v>
      </c>
      <c r="Q2981">
        <v>1</v>
      </c>
      <c r="R2981">
        <v>3.61</v>
      </c>
      <c r="S2981">
        <f t="shared" si="152"/>
        <v>10920</v>
      </c>
      <c r="T2981">
        <f t="shared" si="153"/>
        <v>5952</v>
      </c>
      <c r="U2981">
        <f t="shared" si="154"/>
        <v>1.8346774193548387</v>
      </c>
      <c r="V2981">
        <v>172</v>
      </c>
      <c r="W2981">
        <v>200</v>
      </c>
      <c r="X2981" t="s">
        <v>152</v>
      </c>
    </row>
    <row r="2982" spans="1:24" hidden="1" x14ac:dyDescent="0.2">
      <c r="A2982">
        <v>54</v>
      </c>
      <c r="B2982" t="s">
        <v>131</v>
      </c>
      <c r="C2982" t="s">
        <v>132</v>
      </c>
      <c r="D2982" t="s">
        <v>142</v>
      </c>
      <c r="G2982" s="2">
        <v>-17.34</v>
      </c>
      <c r="H2982" s="2">
        <v>145.44999999999999</v>
      </c>
      <c r="I2982" s="2">
        <v>1100</v>
      </c>
      <c r="J2982" t="s">
        <v>6</v>
      </c>
      <c r="K2982" s="1">
        <v>20674</v>
      </c>
      <c r="L2982" t="s">
        <v>150</v>
      </c>
      <c r="M2982" t="s">
        <v>90</v>
      </c>
      <c r="N2982" t="s">
        <v>14</v>
      </c>
      <c r="O2982" t="s">
        <v>19</v>
      </c>
      <c r="P2982" t="s">
        <v>27</v>
      </c>
      <c r="Q2982">
        <v>2</v>
      </c>
      <c r="R2982">
        <v>0.64</v>
      </c>
      <c r="S2982">
        <f t="shared" si="152"/>
        <v>10920</v>
      </c>
      <c r="T2982">
        <f t="shared" si="153"/>
        <v>5952</v>
      </c>
      <c r="U2982">
        <f t="shared" si="154"/>
        <v>1.8346774193548387</v>
      </c>
      <c r="V2982">
        <v>172</v>
      </c>
      <c r="W2982">
        <v>200</v>
      </c>
      <c r="X2982" t="s">
        <v>152</v>
      </c>
    </row>
    <row r="2983" spans="1:24" hidden="1" x14ac:dyDescent="0.2">
      <c r="A2983">
        <v>54</v>
      </c>
      <c r="B2983" t="s">
        <v>131</v>
      </c>
      <c r="C2983" t="s">
        <v>132</v>
      </c>
      <c r="D2983" t="s">
        <v>142</v>
      </c>
      <c r="G2983" s="2">
        <v>-17.34</v>
      </c>
      <c r="H2983" s="2">
        <v>145.44999999999999</v>
      </c>
      <c r="I2983" s="2">
        <v>1100</v>
      </c>
      <c r="J2983" t="s">
        <v>6</v>
      </c>
      <c r="K2983" s="1">
        <v>20674</v>
      </c>
      <c r="L2983" t="s">
        <v>150</v>
      </c>
      <c r="M2983" t="s">
        <v>90</v>
      </c>
      <c r="N2983" t="s">
        <v>14</v>
      </c>
      <c r="O2983" t="s">
        <v>19</v>
      </c>
      <c r="P2983" t="s">
        <v>27</v>
      </c>
      <c r="Q2983">
        <v>3</v>
      </c>
      <c r="R2983">
        <v>1.1399999999999999</v>
      </c>
      <c r="S2983">
        <f t="shared" si="152"/>
        <v>10920</v>
      </c>
      <c r="T2983">
        <f t="shared" si="153"/>
        <v>5952</v>
      </c>
      <c r="U2983">
        <f t="shared" si="154"/>
        <v>1.8346774193548387</v>
      </c>
      <c r="V2983">
        <v>172</v>
      </c>
      <c r="W2983">
        <v>200</v>
      </c>
      <c r="X2983" t="s">
        <v>152</v>
      </c>
    </row>
    <row r="2984" spans="1:24" hidden="1" x14ac:dyDescent="0.2">
      <c r="A2984">
        <v>54</v>
      </c>
      <c r="B2984" t="s">
        <v>131</v>
      </c>
      <c r="C2984" t="s">
        <v>132</v>
      </c>
      <c r="D2984" t="s">
        <v>142</v>
      </c>
      <c r="G2984" s="2">
        <v>-17.34</v>
      </c>
      <c r="H2984" s="2">
        <v>145.44999999999999</v>
      </c>
      <c r="I2984" s="2">
        <v>1100</v>
      </c>
      <c r="J2984" t="s">
        <v>6</v>
      </c>
      <c r="K2984" s="1">
        <v>20674</v>
      </c>
      <c r="L2984" t="s">
        <v>150</v>
      </c>
      <c r="M2984" t="s">
        <v>90</v>
      </c>
      <c r="N2984" t="s">
        <v>14</v>
      </c>
      <c r="O2984" t="s">
        <v>19</v>
      </c>
      <c r="P2984" t="s">
        <v>27</v>
      </c>
      <c r="Q2984">
        <v>4</v>
      </c>
      <c r="R2984">
        <v>3.66</v>
      </c>
      <c r="S2984">
        <f t="shared" si="152"/>
        <v>10920</v>
      </c>
      <c r="T2984">
        <f t="shared" si="153"/>
        <v>5952</v>
      </c>
      <c r="U2984">
        <f t="shared" si="154"/>
        <v>1.8346774193548387</v>
      </c>
      <c r="V2984">
        <v>172</v>
      </c>
      <c r="W2984">
        <v>200</v>
      </c>
      <c r="X2984" t="s">
        <v>152</v>
      </c>
    </row>
    <row r="2985" spans="1:24" hidden="1" x14ac:dyDescent="0.2">
      <c r="A2985">
        <v>54</v>
      </c>
      <c r="B2985" t="s">
        <v>131</v>
      </c>
      <c r="C2985" t="s">
        <v>132</v>
      </c>
      <c r="D2985" t="s">
        <v>142</v>
      </c>
      <c r="G2985" s="2">
        <v>-17.34</v>
      </c>
      <c r="H2985" s="2">
        <v>145.44999999999999</v>
      </c>
      <c r="I2985" s="2">
        <v>1100</v>
      </c>
      <c r="J2985" t="s">
        <v>6</v>
      </c>
      <c r="K2985" s="1">
        <v>20674</v>
      </c>
      <c r="L2985" t="s">
        <v>150</v>
      </c>
      <c r="M2985" t="s">
        <v>90</v>
      </c>
      <c r="N2985" t="s">
        <v>14</v>
      </c>
      <c r="O2985" t="s">
        <v>19</v>
      </c>
      <c r="P2985" t="s">
        <v>27</v>
      </c>
      <c r="Q2985">
        <v>5</v>
      </c>
      <c r="R2985">
        <v>3.14</v>
      </c>
      <c r="S2985">
        <f t="shared" si="152"/>
        <v>10920</v>
      </c>
      <c r="T2985">
        <f t="shared" si="153"/>
        <v>5952</v>
      </c>
      <c r="U2985">
        <f t="shared" si="154"/>
        <v>1.8346774193548387</v>
      </c>
      <c r="V2985">
        <v>172</v>
      </c>
      <c r="W2985">
        <v>200</v>
      </c>
      <c r="X2985" t="s">
        <v>152</v>
      </c>
    </row>
    <row r="2986" spans="1:24" hidden="1" x14ac:dyDescent="0.2">
      <c r="A2986">
        <v>54</v>
      </c>
      <c r="B2986" t="s">
        <v>131</v>
      </c>
      <c r="C2986" t="s">
        <v>132</v>
      </c>
      <c r="D2986" t="s">
        <v>142</v>
      </c>
      <c r="G2986" s="2">
        <v>-17.34</v>
      </c>
      <c r="H2986" s="2">
        <v>145.44999999999999</v>
      </c>
      <c r="I2986" s="2">
        <v>1100</v>
      </c>
      <c r="J2986" t="s">
        <v>6</v>
      </c>
      <c r="K2986" s="1">
        <v>20674</v>
      </c>
      <c r="L2986" t="s">
        <v>150</v>
      </c>
      <c r="M2986" t="s">
        <v>90</v>
      </c>
      <c r="N2986" t="s">
        <v>14</v>
      </c>
      <c r="O2986" t="s">
        <v>19</v>
      </c>
      <c r="P2986" t="s">
        <v>27</v>
      </c>
      <c r="Q2986">
        <v>6</v>
      </c>
      <c r="R2986">
        <v>3.01</v>
      </c>
      <c r="S2986">
        <f t="shared" si="152"/>
        <v>10920</v>
      </c>
      <c r="T2986">
        <f t="shared" si="153"/>
        <v>5952</v>
      </c>
      <c r="U2986">
        <f t="shared" si="154"/>
        <v>1.8346774193548387</v>
      </c>
      <c r="V2986">
        <v>172</v>
      </c>
      <c r="W2986">
        <v>200</v>
      </c>
      <c r="X2986" t="s">
        <v>152</v>
      </c>
    </row>
    <row r="2987" spans="1:24" x14ac:dyDescent="0.2">
      <c r="A2987">
        <v>54</v>
      </c>
      <c r="B2987" t="s">
        <v>131</v>
      </c>
      <c r="C2987" t="s">
        <v>132</v>
      </c>
      <c r="D2987" t="s">
        <v>142</v>
      </c>
      <c r="G2987" s="2">
        <v>-17.34</v>
      </c>
      <c r="H2987" s="2">
        <v>145.44999999999999</v>
      </c>
      <c r="I2987" s="2">
        <v>1100</v>
      </c>
      <c r="J2987" t="s">
        <v>6</v>
      </c>
      <c r="K2987" s="1">
        <v>20674</v>
      </c>
      <c r="L2987" t="s">
        <v>150</v>
      </c>
      <c r="M2987" t="s">
        <v>90</v>
      </c>
      <c r="N2987" t="s">
        <v>24</v>
      </c>
      <c r="O2987" t="s">
        <v>15</v>
      </c>
      <c r="P2987" t="s">
        <v>27</v>
      </c>
      <c r="Q2987">
        <v>1</v>
      </c>
      <c r="R2987">
        <v>13.55</v>
      </c>
      <c r="S2987">
        <f t="shared" si="152"/>
        <v>10920</v>
      </c>
      <c r="T2987">
        <f t="shared" si="153"/>
        <v>5952</v>
      </c>
      <c r="U2987">
        <f t="shared" si="154"/>
        <v>1.8346774193548387</v>
      </c>
      <c r="V2987">
        <v>172</v>
      </c>
      <c r="W2987">
        <v>200</v>
      </c>
      <c r="X2987" t="s">
        <v>152</v>
      </c>
    </row>
    <row r="2988" spans="1:24" x14ac:dyDescent="0.2">
      <c r="A2988">
        <v>54</v>
      </c>
      <c r="B2988" t="s">
        <v>131</v>
      </c>
      <c r="C2988" t="s">
        <v>132</v>
      </c>
      <c r="D2988" t="s">
        <v>142</v>
      </c>
      <c r="G2988" s="2">
        <v>-17.34</v>
      </c>
      <c r="H2988" s="2">
        <v>145.44999999999999</v>
      </c>
      <c r="I2988" s="2">
        <v>1100</v>
      </c>
      <c r="J2988" t="s">
        <v>6</v>
      </c>
      <c r="K2988" s="1">
        <v>20674</v>
      </c>
      <c r="L2988" t="s">
        <v>150</v>
      </c>
      <c r="M2988" t="s">
        <v>90</v>
      </c>
      <c r="N2988" t="s">
        <v>24</v>
      </c>
      <c r="O2988" t="s">
        <v>15</v>
      </c>
      <c r="P2988" t="s">
        <v>27</v>
      </c>
      <c r="Q2988">
        <v>2</v>
      </c>
      <c r="R2988">
        <v>11.26</v>
      </c>
      <c r="S2988">
        <f t="shared" si="152"/>
        <v>10920</v>
      </c>
      <c r="T2988">
        <f t="shared" si="153"/>
        <v>5952</v>
      </c>
      <c r="U2988">
        <f t="shared" si="154"/>
        <v>1.8346774193548387</v>
      </c>
      <c r="V2988">
        <v>172</v>
      </c>
      <c r="W2988">
        <v>200</v>
      </c>
      <c r="X2988" t="s">
        <v>152</v>
      </c>
    </row>
    <row r="2989" spans="1:24" x14ac:dyDescent="0.2">
      <c r="A2989">
        <v>54</v>
      </c>
      <c r="B2989" t="s">
        <v>131</v>
      </c>
      <c r="C2989" t="s">
        <v>132</v>
      </c>
      <c r="D2989" t="s">
        <v>142</v>
      </c>
      <c r="G2989" s="2">
        <v>-17.34</v>
      </c>
      <c r="H2989" s="2">
        <v>145.44999999999999</v>
      </c>
      <c r="I2989" s="2">
        <v>1100</v>
      </c>
      <c r="J2989" t="s">
        <v>6</v>
      </c>
      <c r="K2989" s="1">
        <v>20674</v>
      </c>
      <c r="L2989" t="s">
        <v>150</v>
      </c>
      <c r="M2989" t="s">
        <v>90</v>
      </c>
      <c r="N2989" t="s">
        <v>24</v>
      </c>
      <c r="O2989" t="s">
        <v>15</v>
      </c>
      <c r="P2989" t="s">
        <v>27</v>
      </c>
      <c r="Q2989">
        <v>3</v>
      </c>
      <c r="R2989">
        <v>9.5500000000000007</v>
      </c>
      <c r="S2989">
        <f t="shared" si="152"/>
        <v>10920</v>
      </c>
      <c r="T2989">
        <f t="shared" si="153"/>
        <v>5952</v>
      </c>
      <c r="U2989">
        <f t="shared" si="154"/>
        <v>1.8346774193548387</v>
      </c>
      <c r="V2989">
        <v>172</v>
      </c>
      <c r="W2989">
        <v>200</v>
      </c>
      <c r="X2989" t="s">
        <v>152</v>
      </c>
    </row>
    <row r="2990" spans="1:24" x14ac:dyDescent="0.2">
      <c r="A2990">
        <v>54</v>
      </c>
      <c r="B2990" t="s">
        <v>131</v>
      </c>
      <c r="C2990" t="s">
        <v>132</v>
      </c>
      <c r="D2990" t="s">
        <v>142</v>
      </c>
      <c r="G2990" s="2">
        <v>-17.34</v>
      </c>
      <c r="H2990" s="2">
        <v>145.44999999999999</v>
      </c>
      <c r="I2990" s="2">
        <v>1100</v>
      </c>
      <c r="J2990" t="s">
        <v>6</v>
      </c>
      <c r="K2990" s="1">
        <v>20674</v>
      </c>
      <c r="L2990" t="s">
        <v>150</v>
      </c>
      <c r="M2990" t="s">
        <v>90</v>
      </c>
      <c r="N2990" t="s">
        <v>24</v>
      </c>
      <c r="O2990" t="s">
        <v>15</v>
      </c>
      <c r="P2990" t="s">
        <v>27</v>
      </c>
      <c r="Q2990">
        <v>4</v>
      </c>
      <c r="R2990">
        <v>11.64</v>
      </c>
      <c r="S2990">
        <f t="shared" si="152"/>
        <v>10920</v>
      </c>
      <c r="T2990">
        <f t="shared" si="153"/>
        <v>5952</v>
      </c>
      <c r="U2990">
        <f t="shared" si="154"/>
        <v>1.8346774193548387</v>
      </c>
      <c r="V2990">
        <v>172</v>
      </c>
      <c r="W2990">
        <v>200</v>
      </c>
      <c r="X2990" t="s">
        <v>152</v>
      </c>
    </row>
    <row r="2991" spans="1:24" x14ac:dyDescent="0.2">
      <c r="A2991">
        <v>54</v>
      </c>
      <c r="B2991" t="s">
        <v>131</v>
      </c>
      <c r="C2991" t="s">
        <v>132</v>
      </c>
      <c r="D2991" t="s">
        <v>142</v>
      </c>
      <c r="G2991" s="2">
        <v>-17.34</v>
      </c>
      <c r="H2991" s="2">
        <v>145.44999999999999</v>
      </c>
      <c r="I2991" s="2">
        <v>1100</v>
      </c>
      <c r="J2991" t="s">
        <v>6</v>
      </c>
      <c r="K2991" s="1">
        <v>20674</v>
      </c>
      <c r="L2991" t="s">
        <v>150</v>
      </c>
      <c r="M2991" t="s">
        <v>90</v>
      </c>
      <c r="N2991" t="s">
        <v>24</v>
      </c>
      <c r="O2991" t="s">
        <v>15</v>
      </c>
      <c r="P2991" t="s">
        <v>27</v>
      </c>
      <c r="Q2991">
        <v>5</v>
      </c>
      <c r="R2991">
        <v>10.4</v>
      </c>
      <c r="S2991">
        <f t="shared" si="152"/>
        <v>10920</v>
      </c>
      <c r="T2991">
        <f t="shared" si="153"/>
        <v>5952</v>
      </c>
      <c r="U2991">
        <f t="shared" si="154"/>
        <v>1.8346774193548387</v>
      </c>
      <c r="V2991">
        <v>172</v>
      </c>
      <c r="W2991">
        <v>200</v>
      </c>
      <c r="X2991" t="s">
        <v>152</v>
      </c>
    </row>
    <row r="2992" spans="1:24" x14ac:dyDescent="0.2">
      <c r="A2992">
        <v>54</v>
      </c>
      <c r="B2992" t="s">
        <v>131</v>
      </c>
      <c r="C2992" t="s">
        <v>132</v>
      </c>
      <c r="D2992" t="s">
        <v>142</v>
      </c>
      <c r="G2992" s="2">
        <v>-17.34</v>
      </c>
      <c r="H2992" s="2">
        <v>145.44999999999999</v>
      </c>
      <c r="I2992" s="2">
        <v>1100</v>
      </c>
      <c r="J2992" t="s">
        <v>6</v>
      </c>
      <c r="K2992" s="1">
        <v>20674</v>
      </c>
      <c r="L2992" t="s">
        <v>150</v>
      </c>
      <c r="M2992" t="s">
        <v>90</v>
      </c>
      <c r="N2992" t="s">
        <v>24</v>
      </c>
      <c r="O2992" t="s">
        <v>15</v>
      </c>
      <c r="P2992" t="s">
        <v>27</v>
      </c>
      <c r="Q2992">
        <v>6</v>
      </c>
      <c r="R2992">
        <v>10.08</v>
      </c>
      <c r="S2992">
        <f t="shared" si="152"/>
        <v>10920</v>
      </c>
      <c r="T2992">
        <f t="shared" si="153"/>
        <v>5952</v>
      </c>
      <c r="U2992">
        <f t="shared" si="154"/>
        <v>1.8346774193548387</v>
      </c>
      <c r="V2992">
        <v>172</v>
      </c>
      <c r="W2992">
        <v>200</v>
      </c>
      <c r="X2992" t="s">
        <v>152</v>
      </c>
    </row>
    <row r="2993" spans="1:24" x14ac:dyDescent="0.2">
      <c r="A2993">
        <v>54</v>
      </c>
      <c r="B2993" t="s">
        <v>131</v>
      </c>
      <c r="C2993" t="s">
        <v>132</v>
      </c>
      <c r="D2993" t="s">
        <v>142</v>
      </c>
      <c r="G2993" s="2">
        <v>-17.34</v>
      </c>
      <c r="H2993" s="2">
        <v>145.44999999999999</v>
      </c>
      <c r="I2993" s="2">
        <v>1100</v>
      </c>
      <c r="J2993" t="s">
        <v>6</v>
      </c>
      <c r="K2993" s="1">
        <v>20674</v>
      </c>
      <c r="L2993" t="s">
        <v>150</v>
      </c>
      <c r="M2993" t="s">
        <v>90</v>
      </c>
      <c r="N2993" t="s">
        <v>24</v>
      </c>
      <c r="O2993" t="s">
        <v>15</v>
      </c>
      <c r="P2993" t="s">
        <v>27</v>
      </c>
      <c r="Q2993">
        <v>7</v>
      </c>
      <c r="R2993">
        <v>11.91</v>
      </c>
      <c r="S2993">
        <f t="shared" si="152"/>
        <v>10920</v>
      </c>
      <c r="T2993">
        <f t="shared" si="153"/>
        <v>5952</v>
      </c>
      <c r="U2993">
        <f t="shared" si="154"/>
        <v>1.8346774193548387</v>
      </c>
      <c r="V2993">
        <v>172</v>
      </c>
      <c r="W2993">
        <v>200</v>
      </c>
      <c r="X2993" t="s">
        <v>152</v>
      </c>
    </row>
    <row r="2994" spans="1:24" x14ac:dyDescent="0.2">
      <c r="A2994">
        <v>54</v>
      </c>
      <c r="B2994" t="s">
        <v>131</v>
      </c>
      <c r="C2994" t="s">
        <v>132</v>
      </c>
      <c r="D2994" t="s">
        <v>142</v>
      </c>
      <c r="G2994" s="2">
        <v>-17.34</v>
      </c>
      <c r="H2994" s="2">
        <v>145.44999999999999</v>
      </c>
      <c r="I2994" s="2">
        <v>1100</v>
      </c>
      <c r="J2994" t="s">
        <v>6</v>
      </c>
      <c r="K2994" s="1">
        <v>20674</v>
      </c>
      <c r="L2994" t="s">
        <v>150</v>
      </c>
      <c r="M2994" t="s">
        <v>90</v>
      </c>
      <c r="N2994" t="s">
        <v>24</v>
      </c>
      <c r="O2994" t="s">
        <v>15</v>
      </c>
      <c r="P2994" t="s">
        <v>27</v>
      </c>
      <c r="Q2994">
        <v>8</v>
      </c>
      <c r="R2994">
        <v>9.02</v>
      </c>
      <c r="S2994">
        <f t="shared" si="152"/>
        <v>10920</v>
      </c>
      <c r="T2994">
        <f t="shared" si="153"/>
        <v>5952</v>
      </c>
      <c r="U2994">
        <f t="shared" si="154"/>
        <v>1.8346774193548387</v>
      </c>
      <c r="V2994">
        <v>172</v>
      </c>
      <c r="W2994">
        <v>200</v>
      </c>
      <c r="X2994" t="s">
        <v>152</v>
      </c>
    </row>
    <row r="2995" spans="1:24" x14ac:dyDescent="0.2">
      <c r="A2995">
        <v>54</v>
      </c>
      <c r="B2995" t="s">
        <v>131</v>
      </c>
      <c r="C2995" t="s">
        <v>132</v>
      </c>
      <c r="D2995" t="s">
        <v>142</v>
      </c>
      <c r="G2995" s="2">
        <v>-17.34</v>
      </c>
      <c r="H2995" s="2">
        <v>145.44999999999999</v>
      </c>
      <c r="I2995" s="2">
        <v>1100</v>
      </c>
      <c r="J2995" t="s">
        <v>6</v>
      </c>
      <c r="K2995" s="1">
        <v>20674</v>
      </c>
      <c r="L2995" t="s">
        <v>150</v>
      </c>
      <c r="M2995" t="s">
        <v>90</v>
      </c>
      <c r="N2995" t="s">
        <v>24</v>
      </c>
      <c r="O2995" t="s">
        <v>15</v>
      </c>
      <c r="P2995" t="s">
        <v>27</v>
      </c>
      <c r="Q2995">
        <v>9</v>
      </c>
      <c r="R2995">
        <v>9.4600000000000009</v>
      </c>
      <c r="S2995">
        <f t="shared" si="152"/>
        <v>10920</v>
      </c>
      <c r="T2995">
        <f t="shared" si="153"/>
        <v>5952</v>
      </c>
      <c r="U2995">
        <f t="shared" si="154"/>
        <v>1.8346774193548387</v>
      </c>
      <c r="V2995">
        <v>172</v>
      </c>
      <c r="W2995">
        <v>200</v>
      </c>
      <c r="X2995" t="s">
        <v>152</v>
      </c>
    </row>
    <row r="2996" spans="1:24" x14ac:dyDescent="0.2">
      <c r="A2996">
        <v>54</v>
      </c>
      <c r="B2996" t="s">
        <v>131</v>
      </c>
      <c r="C2996" t="s">
        <v>132</v>
      </c>
      <c r="D2996" t="s">
        <v>142</v>
      </c>
      <c r="G2996" s="2">
        <v>-17.34</v>
      </c>
      <c r="H2996" s="2">
        <v>145.44999999999999</v>
      </c>
      <c r="I2996" s="2">
        <v>1100</v>
      </c>
      <c r="J2996" t="s">
        <v>6</v>
      </c>
      <c r="K2996" s="1">
        <v>20674</v>
      </c>
      <c r="L2996" t="s">
        <v>150</v>
      </c>
      <c r="M2996" t="s">
        <v>90</v>
      </c>
      <c r="N2996" t="s">
        <v>24</v>
      </c>
      <c r="O2996" t="s">
        <v>15</v>
      </c>
      <c r="P2996" t="s">
        <v>27</v>
      </c>
      <c r="Q2996">
        <v>10</v>
      </c>
      <c r="R2996">
        <v>9.31</v>
      </c>
      <c r="S2996">
        <f t="shared" si="152"/>
        <v>10920</v>
      </c>
      <c r="T2996">
        <f t="shared" si="153"/>
        <v>5952</v>
      </c>
      <c r="U2996">
        <f t="shared" si="154"/>
        <v>1.8346774193548387</v>
      </c>
      <c r="V2996">
        <v>172</v>
      </c>
      <c r="W2996">
        <v>200</v>
      </c>
      <c r="X2996" t="s">
        <v>152</v>
      </c>
    </row>
    <row r="2997" spans="1:24" x14ac:dyDescent="0.2">
      <c r="A2997">
        <v>54</v>
      </c>
      <c r="B2997" t="s">
        <v>131</v>
      </c>
      <c r="C2997" t="s">
        <v>132</v>
      </c>
      <c r="D2997" t="s">
        <v>142</v>
      </c>
      <c r="G2997" s="2">
        <v>-17.34</v>
      </c>
      <c r="H2997" s="2">
        <v>145.44999999999999</v>
      </c>
      <c r="I2997" s="2">
        <v>1100</v>
      </c>
      <c r="J2997" t="s">
        <v>6</v>
      </c>
      <c r="K2997" s="1">
        <v>20674</v>
      </c>
      <c r="L2997" t="s">
        <v>150</v>
      </c>
      <c r="M2997" t="s">
        <v>90</v>
      </c>
      <c r="N2997" t="s">
        <v>24</v>
      </c>
      <c r="O2997" t="s">
        <v>18</v>
      </c>
      <c r="P2997" t="s">
        <v>27</v>
      </c>
      <c r="Q2997">
        <v>1</v>
      </c>
      <c r="R2997">
        <v>7.78</v>
      </c>
      <c r="S2997">
        <f t="shared" si="152"/>
        <v>10920</v>
      </c>
      <c r="T2997">
        <f t="shared" si="153"/>
        <v>5952</v>
      </c>
      <c r="U2997">
        <f t="shared" si="154"/>
        <v>1.8346774193548387</v>
      </c>
      <c r="V2997">
        <v>172</v>
      </c>
      <c r="W2997">
        <v>200</v>
      </c>
      <c r="X2997" t="s">
        <v>152</v>
      </c>
    </row>
    <row r="2998" spans="1:24" x14ac:dyDescent="0.2">
      <c r="A2998">
        <v>54</v>
      </c>
      <c r="B2998" t="s">
        <v>131</v>
      </c>
      <c r="C2998" t="s">
        <v>132</v>
      </c>
      <c r="D2998" t="s">
        <v>142</v>
      </c>
      <c r="G2998" s="2">
        <v>-17.34</v>
      </c>
      <c r="H2998" s="2">
        <v>145.44999999999999</v>
      </c>
      <c r="I2998" s="2">
        <v>1100</v>
      </c>
      <c r="J2998" t="s">
        <v>6</v>
      </c>
      <c r="K2998" s="1">
        <v>20674</v>
      </c>
      <c r="L2998" t="s">
        <v>150</v>
      </c>
      <c r="M2998" t="s">
        <v>90</v>
      </c>
      <c r="N2998" t="s">
        <v>24</v>
      </c>
      <c r="O2998" t="s">
        <v>18</v>
      </c>
      <c r="P2998" t="s">
        <v>27</v>
      </c>
      <c r="Q2998">
        <v>2</v>
      </c>
      <c r="R2998">
        <v>9.32</v>
      </c>
      <c r="S2998">
        <f t="shared" si="152"/>
        <v>10920</v>
      </c>
      <c r="T2998">
        <f t="shared" si="153"/>
        <v>5952</v>
      </c>
      <c r="U2998">
        <f t="shared" si="154"/>
        <v>1.8346774193548387</v>
      </c>
      <c r="V2998">
        <v>172</v>
      </c>
      <c r="W2998">
        <v>200</v>
      </c>
      <c r="X2998" t="s">
        <v>152</v>
      </c>
    </row>
    <row r="2999" spans="1:24" x14ac:dyDescent="0.2">
      <c r="A2999">
        <v>54</v>
      </c>
      <c r="B2999" t="s">
        <v>131</v>
      </c>
      <c r="C2999" t="s">
        <v>132</v>
      </c>
      <c r="D2999" t="s">
        <v>142</v>
      </c>
      <c r="G2999" s="2">
        <v>-17.34</v>
      </c>
      <c r="H2999" s="2">
        <v>145.44999999999999</v>
      </c>
      <c r="I2999" s="2">
        <v>1100</v>
      </c>
      <c r="J2999" t="s">
        <v>6</v>
      </c>
      <c r="K2999" s="1">
        <v>20674</v>
      </c>
      <c r="L2999" t="s">
        <v>150</v>
      </c>
      <c r="M2999" t="s">
        <v>90</v>
      </c>
      <c r="N2999" t="s">
        <v>24</v>
      </c>
      <c r="O2999" t="s">
        <v>18</v>
      </c>
      <c r="P2999" t="s">
        <v>27</v>
      </c>
      <c r="Q2999">
        <v>3</v>
      </c>
      <c r="R2999">
        <v>10.76</v>
      </c>
      <c r="S2999">
        <f t="shared" si="152"/>
        <v>10920</v>
      </c>
      <c r="T2999">
        <f t="shared" si="153"/>
        <v>5952</v>
      </c>
      <c r="U2999">
        <f t="shared" si="154"/>
        <v>1.8346774193548387</v>
      </c>
      <c r="V2999">
        <v>172</v>
      </c>
      <c r="W2999">
        <v>200</v>
      </c>
      <c r="X2999" t="s">
        <v>152</v>
      </c>
    </row>
    <row r="3000" spans="1:24" x14ac:dyDescent="0.2">
      <c r="A3000">
        <v>54</v>
      </c>
      <c r="B3000" t="s">
        <v>131</v>
      </c>
      <c r="C3000" t="s">
        <v>132</v>
      </c>
      <c r="D3000" t="s">
        <v>142</v>
      </c>
      <c r="G3000" s="2">
        <v>-17.34</v>
      </c>
      <c r="H3000" s="2">
        <v>145.44999999999999</v>
      </c>
      <c r="I3000" s="2">
        <v>1100</v>
      </c>
      <c r="J3000" t="s">
        <v>6</v>
      </c>
      <c r="K3000" s="1">
        <v>20674</v>
      </c>
      <c r="L3000" t="s">
        <v>150</v>
      </c>
      <c r="M3000" t="s">
        <v>90</v>
      </c>
      <c r="N3000" t="s">
        <v>24</v>
      </c>
      <c r="O3000" t="s">
        <v>18</v>
      </c>
      <c r="P3000" t="s">
        <v>27</v>
      </c>
      <c r="Q3000">
        <v>4</v>
      </c>
      <c r="R3000">
        <v>7.86</v>
      </c>
      <c r="S3000">
        <f t="shared" si="152"/>
        <v>10920</v>
      </c>
      <c r="T3000">
        <f t="shared" si="153"/>
        <v>5952</v>
      </c>
      <c r="U3000">
        <f t="shared" si="154"/>
        <v>1.8346774193548387</v>
      </c>
      <c r="V3000">
        <v>172</v>
      </c>
      <c r="W3000">
        <v>200</v>
      </c>
      <c r="X3000" t="s">
        <v>152</v>
      </c>
    </row>
    <row r="3001" spans="1:24" x14ac:dyDescent="0.2">
      <c r="A3001">
        <v>54</v>
      </c>
      <c r="B3001" t="s">
        <v>131</v>
      </c>
      <c r="C3001" t="s">
        <v>132</v>
      </c>
      <c r="D3001" t="s">
        <v>142</v>
      </c>
      <c r="G3001" s="2">
        <v>-17.34</v>
      </c>
      <c r="H3001" s="2">
        <v>145.44999999999999</v>
      </c>
      <c r="I3001" s="2">
        <v>1100</v>
      </c>
      <c r="J3001" t="s">
        <v>6</v>
      </c>
      <c r="K3001" s="1">
        <v>20674</v>
      </c>
      <c r="L3001" t="s">
        <v>150</v>
      </c>
      <c r="M3001" t="s">
        <v>90</v>
      </c>
      <c r="N3001" t="s">
        <v>24</v>
      </c>
      <c r="O3001" t="s">
        <v>18</v>
      </c>
      <c r="P3001" t="s">
        <v>27</v>
      </c>
      <c r="Q3001">
        <v>5</v>
      </c>
      <c r="R3001">
        <v>10.81</v>
      </c>
      <c r="S3001">
        <f t="shared" si="152"/>
        <v>10920</v>
      </c>
      <c r="T3001">
        <f t="shared" si="153"/>
        <v>5952</v>
      </c>
      <c r="U3001">
        <f t="shared" si="154"/>
        <v>1.8346774193548387</v>
      </c>
      <c r="V3001">
        <v>172</v>
      </c>
      <c r="W3001">
        <v>200</v>
      </c>
      <c r="X3001" t="s">
        <v>152</v>
      </c>
    </row>
    <row r="3002" spans="1:24" x14ac:dyDescent="0.2">
      <c r="A3002">
        <v>54</v>
      </c>
      <c r="B3002" t="s">
        <v>131</v>
      </c>
      <c r="C3002" t="s">
        <v>132</v>
      </c>
      <c r="D3002" t="s">
        <v>142</v>
      </c>
      <c r="G3002" s="2">
        <v>-17.34</v>
      </c>
      <c r="H3002" s="2">
        <v>145.44999999999999</v>
      </c>
      <c r="I3002" s="2">
        <v>1100</v>
      </c>
      <c r="J3002" t="s">
        <v>6</v>
      </c>
      <c r="K3002" s="1">
        <v>20674</v>
      </c>
      <c r="L3002" t="s">
        <v>150</v>
      </c>
      <c r="M3002" t="s">
        <v>90</v>
      </c>
      <c r="N3002" t="s">
        <v>24</v>
      </c>
      <c r="O3002" t="s">
        <v>18</v>
      </c>
      <c r="P3002" t="s">
        <v>27</v>
      </c>
      <c r="Q3002">
        <v>6</v>
      </c>
      <c r="R3002">
        <v>8.4700000000000006</v>
      </c>
      <c r="S3002">
        <f t="shared" si="152"/>
        <v>10920</v>
      </c>
      <c r="T3002">
        <f t="shared" si="153"/>
        <v>5952</v>
      </c>
      <c r="U3002">
        <f t="shared" si="154"/>
        <v>1.8346774193548387</v>
      </c>
      <c r="V3002">
        <v>172</v>
      </c>
      <c r="W3002">
        <v>200</v>
      </c>
      <c r="X3002" t="s">
        <v>152</v>
      </c>
    </row>
    <row r="3003" spans="1:24" x14ac:dyDescent="0.2">
      <c r="A3003">
        <v>54</v>
      </c>
      <c r="B3003" t="s">
        <v>131</v>
      </c>
      <c r="C3003" t="s">
        <v>132</v>
      </c>
      <c r="D3003" t="s">
        <v>142</v>
      </c>
      <c r="G3003" s="2">
        <v>-17.34</v>
      </c>
      <c r="H3003" s="2">
        <v>145.44999999999999</v>
      </c>
      <c r="I3003" s="2">
        <v>1100</v>
      </c>
      <c r="J3003" t="s">
        <v>6</v>
      </c>
      <c r="K3003" s="1">
        <v>20674</v>
      </c>
      <c r="L3003" t="s">
        <v>150</v>
      </c>
      <c r="M3003" t="s">
        <v>90</v>
      </c>
      <c r="N3003" t="s">
        <v>24</v>
      </c>
      <c r="O3003" t="s">
        <v>18</v>
      </c>
      <c r="P3003" t="s">
        <v>27</v>
      </c>
      <c r="Q3003">
        <v>7</v>
      </c>
      <c r="R3003">
        <v>10.82</v>
      </c>
      <c r="S3003">
        <f t="shared" si="152"/>
        <v>10920</v>
      </c>
      <c r="T3003">
        <f t="shared" si="153"/>
        <v>5952</v>
      </c>
      <c r="U3003">
        <f t="shared" si="154"/>
        <v>1.8346774193548387</v>
      </c>
      <c r="V3003">
        <v>172</v>
      </c>
      <c r="W3003">
        <v>200</v>
      </c>
      <c r="X3003" t="s">
        <v>152</v>
      </c>
    </row>
    <row r="3004" spans="1:24" x14ac:dyDescent="0.2">
      <c r="A3004">
        <v>54</v>
      </c>
      <c r="B3004" t="s">
        <v>131</v>
      </c>
      <c r="C3004" t="s">
        <v>132</v>
      </c>
      <c r="D3004" t="s">
        <v>142</v>
      </c>
      <c r="G3004" s="2">
        <v>-17.34</v>
      </c>
      <c r="H3004" s="2">
        <v>145.44999999999999</v>
      </c>
      <c r="I3004" s="2">
        <v>1100</v>
      </c>
      <c r="J3004" t="s">
        <v>6</v>
      </c>
      <c r="K3004" s="1">
        <v>20674</v>
      </c>
      <c r="L3004" t="s">
        <v>150</v>
      </c>
      <c r="M3004" t="s">
        <v>90</v>
      </c>
      <c r="N3004" t="s">
        <v>24</v>
      </c>
      <c r="O3004" t="s">
        <v>18</v>
      </c>
      <c r="P3004" t="s">
        <v>27</v>
      </c>
      <c r="Q3004">
        <v>8</v>
      </c>
      <c r="R3004">
        <v>7.51</v>
      </c>
      <c r="S3004">
        <f t="shared" si="152"/>
        <v>10920</v>
      </c>
      <c r="T3004">
        <f t="shared" si="153"/>
        <v>5952</v>
      </c>
      <c r="U3004">
        <f t="shared" si="154"/>
        <v>1.8346774193548387</v>
      </c>
      <c r="V3004">
        <v>172</v>
      </c>
      <c r="W3004">
        <v>200</v>
      </c>
      <c r="X3004" t="s">
        <v>152</v>
      </c>
    </row>
    <row r="3005" spans="1:24" x14ac:dyDescent="0.2">
      <c r="A3005">
        <v>54</v>
      </c>
      <c r="B3005" t="s">
        <v>131</v>
      </c>
      <c r="C3005" t="s">
        <v>132</v>
      </c>
      <c r="D3005" t="s">
        <v>142</v>
      </c>
      <c r="G3005" s="2">
        <v>-17.34</v>
      </c>
      <c r="H3005" s="2">
        <v>145.44999999999999</v>
      </c>
      <c r="I3005" s="2">
        <v>1100</v>
      </c>
      <c r="J3005" t="s">
        <v>6</v>
      </c>
      <c r="K3005" s="1">
        <v>20674</v>
      </c>
      <c r="L3005" t="s">
        <v>150</v>
      </c>
      <c r="M3005" t="s">
        <v>90</v>
      </c>
      <c r="N3005" t="s">
        <v>24</v>
      </c>
      <c r="O3005" t="s">
        <v>18</v>
      </c>
      <c r="P3005" t="s">
        <v>27</v>
      </c>
      <c r="Q3005">
        <v>9</v>
      </c>
      <c r="R3005">
        <v>8.39</v>
      </c>
      <c r="S3005">
        <f t="shared" si="152"/>
        <v>10920</v>
      </c>
      <c r="T3005">
        <f t="shared" si="153"/>
        <v>5952</v>
      </c>
      <c r="U3005">
        <f t="shared" si="154"/>
        <v>1.8346774193548387</v>
      </c>
      <c r="V3005">
        <v>172</v>
      </c>
      <c r="W3005">
        <v>200</v>
      </c>
      <c r="X3005" t="s">
        <v>152</v>
      </c>
    </row>
    <row r="3006" spans="1:24" x14ac:dyDescent="0.2">
      <c r="A3006">
        <v>54</v>
      </c>
      <c r="B3006" t="s">
        <v>131</v>
      </c>
      <c r="C3006" t="s">
        <v>132</v>
      </c>
      <c r="D3006" t="s">
        <v>142</v>
      </c>
      <c r="G3006" s="2">
        <v>-17.34</v>
      </c>
      <c r="H3006" s="2">
        <v>145.44999999999999</v>
      </c>
      <c r="I3006" s="2">
        <v>1100</v>
      </c>
      <c r="J3006" t="s">
        <v>6</v>
      </c>
      <c r="K3006" s="1">
        <v>20674</v>
      </c>
      <c r="L3006" t="s">
        <v>150</v>
      </c>
      <c r="M3006" t="s">
        <v>90</v>
      </c>
      <c r="N3006" t="s">
        <v>24</v>
      </c>
      <c r="O3006" t="s">
        <v>18</v>
      </c>
      <c r="P3006" t="s">
        <v>27</v>
      </c>
      <c r="Q3006">
        <v>10</v>
      </c>
      <c r="R3006">
        <v>5.27</v>
      </c>
      <c r="S3006">
        <f t="shared" si="152"/>
        <v>10920</v>
      </c>
      <c r="T3006">
        <f t="shared" si="153"/>
        <v>5952</v>
      </c>
      <c r="U3006">
        <f t="shared" si="154"/>
        <v>1.8346774193548387</v>
      </c>
      <c r="V3006">
        <v>172</v>
      </c>
      <c r="W3006">
        <v>200</v>
      </c>
      <c r="X3006" t="s">
        <v>152</v>
      </c>
    </row>
    <row r="3007" spans="1:24" hidden="1" x14ac:dyDescent="0.2">
      <c r="A3007">
        <v>55</v>
      </c>
      <c r="B3007" t="s">
        <v>131</v>
      </c>
      <c r="C3007" t="s">
        <v>132</v>
      </c>
      <c r="D3007" t="s">
        <v>63</v>
      </c>
      <c r="E3007">
        <v>17.3</v>
      </c>
      <c r="F3007">
        <v>145.27000000000001</v>
      </c>
      <c r="G3007">
        <v>-17.05</v>
      </c>
      <c r="H3007">
        <v>145.44999999999999</v>
      </c>
      <c r="I3007">
        <v>459</v>
      </c>
      <c r="J3007" t="s">
        <v>6</v>
      </c>
      <c r="K3007" s="1">
        <v>20681</v>
      </c>
      <c r="L3007" t="s">
        <v>153</v>
      </c>
      <c r="M3007" t="s">
        <v>90</v>
      </c>
      <c r="N3007" t="s">
        <v>14</v>
      </c>
      <c r="O3007" t="s">
        <v>15</v>
      </c>
      <c r="P3007" t="s">
        <v>27</v>
      </c>
      <c r="Q3007">
        <v>1</v>
      </c>
      <c r="R3007">
        <v>12.31</v>
      </c>
      <c r="S3007">
        <f>(120+98)*329</f>
        <v>71722</v>
      </c>
      <c r="T3007">
        <f>292*120</f>
        <v>35040</v>
      </c>
      <c r="U3007">
        <f t="shared" si="154"/>
        <v>2.0468607305936075</v>
      </c>
      <c r="V3007">
        <v>377</v>
      </c>
      <c r="W3007">
        <v>363</v>
      </c>
    </row>
    <row r="3008" spans="1:24" hidden="1" x14ac:dyDescent="0.2">
      <c r="A3008">
        <v>55</v>
      </c>
      <c r="B3008" t="s">
        <v>131</v>
      </c>
      <c r="C3008" t="s">
        <v>132</v>
      </c>
      <c r="D3008" t="s">
        <v>63</v>
      </c>
      <c r="E3008">
        <v>17.3</v>
      </c>
      <c r="F3008">
        <v>145.27000000000001</v>
      </c>
      <c r="G3008">
        <v>-17.05</v>
      </c>
      <c r="H3008">
        <v>145.44999999999999</v>
      </c>
      <c r="I3008">
        <v>459</v>
      </c>
      <c r="J3008" t="s">
        <v>6</v>
      </c>
      <c r="K3008" s="1">
        <v>20681</v>
      </c>
      <c r="L3008" t="s">
        <v>153</v>
      </c>
      <c r="M3008" t="s">
        <v>90</v>
      </c>
      <c r="N3008" t="s">
        <v>14</v>
      </c>
      <c r="O3008" t="s">
        <v>15</v>
      </c>
      <c r="P3008" t="s">
        <v>27</v>
      </c>
      <c r="Q3008">
        <v>2</v>
      </c>
      <c r="R3008">
        <v>21.24</v>
      </c>
      <c r="S3008">
        <f t="shared" ref="S3008:S3060" si="155">(120+98)*329</f>
        <v>71722</v>
      </c>
      <c r="T3008">
        <f t="shared" ref="T3008:T3060" si="156">292*120</f>
        <v>35040</v>
      </c>
      <c r="U3008">
        <f t="shared" ref="U3008:U3060" si="157">S3008/T3008</f>
        <v>2.0468607305936075</v>
      </c>
      <c r="V3008">
        <v>377</v>
      </c>
      <c r="W3008">
        <v>363</v>
      </c>
    </row>
    <row r="3009" spans="1:23" hidden="1" x14ac:dyDescent="0.2">
      <c r="A3009">
        <v>55</v>
      </c>
      <c r="B3009" t="s">
        <v>131</v>
      </c>
      <c r="C3009" t="s">
        <v>132</v>
      </c>
      <c r="D3009" t="s">
        <v>63</v>
      </c>
      <c r="E3009">
        <v>17.3</v>
      </c>
      <c r="F3009">
        <v>145.27000000000001</v>
      </c>
      <c r="G3009">
        <v>-17.05</v>
      </c>
      <c r="H3009">
        <v>145.44999999999999</v>
      </c>
      <c r="I3009">
        <v>459</v>
      </c>
      <c r="J3009" t="s">
        <v>6</v>
      </c>
      <c r="K3009" s="1">
        <v>20681</v>
      </c>
      <c r="L3009" t="s">
        <v>153</v>
      </c>
      <c r="M3009" t="s">
        <v>90</v>
      </c>
      <c r="N3009" t="s">
        <v>14</v>
      </c>
      <c r="O3009" t="s">
        <v>15</v>
      </c>
      <c r="P3009" t="s">
        <v>27</v>
      </c>
      <c r="Q3009">
        <v>3</v>
      </c>
      <c r="R3009">
        <v>29.9</v>
      </c>
      <c r="S3009">
        <f t="shared" si="155"/>
        <v>71722</v>
      </c>
      <c r="T3009">
        <f t="shared" si="156"/>
        <v>35040</v>
      </c>
      <c r="U3009">
        <f t="shared" si="157"/>
        <v>2.0468607305936075</v>
      </c>
      <c r="V3009">
        <v>377</v>
      </c>
      <c r="W3009">
        <v>363</v>
      </c>
    </row>
    <row r="3010" spans="1:23" hidden="1" x14ac:dyDescent="0.2">
      <c r="A3010">
        <v>55</v>
      </c>
      <c r="B3010" t="s">
        <v>131</v>
      </c>
      <c r="C3010" t="s">
        <v>132</v>
      </c>
      <c r="D3010" t="s">
        <v>63</v>
      </c>
      <c r="E3010">
        <v>17.3</v>
      </c>
      <c r="F3010">
        <v>145.27000000000001</v>
      </c>
      <c r="G3010">
        <v>-17.05</v>
      </c>
      <c r="H3010">
        <v>145.44999999999999</v>
      </c>
      <c r="I3010">
        <v>459</v>
      </c>
      <c r="J3010" t="s">
        <v>6</v>
      </c>
      <c r="K3010" s="1">
        <v>20681</v>
      </c>
      <c r="L3010" t="s">
        <v>153</v>
      </c>
      <c r="M3010" t="s">
        <v>90</v>
      </c>
      <c r="N3010" t="s">
        <v>14</v>
      </c>
      <c r="O3010" t="s">
        <v>15</v>
      </c>
      <c r="P3010" t="s">
        <v>27</v>
      </c>
      <c r="Q3010">
        <v>4</v>
      </c>
      <c r="R3010">
        <v>24.2</v>
      </c>
      <c r="S3010">
        <f t="shared" si="155"/>
        <v>71722</v>
      </c>
      <c r="T3010">
        <f t="shared" si="156"/>
        <v>35040</v>
      </c>
      <c r="U3010">
        <f t="shared" si="157"/>
        <v>2.0468607305936075</v>
      </c>
      <c r="V3010">
        <v>377</v>
      </c>
      <c r="W3010">
        <v>363</v>
      </c>
    </row>
    <row r="3011" spans="1:23" hidden="1" x14ac:dyDescent="0.2">
      <c r="A3011">
        <v>55</v>
      </c>
      <c r="B3011" t="s">
        <v>131</v>
      </c>
      <c r="C3011" t="s">
        <v>132</v>
      </c>
      <c r="D3011" t="s">
        <v>63</v>
      </c>
      <c r="E3011">
        <v>17.3</v>
      </c>
      <c r="F3011">
        <v>145.27000000000001</v>
      </c>
      <c r="G3011">
        <v>-17.05</v>
      </c>
      <c r="H3011">
        <v>145.44999999999999</v>
      </c>
      <c r="I3011">
        <v>459</v>
      </c>
      <c r="J3011" t="s">
        <v>6</v>
      </c>
      <c r="K3011" s="1">
        <v>20681</v>
      </c>
      <c r="L3011" t="s">
        <v>153</v>
      </c>
      <c r="M3011" t="s">
        <v>90</v>
      </c>
      <c r="N3011" t="s">
        <v>14</v>
      </c>
      <c r="O3011" t="s">
        <v>15</v>
      </c>
      <c r="P3011" t="s">
        <v>27</v>
      </c>
      <c r="Q3011">
        <v>5</v>
      </c>
      <c r="R3011">
        <v>29.19</v>
      </c>
      <c r="S3011">
        <f t="shared" si="155"/>
        <v>71722</v>
      </c>
      <c r="T3011">
        <f t="shared" si="156"/>
        <v>35040</v>
      </c>
      <c r="U3011">
        <f t="shared" si="157"/>
        <v>2.0468607305936075</v>
      </c>
      <c r="V3011">
        <v>377</v>
      </c>
      <c r="W3011">
        <v>363</v>
      </c>
    </row>
    <row r="3012" spans="1:23" hidden="1" x14ac:dyDescent="0.2">
      <c r="A3012">
        <v>55</v>
      </c>
      <c r="B3012" t="s">
        <v>131</v>
      </c>
      <c r="C3012" t="s">
        <v>132</v>
      </c>
      <c r="D3012" t="s">
        <v>63</v>
      </c>
      <c r="E3012">
        <v>17.3</v>
      </c>
      <c r="F3012">
        <v>145.27000000000001</v>
      </c>
      <c r="G3012">
        <v>-17.05</v>
      </c>
      <c r="H3012">
        <v>145.44999999999999</v>
      </c>
      <c r="I3012">
        <v>459</v>
      </c>
      <c r="J3012" t="s">
        <v>6</v>
      </c>
      <c r="K3012" s="1">
        <v>20681</v>
      </c>
      <c r="L3012" t="s">
        <v>153</v>
      </c>
      <c r="M3012" t="s">
        <v>90</v>
      </c>
      <c r="N3012" t="s">
        <v>14</v>
      </c>
      <c r="O3012" t="s">
        <v>15</v>
      </c>
      <c r="P3012" t="s">
        <v>27</v>
      </c>
      <c r="Q3012">
        <v>6</v>
      </c>
      <c r="R3012">
        <v>19.350000000000001</v>
      </c>
      <c r="S3012">
        <f t="shared" si="155"/>
        <v>71722</v>
      </c>
      <c r="T3012">
        <f t="shared" si="156"/>
        <v>35040</v>
      </c>
      <c r="U3012">
        <f t="shared" si="157"/>
        <v>2.0468607305936075</v>
      </c>
      <c r="V3012">
        <v>377</v>
      </c>
      <c r="W3012">
        <v>363</v>
      </c>
    </row>
    <row r="3013" spans="1:23" hidden="1" x14ac:dyDescent="0.2">
      <c r="A3013">
        <v>55</v>
      </c>
      <c r="B3013" t="s">
        <v>131</v>
      </c>
      <c r="C3013" t="s">
        <v>132</v>
      </c>
      <c r="D3013" t="s">
        <v>63</v>
      </c>
      <c r="E3013">
        <v>17.3</v>
      </c>
      <c r="F3013">
        <v>145.27000000000001</v>
      </c>
      <c r="G3013">
        <v>-17.05</v>
      </c>
      <c r="H3013">
        <v>145.44999999999999</v>
      </c>
      <c r="I3013">
        <v>459</v>
      </c>
      <c r="J3013" t="s">
        <v>6</v>
      </c>
      <c r="K3013" s="1">
        <v>20681</v>
      </c>
      <c r="L3013" t="s">
        <v>153</v>
      </c>
      <c r="M3013" t="s">
        <v>90</v>
      </c>
      <c r="N3013" t="s">
        <v>14</v>
      </c>
      <c r="O3013" t="s">
        <v>16</v>
      </c>
      <c r="P3013" t="s">
        <v>27</v>
      </c>
      <c r="Q3013">
        <v>1</v>
      </c>
      <c r="R3013">
        <v>17.09</v>
      </c>
      <c r="S3013">
        <f t="shared" si="155"/>
        <v>71722</v>
      </c>
      <c r="T3013">
        <f t="shared" si="156"/>
        <v>35040</v>
      </c>
      <c r="U3013">
        <f t="shared" si="157"/>
        <v>2.0468607305936075</v>
      </c>
      <c r="V3013">
        <v>377</v>
      </c>
      <c r="W3013">
        <v>363</v>
      </c>
    </row>
    <row r="3014" spans="1:23" hidden="1" x14ac:dyDescent="0.2">
      <c r="A3014">
        <v>55</v>
      </c>
      <c r="B3014" t="s">
        <v>131</v>
      </c>
      <c r="C3014" t="s">
        <v>132</v>
      </c>
      <c r="D3014" t="s">
        <v>63</v>
      </c>
      <c r="E3014">
        <v>17.3</v>
      </c>
      <c r="F3014">
        <v>145.27000000000001</v>
      </c>
      <c r="G3014">
        <v>-17.05</v>
      </c>
      <c r="H3014">
        <v>145.44999999999999</v>
      </c>
      <c r="I3014">
        <v>459</v>
      </c>
      <c r="J3014" t="s">
        <v>6</v>
      </c>
      <c r="K3014" s="1">
        <v>20681</v>
      </c>
      <c r="L3014" t="s">
        <v>153</v>
      </c>
      <c r="M3014" t="s">
        <v>90</v>
      </c>
      <c r="N3014" t="s">
        <v>14</v>
      </c>
      <c r="O3014" t="s">
        <v>16</v>
      </c>
      <c r="P3014" t="s">
        <v>27</v>
      </c>
      <c r="Q3014">
        <v>2</v>
      </c>
      <c r="R3014">
        <v>18.920000000000002</v>
      </c>
      <c r="S3014">
        <f t="shared" si="155"/>
        <v>71722</v>
      </c>
      <c r="T3014">
        <f t="shared" si="156"/>
        <v>35040</v>
      </c>
      <c r="U3014">
        <f t="shared" si="157"/>
        <v>2.0468607305936075</v>
      </c>
      <c r="V3014">
        <v>377</v>
      </c>
      <c r="W3014">
        <v>363</v>
      </c>
    </row>
    <row r="3015" spans="1:23" hidden="1" x14ac:dyDescent="0.2">
      <c r="A3015">
        <v>55</v>
      </c>
      <c r="B3015" t="s">
        <v>131</v>
      </c>
      <c r="C3015" t="s">
        <v>132</v>
      </c>
      <c r="D3015" t="s">
        <v>63</v>
      </c>
      <c r="E3015">
        <v>17.3</v>
      </c>
      <c r="F3015">
        <v>145.27000000000001</v>
      </c>
      <c r="G3015">
        <v>-17.05</v>
      </c>
      <c r="H3015">
        <v>145.44999999999999</v>
      </c>
      <c r="I3015">
        <v>459</v>
      </c>
      <c r="J3015" t="s">
        <v>6</v>
      </c>
      <c r="K3015" s="1">
        <v>20681</v>
      </c>
      <c r="L3015" t="s">
        <v>153</v>
      </c>
      <c r="M3015" t="s">
        <v>90</v>
      </c>
      <c r="N3015" t="s">
        <v>14</v>
      </c>
      <c r="O3015" t="s">
        <v>16</v>
      </c>
      <c r="P3015" t="s">
        <v>27</v>
      </c>
      <c r="Q3015">
        <v>3</v>
      </c>
      <c r="R3015">
        <v>18.760000000000002</v>
      </c>
      <c r="S3015">
        <f t="shared" si="155"/>
        <v>71722</v>
      </c>
      <c r="T3015">
        <f t="shared" si="156"/>
        <v>35040</v>
      </c>
      <c r="U3015">
        <f t="shared" si="157"/>
        <v>2.0468607305936075</v>
      </c>
      <c r="V3015">
        <v>377</v>
      </c>
      <c r="W3015">
        <v>363</v>
      </c>
    </row>
    <row r="3016" spans="1:23" hidden="1" x14ac:dyDescent="0.2">
      <c r="A3016">
        <v>55</v>
      </c>
      <c r="B3016" t="s">
        <v>131</v>
      </c>
      <c r="C3016" t="s">
        <v>132</v>
      </c>
      <c r="D3016" t="s">
        <v>63</v>
      </c>
      <c r="E3016">
        <v>17.3</v>
      </c>
      <c r="F3016">
        <v>145.27000000000001</v>
      </c>
      <c r="G3016">
        <v>-17.05</v>
      </c>
      <c r="H3016">
        <v>145.44999999999999</v>
      </c>
      <c r="I3016">
        <v>459</v>
      </c>
      <c r="J3016" t="s">
        <v>6</v>
      </c>
      <c r="K3016" s="1">
        <v>20681</v>
      </c>
      <c r="L3016" t="s">
        <v>153</v>
      </c>
      <c r="M3016" t="s">
        <v>90</v>
      </c>
      <c r="N3016" t="s">
        <v>14</v>
      </c>
      <c r="O3016" t="s">
        <v>16</v>
      </c>
      <c r="P3016" t="s">
        <v>27</v>
      </c>
      <c r="Q3016">
        <v>4</v>
      </c>
      <c r="R3016">
        <v>15.91</v>
      </c>
      <c r="S3016">
        <f t="shared" si="155"/>
        <v>71722</v>
      </c>
      <c r="T3016">
        <f t="shared" si="156"/>
        <v>35040</v>
      </c>
      <c r="U3016">
        <f t="shared" si="157"/>
        <v>2.0468607305936075</v>
      </c>
      <c r="V3016">
        <v>377</v>
      </c>
      <c r="W3016">
        <v>363</v>
      </c>
    </row>
    <row r="3017" spans="1:23" hidden="1" x14ac:dyDescent="0.2">
      <c r="A3017">
        <v>55</v>
      </c>
      <c r="B3017" t="s">
        <v>131</v>
      </c>
      <c r="C3017" t="s">
        <v>132</v>
      </c>
      <c r="D3017" t="s">
        <v>63</v>
      </c>
      <c r="E3017">
        <v>17.3</v>
      </c>
      <c r="F3017">
        <v>145.27000000000001</v>
      </c>
      <c r="G3017">
        <v>-17.05</v>
      </c>
      <c r="H3017">
        <v>145.44999999999999</v>
      </c>
      <c r="I3017">
        <v>459</v>
      </c>
      <c r="J3017" t="s">
        <v>6</v>
      </c>
      <c r="K3017" s="1">
        <v>20681</v>
      </c>
      <c r="L3017" t="s">
        <v>153</v>
      </c>
      <c r="M3017" t="s">
        <v>90</v>
      </c>
      <c r="N3017" t="s">
        <v>14</v>
      </c>
      <c r="O3017" t="s">
        <v>16</v>
      </c>
      <c r="P3017" t="s">
        <v>27</v>
      </c>
      <c r="Q3017">
        <v>5</v>
      </c>
      <c r="R3017">
        <v>14.79</v>
      </c>
      <c r="S3017">
        <f t="shared" si="155"/>
        <v>71722</v>
      </c>
      <c r="T3017">
        <f t="shared" si="156"/>
        <v>35040</v>
      </c>
      <c r="U3017">
        <f t="shared" si="157"/>
        <v>2.0468607305936075</v>
      </c>
      <c r="V3017">
        <v>377</v>
      </c>
      <c r="W3017">
        <v>363</v>
      </c>
    </row>
    <row r="3018" spans="1:23" hidden="1" x14ac:dyDescent="0.2">
      <c r="A3018">
        <v>55</v>
      </c>
      <c r="B3018" t="s">
        <v>131</v>
      </c>
      <c r="C3018" t="s">
        <v>132</v>
      </c>
      <c r="D3018" t="s">
        <v>63</v>
      </c>
      <c r="E3018">
        <v>17.3</v>
      </c>
      <c r="F3018">
        <v>145.27000000000001</v>
      </c>
      <c r="G3018">
        <v>-17.05</v>
      </c>
      <c r="H3018">
        <v>145.44999999999999</v>
      </c>
      <c r="I3018">
        <v>459</v>
      </c>
      <c r="J3018" t="s">
        <v>6</v>
      </c>
      <c r="K3018" s="1">
        <v>20681</v>
      </c>
      <c r="L3018" t="s">
        <v>153</v>
      </c>
      <c r="M3018" t="s">
        <v>90</v>
      </c>
      <c r="N3018" t="s">
        <v>14</v>
      </c>
      <c r="O3018" t="s">
        <v>16</v>
      </c>
      <c r="P3018" t="s">
        <v>27</v>
      </c>
      <c r="Q3018">
        <v>6</v>
      </c>
      <c r="R3018">
        <v>17.8</v>
      </c>
      <c r="S3018">
        <f t="shared" si="155"/>
        <v>71722</v>
      </c>
      <c r="T3018">
        <f t="shared" si="156"/>
        <v>35040</v>
      </c>
      <c r="U3018">
        <f t="shared" si="157"/>
        <v>2.0468607305936075</v>
      </c>
      <c r="V3018">
        <v>377</v>
      </c>
      <c r="W3018">
        <v>363</v>
      </c>
    </row>
    <row r="3019" spans="1:23" hidden="1" x14ac:dyDescent="0.2">
      <c r="A3019">
        <v>55</v>
      </c>
      <c r="B3019" t="s">
        <v>131</v>
      </c>
      <c r="C3019" t="s">
        <v>132</v>
      </c>
      <c r="D3019" t="s">
        <v>63</v>
      </c>
      <c r="E3019">
        <v>17.3</v>
      </c>
      <c r="F3019">
        <v>145.27000000000001</v>
      </c>
      <c r="G3019">
        <v>-17.05</v>
      </c>
      <c r="H3019">
        <v>145.44999999999999</v>
      </c>
      <c r="I3019">
        <v>459</v>
      </c>
      <c r="J3019" t="s">
        <v>6</v>
      </c>
      <c r="K3019" s="1">
        <v>20681</v>
      </c>
      <c r="L3019" t="s">
        <v>153</v>
      </c>
      <c r="M3019" t="s">
        <v>90</v>
      </c>
      <c r="N3019" t="s">
        <v>14</v>
      </c>
      <c r="O3019" t="s">
        <v>18</v>
      </c>
      <c r="P3019" t="s">
        <v>27</v>
      </c>
      <c r="Q3019">
        <v>1</v>
      </c>
      <c r="R3019">
        <v>2.9</v>
      </c>
      <c r="S3019">
        <f t="shared" si="155"/>
        <v>71722</v>
      </c>
      <c r="T3019">
        <f t="shared" si="156"/>
        <v>35040</v>
      </c>
      <c r="U3019">
        <f t="shared" si="157"/>
        <v>2.0468607305936075</v>
      </c>
      <c r="V3019">
        <v>377</v>
      </c>
      <c r="W3019">
        <v>363</v>
      </c>
    </row>
    <row r="3020" spans="1:23" hidden="1" x14ac:dyDescent="0.2">
      <c r="A3020">
        <v>55</v>
      </c>
      <c r="B3020" t="s">
        <v>131</v>
      </c>
      <c r="C3020" t="s">
        <v>132</v>
      </c>
      <c r="D3020" t="s">
        <v>63</v>
      </c>
      <c r="E3020">
        <v>17.3</v>
      </c>
      <c r="F3020">
        <v>145.27000000000001</v>
      </c>
      <c r="G3020">
        <v>-17.05</v>
      </c>
      <c r="H3020">
        <v>145.44999999999999</v>
      </c>
      <c r="I3020">
        <v>459</v>
      </c>
      <c r="J3020" t="s">
        <v>6</v>
      </c>
      <c r="K3020" s="1">
        <v>20681</v>
      </c>
      <c r="L3020" t="s">
        <v>153</v>
      </c>
      <c r="M3020" t="s">
        <v>90</v>
      </c>
      <c r="N3020" t="s">
        <v>14</v>
      </c>
      <c r="O3020" t="s">
        <v>18</v>
      </c>
      <c r="P3020" t="s">
        <v>27</v>
      </c>
      <c r="Q3020">
        <v>2</v>
      </c>
      <c r="R3020">
        <v>2.2999999999999998</v>
      </c>
      <c r="S3020">
        <f t="shared" si="155"/>
        <v>71722</v>
      </c>
      <c r="T3020">
        <f t="shared" si="156"/>
        <v>35040</v>
      </c>
      <c r="U3020">
        <f t="shared" si="157"/>
        <v>2.0468607305936075</v>
      </c>
      <c r="V3020">
        <v>377</v>
      </c>
      <c r="W3020">
        <v>363</v>
      </c>
    </row>
    <row r="3021" spans="1:23" hidden="1" x14ac:dyDescent="0.2">
      <c r="A3021">
        <v>55</v>
      </c>
      <c r="B3021" t="s">
        <v>131</v>
      </c>
      <c r="C3021" t="s">
        <v>132</v>
      </c>
      <c r="D3021" t="s">
        <v>63</v>
      </c>
      <c r="E3021">
        <v>17.3</v>
      </c>
      <c r="F3021">
        <v>145.27000000000001</v>
      </c>
      <c r="G3021">
        <v>-17.05</v>
      </c>
      <c r="H3021">
        <v>145.44999999999999</v>
      </c>
      <c r="I3021">
        <v>459</v>
      </c>
      <c r="J3021" t="s">
        <v>6</v>
      </c>
      <c r="K3021" s="1">
        <v>20681</v>
      </c>
      <c r="L3021" t="s">
        <v>153</v>
      </c>
      <c r="M3021" t="s">
        <v>90</v>
      </c>
      <c r="N3021" t="s">
        <v>14</v>
      </c>
      <c r="O3021" t="s">
        <v>18</v>
      </c>
      <c r="P3021" t="s">
        <v>27</v>
      </c>
      <c r="Q3021">
        <v>3</v>
      </c>
      <c r="R3021">
        <v>5.21</v>
      </c>
      <c r="S3021">
        <f t="shared" si="155"/>
        <v>71722</v>
      </c>
      <c r="T3021">
        <f t="shared" si="156"/>
        <v>35040</v>
      </c>
      <c r="U3021">
        <f t="shared" si="157"/>
        <v>2.0468607305936075</v>
      </c>
      <c r="V3021">
        <v>377</v>
      </c>
      <c r="W3021">
        <v>363</v>
      </c>
    </row>
    <row r="3022" spans="1:23" hidden="1" x14ac:dyDescent="0.2">
      <c r="A3022">
        <v>55</v>
      </c>
      <c r="B3022" t="s">
        <v>131</v>
      </c>
      <c r="C3022" t="s">
        <v>132</v>
      </c>
      <c r="D3022" t="s">
        <v>63</v>
      </c>
      <c r="E3022">
        <v>17.3</v>
      </c>
      <c r="F3022">
        <v>145.27000000000001</v>
      </c>
      <c r="G3022">
        <v>-17.05</v>
      </c>
      <c r="H3022">
        <v>145.44999999999999</v>
      </c>
      <c r="I3022">
        <v>459</v>
      </c>
      <c r="J3022" t="s">
        <v>6</v>
      </c>
      <c r="K3022" s="1">
        <v>20681</v>
      </c>
      <c r="L3022" t="s">
        <v>153</v>
      </c>
      <c r="M3022" t="s">
        <v>90</v>
      </c>
      <c r="N3022" t="s">
        <v>14</v>
      </c>
      <c r="O3022" t="s">
        <v>18</v>
      </c>
      <c r="P3022" t="s">
        <v>27</v>
      </c>
      <c r="Q3022">
        <v>4</v>
      </c>
      <c r="R3022">
        <v>5.93</v>
      </c>
      <c r="S3022">
        <f t="shared" si="155"/>
        <v>71722</v>
      </c>
      <c r="T3022">
        <f t="shared" si="156"/>
        <v>35040</v>
      </c>
      <c r="U3022">
        <f t="shared" si="157"/>
        <v>2.0468607305936075</v>
      </c>
      <c r="V3022">
        <v>377</v>
      </c>
      <c r="W3022">
        <v>363</v>
      </c>
    </row>
    <row r="3023" spans="1:23" hidden="1" x14ac:dyDescent="0.2">
      <c r="A3023">
        <v>55</v>
      </c>
      <c r="B3023" t="s">
        <v>131</v>
      </c>
      <c r="C3023" t="s">
        <v>132</v>
      </c>
      <c r="D3023" t="s">
        <v>63</v>
      </c>
      <c r="E3023">
        <v>17.3</v>
      </c>
      <c r="F3023">
        <v>145.27000000000001</v>
      </c>
      <c r="G3023">
        <v>-17.05</v>
      </c>
      <c r="H3023">
        <v>145.44999999999999</v>
      </c>
      <c r="I3023">
        <v>459</v>
      </c>
      <c r="J3023" t="s">
        <v>6</v>
      </c>
      <c r="K3023" s="1">
        <v>20681</v>
      </c>
      <c r="L3023" t="s">
        <v>153</v>
      </c>
      <c r="M3023" t="s">
        <v>90</v>
      </c>
      <c r="N3023" t="s">
        <v>14</v>
      </c>
      <c r="O3023" t="s">
        <v>18</v>
      </c>
      <c r="P3023" t="s">
        <v>27</v>
      </c>
      <c r="Q3023">
        <v>5</v>
      </c>
      <c r="R3023">
        <v>5.47</v>
      </c>
      <c r="S3023">
        <f t="shared" si="155"/>
        <v>71722</v>
      </c>
      <c r="T3023">
        <f t="shared" si="156"/>
        <v>35040</v>
      </c>
      <c r="U3023">
        <f t="shared" si="157"/>
        <v>2.0468607305936075</v>
      </c>
      <c r="V3023">
        <v>377</v>
      </c>
      <c r="W3023">
        <v>363</v>
      </c>
    </row>
    <row r="3024" spans="1:23" hidden="1" x14ac:dyDescent="0.2">
      <c r="A3024">
        <v>55</v>
      </c>
      <c r="B3024" t="s">
        <v>131</v>
      </c>
      <c r="C3024" t="s">
        <v>132</v>
      </c>
      <c r="D3024" t="s">
        <v>63</v>
      </c>
      <c r="E3024">
        <v>17.3</v>
      </c>
      <c r="F3024">
        <v>145.27000000000001</v>
      </c>
      <c r="G3024">
        <v>-17.05</v>
      </c>
      <c r="H3024">
        <v>145.44999999999999</v>
      </c>
      <c r="I3024">
        <v>459</v>
      </c>
      <c r="J3024" t="s">
        <v>6</v>
      </c>
      <c r="K3024" s="1">
        <v>20681</v>
      </c>
      <c r="L3024" t="s">
        <v>153</v>
      </c>
      <c r="M3024" t="s">
        <v>90</v>
      </c>
      <c r="N3024" t="s">
        <v>14</v>
      </c>
      <c r="O3024" t="s">
        <v>18</v>
      </c>
      <c r="P3024" t="s">
        <v>27</v>
      </c>
      <c r="Q3024">
        <v>6</v>
      </c>
      <c r="R3024">
        <v>2.89</v>
      </c>
      <c r="S3024">
        <f t="shared" si="155"/>
        <v>71722</v>
      </c>
      <c r="T3024">
        <f t="shared" si="156"/>
        <v>35040</v>
      </c>
      <c r="U3024">
        <f t="shared" si="157"/>
        <v>2.0468607305936075</v>
      </c>
      <c r="V3024">
        <v>377</v>
      </c>
      <c r="W3024">
        <v>363</v>
      </c>
    </row>
    <row r="3025" spans="1:23" hidden="1" x14ac:dyDescent="0.2">
      <c r="A3025">
        <v>55</v>
      </c>
      <c r="B3025" t="s">
        <v>131</v>
      </c>
      <c r="C3025" t="s">
        <v>132</v>
      </c>
      <c r="D3025" t="s">
        <v>63</v>
      </c>
      <c r="E3025">
        <v>17.3</v>
      </c>
      <c r="F3025">
        <v>145.27000000000001</v>
      </c>
      <c r="G3025">
        <v>-17.05</v>
      </c>
      <c r="H3025">
        <v>145.44999999999999</v>
      </c>
      <c r="I3025">
        <v>459</v>
      </c>
      <c r="J3025" t="s">
        <v>6</v>
      </c>
      <c r="K3025" s="1">
        <v>20681</v>
      </c>
      <c r="L3025" t="s">
        <v>153</v>
      </c>
      <c r="M3025" t="s">
        <v>90</v>
      </c>
      <c r="N3025" t="s">
        <v>14</v>
      </c>
      <c r="O3025" t="s">
        <v>19</v>
      </c>
      <c r="P3025" t="s">
        <v>27</v>
      </c>
      <c r="Q3025">
        <v>1</v>
      </c>
      <c r="R3025">
        <v>12.82</v>
      </c>
      <c r="S3025">
        <f t="shared" si="155"/>
        <v>71722</v>
      </c>
      <c r="T3025">
        <f t="shared" si="156"/>
        <v>35040</v>
      </c>
      <c r="U3025">
        <f t="shared" si="157"/>
        <v>2.0468607305936075</v>
      </c>
      <c r="V3025">
        <v>377</v>
      </c>
      <c r="W3025">
        <v>363</v>
      </c>
    </row>
    <row r="3026" spans="1:23" hidden="1" x14ac:dyDescent="0.2">
      <c r="A3026">
        <v>55</v>
      </c>
      <c r="B3026" t="s">
        <v>131</v>
      </c>
      <c r="C3026" t="s">
        <v>132</v>
      </c>
      <c r="D3026" t="s">
        <v>63</v>
      </c>
      <c r="E3026">
        <v>17.3</v>
      </c>
      <c r="F3026">
        <v>145.27000000000001</v>
      </c>
      <c r="G3026">
        <v>-17.05</v>
      </c>
      <c r="H3026">
        <v>145.44999999999999</v>
      </c>
      <c r="I3026">
        <v>459</v>
      </c>
      <c r="J3026" t="s">
        <v>6</v>
      </c>
      <c r="K3026" s="1">
        <v>20681</v>
      </c>
      <c r="L3026" t="s">
        <v>153</v>
      </c>
      <c r="M3026" t="s">
        <v>90</v>
      </c>
      <c r="N3026" t="s">
        <v>14</v>
      </c>
      <c r="O3026" t="s">
        <v>19</v>
      </c>
      <c r="P3026" t="s">
        <v>27</v>
      </c>
      <c r="Q3026">
        <v>2</v>
      </c>
      <c r="R3026">
        <v>8.7899999999999991</v>
      </c>
      <c r="S3026">
        <f t="shared" si="155"/>
        <v>71722</v>
      </c>
      <c r="T3026">
        <f t="shared" si="156"/>
        <v>35040</v>
      </c>
      <c r="U3026">
        <f t="shared" si="157"/>
        <v>2.0468607305936075</v>
      </c>
      <c r="V3026">
        <v>377</v>
      </c>
      <c r="W3026">
        <v>363</v>
      </c>
    </row>
    <row r="3027" spans="1:23" hidden="1" x14ac:dyDescent="0.2">
      <c r="A3027">
        <v>55</v>
      </c>
      <c r="B3027" t="s">
        <v>131</v>
      </c>
      <c r="C3027" t="s">
        <v>132</v>
      </c>
      <c r="D3027" t="s">
        <v>63</v>
      </c>
      <c r="E3027">
        <v>17.3</v>
      </c>
      <c r="F3027">
        <v>145.27000000000001</v>
      </c>
      <c r="G3027">
        <v>-17.05</v>
      </c>
      <c r="H3027">
        <v>145.44999999999999</v>
      </c>
      <c r="I3027">
        <v>459</v>
      </c>
      <c r="J3027" t="s">
        <v>6</v>
      </c>
      <c r="K3027" s="1">
        <v>20681</v>
      </c>
      <c r="L3027" t="s">
        <v>153</v>
      </c>
      <c r="M3027" t="s">
        <v>90</v>
      </c>
      <c r="N3027" t="s">
        <v>14</v>
      </c>
      <c r="O3027" t="s">
        <v>19</v>
      </c>
      <c r="P3027" t="s">
        <v>27</v>
      </c>
      <c r="Q3027">
        <v>3</v>
      </c>
      <c r="R3027">
        <v>6.99</v>
      </c>
      <c r="S3027">
        <f t="shared" si="155"/>
        <v>71722</v>
      </c>
      <c r="T3027">
        <f t="shared" si="156"/>
        <v>35040</v>
      </c>
      <c r="U3027">
        <f t="shared" si="157"/>
        <v>2.0468607305936075</v>
      </c>
      <c r="V3027">
        <v>377</v>
      </c>
      <c r="W3027">
        <v>363</v>
      </c>
    </row>
    <row r="3028" spans="1:23" hidden="1" x14ac:dyDescent="0.2">
      <c r="A3028">
        <v>55</v>
      </c>
      <c r="B3028" t="s">
        <v>131</v>
      </c>
      <c r="C3028" t="s">
        <v>132</v>
      </c>
      <c r="D3028" t="s">
        <v>63</v>
      </c>
      <c r="E3028">
        <v>17.3</v>
      </c>
      <c r="F3028">
        <v>145.27000000000001</v>
      </c>
      <c r="G3028">
        <v>-17.05</v>
      </c>
      <c r="H3028">
        <v>145.44999999999999</v>
      </c>
      <c r="I3028">
        <v>459</v>
      </c>
      <c r="J3028" t="s">
        <v>6</v>
      </c>
      <c r="K3028" s="1">
        <v>20681</v>
      </c>
      <c r="L3028" t="s">
        <v>153</v>
      </c>
      <c r="M3028" t="s">
        <v>90</v>
      </c>
      <c r="N3028" t="s">
        <v>14</v>
      </c>
      <c r="O3028" t="s">
        <v>19</v>
      </c>
      <c r="P3028" t="s">
        <v>27</v>
      </c>
      <c r="Q3028">
        <v>4</v>
      </c>
      <c r="R3028">
        <v>6.77</v>
      </c>
      <c r="S3028">
        <f t="shared" si="155"/>
        <v>71722</v>
      </c>
      <c r="T3028">
        <f t="shared" si="156"/>
        <v>35040</v>
      </c>
      <c r="U3028">
        <f t="shared" si="157"/>
        <v>2.0468607305936075</v>
      </c>
      <c r="V3028">
        <v>377</v>
      </c>
      <c r="W3028">
        <v>363</v>
      </c>
    </row>
    <row r="3029" spans="1:23" hidden="1" x14ac:dyDescent="0.2">
      <c r="A3029">
        <v>55</v>
      </c>
      <c r="B3029" t="s">
        <v>131</v>
      </c>
      <c r="C3029" t="s">
        <v>132</v>
      </c>
      <c r="D3029" t="s">
        <v>63</v>
      </c>
      <c r="E3029">
        <v>17.3</v>
      </c>
      <c r="F3029">
        <v>145.27000000000001</v>
      </c>
      <c r="G3029">
        <v>-17.05</v>
      </c>
      <c r="H3029">
        <v>145.44999999999999</v>
      </c>
      <c r="I3029">
        <v>459</v>
      </c>
      <c r="J3029" t="s">
        <v>6</v>
      </c>
      <c r="K3029" s="1">
        <v>20681</v>
      </c>
      <c r="L3029" t="s">
        <v>153</v>
      </c>
      <c r="M3029" t="s">
        <v>90</v>
      </c>
      <c r="N3029" t="s">
        <v>14</v>
      </c>
      <c r="O3029" t="s">
        <v>19</v>
      </c>
      <c r="P3029" t="s">
        <v>27</v>
      </c>
      <c r="Q3029">
        <v>5</v>
      </c>
      <c r="R3029">
        <v>6.9</v>
      </c>
      <c r="S3029">
        <f t="shared" si="155"/>
        <v>71722</v>
      </c>
      <c r="T3029">
        <f t="shared" si="156"/>
        <v>35040</v>
      </c>
      <c r="U3029">
        <f t="shared" si="157"/>
        <v>2.0468607305936075</v>
      </c>
      <c r="V3029">
        <v>377</v>
      </c>
      <c r="W3029">
        <v>363</v>
      </c>
    </row>
    <row r="3030" spans="1:23" hidden="1" x14ac:dyDescent="0.2">
      <c r="A3030">
        <v>55</v>
      </c>
      <c r="B3030" t="s">
        <v>131</v>
      </c>
      <c r="C3030" t="s">
        <v>132</v>
      </c>
      <c r="D3030" t="s">
        <v>63</v>
      </c>
      <c r="E3030">
        <v>17.3</v>
      </c>
      <c r="F3030">
        <v>145.27000000000001</v>
      </c>
      <c r="G3030">
        <v>-17.05</v>
      </c>
      <c r="H3030">
        <v>145.44999999999999</v>
      </c>
      <c r="I3030">
        <v>459</v>
      </c>
      <c r="J3030" t="s">
        <v>6</v>
      </c>
      <c r="K3030" s="1">
        <v>20681</v>
      </c>
      <c r="L3030" t="s">
        <v>153</v>
      </c>
      <c r="M3030" t="s">
        <v>90</v>
      </c>
      <c r="N3030" t="s">
        <v>14</v>
      </c>
      <c r="O3030" t="s">
        <v>19</v>
      </c>
      <c r="P3030" t="s">
        <v>27</v>
      </c>
      <c r="Q3030">
        <v>6</v>
      </c>
      <c r="R3030">
        <v>6.94</v>
      </c>
      <c r="S3030">
        <f t="shared" si="155"/>
        <v>71722</v>
      </c>
      <c r="T3030">
        <f t="shared" si="156"/>
        <v>35040</v>
      </c>
      <c r="U3030">
        <f t="shared" si="157"/>
        <v>2.0468607305936075</v>
      </c>
      <c r="V3030">
        <v>377</v>
      </c>
      <c r="W3030">
        <v>363</v>
      </c>
    </row>
    <row r="3031" spans="1:23" hidden="1" x14ac:dyDescent="0.2">
      <c r="A3031">
        <v>55</v>
      </c>
      <c r="B3031" t="s">
        <v>131</v>
      </c>
      <c r="C3031" t="s">
        <v>132</v>
      </c>
      <c r="D3031" t="s">
        <v>63</v>
      </c>
      <c r="E3031">
        <v>17.3</v>
      </c>
      <c r="F3031">
        <v>145.27000000000001</v>
      </c>
      <c r="G3031">
        <v>-17.05</v>
      </c>
      <c r="H3031">
        <v>145.44999999999999</v>
      </c>
      <c r="I3031">
        <v>459</v>
      </c>
      <c r="J3031" t="s">
        <v>6</v>
      </c>
      <c r="K3031" s="1">
        <v>20681</v>
      </c>
      <c r="L3031" t="s">
        <v>153</v>
      </c>
      <c r="M3031" t="s">
        <v>90</v>
      </c>
      <c r="N3031" t="s">
        <v>24</v>
      </c>
      <c r="O3031" t="s">
        <v>15</v>
      </c>
      <c r="P3031" t="s">
        <v>26</v>
      </c>
      <c r="Q3031">
        <v>1</v>
      </c>
      <c r="R3031">
        <v>44.9</v>
      </c>
      <c r="S3031">
        <f t="shared" si="155"/>
        <v>71722</v>
      </c>
      <c r="T3031">
        <f t="shared" si="156"/>
        <v>35040</v>
      </c>
      <c r="U3031">
        <f t="shared" si="157"/>
        <v>2.0468607305936075</v>
      </c>
      <c r="V3031">
        <v>377</v>
      </c>
      <c r="W3031">
        <v>363</v>
      </c>
    </row>
    <row r="3032" spans="1:23" hidden="1" x14ac:dyDescent="0.2">
      <c r="A3032">
        <v>55</v>
      </c>
      <c r="B3032" t="s">
        <v>131</v>
      </c>
      <c r="C3032" t="s">
        <v>132</v>
      </c>
      <c r="D3032" t="s">
        <v>63</v>
      </c>
      <c r="E3032">
        <v>17.3</v>
      </c>
      <c r="F3032">
        <v>145.27000000000001</v>
      </c>
      <c r="G3032">
        <v>-17.05</v>
      </c>
      <c r="H3032">
        <v>145.44999999999999</v>
      </c>
      <c r="I3032">
        <v>459</v>
      </c>
      <c r="J3032" t="s">
        <v>6</v>
      </c>
      <c r="K3032" s="1">
        <v>20681</v>
      </c>
      <c r="L3032" t="s">
        <v>153</v>
      </c>
      <c r="M3032" t="s">
        <v>90</v>
      </c>
      <c r="N3032" t="s">
        <v>24</v>
      </c>
      <c r="O3032" t="s">
        <v>15</v>
      </c>
      <c r="P3032" t="s">
        <v>26</v>
      </c>
      <c r="Q3032">
        <v>2</v>
      </c>
      <c r="R3032">
        <v>44.33</v>
      </c>
      <c r="S3032">
        <f t="shared" si="155"/>
        <v>71722</v>
      </c>
      <c r="T3032">
        <f t="shared" si="156"/>
        <v>35040</v>
      </c>
      <c r="U3032">
        <f t="shared" si="157"/>
        <v>2.0468607305936075</v>
      </c>
      <c r="V3032">
        <v>377</v>
      </c>
      <c r="W3032">
        <v>363</v>
      </c>
    </row>
    <row r="3033" spans="1:23" hidden="1" x14ac:dyDescent="0.2">
      <c r="A3033">
        <v>55</v>
      </c>
      <c r="B3033" t="s">
        <v>131</v>
      </c>
      <c r="C3033" t="s">
        <v>132</v>
      </c>
      <c r="D3033" t="s">
        <v>63</v>
      </c>
      <c r="E3033">
        <v>17.3</v>
      </c>
      <c r="F3033">
        <v>145.27000000000001</v>
      </c>
      <c r="G3033">
        <v>-17.05</v>
      </c>
      <c r="H3033">
        <v>145.44999999999999</v>
      </c>
      <c r="I3033">
        <v>459</v>
      </c>
      <c r="J3033" t="s">
        <v>6</v>
      </c>
      <c r="K3033" s="1">
        <v>20681</v>
      </c>
      <c r="L3033" t="s">
        <v>153</v>
      </c>
      <c r="M3033" t="s">
        <v>90</v>
      </c>
      <c r="N3033" t="s">
        <v>24</v>
      </c>
      <c r="O3033" t="s">
        <v>15</v>
      </c>
      <c r="P3033" t="s">
        <v>26</v>
      </c>
      <c r="Q3033">
        <v>3</v>
      </c>
      <c r="R3033">
        <v>36.81</v>
      </c>
      <c r="S3033">
        <f t="shared" si="155"/>
        <v>71722</v>
      </c>
      <c r="T3033">
        <f t="shared" si="156"/>
        <v>35040</v>
      </c>
      <c r="U3033">
        <f t="shared" si="157"/>
        <v>2.0468607305936075</v>
      </c>
      <c r="V3033">
        <v>377</v>
      </c>
      <c r="W3033">
        <v>363</v>
      </c>
    </row>
    <row r="3034" spans="1:23" hidden="1" x14ac:dyDescent="0.2">
      <c r="A3034">
        <v>55</v>
      </c>
      <c r="B3034" t="s">
        <v>131</v>
      </c>
      <c r="C3034" t="s">
        <v>132</v>
      </c>
      <c r="D3034" t="s">
        <v>63</v>
      </c>
      <c r="E3034">
        <v>17.3</v>
      </c>
      <c r="F3034">
        <v>145.27000000000001</v>
      </c>
      <c r="G3034">
        <v>-17.05</v>
      </c>
      <c r="H3034">
        <v>145.44999999999999</v>
      </c>
      <c r="I3034">
        <v>459</v>
      </c>
      <c r="J3034" t="s">
        <v>6</v>
      </c>
      <c r="K3034" s="1">
        <v>20681</v>
      </c>
      <c r="L3034" t="s">
        <v>153</v>
      </c>
      <c r="M3034" t="s">
        <v>90</v>
      </c>
      <c r="N3034" t="s">
        <v>24</v>
      </c>
      <c r="O3034" t="s">
        <v>15</v>
      </c>
      <c r="P3034" t="s">
        <v>26</v>
      </c>
      <c r="Q3034">
        <v>4</v>
      </c>
      <c r="R3034">
        <v>41.43</v>
      </c>
      <c r="S3034">
        <f t="shared" si="155"/>
        <v>71722</v>
      </c>
      <c r="T3034">
        <f t="shared" si="156"/>
        <v>35040</v>
      </c>
      <c r="U3034">
        <f t="shared" si="157"/>
        <v>2.0468607305936075</v>
      </c>
      <c r="V3034">
        <v>377</v>
      </c>
      <c r="W3034">
        <v>363</v>
      </c>
    </row>
    <row r="3035" spans="1:23" hidden="1" x14ac:dyDescent="0.2">
      <c r="A3035">
        <v>55</v>
      </c>
      <c r="B3035" t="s">
        <v>131</v>
      </c>
      <c r="C3035" t="s">
        <v>132</v>
      </c>
      <c r="D3035" t="s">
        <v>63</v>
      </c>
      <c r="E3035">
        <v>17.3</v>
      </c>
      <c r="F3035">
        <v>145.27000000000001</v>
      </c>
      <c r="G3035">
        <v>-17.05</v>
      </c>
      <c r="H3035">
        <v>145.44999999999999</v>
      </c>
      <c r="I3035">
        <v>459</v>
      </c>
      <c r="J3035" t="s">
        <v>6</v>
      </c>
      <c r="K3035" s="1">
        <v>20681</v>
      </c>
      <c r="L3035" t="s">
        <v>153</v>
      </c>
      <c r="M3035" t="s">
        <v>90</v>
      </c>
      <c r="N3035" t="s">
        <v>24</v>
      </c>
      <c r="O3035" t="s">
        <v>15</v>
      </c>
      <c r="P3035" t="s">
        <v>26</v>
      </c>
      <c r="Q3035">
        <v>5</v>
      </c>
      <c r="R3035">
        <v>37.5</v>
      </c>
      <c r="S3035">
        <f t="shared" si="155"/>
        <v>71722</v>
      </c>
      <c r="T3035">
        <f t="shared" si="156"/>
        <v>35040</v>
      </c>
      <c r="U3035">
        <f t="shared" si="157"/>
        <v>2.0468607305936075</v>
      </c>
      <c r="V3035">
        <v>377</v>
      </c>
      <c r="W3035">
        <v>363</v>
      </c>
    </row>
    <row r="3036" spans="1:23" hidden="1" x14ac:dyDescent="0.2">
      <c r="A3036">
        <v>55</v>
      </c>
      <c r="B3036" t="s">
        <v>131</v>
      </c>
      <c r="C3036" t="s">
        <v>132</v>
      </c>
      <c r="D3036" t="s">
        <v>63</v>
      </c>
      <c r="E3036">
        <v>17.3</v>
      </c>
      <c r="F3036">
        <v>145.27000000000001</v>
      </c>
      <c r="G3036">
        <v>-17.05</v>
      </c>
      <c r="H3036">
        <v>145.44999999999999</v>
      </c>
      <c r="I3036">
        <v>459</v>
      </c>
      <c r="J3036" t="s">
        <v>6</v>
      </c>
      <c r="K3036" s="1">
        <v>20681</v>
      </c>
      <c r="L3036" t="s">
        <v>153</v>
      </c>
      <c r="M3036" t="s">
        <v>90</v>
      </c>
      <c r="N3036" t="s">
        <v>24</v>
      </c>
      <c r="O3036" t="s">
        <v>15</v>
      </c>
      <c r="P3036" t="s">
        <v>26</v>
      </c>
      <c r="Q3036">
        <v>6</v>
      </c>
      <c r="R3036">
        <v>40.46</v>
      </c>
      <c r="S3036">
        <f t="shared" si="155"/>
        <v>71722</v>
      </c>
      <c r="T3036">
        <f t="shared" si="156"/>
        <v>35040</v>
      </c>
      <c r="U3036">
        <f t="shared" si="157"/>
        <v>2.0468607305936075</v>
      </c>
      <c r="V3036">
        <v>377</v>
      </c>
      <c r="W3036">
        <v>363</v>
      </c>
    </row>
    <row r="3037" spans="1:23" hidden="1" x14ac:dyDescent="0.2">
      <c r="A3037">
        <v>55</v>
      </c>
      <c r="B3037" t="s">
        <v>131</v>
      </c>
      <c r="C3037" t="s">
        <v>132</v>
      </c>
      <c r="D3037" t="s">
        <v>63</v>
      </c>
      <c r="E3037">
        <v>17.3</v>
      </c>
      <c r="F3037">
        <v>145.27000000000001</v>
      </c>
      <c r="G3037">
        <v>-17.05</v>
      </c>
      <c r="H3037">
        <v>145.44999999999999</v>
      </c>
      <c r="I3037">
        <v>459</v>
      </c>
      <c r="J3037" t="s">
        <v>6</v>
      </c>
      <c r="K3037" s="1">
        <v>20681</v>
      </c>
      <c r="L3037" t="s">
        <v>153</v>
      </c>
      <c r="M3037" t="s">
        <v>90</v>
      </c>
      <c r="N3037" t="s">
        <v>24</v>
      </c>
      <c r="O3037" t="s">
        <v>15</v>
      </c>
      <c r="P3037" t="s">
        <v>26</v>
      </c>
      <c r="Q3037">
        <v>7</v>
      </c>
      <c r="R3037">
        <v>43.04</v>
      </c>
      <c r="S3037">
        <f t="shared" si="155"/>
        <v>71722</v>
      </c>
      <c r="T3037">
        <f t="shared" si="156"/>
        <v>35040</v>
      </c>
      <c r="U3037">
        <f t="shared" si="157"/>
        <v>2.0468607305936075</v>
      </c>
      <c r="V3037">
        <v>377</v>
      </c>
      <c r="W3037">
        <v>363</v>
      </c>
    </row>
    <row r="3038" spans="1:23" hidden="1" x14ac:dyDescent="0.2">
      <c r="A3038">
        <v>55</v>
      </c>
      <c r="B3038" t="s">
        <v>131</v>
      </c>
      <c r="C3038" t="s">
        <v>132</v>
      </c>
      <c r="D3038" t="s">
        <v>63</v>
      </c>
      <c r="E3038">
        <v>17.3</v>
      </c>
      <c r="F3038">
        <v>145.27000000000001</v>
      </c>
      <c r="G3038">
        <v>-17.05</v>
      </c>
      <c r="H3038">
        <v>145.44999999999999</v>
      </c>
      <c r="I3038">
        <v>459</v>
      </c>
      <c r="J3038" t="s">
        <v>6</v>
      </c>
      <c r="K3038" s="1">
        <v>20681</v>
      </c>
      <c r="L3038" t="s">
        <v>153</v>
      </c>
      <c r="M3038" t="s">
        <v>90</v>
      </c>
      <c r="N3038" t="s">
        <v>24</v>
      </c>
      <c r="O3038" t="s">
        <v>15</v>
      </c>
      <c r="P3038" t="s">
        <v>26</v>
      </c>
      <c r="Q3038">
        <v>8</v>
      </c>
      <c r="R3038">
        <v>35.53</v>
      </c>
      <c r="S3038">
        <f t="shared" si="155"/>
        <v>71722</v>
      </c>
      <c r="T3038">
        <f t="shared" si="156"/>
        <v>35040</v>
      </c>
      <c r="U3038">
        <f t="shared" si="157"/>
        <v>2.0468607305936075</v>
      </c>
      <c r="V3038">
        <v>377</v>
      </c>
      <c r="W3038">
        <v>363</v>
      </c>
    </row>
    <row r="3039" spans="1:23" hidden="1" x14ac:dyDescent="0.2">
      <c r="A3039">
        <v>55</v>
      </c>
      <c r="B3039" t="s">
        <v>131</v>
      </c>
      <c r="C3039" t="s">
        <v>132</v>
      </c>
      <c r="D3039" t="s">
        <v>63</v>
      </c>
      <c r="E3039">
        <v>17.3</v>
      </c>
      <c r="F3039">
        <v>145.27000000000001</v>
      </c>
      <c r="G3039">
        <v>-17.05</v>
      </c>
      <c r="H3039">
        <v>145.44999999999999</v>
      </c>
      <c r="I3039">
        <v>459</v>
      </c>
      <c r="J3039" t="s">
        <v>6</v>
      </c>
      <c r="K3039" s="1">
        <v>20681</v>
      </c>
      <c r="L3039" t="s">
        <v>153</v>
      </c>
      <c r="M3039" t="s">
        <v>90</v>
      </c>
      <c r="N3039" t="s">
        <v>24</v>
      </c>
      <c r="O3039" t="s">
        <v>15</v>
      </c>
      <c r="P3039" t="s">
        <v>26</v>
      </c>
      <c r="Q3039">
        <v>9</v>
      </c>
      <c r="R3039">
        <v>42.97</v>
      </c>
      <c r="S3039">
        <f t="shared" si="155"/>
        <v>71722</v>
      </c>
      <c r="T3039">
        <f t="shared" si="156"/>
        <v>35040</v>
      </c>
      <c r="U3039">
        <f t="shared" si="157"/>
        <v>2.0468607305936075</v>
      </c>
      <c r="V3039">
        <v>377</v>
      </c>
      <c r="W3039">
        <v>363</v>
      </c>
    </row>
    <row r="3040" spans="1:23" hidden="1" x14ac:dyDescent="0.2">
      <c r="A3040">
        <v>55</v>
      </c>
      <c r="B3040" t="s">
        <v>131</v>
      </c>
      <c r="C3040" t="s">
        <v>132</v>
      </c>
      <c r="D3040" t="s">
        <v>63</v>
      </c>
      <c r="E3040">
        <v>17.3</v>
      </c>
      <c r="F3040">
        <v>145.27000000000001</v>
      </c>
      <c r="G3040">
        <v>-17.05</v>
      </c>
      <c r="H3040">
        <v>145.44999999999999</v>
      </c>
      <c r="I3040">
        <v>459</v>
      </c>
      <c r="J3040" t="s">
        <v>6</v>
      </c>
      <c r="K3040" s="1">
        <v>20681</v>
      </c>
      <c r="L3040" t="s">
        <v>153</v>
      </c>
      <c r="M3040" t="s">
        <v>90</v>
      </c>
      <c r="N3040" t="s">
        <v>24</v>
      </c>
      <c r="O3040" t="s">
        <v>15</v>
      </c>
      <c r="P3040" t="s">
        <v>26</v>
      </c>
      <c r="Q3040">
        <v>10</v>
      </c>
      <c r="R3040">
        <v>41.92</v>
      </c>
      <c r="S3040">
        <f t="shared" si="155"/>
        <v>71722</v>
      </c>
      <c r="T3040">
        <f t="shared" si="156"/>
        <v>35040</v>
      </c>
      <c r="U3040">
        <f t="shared" si="157"/>
        <v>2.0468607305936075</v>
      </c>
      <c r="V3040">
        <v>377</v>
      </c>
      <c r="W3040">
        <v>363</v>
      </c>
    </row>
    <row r="3041" spans="1:23" x14ac:dyDescent="0.2">
      <c r="A3041">
        <v>55</v>
      </c>
      <c r="B3041" t="s">
        <v>131</v>
      </c>
      <c r="C3041" t="s">
        <v>132</v>
      </c>
      <c r="D3041" t="s">
        <v>63</v>
      </c>
      <c r="E3041">
        <v>17.3</v>
      </c>
      <c r="F3041">
        <v>145.27000000000001</v>
      </c>
      <c r="G3041">
        <v>-17.05</v>
      </c>
      <c r="H3041">
        <v>145.44999999999999</v>
      </c>
      <c r="I3041">
        <v>459</v>
      </c>
      <c r="J3041" t="s">
        <v>6</v>
      </c>
      <c r="K3041" s="1">
        <v>20681</v>
      </c>
      <c r="L3041" t="s">
        <v>153</v>
      </c>
      <c r="M3041" t="s">
        <v>90</v>
      </c>
      <c r="N3041" t="s">
        <v>24</v>
      </c>
      <c r="O3041" t="s">
        <v>15</v>
      </c>
      <c r="P3041" t="s">
        <v>27</v>
      </c>
      <c r="Q3041">
        <v>1</v>
      </c>
      <c r="R3041">
        <v>36.549999999999997</v>
      </c>
      <c r="S3041">
        <f t="shared" si="155"/>
        <v>71722</v>
      </c>
      <c r="T3041">
        <f t="shared" si="156"/>
        <v>35040</v>
      </c>
      <c r="U3041">
        <f t="shared" si="157"/>
        <v>2.0468607305936075</v>
      </c>
      <c r="V3041">
        <v>377</v>
      </c>
      <c r="W3041">
        <v>363</v>
      </c>
    </row>
    <row r="3042" spans="1:23" x14ac:dyDescent="0.2">
      <c r="A3042">
        <v>55</v>
      </c>
      <c r="B3042" t="s">
        <v>131</v>
      </c>
      <c r="C3042" t="s">
        <v>132</v>
      </c>
      <c r="D3042" t="s">
        <v>63</v>
      </c>
      <c r="E3042">
        <v>17.3</v>
      </c>
      <c r="F3042">
        <v>145.27000000000001</v>
      </c>
      <c r="G3042">
        <v>-17.05</v>
      </c>
      <c r="H3042">
        <v>145.44999999999999</v>
      </c>
      <c r="I3042">
        <v>459</v>
      </c>
      <c r="J3042" t="s">
        <v>6</v>
      </c>
      <c r="K3042" s="1">
        <v>20681</v>
      </c>
      <c r="L3042" t="s">
        <v>153</v>
      </c>
      <c r="M3042" t="s">
        <v>90</v>
      </c>
      <c r="N3042" t="s">
        <v>24</v>
      </c>
      <c r="O3042" t="s">
        <v>15</v>
      </c>
      <c r="P3042" t="s">
        <v>27</v>
      </c>
      <c r="Q3042">
        <v>2</v>
      </c>
      <c r="R3042">
        <v>26.39</v>
      </c>
      <c r="S3042">
        <f t="shared" si="155"/>
        <v>71722</v>
      </c>
      <c r="T3042">
        <f t="shared" si="156"/>
        <v>35040</v>
      </c>
      <c r="U3042">
        <f t="shared" si="157"/>
        <v>2.0468607305936075</v>
      </c>
      <c r="V3042">
        <v>377</v>
      </c>
      <c r="W3042">
        <v>363</v>
      </c>
    </row>
    <row r="3043" spans="1:23" x14ac:dyDescent="0.2">
      <c r="A3043">
        <v>55</v>
      </c>
      <c r="B3043" t="s">
        <v>131</v>
      </c>
      <c r="C3043" t="s">
        <v>132</v>
      </c>
      <c r="D3043" t="s">
        <v>63</v>
      </c>
      <c r="E3043">
        <v>17.3</v>
      </c>
      <c r="F3043">
        <v>145.27000000000001</v>
      </c>
      <c r="G3043">
        <v>-17.05</v>
      </c>
      <c r="H3043">
        <v>145.44999999999999</v>
      </c>
      <c r="I3043">
        <v>459</v>
      </c>
      <c r="J3043" t="s">
        <v>6</v>
      </c>
      <c r="K3043" s="1">
        <v>20681</v>
      </c>
      <c r="L3043" t="s">
        <v>153</v>
      </c>
      <c r="M3043" t="s">
        <v>90</v>
      </c>
      <c r="N3043" t="s">
        <v>24</v>
      </c>
      <c r="O3043" t="s">
        <v>15</v>
      </c>
      <c r="P3043" t="s">
        <v>27</v>
      </c>
      <c r="Q3043">
        <v>3</v>
      </c>
      <c r="R3043">
        <v>31.73</v>
      </c>
      <c r="S3043">
        <f t="shared" si="155"/>
        <v>71722</v>
      </c>
      <c r="T3043">
        <f t="shared" si="156"/>
        <v>35040</v>
      </c>
      <c r="U3043">
        <f t="shared" si="157"/>
        <v>2.0468607305936075</v>
      </c>
      <c r="V3043">
        <v>377</v>
      </c>
      <c r="W3043">
        <v>363</v>
      </c>
    </row>
    <row r="3044" spans="1:23" x14ac:dyDescent="0.2">
      <c r="A3044">
        <v>55</v>
      </c>
      <c r="B3044" t="s">
        <v>131</v>
      </c>
      <c r="C3044" t="s">
        <v>132</v>
      </c>
      <c r="D3044" t="s">
        <v>63</v>
      </c>
      <c r="E3044">
        <v>17.3</v>
      </c>
      <c r="F3044">
        <v>145.27000000000001</v>
      </c>
      <c r="G3044">
        <v>-17.05</v>
      </c>
      <c r="H3044">
        <v>145.44999999999999</v>
      </c>
      <c r="I3044">
        <v>459</v>
      </c>
      <c r="J3044" t="s">
        <v>6</v>
      </c>
      <c r="K3044" s="1">
        <v>20681</v>
      </c>
      <c r="L3044" t="s">
        <v>153</v>
      </c>
      <c r="M3044" t="s">
        <v>90</v>
      </c>
      <c r="N3044" t="s">
        <v>24</v>
      </c>
      <c r="O3044" t="s">
        <v>15</v>
      </c>
      <c r="P3044" t="s">
        <v>27</v>
      </c>
      <c r="Q3044">
        <v>4</v>
      </c>
      <c r="R3044">
        <v>32.49</v>
      </c>
      <c r="S3044">
        <f t="shared" si="155"/>
        <v>71722</v>
      </c>
      <c r="T3044">
        <f t="shared" si="156"/>
        <v>35040</v>
      </c>
      <c r="U3044">
        <f t="shared" si="157"/>
        <v>2.0468607305936075</v>
      </c>
      <c r="V3044">
        <v>377</v>
      </c>
      <c r="W3044">
        <v>363</v>
      </c>
    </row>
    <row r="3045" spans="1:23" x14ac:dyDescent="0.2">
      <c r="A3045">
        <v>55</v>
      </c>
      <c r="B3045" t="s">
        <v>131</v>
      </c>
      <c r="C3045" t="s">
        <v>132</v>
      </c>
      <c r="D3045" t="s">
        <v>63</v>
      </c>
      <c r="E3045">
        <v>17.3</v>
      </c>
      <c r="F3045">
        <v>145.27000000000001</v>
      </c>
      <c r="G3045">
        <v>-17.05</v>
      </c>
      <c r="H3045">
        <v>145.44999999999999</v>
      </c>
      <c r="I3045">
        <v>459</v>
      </c>
      <c r="J3045" t="s">
        <v>6</v>
      </c>
      <c r="K3045" s="1">
        <v>20681</v>
      </c>
      <c r="L3045" t="s">
        <v>153</v>
      </c>
      <c r="M3045" t="s">
        <v>90</v>
      </c>
      <c r="N3045" t="s">
        <v>24</v>
      </c>
      <c r="O3045" t="s">
        <v>15</v>
      </c>
      <c r="P3045" t="s">
        <v>27</v>
      </c>
      <c r="Q3045">
        <v>5</v>
      </c>
      <c r="R3045">
        <v>27.76</v>
      </c>
      <c r="S3045">
        <f t="shared" si="155"/>
        <v>71722</v>
      </c>
      <c r="T3045">
        <f t="shared" si="156"/>
        <v>35040</v>
      </c>
      <c r="U3045">
        <f t="shared" si="157"/>
        <v>2.0468607305936075</v>
      </c>
      <c r="V3045">
        <v>377</v>
      </c>
      <c r="W3045">
        <v>363</v>
      </c>
    </row>
    <row r="3046" spans="1:23" x14ac:dyDescent="0.2">
      <c r="A3046">
        <v>55</v>
      </c>
      <c r="B3046" t="s">
        <v>131</v>
      </c>
      <c r="C3046" t="s">
        <v>132</v>
      </c>
      <c r="D3046" t="s">
        <v>63</v>
      </c>
      <c r="E3046">
        <v>17.3</v>
      </c>
      <c r="F3046">
        <v>145.27000000000001</v>
      </c>
      <c r="G3046">
        <v>-17.05</v>
      </c>
      <c r="H3046">
        <v>145.44999999999999</v>
      </c>
      <c r="I3046">
        <v>459</v>
      </c>
      <c r="J3046" t="s">
        <v>6</v>
      </c>
      <c r="K3046" s="1">
        <v>20681</v>
      </c>
      <c r="L3046" t="s">
        <v>153</v>
      </c>
      <c r="M3046" t="s">
        <v>90</v>
      </c>
      <c r="N3046" t="s">
        <v>24</v>
      </c>
      <c r="O3046" t="s">
        <v>15</v>
      </c>
      <c r="P3046" t="s">
        <v>27</v>
      </c>
      <c r="Q3046">
        <v>6</v>
      </c>
      <c r="R3046">
        <v>29.55</v>
      </c>
      <c r="S3046">
        <f t="shared" si="155"/>
        <v>71722</v>
      </c>
      <c r="T3046">
        <f t="shared" si="156"/>
        <v>35040</v>
      </c>
      <c r="U3046">
        <f t="shared" si="157"/>
        <v>2.0468607305936075</v>
      </c>
      <c r="V3046">
        <v>377</v>
      </c>
      <c r="W3046">
        <v>363</v>
      </c>
    </row>
    <row r="3047" spans="1:23" x14ac:dyDescent="0.2">
      <c r="A3047">
        <v>55</v>
      </c>
      <c r="B3047" t="s">
        <v>131</v>
      </c>
      <c r="C3047" t="s">
        <v>132</v>
      </c>
      <c r="D3047" t="s">
        <v>63</v>
      </c>
      <c r="E3047">
        <v>17.3</v>
      </c>
      <c r="F3047">
        <v>145.27000000000001</v>
      </c>
      <c r="G3047">
        <v>-17.05</v>
      </c>
      <c r="H3047">
        <v>145.44999999999999</v>
      </c>
      <c r="I3047">
        <v>459</v>
      </c>
      <c r="J3047" t="s">
        <v>6</v>
      </c>
      <c r="K3047" s="1">
        <v>20681</v>
      </c>
      <c r="L3047" t="s">
        <v>153</v>
      </c>
      <c r="M3047" t="s">
        <v>90</v>
      </c>
      <c r="N3047" t="s">
        <v>24</v>
      </c>
      <c r="O3047" t="s">
        <v>15</v>
      </c>
      <c r="P3047" t="s">
        <v>27</v>
      </c>
      <c r="Q3047">
        <v>7</v>
      </c>
      <c r="R3047">
        <v>30.68</v>
      </c>
      <c r="S3047">
        <f t="shared" si="155"/>
        <v>71722</v>
      </c>
      <c r="T3047">
        <f t="shared" si="156"/>
        <v>35040</v>
      </c>
      <c r="U3047">
        <f t="shared" si="157"/>
        <v>2.0468607305936075</v>
      </c>
      <c r="V3047">
        <v>377</v>
      </c>
      <c r="W3047">
        <v>363</v>
      </c>
    </row>
    <row r="3048" spans="1:23" x14ac:dyDescent="0.2">
      <c r="A3048">
        <v>55</v>
      </c>
      <c r="B3048" t="s">
        <v>131</v>
      </c>
      <c r="C3048" t="s">
        <v>132</v>
      </c>
      <c r="D3048" t="s">
        <v>63</v>
      </c>
      <c r="E3048">
        <v>17.3</v>
      </c>
      <c r="F3048">
        <v>145.27000000000001</v>
      </c>
      <c r="G3048">
        <v>-17.05</v>
      </c>
      <c r="H3048">
        <v>145.44999999999999</v>
      </c>
      <c r="I3048">
        <v>459</v>
      </c>
      <c r="J3048" t="s">
        <v>6</v>
      </c>
      <c r="K3048" s="1">
        <v>20681</v>
      </c>
      <c r="L3048" t="s">
        <v>153</v>
      </c>
      <c r="M3048" t="s">
        <v>90</v>
      </c>
      <c r="N3048" t="s">
        <v>24</v>
      </c>
      <c r="O3048" t="s">
        <v>15</v>
      </c>
      <c r="P3048" t="s">
        <v>27</v>
      </c>
      <c r="Q3048">
        <v>8</v>
      </c>
      <c r="R3048">
        <v>32.11</v>
      </c>
      <c r="S3048">
        <f t="shared" si="155"/>
        <v>71722</v>
      </c>
      <c r="T3048">
        <f t="shared" si="156"/>
        <v>35040</v>
      </c>
      <c r="U3048">
        <f t="shared" si="157"/>
        <v>2.0468607305936075</v>
      </c>
      <c r="V3048">
        <v>377</v>
      </c>
      <c r="W3048">
        <v>363</v>
      </c>
    </row>
    <row r="3049" spans="1:23" x14ac:dyDescent="0.2">
      <c r="A3049">
        <v>55</v>
      </c>
      <c r="B3049" t="s">
        <v>131</v>
      </c>
      <c r="C3049" t="s">
        <v>132</v>
      </c>
      <c r="D3049" t="s">
        <v>63</v>
      </c>
      <c r="E3049">
        <v>17.3</v>
      </c>
      <c r="F3049">
        <v>145.27000000000001</v>
      </c>
      <c r="G3049">
        <v>-17.05</v>
      </c>
      <c r="H3049">
        <v>145.44999999999999</v>
      </c>
      <c r="I3049">
        <v>459</v>
      </c>
      <c r="J3049" t="s">
        <v>6</v>
      </c>
      <c r="K3049" s="1">
        <v>20681</v>
      </c>
      <c r="L3049" t="s">
        <v>153</v>
      </c>
      <c r="M3049" t="s">
        <v>90</v>
      </c>
      <c r="N3049" t="s">
        <v>24</v>
      </c>
      <c r="O3049" t="s">
        <v>15</v>
      </c>
      <c r="P3049" t="s">
        <v>27</v>
      </c>
      <c r="Q3049">
        <v>9</v>
      </c>
      <c r="R3049">
        <v>28.95</v>
      </c>
      <c r="S3049">
        <f t="shared" si="155"/>
        <v>71722</v>
      </c>
      <c r="T3049">
        <f t="shared" si="156"/>
        <v>35040</v>
      </c>
      <c r="U3049">
        <f t="shared" si="157"/>
        <v>2.0468607305936075</v>
      </c>
      <c r="V3049">
        <v>377</v>
      </c>
      <c r="W3049">
        <v>363</v>
      </c>
    </row>
    <row r="3050" spans="1:23" x14ac:dyDescent="0.2">
      <c r="A3050">
        <v>55</v>
      </c>
      <c r="B3050" t="s">
        <v>131</v>
      </c>
      <c r="C3050" t="s">
        <v>132</v>
      </c>
      <c r="D3050" t="s">
        <v>63</v>
      </c>
      <c r="E3050">
        <v>17.3</v>
      </c>
      <c r="F3050">
        <v>145.27000000000001</v>
      </c>
      <c r="G3050">
        <v>-17.05</v>
      </c>
      <c r="H3050">
        <v>145.44999999999999</v>
      </c>
      <c r="I3050">
        <v>459</v>
      </c>
      <c r="J3050" t="s">
        <v>6</v>
      </c>
      <c r="K3050" s="1">
        <v>20681</v>
      </c>
      <c r="L3050" t="s">
        <v>153</v>
      </c>
      <c r="M3050" t="s">
        <v>90</v>
      </c>
      <c r="N3050" t="s">
        <v>24</v>
      </c>
      <c r="O3050" t="s">
        <v>15</v>
      </c>
      <c r="P3050" t="s">
        <v>27</v>
      </c>
      <c r="Q3050">
        <v>10</v>
      </c>
      <c r="R3050">
        <v>30.75</v>
      </c>
      <c r="S3050">
        <f t="shared" si="155"/>
        <v>71722</v>
      </c>
      <c r="T3050">
        <f t="shared" si="156"/>
        <v>35040</v>
      </c>
      <c r="U3050">
        <f t="shared" si="157"/>
        <v>2.0468607305936075</v>
      </c>
      <c r="V3050">
        <v>377</v>
      </c>
      <c r="W3050">
        <v>363</v>
      </c>
    </row>
    <row r="3051" spans="1:23" x14ac:dyDescent="0.2">
      <c r="A3051">
        <v>55</v>
      </c>
      <c r="B3051" t="s">
        <v>131</v>
      </c>
      <c r="C3051" t="s">
        <v>132</v>
      </c>
      <c r="D3051" t="s">
        <v>63</v>
      </c>
      <c r="E3051">
        <v>17.3</v>
      </c>
      <c r="F3051">
        <v>145.27000000000001</v>
      </c>
      <c r="G3051">
        <v>-17.05</v>
      </c>
      <c r="H3051">
        <v>145.44999999999999</v>
      </c>
      <c r="I3051">
        <v>459</v>
      </c>
      <c r="J3051" t="s">
        <v>6</v>
      </c>
      <c r="K3051" s="1">
        <v>20681</v>
      </c>
      <c r="L3051" t="s">
        <v>153</v>
      </c>
      <c r="M3051" t="s">
        <v>90</v>
      </c>
      <c r="N3051" t="s">
        <v>24</v>
      </c>
      <c r="O3051" t="s">
        <v>18</v>
      </c>
      <c r="P3051" t="s">
        <v>27</v>
      </c>
      <c r="Q3051">
        <v>1</v>
      </c>
      <c r="R3051">
        <v>18.14</v>
      </c>
      <c r="S3051">
        <f t="shared" si="155"/>
        <v>71722</v>
      </c>
      <c r="T3051">
        <f t="shared" si="156"/>
        <v>35040</v>
      </c>
      <c r="U3051">
        <f t="shared" si="157"/>
        <v>2.0468607305936075</v>
      </c>
      <c r="V3051">
        <v>377</v>
      </c>
      <c r="W3051">
        <v>363</v>
      </c>
    </row>
    <row r="3052" spans="1:23" x14ac:dyDescent="0.2">
      <c r="A3052">
        <v>55</v>
      </c>
      <c r="B3052" t="s">
        <v>131</v>
      </c>
      <c r="C3052" t="s">
        <v>132</v>
      </c>
      <c r="D3052" t="s">
        <v>63</v>
      </c>
      <c r="E3052">
        <v>17.3</v>
      </c>
      <c r="F3052">
        <v>145.27000000000001</v>
      </c>
      <c r="G3052">
        <v>-17.05</v>
      </c>
      <c r="H3052">
        <v>145.44999999999999</v>
      </c>
      <c r="I3052">
        <v>459</v>
      </c>
      <c r="J3052" t="s">
        <v>6</v>
      </c>
      <c r="K3052" s="1">
        <v>20681</v>
      </c>
      <c r="L3052" t="s">
        <v>153</v>
      </c>
      <c r="M3052" t="s">
        <v>90</v>
      </c>
      <c r="N3052" t="s">
        <v>24</v>
      </c>
      <c r="O3052" t="s">
        <v>18</v>
      </c>
      <c r="P3052" t="s">
        <v>27</v>
      </c>
      <c r="Q3052">
        <v>2</v>
      </c>
      <c r="R3052">
        <v>17.71</v>
      </c>
      <c r="S3052">
        <f t="shared" si="155"/>
        <v>71722</v>
      </c>
      <c r="T3052">
        <f t="shared" si="156"/>
        <v>35040</v>
      </c>
      <c r="U3052">
        <f t="shared" si="157"/>
        <v>2.0468607305936075</v>
      </c>
      <c r="V3052">
        <v>377</v>
      </c>
      <c r="W3052">
        <v>363</v>
      </c>
    </row>
    <row r="3053" spans="1:23" x14ac:dyDescent="0.2">
      <c r="A3053">
        <v>55</v>
      </c>
      <c r="B3053" t="s">
        <v>131</v>
      </c>
      <c r="C3053" t="s">
        <v>132</v>
      </c>
      <c r="D3053" t="s">
        <v>63</v>
      </c>
      <c r="E3053">
        <v>17.3</v>
      </c>
      <c r="F3053">
        <v>145.27000000000001</v>
      </c>
      <c r="G3053">
        <v>-17.05</v>
      </c>
      <c r="H3053">
        <v>145.44999999999999</v>
      </c>
      <c r="I3053">
        <v>459</v>
      </c>
      <c r="J3053" t="s">
        <v>6</v>
      </c>
      <c r="K3053" s="1">
        <v>20681</v>
      </c>
      <c r="L3053" t="s">
        <v>153</v>
      </c>
      <c r="M3053" t="s">
        <v>90</v>
      </c>
      <c r="N3053" t="s">
        <v>24</v>
      </c>
      <c r="O3053" t="s">
        <v>18</v>
      </c>
      <c r="P3053" t="s">
        <v>27</v>
      </c>
      <c r="Q3053">
        <v>3</v>
      </c>
      <c r="R3053">
        <v>14.26</v>
      </c>
      <c r="S3053">
        <f t="shared" si="155"/>
        <v>71722</v>
      </c>
      <c r="T3053">
        <f t="shared" si="156"/>
        <v>35040</v>
      </c>
      <c r="U3053">
        <f t="shared" si="157"/>
        <v>2.0468607305936075</v>
      </c>
      <c r="V3053">
        <v>377</v>
      </c>
      <c r="W3053">
        <v>363</v>
      </c>
    </row>
    <row r="3054" spans="1:23" x14ac:dyDescent="0.2">
      <c r="A3054">
        <v>55</v>
      </c>
      <c r="B3054" t="s">
        <v>131</v>
      </c>
      <c r="C3054" t="s">
        <v>132</v>
      </c>
      <c r="D3054" t="s">
        <v>63</v>
      </c>
      <c r="E3054">
        <v>17.3</v>
      </c>
      <c r="F3054">
        <v>145.27000000000001</v>
      </c>
      <c r="G3054">
        <v>-17.05</v>
      </c>
      <c r="H3054">
        <v>145.44999999999999</v>
      </c>
      <c r="I3054">
        <v>459</v>
      </c>
      <c r="J3054" t="s">
        <v>6</v>
      </c>
      <c r="K3054" s="1">
        <v>20681</v>
      </c>
      <c r="L3054" t="s">
        <v>153</v>
      </c>
      <c r="M3054" t="s">
        <v>90</v>
      </c>
      <c r="N3054" t="s">
        <v>24</v>
      </c>
      <c r="O3054" t="s">
        <v>18</v>
      </c>
      <c r="P3054" t="s">
        <v>27</v>
      </c>
      <c r="Q3054">
        <v>4</v>
      </c>
      <c r="R3054">
        <v>14.01</v>
      </c>
      <c r="S3054">
        <f t="shared" si="155"/>
        <v>71722</v>
      </c>
      <c r="T3054">
        <f t="shared" si="156"/>
        <v>35040</v>
      </c>
      <c r="U3054">
        <f t="shared" si="157"/>
        <v>2.0468607305936075</v>
      </c>
      <c r="V3054">
        <v>377</v>
      </c>
      <c r="W3054">
        <v>363</v>
      </c>
    </row>
    <row r="3055" spans="1:23" x14ac:dyDescent="0.2">
      <c r="A3055">
        <v>55</v>
      </c>
      <c r="B3055" t="s">
        <v>131</v>
      </c>
      <c r="C3055" t="s">
        <v>132</v>
      </c>
      <c r="D3055" t="s">
        <v>63</v>
      </c>
      <c r="E3055">
        <v>17.3</v>
      </c>
      <c r="F3055">
        <v>145.27000000000001</v>
      </c>
      <c r="G3055">
        <v>-17.05</v>
      </c>
      <c r="H3055">
        <v>145.44999999999999</v>
      </c>
      <c r="I3055">
        <v>459</v>
      </c>
      <c r="J3055" t="s">
        <v>6</v>
      </c>
      <c r="K3055" s="1">
        <v>20681</v>
      </c>
      <c r="L3055" t="s">
        <v>153</v>
      </c>
      <c r="M3055" t="s">
        <v>90</v>
      </c>
      <c r="N3055" t="s">
        <v>24</v>
      </c>
      <c r="O3055" t="s">
        <v>18</v>
      </c>
      <c r="P3055" t="s">
        <v>27</v>
      </c>
      <c r="Q3055">
        <v>5</v>
      </c>
      <c r="R3055">
        <v>14.6</v>
      </c>
      <c r="S3055">
        <f t="shared" si="155"/>
        <v>71722</v>
      </c>
      <c r="T3055">
        <f t="shared" si="156"/>
        <v>35040</v>
      </c>
      <c r="U3055">
        <f t="shared" si="157"/>
        <v>2.0468607305936075</v>
      </c>
      <c r="V3055">
        <v>377</v>
      </c>
      <c r="W3055">
        <v>363</v>
      </c>
    </row>
    <row r="3056" spans="1:23" x14ac:dyDescent="0.2">
      <c r="A3056">
        <v>55</v>
      </c>
      <c r="B3056" t="s">
        <v>131</v>
      </c>
      <c r="C3056" t="s">
        <v>132</v>
      </c>
      <c r="D3056" t="s">
        <v>63</v>
      </c>
      <c r="E3056">
        <v>17.3</v>
      </c>
      <c r="F3056">
        <v>145.27000000000001</v>
      </c>
      <c r="G3056">
        <v>-17.05</v>
      </c>
      <c r="H3056">
        <v>145.44999999999999</v>
      </c>
      <c r="I3056">
        <v>459</v>
      </c>
      <c r="J3056" t="s">
        <v>6</v>
      </c>
      <c r="K3056" s="1">
        <v>20681</v>
      </c>
      <c r="L3056" t="s">
        <v>153</v>
      </c>
      <c r="M3056" t="s">
        <v>90</v>
      </c>
      <c r="N3056" t="s">
        <v>24</v>
      </c>
      <c r="O3056" t="s">
        <v>18</v>
      </c>
      <c r="P3056" t="s">
        <v>27</v>
      </c>
      <c r="Q3056">
        <v>6</v>
      </c>
      <c r="R3056">
        <v>15.49</v>
      </c>
      <c r="S3056">
        <f t="shared" si="155"/>
        <v>71722</v>
      </c>
      <c r="T3056">
        <f t="shared" si="156"/>
        <v>35040</v>
      </c>
      <c r="U3056">
        <f t="shared" si="157"/>
        <v>2.0468607305936075</v>
      </c>
      <c r="V3056">
        <v>377</v>
      </c>
      <c r="W3056">
        <v>363</v>
      </c>
    </row>
    <row r="3057" spans="1:23" x14ac:dyDescent="0.2">
      <c r="A3057">
        <v>55</v>
      </c>
      <c r="B3057" t="s">
        <v>131</v>
      </c>
      <c r="C3057" t="s">
        <v>132</v>
      </c>
      <c r="D3057" t="s">
        <v>63</v>
      </c>
      <c r="E3057">
        <v>17.3</v>
      </c>
      <c r="F3057">
        <v>145.27000000000001</v>
      </c>
      <c r="G3057">
        <v>-17.05</v>
      </c>
      <c r="H3057">
        <v>145.44999999999999</v>
      </c>
      <c r="I3057">
        <v>459</v>
      </c>
      <c r="J3057" t="s">
        <v>6</v>
      </c>
      <c r="K3057" s="1">
        <v>20681</v>
      </c>
      <c r="L3057" t="s">
        <v>153</v>
      </c>
      <c r="M3057" t="s">
        <v>90</v>
      </c>
      <c r="N3057" t="s">
        <v>24</v>
      </c>
      <c r="O3057" t="s">
        <v>18</v>
      </c>
      <c r="P3057" t="s">
        <v>27</v>
      </c>
      <c r="Q3057">
        <v>7</v>
      </c>
      <c r="R3057">
        <v>15.04</v>
      </c>
      <c r="S3057">
        <f t="shared" si="155"/>
        <v>71722</v>
      </c>
      <c r="T3057">
        <f t="shared" si="156"/>
        <v>35040</v>
      </c>
      <c r="U3057">
        <f t="shared" si="157"/>
        <v>2.0468607305936075</v>
      </c>
      <c r="V3057">
        <v>377</v>
      </c>
      <c r="W3057">
        <v>363</v>
      </c>
    </row>
    <row r="3058" spans="1:23" x14ac:dyDescent="0.2">
      <c r="A3058">
        <v>55</v>
      </c>
      <c r="B3058" t="s">
        <v>131</v>
      </c>
      <c r="C3058" t="s">
        <v>132</v>
      </c>
      <c r="D3058" t="s">
        <v>63</v>
      </c>
      <c r="E3058">
        <v>17.3</v>
      </c>
      <c r="F3058">
        <v>145.27000000000001</v>
      </c>
      <c r="G3058">
        <v>-17.05</v>
      </c>
      <c r="H3058">
        <v>145.44999999999999</v>
      </c>
      <c r="I3058">
        <v>459</v>
      </c>
      <c r="J3058" t="s">
        <v>6</v>
      </c>
      <c r="K3058" s="1">
        <v>20681</v>
      </c>
      <c r="L3058" t="s">
        <v>153</v>
      </c>
      <c r="M3058" t="s">
        <v>90</v>
      </c>
      <c r="N3058" t="s">
        <v>24</v>
      </c>
      <c r="O3058" t="s">
        <v>18</v>
      </c>
      <c r="P3058" t="s">
        <v>27</v>
      </c>
      <c r="Q3058">
        <v>8</v>
      </c>
      <c r="R3058">
        <v>15.64</v>
      </c>
      <c r="S3058">
        <f t="shared" si="155"/>
        <v>71722</v>
      </c>
      <c r="T3058">
        <f t="shared" si="156"/>
        <v>35040</v>
      </c>
      <c r="U3058">
        <f t="shared" si="157"/>
        <v>2.0468607305936075</v>
      </c>
      <c r="V3058">
        <v>377</v>
      </c>
      <c r="W3058">
        <v>363</v>
      </c>
    </row>
    <row r="3059" spans="1:23" x14ac:dyDescent="0.2">
      <c r="A3059">
        <v>55</v>
      </c>
      <c r="B3059" t="s">
        <v>131</v>
      </c>
      <c r="C3059" t="s">
        <v>132</v>
      </c>
      <c r="D3059" t="s">
        <v>63</v>
      </c>
      <c r="E3059">
        <v>17.3</v>
      </c>
      <c r="F3059">
        <v>145.27000000000001</v>
      </c>
      <c r="G3059">
        <v>-17.05</v>
      </c>
      <c r="H3059">
        <v>145.44999999999999</v>
      </c>
      <c r="I3059">
        <v>459</v>
      </c>
      <c r="J3059" t="s">
        <v>6</v>
      </c>
      <c r="K3059" s="1">
        <v>20681</v>
      </c>
      <c r="L3059" t="s">
        <v>153</v>
      </c>
      <c r="M3059" t="s">
        <v>90</v>
      </c>
      <c r="N3059" t="s">
        <v>24</v>
      </c>
      <c r="O3059" t="s">
        <v>18</v>
      </c>
      <c r="P3059" t="s">
        <v>27</v>
      </c>
      <c r="Q3059">
        <v>9</v>
      </c>
      <c r="R3059">
        <v>15.41</v>
      </c>
      <c r="S3059">
        <f t="shared" si="155"/>
        <v>71722</v>
      </c>
      <c r="T3059">
        <f t="shared" si="156"/>
        <v>35040</v>
      </c>
      <c r="U3059">
        <f t="shared" si="157"/>
        <v>2.0468607305936075</v>
      </c>
      <c r="V3059">
        <v>377</v>
      </c>
      <c r="W3059">
        <v>363</v>
      </c>
    </row>
    <row r="3060" spans="1:23" x14ac:dyDescent="0.2">
      <c r="A3060">
        <v>55</v>
      </c>
      <c r="B3060" t="s">
        <v>131</v>
      </c>
      <c r="C3060" t="s">
        <v>132</v>
      </c>
      <c r="D3060" t="s">
        <v>63</v>
      </c>
      <c r="E3060">
        <v>17.3</v>
      </c>
      <c r="F3060">
        <v>145.27000000000001</v>
      </c>
      <c r="G3060">
        <v>-17.05</v>
      </c>
      <c r="H3060">
        <v>145.44999999999999</v>
      </c>
      <c r="I3060">
        <v>459</v>
      </c>
      <c r="J3060" t="s">
        <v>6</v>
      </c>
      <c r="K3060" s="1">
        <v>20681</v>
      </c>
      <c r="L3060" t="s">
        <v>153</v>
      </c>
      <c r="M3060" t="s">
        <v>90</v>
      </c>
      <c r="N3060" t="s">
        <v>24</v>
      </c>
      <c r="O3060" t="s">
        <v>18</v>
      </c>
      <c r="P3060" t="s">
        <v>27</v>
      </c>
      <c r="Q3060">
        <v>10</v>
      </c>
      <c r="R3060">
        <v>14.7</v>
      </c>
      <c r="S3060">
        <f t="shared" si="155"/>
        <v>71722</v>
      </c>
      <c r="T3060">
        <f t="shared" si="156"/>
        <v>35040</v>
      </c>
      <c r="U3060">
        <f t="shared" si="157"/>
        <v>2.0468607305936075</v>
      </c>
      <c r="V3060">
        <v>377</v>
      </c>
      <c r="W3060">
        <v>363</v>
      </c>
    </row>
    <row r="3061" spans="1:23" hidden="1" x14ac:dyDescent="0.2">
      <c r="A3061">
        <v>56</v>
      </c>
      <c r="B3061" t="s">
        <v>131</v>
      </c>
      <c r="C3061" t="s">
        <v>132</v>
      </c>
      <c r="D3061" t="s">
        <v>154</v>
      </c>
      <c r="G3061">
        <v>-17.628222000000001</v>
      </c>
      <c r="H3061">
        <v>145.512946</v>
      </c>
      <c r="I3061">
        <v>970</v>
      </c>
      <c r="J3061" t="s">
        <v>40</v>
      </c>
      <c r="K3061" s="1">
        <v>39522</v>
      </c>
      <c r="L3061" t="s">
        <v>155</v>
      </c>
      <c r="M3061" t="s">
        <v>156</v>
      </c>
      <c r="N3061" t="s">
        <v>14</v>
      </c>
      <c r="O3061" t="s">
        <v>15</v>
      </c>
      <c r="P3061" t="s">
        <v>27</v>
      </c>
      <c r="Q3061">
        <v>1</v>
      </c>
      <c r="R3061">
        <v>13.28</v>
      </c>
      <c r="S3061">
        <f>190*290</f>
        <v>55100</v>
      </c>
      <c r="T3061">
        <v>28000</v>
      </c>
      <c r="U3061">
        <f>S3061/T3061</f>
        <v>1.9678571428571427</v>
      </c>
      <c r="V3061">
        <v>359</v>
      </c>
      <c r="W3061">
        <v>352</v>
      </c>
    </row>
    <row r="3062" spans="1:23" hidden="1" x14ac:dyDescent="0.2">
      <c r="A3062">
        <v>56</v>
      </c>
      <c r="B3062" t="s">
        <v>131</v>
      </c>
      <c r="C3062" t="s">
        <v>132</v>
      </c>
      <c r="D3062" t="s">
        <v>154</v>
      </c>
      <c r="G3062">
        <v>-17.628222000000001</v>
      </c>
      <c r="H3062">
        <v>145.512946</v>
      </c>
      <c r="I3062">
        <v>970</v>
      </c>
      <c r="J3062" t="s">
        <v>40</v>
      </c>
      <c r="K3062" s="1">
        <v>39522</v>
      </c>
      <c r="L3062" t="s">
        <v>155</v>
      </c>
      <c r="M3062" t="s">
        <v>156</v>
      </c>
      <c r="N3062" t="s">
        <v>14</v>
      </c>
      <c r="O3062" t="s">
        <v>15</v>
      </c>
      <c r="P3062" t="s">
        <v>27</v>
      </c>
      <c r="Q3062">
        <v>2</v>
      </c>
      <c r="R3062">
        <v>14.13</v>
      </c>
      <c r="S3062">
        <f t="shared" ref="S3062:S3108" si="158">190*290</f>
        <v>55100</v>
      </c>
      <c r="T3062">
        <v>28000</v>
      </c>
      <c r="U3062">
        <f t="shared" ref="U3062:U3108" si="159">S3062/T3062</f>
        <v>1.9678571428571427</v>
      </c>
      <c r="V3062">
        <v>359</v>
      </c>
      <c r="W3062">
        <v>352</v>
      </c>
    </row>
    <row r="3063" spans="1:23" hidden="1" x14ac:dyDescent="0.2">
      <c r="A3063">
        <v>56</v>
      </c>
      <c r="B3063" t="s">
        <v>131</v>
      </c>
      <c r="C3063" t="s">
        <v>132</v>
      </c>
      <c r="D3063" t="s">
        <v>154</v>
      </c>
      <c r="G3063">
        <v>-17.628222000000001</v>
      </c>
      <c r="H3063">
        <v>145.512946</v>
      </c>
      <c r="I3063">
        <v>970</v>
      </c>
      <c r="J3063" t="s">
        <v>40</v>
      </c>
      <c r="K3063" s="1">
        <v>39522</v>
      </c>
      <c r="L3063" t="s">
        <v>155</v>
      </c>
      <c r="M3063" t="s">
        <v>156</v>
      </c>
      <c r="N3063" t="s">
        <v>14</v>
      </c>
      <c r="O3063" t="s">
        <v>15</v>
      </c>
      <c r="P3063" t="s">
        <v>27</v>
      </c>
      <c r="Q3063">
        <v>3</v>
      </c>
      <c r="R3063">
        <v>23.25</v>
      </c>
      <c r="S3063">
        <f t="shared" si="158"/>
        <v>55100</v>
      </c>
      <c r="T3063">
        <v>28000</v>
      </c>
      <c r="U3063">
        <f t="shared" si="159"/>
        <v>1.9678571428571427</v>
      </c>
      <c r="V3063">
        <v>359</v>
      </c>
      <c r="W3063">
        <v>352</v>
      </c>
    </row>
    <row r="3064" spans="1:23" hidden="1" x14ac:dyDescent="0.2">
      <c r="A3064">
        <v>56</v>
      </c>
      <c r="B3064" t="s">
        <v>131</v>
      </c>
      <c r="C3064" t="s">
        <v>132</v>
      </c>
      <c r="D3064" t="s">
        <v>154</v>
      </c>
      <c r="G3064">
        <v>-17.628222000000001</v>
      </c>
      <c r="H3064">
        <v>145.512946</v>
      </c>
      <c r="I3064">
        <v>970</v>
      </c>
      <c r="J3064" t="s">
        <v>40</v>
      </c>
      <c r="K3064" s="1">
        <v>39522</v>
      </c>
      <c r="L3064" t="s">
        <v>155</v>
      </c>
      <c r="M3064" t="s">
        <v>156</v>
      </c>
      <c r="N3064" t="s">
        <v>14</v>
      </c>
      <c r="O3064" t="s">
        <v>15</v>
      </c>
      <c r="P3064" t="s">
        <v>27</v>
      </c>
      <c r="Q3064">
        <v>4</v>
      </c>
      <c r="R3064">
        <v>24.77</v>
      </c>
      <c r="S3064">
        <f t="shared" si="158"/>
        <v>55100</v>
      </c>
      <c r="T3064">
        <v>28000</v>
      </c>
      <c r="U3064">
        <f t="shared" si="159"/>
        <v>1.9678571428571427</v>
      </c>
      <c r="V3064">
        <v>359</v>
      </c>
      <c r="W3064">
        <v>352</v>
      </c>
    </row>
    <row r="3065" spans="1:23" hidden="1" x14ac:dyDescent="0.2">
      <c r="A3065">
        <v>56</v>
      </c>
      <c r="B3065" t="s">
        <v>131</v>
      </c>
      <c r="C3065" t="s">
        <v>132</v>
      </c>
      <c r="D3065" t="s">
        <v>154</v>
      </c>
      <c r="G3065">
        <v>-17.628222000000001</v>
      </c>
      <c r="H3065">
        <v>145.512946</v>
      </c>
      <c r="I3065">
        <v>970</v>
      </c>
      <c r="J3065" t="s">
        <v>40</v>
      </c>
      <c r="K3065" s="1">
        <v>39522</v>
      </c>
      <c r="L3065" t="s">
        <v>155</v>
      </c>
      <c r="M3065" t="s">
        <v>156</v>
      </c>
      <c r="N3065" t="s">
        <v>14</v>
      </c>
      <c r="O3065" t="s">
        <v>15</v>
      </c>
      <c r="P3065" t="s">
        <v>27</v>
      </c>
      <c r="Q3065">
        <v>5</v>
      </c>
      <c r="R3065">
        <v>22.55</v>
      </c>
      <c r="S3065">
        <f t="shared" si="158"/>
        <v>55100</v>
      </c>
      <c r="T3065">
        <v>28000</v>
      </c>
      <c r="U3065">
        <f t="shared" si="159"/>
        <v>1.9678571428571427</v>
      </c>
      <c r="V3065">
        <v>359</v>
      </c>
      <c r="W3065">
        <v>352</v>
      </c>
    </row>
    <row r="3066" spans="1:23" hidden="1" x14ac:dyDescent="0.2">
      <c r="A3066">
        <v>56</v>
      </c>
      <c r="B3066" t="s">
        <v>131</v>
      </c>
      <c r="C3066" t="s">
        <v>132</v>
      </c>
      <c r="D3066" t="s">
        <v>154</v>
      </c>
      <c r="G3066">
        <v>-17.628222000000001</v>
      </c>
      <c r="H3066">
        <v>145.512946</v>
      </c>
      <c r="I3066">
        <v>970</v>
      </c>
      <c r="J3066" t="s">
        <v>40</v>
      </c>
      <c r="K3066" s="1">
        <v>39522</v>
      </c>
      <c r="L3066" t="s">
        <v>155</v>
      </c>
      <c r="M3066" t="s">
        <v>156</v>
      </c>
      <c r="N3066" t="s">
        <v>14</v>
      </c>
      <c r="O3066" t="s">
        <v>15</v>
      </c>
      <c r="P3066" t="s">
        <v>27</v>
      </c>
      <c r="Q3066">
        <v>6</v>
      </c>
      <c r="R3066">
        <v>21.37</v>
      </c>
      <c r="S3066">
        <f t="shared" si="158"/>
        <v>55100</v>
      </c>
      <c r="T3066">
        <v>28000</v>
      </c>
      <c r="U3066">
        <f t="shared" si="159"/>
        <v>1.9678571428571427</v>
      </c>
      <c r="V3066">
        <v>359</v>
      </c>
      <c r="W3066">
        <v>352</v>
      </c>
    </row>
    <row r="3067" spans="1:23" hidden="1" x14ac:dyDescent="0.2">
      <c r="A3067">
        <v>56</v>
      </c>
      <c r="B3067" t="s">
        <v>131</v>
      </c>
      <c r="C3067" t="s">
        <v>132</v>
      </c>
      <c r="D3067" t="s">
        <v>154</v>
      </c>
      <c r="G3067">
        <v>-17.628222000000001</v>
      </c>
      <c r="H3067">
        <v>145.512946</v>
      </c>
      <c r="I3067">
        <v>970</v>
      </c>
      <c r="J3067" t="s">
        <v>40</v>
      </c>
      <c r="K3067" s="1">
        <v>39522</v>
      </c>
      <c r="L3067" t="s">
        <v>155</v>
      </c>
      <c r="M3067" t="s">
        <v>156</v>
      </c>
      <c r="N3067" t="s">
        <v>14</v>
      </c>
      <c r="O3067" t="s">
        <v>18</v>
      </c>
      <c r="P3067" t="s">
        <v>27</v>
      </c>
      <c r="Q3067">
        <v>1</v>
      </c>
      <c r="R3067">
        <v>2.38</v>
      </c>
      <c r="S3067">
        <f t="shared" si="158"/>
        <v>55100</v>
      </c>
      <c r="T3067">
        <v>28000</v>
      </c>
      <c r="U3067">
        <f t="shared" si="159"/>
        <v>1.9678571428571427</v>
      </c>
      <c r="V3067">
        <v>359</v>
      </c>
      <c r="W3067">
        <v>352</v>
      </c>
    </row>
    <row r="3068" spans="1:23" hidden="1" x14ac:dyDescent="0.2">
      <c r="A3068">
        <v>56</v>
      </c>
      <c r="B3068" t="s">
        <v>131</v>
      </c>
      <c r="C3068" t="s">
        <v>132</v>
      </c>
      <c r="D3068" t="s">
        <v>154</v>
      </c>
      <c r="G3068">
        <v>-17.628222000000001</v>
      </c>
      <c r="H3068">
        <v>145.512946</v>
      </c>
      <c r="I3068">
        <v>970</v>
      </c>
      <c r="J3068" t="s">
        <v>40</v>
      </c>
      <c r="K3068" s="1">
        <v>39522</v>
      </c>
      <c r="L3068" t="s">
        <v>155</v>
      </c>
      <c r="M3068" t="s">
        <v>156</v>
      </c>
      <c r="N3068" t="s">
        <v>14</v>
      </c>
      <c r="O3068" t="s">
        <v>18</v>
      </c>
      <c r="P3068" t="s">
        <v>27</v>
      </c>
      <c r="Q3068">
        <v>2</v>
      </c>
      <c r="R3068">
        <v>2.63</v>
      </c>
      <c r="S3068">
        <f t="shared" si="158"/>
        <v>55100</v>
      </c>
      <c r="T3068">
        <v>28000</v>
      </c>
      <c r="U3068">
        <f t="shared" si="159"/>
        <v>1.9678571428571427</v>
      </c>
      <c r="V3068">
        <v>359</v>
      </c>
      <c r="W3068">
        <v>352</v>
      </c>
    </row>
    <row r="3069" spans="1:23" hidden="1" x14ac:dyDescent="0.2">
      <c r="A3069">
        <v>56</v>
      </c>
      <c r="B3069" t="s">
        <v>131</v>
      </c>
      <c r="C3069" t="s">
        <v>132</v>
      </c>
      <c r="D3069" t="s">
        <v>154</v>
      </c>
      <c r="G3069">
        <v>-17.628222000000001</v>
      </c>
      <c r="H3069">
        <v>145.512946</v>
      </c>
      <c r="I3069">
        <v>970</v>
      </c>
      <c r="J3069" t="s">
        <v>40</v>
      </c>
      <c r="K3069" s="1">
        <v>39522</v>
      </c>
      <c r="L3069" t="s">
        <v>155</v>
      </c>
      <c r="M3069" t="s">
        <v>156</v>
      </c>
      <c r="N3069" t="s">
        <v>14</v>
      </c>
      <c r="O3069" t="s">
        <v>18</v>
      </c>
      <c r="P3069" t="s">
        <v>27</v>
      </c>
      <c r="Q3069">
        <v>3</v>
      </c>
      <c r="R3069">
        <v>2.86</v>
      </c>
      <c r="S3069">
        <f t="shared" si="158"/>
        <v>55100</v>
      </c>
      <c r="T3069">
        <v>28000</v>
      </c>
      <c r="U3069">
        <f t="shared" si="159"/>
        <v>1.9678571428571427</v>
      </c>
      <c r="V3069">
        <v>359</v>
      </c>
      <c r="W3069">
        <v>352</v>
      </c>
    </row>
    <row r="3070" spans="1:23" hidden="1" x14ac:dyDescent="0.2">
      <c r="A3070">
        <v>56</v>
      </c>
      <c r="B3070" t="s">
        <v>131</v>
      </c>
      <c r="C3070" t="s">
        <v>132</v>
      </c>
      <c r="D3070" t="s">
        <v>154</v>
      </c>
      <c r="G3070">
        <v>-17.628222000000001</v>
      </c>
      <c r="H3070">
        <v>145.512946</v>
      </c>
      <c r="I3070">
        <v>970</v>
      </c>
      <c r="J3070" t="s">
        <v>40</v>
      </c>
      <c r="K3070" s="1">
        <v>39522</v>
      </c>
      <c r="L3070" t="s">
        <v>155</v>
      </c>
      <c r="M3070" t="s">
        <v>156</v>
      </c>
      <c r="N3070" t="s">
        <v>14</v>
      </c>
      <c r="O3070" t="s">
        <v>18</v>
      </c>
      <c r="P3070" t="s">
        <v>27</v>
      </c>
      <c r="Q3070">
        <v>4</v>
      </c>
      <c r="R3070">
        <v>3.84</v>
      </c>
      <c r="S3070">
        <f t="shared" si="158"/>
        <v>55100</v>
      </c>
      <c r="T3070">
        <v>28000</v>
      </c>
      <c r="U3070">
        <f t="shared" si="159"/>
        <v>1.9678571428571427</v>
      </c>
      <c r="V3070">
        <v>359</v>
      </c>
      <c r="W3070">
        <v>352</v>
      </c>
    </row>
    <row r="3071" spans="1:23" hidden="1" x14ac:dyDescent="0.2">
      <c r="A3071">
        <v>56</v>
      </c>
      <c r="B3071" t="s">
        <v>131</v>
      </c>
      <c r="C3071" t="s">
        <v>132</v>
      </c>
      <c r="D3071" t="s">
        <v>154</v>
      </c>
      <c r="G3071">
        <v>-17.628222000000001</v>
      </c>
      <c r="H3071">
        <v>145.512946</v>
      </c>
      <c r="I3071">
        <v>970</v>
      </c>
      <c r="J3071" t="s">
        <v>40</v>
      </c>
      <c r="K3071" s="1">
        <v>39522</v>
      </c>
      <c r="L3071" t="s">
        <v>155</v>
      </c>
      <c r="M3071" t="s">
        <v>156</v>
      </c>
      <c r="N3071" t="s">
        <v>14</v>
      </c>
      <c r="O3071" t="s">
        <v>18</v>
      </c>
      <c r="P3071" t="s">
        <v>27</v>
      </c>
      <c r="Q3071">
        <v>5</v>
      </c>
      <c r="R3071">
        <v>3.33</v>
      </c>
      <c r="S3071">
        <f t="shared" si="158"/>
        <v>55100</v>
      </c>
      <c r="T3071">
        <v>28000</v>
      </c>
      <c r="U3071">
        <f t="shared" si="159"/>
        <v>1.9678571428571427</v>
      </c>
      <c r="V3071">
        <v>359</v>
      </c>
      <c r="W3071">
        <v>352</v>
      </c>
    </row>
    <row r="3072" spans="1:23" hidden="1" x14ac:dyDescent="0.2">
      <c r="A3072">
        <v>56</v>
      </c>
      <c r="B3072" t="s">
        <v>131</v>
      </c>
      <c r="C3072" t="s">
        <v>132</v>
      </c>
      <c r="D3072" t="s">
        <v>154</v>
      </c>
      <c r="G3072">
        <v>-17.628222000000001</v>
      </c>
      <c r="H3072">
        <v>145.512946</v>
      </c>
      <c r="I3072">
        <v>970</v>
      </c>
      <c r="J3072" t="s">
        <v>40</v>
      </c>
      <c r="K3072" s="1">
        <v>39522</v>
      </c>
      <c r="L3072" t="s">
        <v>155</v>
      </c>
      <c r="M3072" t="s">
        <v>156</v>
      </c>
      <c r="N3072" t="s">
        <v>14</v>
      </c>
      <c r="O3072" t="s">
        <v>18</v>
      </c>
      <c r="P3072" t="s">
        <v>27</v>
      </c>
      <c r="Q3072">
        <v>6</v>
      </c>
      <c r="R3072">
        <v>3.66</v>
      </c>
      <c r="S3072">
        <f t="shared" si="158"/>
        <v>55100</v>
      </c>
      <c r="T3072">
        <v>28000</v>
      </c>
      <c r="U3072">
        <f t="shared" si="159"/>
        <v>1.9678571428571427</v>
      </c>
      <c r="V3072">
        <v>359</v>
      </c>
      <c r="W3072">
        <v>352</v>
      </c>
    </row>
    <row r="3073" spans="1:23" hidden="1" x14ac:dyDescent="0.2">
      <c r="A3073">
        <v>56</v>
      </c>
      <c r="B3073" t="s">
        <v>131</v>
      </c>
      <c r="C3073" t="s">
        <v>132</v>
      </c>
      <c r="D3073" t="s">
        <v>154</v>
      </c>
      <c r="G3073">
        <v>-17.628222000000001</v>
      </c>
      <c r="H3073">
        <v>145.512946</v>
      </c>
      <c r="I3073">
        <v>970</v>
      </c>
      <c r="J3073" t="s">
        <v>40</v>
      </c>
      <c r="K3073" s="1">
        <v>39522</v>
      </c>
      <c r="L3073" t="s">
        <v>155</v>
      </c>
      <c r="M3073" t="s">
        <v>156</v>
      </c>
      <c r="N3073" t="s">
        <v>14</v>
      </c>
      <c r="O3073" t="s">
        <v>19</v>
      </c>
      <c r="P3073" t="s">
        <v>27</v>
      </c>
      <c r="Q3073">
        <v>1</v>
      </c>
      <c r="R3073">
        <v>8.0500000000000007</v>
      </c>
      <c r="S3073">
        <f t="shared" si="158"/>
        <v>55100</v>
      </c>
      <c r="T3073">
        <v>28000</v>
      </c>
      <c r="U3073">
        <f t="shared" si="159"/>
        <v>1.9678571428571427</v>
      </c>
      <c r="V3073">
        <v>359</v>
      </c>
      <c r="W3073">
        <v>352</v>
      </c>
    </row>
    <row r="3074" spans="1:23" hidden="1" x14ac:dyDescent="0.2">
      <c r="A3074">
        <v>56</v>
      </c>
      <c r="B3074" t="s">
        <v>131</v>
      </c>
      <c r="C3074" t="s">
        <v>132</v>
      </c>
      <c r="D3074" t="s">
        <v>154</v>
      </c>
      <c r="G3074">
        <v>-17.628222000000001</v>
      </c>
      <c r="H3074">
        <v>145.512946</v>
      </c>
      <c r="I3074">
        <v>970</v>
      </c>
      <c r="J3074" t="s">
        <v>40</v>
      </c>
      <c r="K3074" s="1">
        <v>39522</v>
      </c>
      <c r="L3074" t="s">
        <v>155</v>
      </c>
      <c r="M3074" t="s">
        <v>156</v>
      </c>
      <c r="N3074" t="s">
        <v>14</v>
      </c>
      <c r="O3074" t="s">
        <v>19</v>
      </c>
      <c r="P3074" t="s">
        <v>27</v>
      </c>
      <c r="Q3074">
        <v>2</v>
      </c>
      <c r="R3074">
        <v>5.0199999999999996</v>
      </c>
      <c r="S3074">
        <f t="shared" si="158"/>
        <v>55100</v>
      </c>
      <c r="T3074">
        <v>28000</v>
      </c>
      <c r="U3074">
        <f t="shared" si="159"/>
        <v>1.9678571428571427</v>
      </c>
      <c r="V3074">
        <v>359</v>
      </c>
      <c r="W3074">
        <v>352</v>
      </c>
    </row>
    <row r="3075" spans="1:23" hidden="1" x14ac:dyDescent="0.2">
      <c r="A3075">
        <v>56</v>
      </c>
      <c r="B3075" t="s">
        <v>131</v>
      </c>
      <c r="C3075" t="s">
        <v>132</v>
      </c>
      <c r="D3075" t="s">
        <v>154</v>
      </c>
      <c r="G3075">
        <v>-17.628222000000001</v>
      </c>
      <c r="H3075">
        <v>145.512946</v>
      </c>
      <c r="I3075">
        <v>970</v>
      </c>
      <c r="J3075" t="s">
        <v>40</v>
      </c>
      <c r="K3075" s="1">
        <v>39522</v>
      </c>
      <c r="L3075" t="s">
        <v>155</v>
      </c>
      <c r="M3075" t="s">
        <v>156</v>
      </c>
      <c r="N3075" t="s">
        <v>14</v>
      </c>
      <c r="O3075" t="s">
        <v>19</v>
      </c>
      <c r="P3075" t="s">
        <v>27</v>
      </c>
      <c r="Q3075">
        <v>3</v>
      </c>
      <c r="R3075">
        <v>8.84</v>
      </c>
      <c r="S3075">
        <f t="shared" si="158"/>
        <v>55100</v>
      </c>
      <c r="T3075">
        <v>28000</v>
      </c>
      <c r="U3075">
        <f t="shared" si="159"/>
        <v>1.9678571428571427</v>
      </c>
      <c r="V3075">
        <v>359</v>
      </c>
      <c r="W3075">
        <v>352</v>
      </c>
    </row>
    <row r="3076" spans="1:23" hidden="1" x14ac:dyDescent="0.2">
      <c r="A3076">
        <v>56</v>
      </c>
      <c r="B3076" t="s">
        <v>131</v>
      </c>
      <c r="C3076" t="s">
        <v>132</v>
      </c>
      <c r="D3076" t="s">
        <v>154</v>
      </c>
      <c r="G3076">
        <v>-17.628222000000001</v>
      </c>
      <c r="H3076">
        <v>145.512946</v>
      </c>
      <c r="I3076">
        <v>970</v>
      </c>
      <c r="J3076" t="s">
        <v>40</v>
      </c>
      <c r="K3076" s="1">
        <v>39522</v>
      </c>
      <c r="L3076" t="s">
        <v>155</v>
      </c>
      <c r="M3076" t="s">
        <v>156</v>
      </c>
      <c r="N3076" t="s">
        <v>14</v>
      </c>
      <c r="O3076" t="s">
        <v>19</v>
      </c>
      <c r="P3076" t="s">
        <v>27</v>
      </c>
      <c r="Q3076">
        <v>4</v>
      </c>
      <c r="R3076">
        <v>4.07</v>
      </c>
      <c r="S3076">
        <f t="shared" si="158"/>
        <v>55100</v>
      </c>
      <c r="T3076">
        <v>28000</v>
      </c>
      <c r="U3076">
        <f t="shared" si="159"/>
        <v>1.9678571428571427</v>
      </c>
      <c r="V3076">
        <v>359</v>
      </c>
      <c r="W3076">
        <v>352</v>
      </c>
    </row>
    <row r="3077" spans="1:23" hidden="1" x14ac:dyDescent="0.2">
      <c r="A3077">
        <v>56</v>
      </c>
      <c r="B3077" t="s">
        <v>131</v>
      </c>
      <c r="C3077" t="s">
        <v>132</v>
      </c>
      <c r="D3077" t="s">
        <v>154</v>
      </c>
      <c r="G3077">
        <v>-17.628222000000001</v>
      </c>
      <c r="H3077">
        <v>145.512946</v>
      </c>
      <c r="I3077">
        <v>970</v>
      </c>
      <c r="J3077" t="s">
        <v>40</v>
      </c>
      <c r="K3077" s="1">
        <v>39522</v>
      </c>
      <c r="L3077" t="s">
        <v>155</v>
      </c>
      <c r="M3077" t="s">
        <v>156</v>
      </c>
      <c r="N3077" t="s">
        <v>14</v>
      </c>
      <c r="O3077" t="s">
        <v>19</v>
      </c>
      <c r="P3077" t="s">
        <v>27</v>
      </c>
      <c r="Q3077">
        <v>5</v>
      </c>
      <c r="R3077">
        <v>7.03</v>
      </c>
      <c r="S3077">
        <f t="shared" si="158"/>
        <v>55100</v>
      </c>
      <c r="T3077">
        <v>28000</v>
      </c>
      <c r="U3077">
        <f t="shared" si="159"/>
        <v>1.9678571428571427</v>
      </c>
      <c r="V3077">
        <v>359</v>
      </c>
      <c r="W3077">
        <v>352</v>
      </c>
    </row>
    <row r="3078" spans="1:23" hidden="1" x14ac:dyDescent="0.2">
      <c r="A3078">
        <v>56</v>
      </c>
      <c r="B3078" t="s">
        <v>131</v>
      </c>
      <c r="C3078" t="s">
        <v>132</v>
      </c>
      <c r="D3078" t="s">
        <v>154</v>
      </c>
      <c r="G3078">
        <v>-17.628222000000001</v>
      </c>
      <c r="H3078">
        <v>145.512946</v>
      </c>
      <c r="I3078">
        <v>970</v>
      </c>
      <c r="J3078" t="s">
        <v>40</v>
      </c>
      <c r="K3078" s="1">
        <v>39522</v>
      </c>
      <c r="L3078" t="s">
        <v>155</v>
      </c>
      <c r="M3078" t="s">
        <v>156</v>
      </c>
      <c r="N3078" t="s">
        <v>14</v>
      </c>
      <c r="O3078" t="s">
        <v>19</v>
      </c>
      <c r="P3078" t="s">
        <v>27</v>
      </c>
      <c r="Q3078">
        <v>6</v>
      </c>
      <c r="R3078">
        <v>7.75</v>
      </c>
      <c r="S3078">
        <f t="shared" si="158"/>
        <v>55100</v>
      </c>
      <c r="T3078">
        <v>28000</v>
      </c>
      <c r="U3078">
        <f t="shared" si="159"/>
        <v>1.9678571428571427</v>
      </c>
      <c r="V3078">
        <v>359</v>
      </c>
      <c r="W3078">
        <v>352</v>
      </c>
    </row>
    <row r="3079" spans="1:23" hidden="1" x14ac:dyDescent="0.2">
      <c r="A3079">
        <v>56</v>
      </c>
      <c r="B3079" t="s">
        <v>131</v>
      </c>
      <c r="C3079" t="s">
        <v>132</v>
      </c>
      <c r="D3079" t="s">
        <v>154</v>
      </c>
      <c r="G3079">
        <v>-17.628222000000001</v>
      </c>
      <c r="H3079">
        <v>145.512946</v>
      </c>
      <c r="I3079">
        <v>970</v>
      </c>
      <c r="J3079" t="s">
        <v>40</v>
      </c>
      <c r="K3079" s="1">
        <v>39522</v>
      </c>
      <c r="L3079" t="s">
        <v>155</v>
      </c>
      <c r="M3079" t="s">
        <v>156</v>
      </c>
      <c r="N3079" t="s">
        <v>24</v>
      </c>
      <c r="O3079" t="s">
        <v>15</v>
      </c>
      <c r="P3079" t="s">
        <v>26</v>
      </c>
      <c r="Q3079">
        <v>1</v>
      </c>
      <c r="R3079">
        <v>46.36</v>
      </c>
      <c r="S3079">
        <f t="shared" si="158"/>
        <v>55100</v>
      </c>
      <c r="T3079">
        <v>28000</v>
      </c>
      <c r="U3079">
        <f t="shared" si="159"/>
        <v>1.9678571428571427</v>
      </c>
      <c r="V3079">
        <v>359</v>
      </c>
      <c r="W3079">
        <v>352</v>
      </c>
    </row>
    <row r="3080" spans="1:23" hidden="1" x14ac:dyDescent="0.2">
      <c r="A3080">
        <v>56</v>
      </c>
      <c r="B3080" t="s">
        <v>131</v>
      </c>
      <c r="C3080" t="s">
        <v>132</v>
      </c>
      <c r="D3080" t="s">
        <v>154</v>
      </c>
      <c r="G3080">
        <v>-17.628222000000001</v>
      </c>
      <c r="H3080">
        <v>145.512946</v>
      </c>
      <c r="I3080">
        <v>970</v>
      </c>
      <c r="J3080" t="s">
        <v>40</v>
      </c>
      <c r="K3080" s="1">
        <v>39522</v>
      </c>
      <c r="L3080" t="s">
        <v>155</v>
      </c>
      <c r="M3080" t="s">
        <v>156</v>
      </c>
      <c r="N3080" t="s">
        <v>24</v>
      </c>
      <c r="O3080" t="s">
        <v>15</v>
      </c>
      <c r="P3080" t="s">
        <v>26</v>
      </c>
      <c r="Q3080">
        <v>2</v>
      </c>
      <c r="R3080">
        <v>56.8</v>
      </c>
      <c r="S3080">
        <f t="shared" si="158"/>
        <v>55100</v>
      </c>
      <c r="T3080">
        <v>28000</v>
      </c>
      <c r="U3080">
        <f t="shared" si="159"/>
        <v>1.9678571428571427</v>
      </c>
      <c r="V3080">
        <v>359</v>
      </c>
      <c r="W3080">
        <v>352</v>
      </c>
    </row>
    <row r="3081" spans="1:23" hidden="1" x14ac:dyDescent="0.2">
      <c r="A3081">
        <v>56</v>
      </c>
      <c r="B3081" t="s">
        <v>131</v>
      </c>
      <c r="C3081" t="s">
        <v>132</v>
      </c>
      <c r="D3081" t="s">
        <v>154</v>
      </c>
      <c r="G3081">
        <v>-17.628222000000001</v>
      </c>
      <c r="H3081">
        <v>145.512946</v>
      </c>
      <c r="I3081">
        <v>970</v>
      </c>
      <c r="J3081" t="s">
        <v>40</v>
      </c>
      <c r="K3081" s="1">
        <v>39522</v>
      </c>
      <c r="L3081" t="s">
        <v>155</v>
      </c>
      <c r="M3081" t="s">
        <v>156</v>
      </c>
      <c r="N3081" t="s">
        <v>24</v>
      </c>
      <c r="O3081" t="s">
        <v>15</v>
      </c>
      <c r="P3081" t="s">
        <v>26</v>
      </c>
      <c r="Q3081">
        <v>3</v>
      </c>
      <c r="R3081">
        <v>40.71</v>
      </c>
      <c r="S3081">
        <f t="shared" si="158"/>
        <v>55100</v>
      </c>
      <c r="T3081">
        <v>28000</v>
      </c>
      <c r="U3081">
        <f t="shared" si="159"/>
        <v>1.9678571428571427</v>
      </c>
      <c r="V3081">
        <v>359</v>
      </c>
      <c r="W3081">
        <v>352</v>
      </c>
    </row>
    <row r="3082" spans="1:23" hidden="1" x14ac:dyDescent="0.2">
      <c r="A3082">
        <v>56</v>
      </c>
      <c r="B3082" t="s">
        <v>131</v>
      </c>
      <c r="C3082" t="s">
        <v>132</v>
      </c>
      <c r="D3082" t="s">
        <v>154</v>
      </c>
      <c r="G3082">
        <v>-17.628222000000001</v>
      </c>
      <c r="H3082">
        <v>145.512946</v>
      </c>
      <c r="I3082">
        <v>970</v>
      </c>
      <c r="J3082" t="s">
        <v>40</v>
      </c>
      <c r="K3082" s="1">
        <v>39522</v>
      </c>
      <c r="L3082" t="s">
        <v>155</v>
      </c>
      <c r="M3082" t="s">
        <v>156</v>
      </c>
      <c r="N3082" t="s">
        <v>24</v>
      </c>
      <c r="O3082" t="s">
        <v>15</v>
      </c>
      <c r="P3082" t="s">
        <v>26</v>
      </c>
      <c r="Q3082">
        <v>4</v>
      </c>
      <c r="R3082">
        <v>46.87</v>
      </c>
      <c r="S3082">
        <f t="shared" si="158"/>
        <v>55100</v>
      </c>
      <c r="T3082">
        <v>28000</v>
      </c>
      <c r="U3082">
        <f t="shared" si="159"/>
        <v>1.9678571428571427</v>
      </c>
      <c r="V3082">
        <v>359</v>
      </c>
      <c r="W3082">
        <v>352</v>
      </c>
    </row>
    <row r="3083" spans="1:23" hidden="1" x14ac:dyDescent="0.2">
      <c r="A3083">
        <v>56</v>
      </c>
      <c r="B3083" t="s">
        <v>131</v>
      </c>
      <c r="C3083" t="s">
        <v>132</v>
      </c>
      <c r="D3083" t="s">
        <v>154</v>
      </c>
      <c r="G3083">
        <v>-17.628222000000001</v>
      </c>
      <c r="H3083">
        <v>145.512946</v>
      </c>
      <c r="I3083">
        <v>970</v>
      </c>
      <c r="J3083" t="s">
        <v>40</v>
      </c>
      <c r="K3083" s="1">
        <v>39522</v>
      </c>
      <c r="L3083" t="s">
        <v>155</v>
      </c>
      <c r="M3083" t="s">
        <v>156</v>
      </c>
      <c r="N3083" t="s">
        <v>24</v>
      </c>
      <c r="O3083" t="s">
        <v>15</v>
      </c>
      <c r="P3083" t="s">
        <v>26</v>
      </c>
      <c r="Q3083">
        <v>5</v>
      </c>
      <c r="R3083">
        <v>36.22</v>
      </c>
      <c r="S3083">
        <f t="shared" si="158"/>
        <v>55100</v>
      </c>
      <c r="T3083">
        <v>28000</v>
      </c>
      <c r="U3083">
        <f t="shared" si="159"/>
        <v>1.9678571428571427</v>
      </c>
      <c r="V3083">
        <v>359</v>
      </c>
      <c r="W3083">
        <v>352</v>
      </c>
    </row>
    <row r="3084" spans="1:23" hidden="1" x14ac:dyDescent="0.2">
      <c r="A3084">
        <v>56</v>
      </c>
      <c r="B3084" t="s">
        <v>131</v>
      </c>
      <c r="C3084" t="s">
        <v>132</v>
      </c>
      <c r="D3084" t="s">
        <v>154</v>
      </c>
      <c r="G3084">
        <v>-17.628222000000001</v>
      </c>
      <c r="H3084">
        <v>145.512946</v>
      </c>
      <c r="I3084">
        <v>970</v>
      </c>
      <c r="J3084" t="s">
        <v>40</v>
      </c>
      <c r="K3084" s="1">
        <v>39522</v>
      </c>
      <c r="L3084" t="s">
        <v>155</v>
      </c>
      <c r="M3084" t="s">
        <v>156</v>
      </c>
      <c r="N3084" t="s">
        <v>24</v>
      </c>
      <c r="O3084" t="s">
        <v>15</v>
      </c>
      <c r="P3084" t="s">
        <v>26</v>
      </c>
      <c r="Q3084">
        <v>6</v>
      </c>
      <c r="R3084">
        <v>48.47</v>
      </c>
      <c r="S3084">
        <f t="shared" si="158"/>
        <v>55100</v>
      </c>
      <c r="T3084">
        <v>28000</v>
      </c>
      <c r="U3084">
        <f t="shared" si="159"/>
        <v>1.9678571428571427</v>
      </c>
      <c r="V3084">
        <v>359</v>
      </c>
      <c r="W3084">
        <v>352</v>
      </c>
    </row>
    <row r="3085" spans="1:23" hidden="1" x14ac:dyDescent="0.2">
      <c r="A3085">
        <v>56</v>
      </c>
      <c r="B3085" t="s">
        <v>131</v>
      </c>
      <c r="C3085" t="s">
        <v>132</v>
      </c>
      <c r="D3085" t="s">
        <v>154</v>
      </c>
      <c r="G3085">
        <v>-17.628222000000001</v>
      </c>
      <c r="H3085">
        <v>145.512946</v>
      </c>
      <c r="I3085">
        <v>970</v>
      </c>
      <c r="J3085" t="s">
        <v>40</v>
      </c>
      <c r="K3085" s="1">
        <v>39522</v>
      </c>
      <c r="L3085" t="s">
        <v>155</v>
      </c>
      <c r="M3085" t="s">
        <v>156</v>
      </c>
      <c r="N3085" t="s">
        <v>24</v>
      </c>
      <c r="O3085" t="s">
        <v>15</v>
      </c>
      <c r="P3085" t="s">
        <v>26</v>
      </c>
      <c r="Q3085">
        <v>7</v>
      </c>
      <c r="R3085">
        <v>56.05</v>
      </c>
      <c r="S3085">
        <f t="shared" si="158"/>
        <v>55100</v>
      </c>
      <c r="T3085">
        <v>28000</v>
      </c>
      <c r="U3085">
        <f t="shared" si="159"/>
        <v>1.9678571428571427</v>
      </c>
      <c r="V3085">
        <v>359</v>
      </c>
      <c r="W3085">
        <v>352</v>
      </c>
    </row>
    <row r="3086" spans="1:23" hidden="1" x14ac:dyDescent="0.2">
      <c r="A3086">
        <v>56</v>
      </c>
      <c r="B3086" t="s">
        <v>131</v>
      </c>
      <c r="C3086" t="s">
        <v>132</v>
      </c>
      <c r="D3086" t="s">
        <v>154</v>
      </c>
      <c r="G3086">
        <v>-17.628222000000001</v>
      </c>
      <c r="H3086">
        <v>145.512946</v>
      </c>
      <c r="I3086">
        <v>970</v>
      </c>
      <c r="J3086" t="s">
        <v>40</v>
      </c>
      <c r="K3086" s="1">
        <v>39522</v>
      </c>
      <c r="L3086" t="s">
        <v>155</v>
      </c>
      <c r="M3086" t="s">
        <v>156</v>
      </c>
      <c r="N3086" t="s">
        <v>24</v>
      </c>
      <c r="O3086" t="s">
        <v>15</v>
      </c>
      <c r="P3086" t="s">
        <v>26</v>
      </c>
      <c r="Q3086">
        <v>8</v>
      </c>
      <c r="R3086">
        <v>38.65</v>
      </c>
      <c r="S3086">
        <f t="shared" si="158"/>
        <v>55100</v>
      </c>
      <c r="T3086">
        <v>28000</v>
      </c>
      <c r="U3086">
        <f t="shared" si="159"/>
        <v>1.9678571428571427</v>
      </c>
      <c r="V3086">
        <v>359</v>
      </c>
      <c r="W3086">
        <v>352</v>
      </c>
    </row>
    <row r="3087" spans="1:23" hidden="1" x14ac:dyDescent="0.2">
      <c r="A3087">
        <v>56</v>
      </c>
      <c r="B3087" t="s">
        <v>131</v>
      </c>
      <c r="C3087" t="s">
        <v>132</v>
      </c>
      <c r="D3087" t="s">
        <v>154</v>
      </c>
      <c r="G3087">
        <v>-17.628222000000001</v>
      </c>
      <c r="H3087">
        <v>145.512946</v>
      </c>
      <c r="I3087">
        <v>970</v>
      </c>
      <c r="J3087" t="s">
        <v>40</v>
      </c>
      <c r="K3087" s="1">
        <v>39522</v>
      </c>
      <c r="L3087" t="s">
        <v>155</v>
      </c>
      <c r="M3087" t="s">
        <v>156</v>
      </c>
      <c r="N3087" t="s">
        <v>24</v>
      </c>
      <c r="O3087" t="s">
        <v>15</v>
      </c>
      <c r="P3087" t="s">
        <v>26</v>
      </c>
      <c r="Q3087">
        <v>9</v>
      </c>
      <c r="R3087">
        <v>36.409999999999997</v>
      </c>
      <c r="S3087">
        <f t="shared" si="158"/>
        <v>55100</v>
      </c>
      <c r="T3087">
        <v>28000</v>
      </c>
      <c r="U3087">
        <f t="shared" si="159"/>
        <v>1.9678571428571427</v>
      </c>
      <c r="V3087">
        <v>359</v>
      </c>
      <c r="W3087">
        <v>352</v>
      </c>
    </row>
    <row r="3088" spans="1:23" hidden="1" x14ac:dyDescent="0.2">
      <c r="A3088">
        <v>56</v>
      </c>
      <c r="B3088" t="s">
        <v>131</v>
      </c>
      <c r="C3088" t="s">
        <v>132</v>
      </c>
      <c r="D3088" t="s">
        <v>154</v>
      </c>
      <c r="G3088">
        <v>-17.628222000000001</v>
      </c>
      <c r="H3088">
        <v>145.512946</v>
      </c>
      <c r="I3088">
        <v>970</v>
      </c>
      <c r="J3088" t="s">
        <v>40</v>
      </c>
      <c r="K3088" s="1">
        <v>39522</v>
      </c>
      <c r="L3088" t="s">
        <v>155</v>
      </c>
      <c r="M3088" t="s">
        <v>156</v>
      </c>
      <c r="N3088" t="s">
        <v>24</v>
      </c>
      <c r="O3088" t="s">
        <v>15</v>
      </c>
      <c r="P3088" t="s">
        <v>26</v>
      </c>
      <c r="Q3088">
        <v>10</v>
      </c>
      <c r="R3088">
        <v>35.340000000000003</v>
      </c>
      <c r="S3088">
        <f t="shared" si="158"/>
        <v>55100</v>
      </c>
      <c r="T3088">
        <v>28000</v>
      </c>
      <c r="U3088">
        <f t="shared" si="159"/>
        <v>1.9678571428571427</v>
      </c>
      <c r="V3088">
        <v>359</v>
      </c>
      <c r="W3088">
        <v>352</v>
      </c>
    </row>
    <row r="3089" spans="1:23" x14ac:dyDescent="0.2">
      <c r="A3089">
        <v>56</v>
      </c>
      <c r="B3089" t="s">
        <v>131</v>
      </c>
      <c r="C3089" t="s">
        <v>132</v>
      </c>
      <c r="D3089" t="s">
        <v>154</v>
      </c>
      <c r="G3089">
        <v>-17.628222000000001</v>
      </c>
      <c r="H3089">
        <v>145.512946</v>
      </c>
      <c r="I3089">
        <v>970</v>
      </c>
      <c r="J3089" t="s">
        <v>40</v>
      </c>
      <c r="K3089" s="1">
        <v>39522</v>
      </c>
      <c r="L3089" t="s">
        <v>155</v>
      </c>
      <c r="M3089" t="s">
        <v>156</v>
      </c>
      <c r="N3089" t="s">
        <v>24</v>
      </c>
      <c r="O3089" t="s">
        <v>15</v>
      </c>
      <c r="P3089" t="s">
        <v>27</v>
      </c>
      <c r="Q3089">
        <v>1</v>
      </c>
      <c r="R3089">
        <v>40.46</v>
      </c>
      <c r="S3089">
        <f t="shared" si="158"/>
        <v>55100</v>
      </c>
      <c r="T3089">
        <v>28000</v>
      </c>
      <c r="U3089">
        <f t="shared" si="159"/>
        <v>1.9678571428571427</v>
      </c>
      <c r="V3089">
        <v>359</v>
      </c>
      <c r="W3089">
        <v>352</v>
      </c>
    </row>
    <row r="3090" spans="1:23" x14ac:dyDescent="0.2">
      <c r="A3090">
        <v>56</v>
      </c>
      <c r="B3090" t="s">
        <v>131</v>
      </c>
      <c r="C3090" t="s">
        <v>132</v>
      </c>
      <c r="D3090" t="s">
        <v>154</v>
      </c>
      <c r="G3090">
        <v>-17.628222000000001</v>
      </c>
      <c r="H3090">
        <v>145.512946</v>
      </c>
      <c r="I3090">
        <v>970</v>
      </c>
      <c r="J3090" t="s">
        <v>40</v>
      </c>
      <c r="K3090" s="1">
        <v>39522</v>
      </c>
      <c r="L3090" t="s">
        <v>155</v>
      </c>
      <c r="M3090" t="s">
        <v>156</v>
      </c>
      <c r="N3090" t="s">
        <v>24</v>
      </c>
      <c r="O3090" t="s">
        <v>15</v>
      </c>
      <c r="P3090" t="s">
        <v>27</v>
      </c>
      <c r="Q3090">
        <v>2</v>
      </c>
      <c r="R3090">
        <v>23.2</v>
      </c>
      <c r="S3090">
        <f t="shared" si="158"/>
        <v>55100</v>
      </c>
      <c r="T3090">
        <v>28000</v>
      </c>
      <c r="U3090">
        <f t="shared" si="159"/>
        <v>1.9678571428571427</v>
      </c>
      <c r="V3090">
        <v>359</v>
      </c>
      <c r="W3090">
        <v>352</v>
      </c>
    </row>
    <row r="3091" spans="1:23" x14ac:dyDescent="0.2">
      <c r="A3091">
        <v>56</v>
      </c>
      <c r="B3091" t="s">
        <v>131</v>
      </c>
      <c r="C3091" t="s">
        <v>132</v>
      </c>
      <c r="D3091" t="s">
        <v>154</v>
      </c>
      <c r="G3091">
        <v>-17.628222000000001</v>
      </c>
      <c r="H3091">
        <v>145.512946</v>
      </c>
      <c r="I3091">
        <v>970</v>
      </c>
      <c r="J3091" t="s">
        <v>40</v>
      </c>
      <c r="K3091" s="1">
        <v>39522</v>
      </c>
      <c r="L3091" t="s">
        <v>155</v>
      </c>
      <c r="M3091" t="s">
        <v>156</v>
      </c>
      <c r="N3091" t="s">
        <v>24</v>
      </c>
      <c r="O3091" t="s">
        <v>15</v>
      </c>
      <c r="P3091" t="s">
        <v>27</v>
      </c>
      <c r="Q3091">
        <v>3</v>
      </c>
      <c r="R3091">
        <v>26.23</v>
      </c>
      <c r="S3091">
        <f t="shared" si="158"/>
        <v>55100</v>
      </c>
      <c r="T3091">
        <v>28000</v>
      </c>
      <c r="U3091">
        <f t="shared" si="159"/>
        <v>1.9678571428571427</v>
      </c>
      <c r="V3091">
        <v>359</v>
      </c>
      <c r="W3091">
        <v>352</v>
      </c>
    </row>
    <row r="3092" spans="1:23" x14ac:dyDescent="0.2">
      <c r="A3092">
        <v>56</v>
      </c>
      <c r="B3092" t="s">
        <v>131</v>
      </c>
      <c r="C3092" t="s">
        <v>132</v>
      </c>
      <c r="D3092" t="s">
        <v>154</v>
      </c>
      <c r="G3092">
        <v>-17.628222000000001</v>
      </c>
      <c r="H3092">
        <v>145.512946</v>
      </c>
      <c r="I3092">
        <v>970</v>
      </c>
      <c r="J3092" t="s">
        <v>40</v>
      </c>
      <c r="K3092" s="1">
        <v>39522</v>
      </c>
      <c r="L3092" t="s">
        <v>155</v>
      </c>
      <c r="M3092" t="s">
        <v>156</v>
      </c>
      <c r="N3092" t="s">
        <v>24</v>
      </c>
      <c r="O3092" t="s">
        <v>15</v>
      </c>
      <c r="P3092" t="s">
        <v>27</v>
      </c>
      <c r="Q3092">
        <v>4</v>
      </c>
      <c r="R3092">
        <v>31.4</v>
      </c>
      <c r="S3092">
        <f t="shared" si="158"/>
        <v>55100</v>
      </c>
      <c r="T3092">
        <v>28000</v>
      </c>
      <c r="U3092">
        <f t="shared" si="159"/>
        <v>1.9678571428571427</v>
      </c>
      <c r="V3092">
        <v>359</v>
      </c>
      <c r="W3092">
        <v>352</v>
      </c>
    </row>
    <row r="3093" spans="1:23" x14ac:dyDescent="0.2">
      <c r="A3093">
        <v>56</v>
      </c>
      <c r="B3093" t="s">
        <v>131</v>
      </c>
      <c r="C3093" t="s">
        <v>132</v>
      </c>
      <c r="D3093" t="s">
        <v>154</v>
      </c>
      <c r="G3093">
        <v>-17.628222000000001</v>
      </c>
      <c r="H3093">
        <v>145.512946</v>
      </c>
      <c r="I3093">
        <v>970</v>
      </c>
      <c r="J3093" t="s">
        <v>40</v>
      </c>
      <c r="K3093" s="1">
        <v>39522</v>
      </c>
      <c r="L3093" t="s">
        <v>155</v>
      </c>
      <c r="M3093" t="s">
        <v>156</v>
      </c>
      <c r="N3093" t="s">
        <v>24</v>
      </c>
      <c r="O3093" t="s">
        <v>15</v>
      </c>
      <c r="P3093" t="s">
        <v>27</v>
      </c>
      <c r="Q3093">
        <v>5</v>
      </c>
      <c r="R3093">
        <v>35.75</v>
      </c>
      <c r="S3093">
        <f t="shared" si="158"/>
        <v>55100</v>
      </c>
      <c r="T3093">
        <v>28000</v>
      </c>
      <c r="U3093">
        <f t="shared" si="159"/>
        <v>1.9678571428571427</v>
      </c>
      <c r="V3093">
        <v>359</v>
      </c>
      <c r="W3093">
        <v>352</v>
      </c>
    </row>
    <row r="3094" spans="1:23" x14ac:dyDescent="0.2">
      <c r="A3094">
        <v>56</v>
      </c>
      <c r="B3094" t="s">
        <v>131</v>
      </c>
      <c r="C3094" t="s">
        <v>132</v>
      </c>
      <c r="D3094" t="s">
        <v>154</v>
      </c>
      <c r="G3094">
        <v>-17.628222000000001</v>
      </c>
      <c r="H3094">
        <v>145.512946</v>
      </c>
      <c r="I3094">
        <v>970</v>
      </c>
      <c r="J3094" t="s">
        <v>40</v>
      </c>
      <c r="K3094" s="1">
        <v>39522</v>
      </c>
      <c r="L3094" t="s">
        <v>155</v>
      </c>
      <c r="M3094" t="s">
        <v>156</v>
      </c>
      <c r="N3094" t="s">
        <v>24</v>
      </c>
      <c r="O3094" t="s">
        <v>15</v>
      </c>
      <c r="P3094" t="s">
        <v>27</v>
      </c>
      <c r="Q3094">
        <v>6</v>
      </c>
      <c r="R3094">
        <v>24.7</v>
      </c>
      <c r="S3094">
        <f t="shared" si="158"/>
        <v>55100</v>
      </c>
      <c r="T3094">
        <v>28000</v>
      </c>
      <c r="U3094">
        <f t="shared" si="159"/>
        <v>1.9678571428571427</v>
      </c>
      <c r="V3094">
        <v>359</v>
      </c>
      <c r="W3094">
        <v>352</v>
      </c>
    </row>
    <row r="3095" spans="1:23" x14ac:dyDescent="0.2">
      <c r="A3095">
        <v>56</v>
      </c>
      <c r="B3095" t="s">
        <v>131</v>
      </c>
      <c r="C3095" t="s">
        <v>132</v>
      </c>
      <c r="D3095" t="s">
        <v>154</v>
      </c>
      <c r="G3095">
        <v>-17.628222000000001</v>
      </c>
      <c r="H3095">
        <v>145.512946</v>
      </c>
      <c r="I3095">
        <v>970</v>
      </c>
      <c r="J3095" t="s">
        <v>40</v>
      </c>
      <c r="K3095" s="1">
        <v>39522</v>
      </c>
      <c r="L3095" t="s">
        <v>155</v>
      </c>
      <c r="M3095" t="s">
        <v>156</v>
      </c>
      <c r="N3095" t="s">
        <v>24</v>
      </c>
      <c r="O3095" t="s">
        <v>15</v>
      </c>
      <c r="P3095" t="s">
        <v>27</v>
      </c>
      <c r="Q3095">
        <v>7</v>
      </c>
      <c r="R3095">
        <v>22.76</v>
      </c>
      <c r="S3095">
        <f t="shared" si="158"/>
        <v>55100</v>
      </c>
      <c r="T3095">
        <v>28000</v>
      </c>
      <c r="U3095">
        <f t="shared" si="159"/>
        <v>1.9678571428571427</v>
      </c>
      <c r="V3095">
        <v>359</v>
      </c>
      <c r="W3095">
        <v>352</v>
      </c>
    </row>
    <row r="3096" spans="1:23" x14ac:dyDescent="0.2">
      <c r="A3096">
        <v>56</v>
      </c>
      <c r="B3096" t="s">
        <v>131</v>
      </c>
      <c r="C3096" t="s">
        <v>132</v>
      </c>
      <c r="D3096" t="s">
        <v>154</v>
      </c>
      <c r="G3096">
        <v>-17.628222000000001</v>
      </c>
      <c r="H3096">
        <v>145.512946</v>
      </c>
      <c r="I3096">
        <v>970</v>
      </c>
      <c r="J3096" t="s">
        <v>40</v>
      </c>
      <c r="K3096" s="1">
        <v>39522</v>
      </c>
      <c r="L3096" t="s">
        <v>155</v>
      </c>
      <c r="M3096" t="s">
        <v>156</v>
      </c>
      <c r="N3096" t="s">
        <v>24</v>
      </c>
      <c r="O3096" t="s">
        <v>15</v>
      </c>
      <c r="P3096" t="s">
        <v>27</v>
      </c>
      <c r="Q3096">
        <v>8</v>
      </c>
      <c r="R3096">
        <v>25.77</v>
      </c>
      <c r="S3096">
        <f t="shared" si="158"/>
        <v>55100</v>
      </c>
      <c r="T3096">
        <v>28000</v>
      </c>
      <c r="U3096">
        <f t="shared" si="159"/>
        <v>1.9678571428571427</v>
      </c>
      <c r="V3096">
        <v>359</v>
      </c>
      <c r="W3096">
        <v>352</v>
      </c>
    </row>
    <row r="3097" spans="1:23" x14ac:dyDescent="0.2">
      <c r="A3097">
        <v>56</v>
      </c>
      <c r="B3097" t="s">
        <v>131</v>
      </c>
      <c r="C3097" t="s">
        <v>132</v>
      </c>
      <c r="D3097" t="s">
        <v>154</v>
      </c>
      <c r="G3097">
        <v>-17.628222000000001</v>
      </c>
      <c r="H3097">
        <v>145.512946</v>
      </c>
      <c r="I3097">
        <v>970</v>
      </c>
      <c r="J3097" t="s">
        <v>40</v>
      </c>
      <c r="K3097" s="1">
        <v>39522</v>
      </c>
      <c r="L3097" t="s">
        <v>155</v>
      </c>
      <c r="M3097" t="s">
        <v>156</v>
      </c>
      <c r="N3097" t="s">
        <v>24</v>
      </c>
      <c r="O3097" t="s">
        <v>15</v>
      </c>
      <c r="P3097" t="s">
        <v>27</v>
      </c>
      <c r="Q3097">
        <v>9</v>
      </c>
      <c r="R3097">
        <v>27.05</v>
      </c>
      <c r="S3097">
        <f t="shared" si="158"/>
        <v>55100</v>
      </c>
      <c r="T3097">
        <v>28000</v>
      </c>
      <c r="U3097">
        <f t="shared" si="159"/>
        <v>1.9678571428571427</v>
      </c>
      <c r="V3097">
        <v>359</v>
      </c>
      <c r="W3097">
        <v>352</v>
      </c>
    </row>
    <row r="3098" spans="1:23" x14ac:dyDescent="0.2">
      <c r="A3098">
        <v>56</v>
      </c>
      <c r="B3098" t="s">
        <v>131</v>
      </c>
      <c r="C3098" t="s">
        <v>132</v>
      </c>
      <c r="D3098" t="s">
        <v>154</v>
      </c>
      <c r="G3098">
        <v>-17.628222000000001</v>
      </c>
      <c r="H3098">
        <v>145.512946</v>
      </c>
      <c r="I3098">
        <v>970</v>
      </c>
      <c r="J3098" t="s">
        <v>40</v>
      </c>
      <c r="K3098" s="1">
        <v>39522</v>
      </c>
      <c r="L3098" t="s">
        <v>155</v>
      </c>
      <c r="M3098" t="s">
        <v>156</v>
      </c>
      <c r="N3098" t="s">
        <v>24</v>
      </c>
      <c r="O3098" t="s">
        <v>15</v>
      </c>
      <c r="P3098" t="s">
        <v>27</v>
      </c>
      <c r="Q3098">
        <v>10</v>
      </c>
      <c r="R3098">
        <v>28.85</v>
      </c>
      <c r="S3098">
        <f t="shared" si="158"/>
        <v>55100</v>
      </c>
      <c r="T3098">
        <v>28000</v>
      </c>
      <c r="U3098">
        <f t="shared" si="159"/>
        <v>1.9678571428571427</v>
      </c>
      <c r="V3098">
        <v>359</v>
      </c>
      <c r="W3098">
        <v>352</v>
      </c>
    </row>
    <row r="3099" spans="1:23" x14ac:dyDescent="0.2">
      <c r="A3099">
        <v>56</v>
      </c>
      <c r="B3099" t="s">
        <v>131</v>
      </c>
      <c r="C3099" t="s">
        <v>132</v>
      </c>
      <c r="D3099" t="s">
        <v>154</v>
      </c>
      <c r="G3099">
        <v>-17.628222000000001</v>
      </c>
      <c r="H3099">
        <v>145.512946</v>
      </c>
      <c r="I3099">
        <v>970</v>
      </c>
      <c r="J3099" t="s">
        <v>40</v>
      </c>
      <c r="K3099" s="1">
        <v>39522</v>
      </c>
      <c r="L3099" t="s">
        <v>155</v>
      </c>
      <c r="M3099" t="s">
        <v>156</v>
      </c>
      <c r="N3099" t="s">
        <v>24</v>
      </c>
      <c r="O3099" t="s">
        <v>18</v>
      </c>
      <c r="P3099" t="s">
        <v>27</v>
      </c>
      <c r="Q3099">
        <v>1</v>
      </c>
      <c r="R3099">
        <v>16.420000000000002</v>
      </c>
      <c r="S3099">
        <f t="shared" si="158"/>
        <v>55100</v>
      </c>
      <c r="T3099">
        <v>28000</v>
      </c>
      <c r="U3099">
        <f t="shared" si="159"/>
        <v>1.9678571428571427</v>
      </c>
      <c r="V3099">
        <v>359</v>
      </c>
      <c r="W3099">
        <v>352</v>
      </c>
    </row>
    <row r="3100" spans="1:23" x14ac:dyDescent="0.2">
      <c r="A3100">
        <v>56</v>
      </c>
      <c r="B3100" t="s">
        <v>131</v>
      </c>
      <c r="C3100" t="s">
        <v>132</v>
      </c>
      <c r="D3100" t="s">
        <v>154</v>
      </c>
      <c r="G3100">
        <v>-17.628222000000001</v>
      </c>
      <c r="H3100">
        <v>145.512946</v>
      </c>
      <c r="I3100">
        <v>970</v>
      </c>
      <c r="J3100" t="s">
        <v>40</v>
      </c>
      <c r="K3100" s="1">
        <v>39522</v>
      </c>
      <c r="L3100" t="s">
        <v>155</v>
      </c>
      <c r="M3100" t="s">
        <v>156</v>
      </c>
      <c r="N3100" t="s">
        <v>24</v>
      </c>
      <c r="O3100" t="s">
        <v>18</v>
      </c>
      <c r="P3100" t="s">
        <v>27</v>
      </c>
      <c r="Q3100">
        <v>2</v>
      </c>
      <c r="R3100">
        <v>14.34</v>
      </c>
      <c r="S3100">
        <f t="shared" si="158"/>
        <v>55100</v>
      </c>
      <c r="T3100">
        <v>28000</v>
      </c>
      <c r="U3100">
        <f t="shared" si="159"/>
        <v>1.9678571428571427</v>
      </c>
      <c r="V3100">
        <v>359</v>
      </c>
      <c r="W3100">
        <v>352</v>
      </c>
    </row>
    <row r="3101" spans="1:23" x14ac:dyDescent="0.2">
      <c r="A3101">
        <v>56</v>
      </c>
      <c r="B3101" t="s">
        <v>131</v>
      </c>
      <c r="C3101" t="s">
        <v>132</v>
      </c>
      <c r="D3101" t="s">
        <v>154</v>
      </c>
      <c r="G3101">
        <v>-17.628222000000001</v>
      </c>
      <c r="H3101">
        <v>145.512946</v>
      </c>
      <c r="I3101">
        <v>970</v>
      </c>
      <c r="J3101" t="s">
        <v>40</v>
      </c>
      <c r="K3101" s="1">
        <v>39522</v>
      </c>
      <c r="L3101" t="s">
        <v>155</v>
      </c>
      <c r="M3101" t="s">
        <v>156</v>
      </c>
      <c r="N3101" t="s">
        <v>24</v>
      </c>
      <c r="O3101" t="s">
        <v>18</v>
      </c>
      <c r="P3101" t="s">
        <v>27</v>
      </c>
      <c r="Q3101">
        <v>3</v>
      </c>
      <c r="R3101">
        <v>13.28</v>
      </c>
      <c r="S3101">
        <f t="shared" si="158"/>
        <v>55100</v>
      </c>
      <c r="T3101">
        <v>28000</v>
      </c>
      <c r="U3101">
        <f t="shared" si="159"/>
        <v>1.9678571428571427</v>
      </c>
      <c r="V3101">
        <v>359</v>
      </c>
      <c r="W3101">
        <v>352</v>
      </c>
    </row>
    <row r="3102" spans="1:23" x14ac:dyDescent="0.2">
      <c r="A3102">
        <v>56</v>
      </c>
      <c r="B3102" t="s">
        <v>131</v>
      </c>
      <c r="C3102" t="s">
        <v>132</v>
      </c>
      <c r="D3102" t="s">
        <v>154</v>
      </c>
      <c r="G3102">
        <v>-17.628222000000001</v>
      </c>
      <c r="H3102">
        <v>145.512946</v>
      </c>
      <c r="I3102">
        <v>970</v>
      </c>
      <c r="J3102" t="s">
        <v>40</v>
      </c>
      <c r="K3102" s="1">
        <v>39522</v>
      </c>
      <c r="L3102" t="s">
        <v>155</v>
      </c>
      <c r="M3102" t="s">
        <v>156</v>
      </c>
      <c r="N3102" t="s">
        <v>24</v>
      </c>
      <c r="O3102" t="s">
        <v>18</v>
      </c>
      <c r="P3102" t="s">
        <v>27</v>
      </c>
      <c r="Q3102">
        <v>4</v>
      </c>
      <c r="R3102">
        <v>14.36</v>
      </c>
      <c r="S3102">
        <f t="shared" si="158"/>
        <v>55100</v>
      </c>
      <c r="T3102">
        <v>28000</v>
      </c>
      <c r="U3102">
        <f t="shared" si="159"/>
        <v>1.9678571428571427</v>
      </c>
      <c r="V3102">
        <v>359</v>
      </c>
      <c r="W3102">
        <v>352</v>
      </c>
    </row>
    <row r="3103" spans="1:23" x14ac:dyDescent="0.2">
      <c r="A3103">
        <v>56</v>
      </c>
      <c r="B3103" t="s">
        <v>131</v>
      </c>
      <c r="C3103" t="s">
        <v>132</v>
      </c>
      <c r="D3103" t="s">
        <v>154</v>
      </c>
      <c r="G3103">
        <v>-17.628222000000001</v>
      </c>
      <c r="H3103">
        <v>145.512946</v>
      </c>
      <c r="I3103">
        <v>970</v>
      </c>
      <c r="J3103" t="s">
        <v>40</v>
      </c>
      <c r="K3103" s="1">
        <v>39522</v>
      </c>
      <c r="L3103" t="s">
        <v>155</v>
      </c>
      <c r="M3103" t="s">
        <v>156</v>
      </c>
      <c r="N3103" t="s">
        <v>24</v>
      </c>
      <c r="O3103" t="s">
        <v>18</v>
      </c>
      <c r="P3103" t="s">
        <v>27</v>
      </c>
      <c r="Q3103">
        <v>5</v>
      </c>
      <c r="R3103">
        <v>15.4</v>
      </c>
      <c r="S3103">
        <f t="shared" si="158"/>
        <v>55100</v>
      </c>
      <c r="T3103">
        <v>28000</v>
      </c>
      <c r="U3103">
        <f t="shared" si="159"/>
        <v>1.9678571428571427</v>
      </c>
      <c r="V3103">
        <v>359</v>
      </c>
      <c r="W3103">
        <v>352</v>
      </c>
    </row>
    <row r="3104" spans="1:23" x14ac:dyDescent="0.2">
      <c r="A3104">
        <v>56</v>
      </c>
      <c r="B3104" t="s">
        <v>131</v>
      </c>
      <c r="C3104" t="s">
        <v>132</v>
      </c>
      <c r="D3104" t="s">
        <v>154</v>
      </c>
      <c r="G3104">
        <v>-17.628222000000001</v>
      </c>
      <c r="H3104">
        <v>145.512946</v>
      </c>
      <c r="I3104">
        <v>970</v>
      </c>
      <c r="J3104" t="s">
        <v>40</v>
      </c>
      <c r="K3104" s="1">
        <v>39522</v>
      </c>
      <c r="L3104" t="s">
        <v>155</v>
      </c>
      <c r="M3104" t="s">
        <v>156</v>
      </c>
      <c r="N3104" t="s">
        <v>24</v>
      </c>
      <c r="O3104" t="s">
        <v>18</v>
      </c>
      <c r="P3104" t="s">
        <v>27</v>
      </c>
      <c r="Q3104">
        <v>6</v>
      </c>
      <c r="R3104">
        <v>12.98</v>
      </c>
      <c r="S3104">
        <f t="shared" si="158"/>
        <v>55100</v>
      </c>
      <c r="T3104">
        <v>28000</v>
      </c>
      <c r="U3104">
        <f t="shared" si="159"/>
        <v>1.9678571428571427</v>
      </c>
      <c r="V3104">
        <v>359</v>
      </c>
      <c r="W3104">
        <v>352</v>
      </c>
    </row>
    <row r="3105" spans="1:23" x14ac:dyDescent="0.2">
      <c r="A3105">
        <v>56</v>
      </c>
      <c r="B3105" t="s">
        <v>131</v>
      </c>
      <c r="C3105" t="s">
        <v>132</v>
      </c>
      <c r="D3105" t="s">
        <v>154</v>
      </c>
      <c r="G3105">
        <v>-17.628222000000001</v>
      </c>
      <c r="H3105">
        <v>145.512946</v>
      </c>
      <c r="I3105">
        <v>970</v>
      </c>
      <c r="J3105" t="s">
        <v>40</v>
      </c>
      <c r="K3105" s="1">
        <v>39522</v>
      </c>
      <c r="L3105" t="s">
        <v>155</v>
      </c>
      <c r="M3105" t="s">
        <v>156</v>
      </c>
      <c r="N3105" t="s">
        <v>24</v>
      </c>
      <c r="O3105" t="s">
        <v>18</v>
      </c>
      <c r="P3105" t="s">
        <v>27</v>
      </c>
      <c r="Q3105">
        <v>7</v>
      </c>
      <c r="R3105">
        <v>12.56</v>
      </c>
      <c r="S3105">
        <f t="shared" si="158"/>
        <v>55100</v>
      </c>
      <c r="T3105">
        <v>28000</v>
      </c>
      <c r="U3105">
        <f t="shared" si="159"/>
        <v>1.9678571428571427</v>
      </c>
      <c r="V3105">
        <v>359</v>
      </c>
      <c r="W3105">
        <v>352</v>
      </c>
    </row>
    <row r="3106" spans="1:23" x14ac:dyDescent="0.2">
      <c r="A3106">
        <v>56</v>
      </c>
      <c r="B3106" t="s">
        <v>131</v>
      </c>
      <c r="C3106" t="s">
        <v>132</v>
      </c>
      <c r="D3106" t="s">
        <v>154</v>
      </c>
      <c r="G3106">
        <v>-17.628222000000001</v>
      </c>
      <c r="H3106">
        <v>145.512946</v>
      </c>
      <c r="I3106">
        <v>970</v>
      </c>
      <c r="J3106" t="s">
        <v>40</v>
      </c>
      <c r="K3106" s="1">
        <v>39522</v>
      </c>
      <c r="L3106" t="s">
        <v>155</v>
      </c>
      <c r="M3106" t="s">
        <v>156</v>
      </c>
      <c r="N3106" t="s">
        <v>24</v>
      </c>
      <c r="O3106" t="s">
        <v>18</v>
      </c>
      <c r="P3106" t="s">
        <v>27</v>
      </c>
      <c r="Q3106">
        <v>8</v>
      </c>
      <c r="R3106">
        <v>14.77</v>
      </c>
      <c r="S3106">
        <f t="shared" si="158"/>
        <v>55100</v>
      </c>
      <c r="T3106">
        <v>28000</v>
      </c>
      <c r="U3106">
        <f t="shared" si="159"/>
        <v>1.9678571428571427</v>
      </c>
      <c r="V3106">
        <v>359</v>
      </c>
      <c r="W3106">
        <v>352</v>
      </c>
    </row>
    <row r="3107" spans="1:23" x14ac:dyDescent="0.2">
      <c r="A3107">
        <v>56</v>
      </c>
      <c r="B3107" t="s">
        <v>131</v>
      </c>
      <c r="C3107" t="s">
        <v>132</v>
      </c>
      <c r="D3107" t="s">
        <v>154</v>
      </c>
      <c r="G3107">
        <v>-17.628222000000001</v>
      </c>
      <c r="H3107">
        <v>145.512946</v>
      </c>
      <c r="I3107">
        <v>970</v>
      </c>
      <c r="J3107" t="s">
        <v>40</v>
      </c>
      <c r="K3107" s="1">
        <v>39522</v>
      </c>
      <c r="L3107" t="s">
        <v>155</v>
      </c>
      <c r="M3107" t="s">
        <v>156</v>
      </c>
      <c r="N3107" t="s">
        <v>24</v>
      </c>
      <c r="O3107" t="s">
        <v>18</v>
      </c>
      <c r="P3107" t="s">
        <v>27</v>
      </c>
      <c r="Q3107">
        <v>9</v>
      </c>
      <c r="R3107">
        <v>15.71</v>
      </c>
      <c r="S3107">
        <f t="shared" si="158"/>
        <v>55100</v>
      </c>
      <c r="T3107">
        <v>28000</v>
      </c>
      <c r="U3107">
        <f t="shared" si="159"/>
        <v>1.9678571428571427</v>
      </c>
      <c r="V3107">
        <v>359</v>
      </c>
      <c r="W3107">
        <v>352</v>
      </c>
    </row>
    <row r="3108" spans="1:23" x14ac:dyDescent="0.2">
      <c r="A3108">
        <v>56</v>
      </c>
      <c r="B3108" t="s">
        <v>131</v>
      </c>
      <c r="C3108" t="s">
        <v>132</v>
      </c>
      <c r="D3108" t="s">
        <v>154</v>
      </c>
      <c r="G3108">
        <v>-17.628222000000001</v>
      </c>
      <c r="H3108">
        <v>145.512946</v>
      </c>
      <c r="I3108">
        <v>970</v>
      </c>
      <c r="J3108" t="s">
        <v>40</v>
      </c>
      <c r="K3108" s="1">
        <v>39522</v>
      </c>
      <c r="L3108" t="s">
        <v>155</v>
      </c>
      <c r="M3108" t="s">
        <v>156</v>
      </c>
      <c r="N3108" t="s">
        <v>24</v>
      </c>
      <c r="O3108" t="s">
        <v>18</v>
      </c>
      <c r="P3108" t="s">
        <v>27</v>
      </c>
      <c r="Q3108">
        <v>10</v>
      </c>
      <c r="R3108">
        <v>14.13</v>
      </c>
      <c r="S3108">
        <f t="shared" si="158"/>
        <v>55100</v>
      </c>
      <c r="T3108">
        <v>28000</v>
      </c>
      <c r="U3108">
        <f t="shared" si="159"/>
        <v>1.9678571428571427</v>
      </c>
      <c r="V3108">
        <v>359</v>
      </c>
      <c r="W3108">
        <v>352</v>
      </c>
    </row>
    <row r="3109" spans="1:23" hidden="1" x14ac:dyDescent="0.2">
      <c r="A3109">
        <v>57</v>
      </c>
      <c r="B3109" t="s">
        <v>131</v>
      </c>
      <c r="C3109" t="s">
        <v>132</v>
      </c>
      <c r="D3109" t="s">
        <v>97</v>
      </c>
      <c r="E3109">
        <v>17.43</v>
      </c>
      <c r="F3109">
        <v>145.31</v>
      </c>
      <c r="G3109" s="2">
        <v>-17.716670000000001</v>
      </c>
      <c r="H3109" s="2">
        <v>145.51667</v>
      </c>
      <c r="I3109">
        <v>850</v>
      </c>
      <c r="J3109" t="s">
        <v>6</v>
      </c>
      <c r="K3109" s="1">
        <v>32336</v>
      </c>
      <c r="L3109" t="s">
        <v>157</v>
      </c>
      <c r="M3109" t="s">
        <v>51</v>
      </c>
      <c r="N3109" t="s">
        <v>14</v>
      </c>
      <c r="O3109" t="s">
        <v>15</v>
      </c>
      <c r="P3109" t="s">
        <v>27</v>
      </c>
      <c r="Q3109">
        <v>1</v>
      </c>
      <c r="R3109">
        <v>14.27</v>
      </c>
      <c r="S3109">
        <f>282*180</f>
        <v>50760</v>
      </c>
      <c r="T3109">
        <f>223*100</f>
        <v>22300</v>
      </c>
      <c r="U3109">
        <f>S3109/T3109</f>
        <v>2.2762331838565024</v>
      </c>
      <c r="V3109">
        <v>334</v>
      </c>
      <c r="W3109">
        <v>312</v>
      </c>
    </row>
    <row r="3110" spans="1:23" hidden="1" x14ac:dyDescent="0.2">
      <c r="A3110">
        <v>57</v>
      </c>
      <c r="B3110" t="s">
        <v>131</v>
      </c>
      <c r="C3110" t="s">
        <v>132</v>
      </c>
      <c r="D3110" t="s">
        <v>97</v>
      </c>
      <c r="E3110">
        <v>17.43</v>
      </c>
      <c r="F3110">
        <v>145.31</v>
      </c>
      <c r="G3110" s="2">
        <v>-17.716670000000001</v>
      </c>
      <c r="H3110" s="2">
        <v>145.51667</v>
      </c>
      <c r="I3110">
        <v>850</v>
      </c>
      <c r="J3110" t="s">
        <v>6</v>
      </c>
      <c r="K3110" s="1">
        <v>32336</v>
      </c>
      <c r="L3110" t="s">
        <v>157</v>
      </c>
      <c r="M3110" t="s">
        <v>51</v>
      </c>
      <c r="N3110" t="s">
        <v>14</v>
      </c>
      <c r="O3110" t="s">
        <v>15</v>
      </c>
      <c r="P3110" t="s">
        <v>27</v>
      </c>
      <c r="Q3110">
        <v>2</v>
      </c>
      <c r="R3110">
        <v>20.29</v>
      </c>
      <c r="S3110">
        <f t="shared" ref="S3110:S3162" si="160">282*180</f>
        <v>50760</v>
      </c>
      <c r="T3110">
        <f t="shared" ref="T3110:T3162" si="161">223*100</f>
        <v>22300</v>
      </c>
      <c r="U3110">
        <f t="shared" ref="U3110:U3163" si="162">S3110/T3110</f>
        <v>2.2762331838565024</v>
      </c>
      <c r="V3110">
        <v>334</v>
      </c>
      <c r="W3110">
        <v>312</v>
      </c>
    </row>
    <row r="3111" spans="1:23" hidden="1" x14ac:dyDescent="0.2">
      <c r="A3111">
        <v>57</v>
      </c>
      <c r="B3111" t="s">
        <v>131</v>
      </c>
      <c r="C3111" t="s">
        <v>132</v>
      </c>
      <c r="D3111" t="s">
        <v>97</v>
      </c>
      <c r="E3111">
        <v>17.43</v>
      </c>
      <c r="F3111">
        <v>145.31</v>
      </c>
      <c r="G3111" s="2">
        <v>-17.716670000000001</v>
      </c>
      <c r="H3111" s="2">
        <v>145.51667</v>
      </c>
      <c r="I3111">
        <v>850</v>
      </c>
      <c r="J3111" t="s">
        <v>6</v>
      </c>
      <c r="K3111" s="1">
        <v>32336</v>
      </c>
      <c r="L3111" t="s">
        <v>157</v>
      </c>
      <c r="M3111" t="s">
        <v>51</v>
      </c>
      <c r="N3111" t="s">
        <v>14</v>
      </c>
      <c r="O3111" t="s">
        <v>15</v>
      </c>
      <c r="P3111" t="s">
        <v>27</v>
      </c>
      <c r="Q3111">
        <v>3</v>
      </c>
      <c r="R3111">
        <v>21.17</v>
      </c>
      <c r="S3111">
        <f t="shared" si="160"/>
        <v>50760</v>
      </c>
      <c r="T3111">
        <f t="shared" si="161"/>
        <v>22300</v>
      </c>
      <c r="U3111">
        <f t="shared" si="162"/>
        <v>2.2762331838565024</v>
      </c>
      <c r="V3111">
        <v>334</v>
      </c>
      <c r="W3111">
        <v>312</v>
      </c>
    </row>
    <row r="3112" spans="1:23" hidden="1" x14ac:dyDescent="0.2">
      <c r="A3112">
        <v>57</v>
      </c>
      <c r="B3112" t="s">
        <v>131</v>
      </c>
      <c r="C3112" t="s">
        <v>132</v>
      </c>
      <c r="D3112" t="s">
        <v>97</v>
      </c>
      <c r="E3112">
        <v>17.43</v>
      </c>
      <c r="F3112">
        <v>145.31</v>
      </c>
      <c r="G3112" s="2">
        <v>-17.716670000000001</v>
      </c>
      <c r="H3112" s="2">
        <v>145.51667</v>
      </c>
      <c r="I3112">
        <v>850</v>
      </c>
      <c r="J3112" t="s">
        <v>6</v>
      </c>
      <c r="K3112" s="1">
        <v>32336</v>
      </c>
      <c r="L3112" t="s">
        <v>157</v>
      </c>
      <c r="M3112" t="s">
        <v>51</v>
      </c>
      <c r="N3112" t="s">
        <v>14</v>
      </c>
      <c r="O3112" t="s">
        <v>15</v>
      </c>
      <c r="P3112" t="s">
        <v>27</v>
      </c>
      <c r="Q3112">
        <v>4</v>
      </c>
      <c r="R3112">
        <v>18.350000000000001</v>
      </c>
      <c r="S3112">
        <f t="shared" si="160"/>
        <v>50760</v>
      </c>
      <c r="T3112">
        <f t="shared" si="161"/>
        <v>22300</v>
      </c>
      <c r="U3112">
        <f t="shared" si="162"/>
        <v>2.2762331838565024</v>
      </c>
      <c r="V3112">
        <v>334</v>
      </c>
      <c r="W3112">
        <v>312</v>
      </c>
    </row>
    <row r="3113" spans="1:23" hidden="1" x14ac:dyDescent="0.2">
      <c r="A3113">
        <v>57</v>
      </c>
      <c r="B3113" t="s">
        <v>131</v>
      </c>
      <c r="C3113" t="s">
        <v>132</v>
      </c>
      <c r="D3113" t="s">
        <v>97</v>
      </c>
      <c r="E3113">
        <v>17.43</v>
      </c>
      <c r="F3113">
        <v>145.31</v>
      </c>
      <c r="G3113" s="2">
        <v>-17.716670000000001</v>
      </c>
      <c r="H3113" s="2">
        <v>145.51667</v>
      </c>
      <c r="I3113">
        <v>850</v>
      </c>
      <c r="J3113" t="s">
        <v>6</v>
      </c>
      <c r="K3113" s="1">
        <v>32336</v>
      </c>
      <c r="L3113" t="s">
        <v>157</v>
      </c>
      <c r="M3113" t="s">
        <v>51</v>
      </c>
      <c r="N3113" t="s">
        <v>14</v>
      </c>
      <c r="O3113" t="s">
        <v>15</v>
      </c>
      <c r="P3113" t="s">
        <v>27</v>
      </c>
      <c r="Q3113">
        <v>5</v>
      </c>
      <c r="R3113">
        <v>17.440000000000001</v>
      </c>
      <c r="S3113">
        <f t="shared" si="160"/>
        <v>50760</v>
      </c>
      <c r="T3113">
        <f t="shared" si="161"/>
        <v>22300</v>
      </c>
      <c r="U3113">
        <f t="shared" si="162"/>
        <v>2.2762331838565024</v>
      </c>
      <c r="V3113">
        <v>334</v>
      </c>
      <c r="W3113">
        <v>312</v>
      </c>
    </row>
    <row r="3114" spans="1:23" hidden="1" x14ac:dyDescent="0.2">
      <c r="A3114">
        <v>57</v>
      </c>
      <c r="B3114" t="s">
        <v>131</v>
      </c>
      <c r="C3114" t="s">
        <v>132</v>
      </c>
      <c r="D3114" t="s">
        <v>97</v>
      </c>
      <c r="E3114">
        <v>17.43</v>
      </c>
      <c r="F3114">
        <v>145.31</v>
      </c>
      <c r="G3114" s="2">
        <v>-17.716670000000001</v>
      </c>
      <c r="H3114" s="2">
        <v>145.51667</v>
      </c>
      <c r="I3114">
        <v>850</v>
      </c>
      <c r="J3114" t="s">
        <v>6</v>
      </c>
      <c r="K3114" s="1">
        <v>32336</v>
      </c>
      <c r="L3114" t="s">
        <v>157</v>
      </c>
      <c r="M3114" t="s">
        <v>51</v>
      </c>
      <c r="N3114" t="s">
        <v>14</v>
      </c>
      <c r="O3114" t="s">
        <v>15</v>
      </c>
      <c r="P3114" t="s">
        <v>27</v>
      </c>
      <c r="Q3114">
        <v>6</v>
      </c>
      <c r="R3114">
        <v>15.3</v>
      </c>
      <c r="S3114">
        <f t="shared" si="160"/>
        <v>50760</v>
      </c>
      <c r="T3114">
        <f t="shared" si="161"/>
        <v>22300</v>
      </c>
      <c r="U3114">
        <f t="shared" si="162"/>
        <v>2.2762331838565024</v>
      </c>
      <c r="V3114">
        <v>334</v>
      </c>
      <c r="W3114">
        <v>312</v>
      </c>
    </row>
    <row r="3115" spans="1:23" hidden="1" x14ac:dyDescent="0.2">
      <c r="A3115">
        <v>57</v>
      </c>
      <c r="B3115" t="s">
        <v>131</v>
      </c>
      <c r="C3115" t="s">
        <v>132</v>
      </c>
      <c r="D3115" t="s">
        <v>97</v>
      </c>
      <c r="E3115">
        <v>17.43</v>
      </c>
      <c r="F3115">
        <v>145.31</v>
      </c>
      <c r="G3115" s="2">
        <v>-17.716670000000001</v>
      </c>
      <c r="H3115" s="2">
        <v>145.51667</v>
      </c>
      <c r="I3115">
        <v>850</v>
      </c>
      <c r="J3115" t="s">
        <v>6</v>
      </c>
      <c r="K3115" s="1">
        <v>32336</v>
      </c>
      <c r="L3115" t="s">
        <v>157</v>
      </c>
      <c r="M3115" t="s">
        <v>51</v>
      </c>
      <c r="N3115" t="s">
        <v>14</v>
      </c>
      <c r="O3115" t="s">
        <v>16</v>
      </c>
      <c r="P3115" t="s">
        <v>27</v>
      </c>
      <c r="Q3115">
        <v>1</v>
      </c>
      <c r="R3115">
        <v>13.45</v>
      </c>
      <c r="S3115">
        <f t="shared" si="160"/>
        <v>50760</v>
      </c>
      <c r="T3115">
        <f t="shared" si="161"/>
        <v>22300</v>
      </c>
      <c r="U3115">
        <f t="shared" si="162"/>
        <v>2.2762331838565024</v>
      </c>
      <c r="V3115">
        <v>334</v>
      </c>
      <c r="W3115">
        <v>312</v>
      </c>
    </row>
    <row r="3116" spans="1:23" hidden="1" x14ac:dyDescent="0.2">
      <c r="A3116">
        <v>57</v>
      </c>
      <c r="B3116" t="s">
        <v>131</v>
      </c>
      <c r="C3116" t="s">
        <v>132</v>
      </c>
      <c r="D3116" t="s">
        <v>97</v>
      </c>
      <c r="E3116">
        <v>17.43</v>
      </c>
      <c r="F3116">
        <v>145.31</v>
      </c>
      <c r="G3116" s="2">
        <v>-17.716670000000001</v>
      </c>
      <c r="H3116" s="2">
        <v>145.51667</v>
      </c>
      <c r="I3116">
        <v>850</v>
      </c>
      <c r="J3116" t="s">
        <v>6</v>
      </c>
      <c r="K3116" s="1">
        <v>32336</v>
      </c>
      <c r="L3116" t="s">
        <v>157</v>
      </c>
      <c r="M3116" t="s">
        <v>51</v>
      </c>
      <c r="N3116" t="s">
        <v>14</v>
      </c>
      <c r="O3116" t="s">
        <v>16</v>
      </c>
      <c r="P3116" t="s">
        <v>27</v>
      </c>
      <c r="Q3116">
        <v>2</v>
      </c>
      <c r="R3116">
        <v>13.28</v>
      </c>
      <c r="S3116">
        <f t="shared" si="160"/>
        <v>50760</v>
      </c>
      <c r="T3116">
        <f t="shared" si="161"/>
        <v>22300</v>
      </c>
      <c r="U3116">
        <f t="shared" si="162"/>
        <v>2.2762331838565024</v>
      </c>
      <c r="V3116">
        <v>334</v>
      </c>
      <c r="W3116">
        <v>312</v>
      </c>
    </row>
    <row r="3117" spans="1:23" hidden="1" x14ac:dyDescent="0.2">
      <c r="A3117">
        <v>57</v>
      </c>
      <c r="B3117" t="s">
        <v>131</v>
      </c>
      <c r="C3117" t="s">
        <v>132</v>
      </c>
      <c r="D3117" t="s">
        <v>97</v>
      </c>
      <c r="E3117">
        <v>17.43</v>
      </c>
      <c r="F3117">
        <v>145.31</v>
      </c>
      <c r="G3117" s="2">
        <v>-17.716670000000001</v>
      </c>
      <c r="H3117" s="2">
        <v>145.51667</v>
      </c>
      <c r="I3117">
        <v>850</v>
      </c>
      <c r="J3117" t="s">
        <v>6</v>
      </c>
      <c r="K3117" s="1">
        <v>32336</v>
      </c>
      <c r="L3117" t="s">
        <v>157</v>
      </c>
      <c r="M3117" t="s">
        <v>51</v>
      </c>
      <c r="N3117" t="s">
        <v>14</v>
      </c>
      <c r="O3117" t="s">
        <v>16</v>
      </c>
      <c r="P3117" t="s">
        <v>27</v>
      </c>
      <c r="Q3117">
        <v>3</v>
      </c>
      <c r="R3117">
        <v>13.99</v>
      </c>
      <c r="S3117">
        <f t="shared" si="160"/>
        <v>50760</v>
      </c>
      <c r="T3117">
        <f t="shared" si="161"/>
        <v>22300</v>
      </c>
      <c r="U3117">
        <f t="shared" si="162"/>
        <v>2.2762331838565024</v>
      </c>
      <c r="V3117">
        <v>334</v>
      </c>
      <c r="W3117">
        <v>312</v>
      </c>
    </row>
    <row r="3118" spans="1:23" hidden="1" x14ac:dyDescent="0.2">
      <c r="A3118">
        <v>57</v>
      </c>
      <c r="B3118" t="s">
        <v>131</v>
      </c>
      <c r="C3118" t="s">
        <v>132</v>
      </c>
      <c r="D3118" t="s">
        <v>97</v>
      </c>
      <c r="E3118">
        <v>17.43</v>
      </c>
      <c r="F3118">
        <v>145.31</v>
      </c>
      <c r="G3118" s="2">
        <v>-17.716670000000001</v>
      </c>
      <c r="H3118" s="2">
        <v>145.51667</v>
      </c>
      <c r="I3118">
        <v>850</v>
      </c>
      <c r="J3118" t="s">
        <v>6</v>
      </c>
      <c r="K3118" s="1">
        <v>32336</v>
      </c>
      <c r="L3118" t="s">
        <v>157</v>
      </c>
      <c r="M3118" t="s">
        <v>51</v>
      </c>
      <c r="N3118" t="s">
        <v>14</v>
      </c>
      <c r="O3118" t="s">
        <v>16</v>
      </c>
      <c r="P3118" t="s">
        <v>27</v>
      </c>
      <c r="Q3118">
        <v>4</v>
      </c>
      <c r="R3118">
        <v>10.19</v>
      </c>
      <c r="S3118">
        <f t="shared" si="160"/>
        <v>50760</v>
      </c>
      <c r="T3118">
        <f t="shared" si="161"/>
        <v>22300</v>
      </c>
      <c r="U3118">
        <f t="shared" si="162"/>
        <v>2.2762331838565024</v>
      </c>
      <c r="V3118">
        <v>334</v>
      </c>
      <c r="W3118">
        <v>312</v>
      </c>
    </row>
    <row r="3119" spans="1:23" hidden="1" x14ac:dyDescent="0.2">
      <c r="A3119">
        <v>57</v>
      </c>
      <c r="B3119" t="s">
        <v>131</v>
      </c>
      <c r="C3119" t="s">
        <v>132</v>
      </c>
      <c r="D3119" t="s">
        <v>97</v>
      </c>
      <c r="E3119">
        <v>17.43</v>
      </c>
      <c r="F3119">
        <v>145.31</v>
      </c>
      <c r="G3119" s="2">
        <v>-17.716670000000001</v>
      </c>
      <c r="H3119" s="2">
        <v>145.51667</v>
      </c>
      <c r="I3119">
        <v>850</v>
      </c>
      <c r="J3119" t="s">
        <v>6</v>
      </c>
      <c r="K3119" s="1">
        <v>32336</v>
      </c>
      <c r="L3119" t="s">
        <v>157</v>
      </c>
      <c r="M3119" t="s">
        <v>51</v>
      </c>
      <c r="N3119" t="s">
        <v>14</v>
      </c>
      <c r="O3119" t="s">
        <v>16</v>
      </c>
      <c r="P3119" t="s">
        <v>27</v>
      </c>
      <c r="Q3119">
        <v>5</v>
      </c>
      <c r="R3119">
        <v>13.49</v>
      </c>
      <c r="S3119">
        <f t="shared" si="160"/>
        <v>50760</v>
      </c>
      <c r="T3119">
        <f t="shared" si="161"/>
        <v>22300</v>
      </c>
      <c r="U3119">
        <f t="shared" si="162"/>
        <v>2.2762331838565024</v>
      </c>
      <c r="V3119">
        <v>334</v>
      </c>
      <c r="W3119">
        <v>312</v>
      </c>
    </row>
    <row r="3120" spans="1:23" hidden="1" x14ac:dyDescent="0.2">
      <c r="A3120">
        <v>57</v>
      </c>
      <c r="B3120" t="s">
        <v>131</v>
      </c>
      <c r="C3120" t="s">
        <v>132</v>
      </c>
      <c r="D3120" t="s">
        <v>97</v>
      </c>
      <c r="E3120">
        <v>17.43</v>
      </c>
      <c r="F3120">
        <v>145.31</v>
      </c>
      <c r="G3120" s="2">
        <v>-17.716670000000001</v>
      </c>
      <c r="H3120" s="2">
        <v>145.51667</v>
      </c>
      <c r="I3120">
        <v>850</v>
      </c>
      <c r="J3120" t="s">
        <v>6</v>
      </c>
      <c r="K3120" s="1">
        <v>32336</v>
      </c>
      <c r="L3120" t="s">
        <v>157</v>
      </c>
      <c r="M3120" t="s">
        <v>51</v>
      </c>
      <c r="N3120" t="s">
        <v>14</v>
      </c>
      <c r="O3120" t="s">
        <v>16</v>
      </c>
      <c r="P3120" t="s">
        <v>27</v>
      </c>
      <c r="Q3120">
        <v>6</v>
      </c>
      <c r="R3120">
        <v>10.43</v>
      </c>
      <c r="S3120">
        <f t="shared" si="160"/>
        <v>50760</v>
      </c>
      <c r="T3120">
        <f t="shared" si="161"/>
        <v>22300</v>
      </c>
      <c r="U3120">
        <f t="shared" si="162"/>
        <v>2.2762331838565024</v>
      </c>
      <c r="V3120">
        <v>334</v>
      </c>
      <c r="W3120">
        <v>312</v>
      </c>
    </row>
    <row r="3121" spans="1:23" hidden="1" x14ac:dyDescent="0.2">
      <c r="A3121">
        <v>57</v>
      </c>
      <c r="B3121" t="s">
        <v>131</v>
      </c>
      <c r="C3121" t="s">
        <v>132</v>
      </c>
      <c r="D3121" t="s">
        <v>97</v>
      </c>
      <c r="E3121">
        <v>17.43</v>
      </c>
      <c r="F3121">
        <v>145.31</v>
      </c>
      <c r="G3121" s="2">
        <v>-17.716670000000001</v>
      </c>
      <c r="H3121" s="2">
        <v>145.51667</v>
      </c>
      <c r="I3121">
        <v>850</v>
      </c>
      <c r="J3121" t="s">
        <v>6</v>
      </c>
      <c r="K3121" s="1">
        <v>32336</v>
      </c>
      <c r="L3121" t="s">
        <v>157</v>
      </c>
      <c r="M3121" t="s">
        <v>51</v>
      </c>
      <c r="N3121" t="s">
        <v>14</v>
      </c>
      <c r="O3121" t="s">
        <v>18</v>
      </c>
      <c r="P3121" t="s">
        <v>27</v>
      </c>
      <c r="Q3121">
        <v>1</v>
      </c>
      <c r="R3121">
        <v>3.46</v>
      </c>
      <c r="S3121">
        <f t="shared" si="160"/>
        <v>50760</v>
      </c>
      <c r="T3121">
        <f t="shared" si="161"/>
        <v>22300</v>
      </c>
      <c r="U3121">
        <f t="shared" si="162"/>
        <v>2.2762331838565024</v>
      </c>
      <c r="V3121">
        <v>334</v>
      </c>
      <c r="W3121">
        <v>312</v>
      </c>
    </row>
    <row r="3122" spans="1:23" hidden="1" x14ac:dyDescent="0.2">
      <c r="A3122">
        <v>57</v>
      </c>
      <c r="B3122" t="s">
        <v>131</v>
      </c>
      <c r="C3122" t="s">
        <v>132</v>
      </c>
      <c r="D3122" t="s">
        <v>97</v>
      </c>
      <c r="E3122">
        <v>17.43</v>
      </c>
      <c r="F3122">
        <v>145.31</v>
      </c>
      <c r="G3122" s="2">
        <v>-17.716670000000001</v>
      </c>
      <c r="H3122" s="2">
        <v>145.51667</v>
      </c>
      <c r="I3122">
        <v>850</v>
      </c>
      <c r="J3122" t="s">
        <v>6</v>
      </c>
      <c r="K3122" s="1">
        <v>32336</v>
      </c>
      <c r="L3122" t="s">
        <v>157</v>
      </c>
      <c r="M3122" t="s">
        <v>51</v>
      </c>
      <c r="N3122" t="s">
        <v>14</v>
      </c>
      <c r="O3122" t="s">
        <v>18</v>
      </c>
      <c r="P3122" t="s">
        <v>27</v>
      </c>
      <c r="Q3122">
        <v>2</v>
      </c>
      <c r="R3122">
        <v>3.4</v>
      </c>
      <c r="S3122">
        <f t="shared" si="160"/>
        <v>50760</v>
      </c>
      <c r="T3122">
        <f t="shared" si="161"/>
        <v>22300</v>
      </c>
      <c r="U3122">
        <f t="shared" si="162"/>
        <v>2.2762331838565024</v>
      </c>
      <c r="V3122">
        <v>334</v>
      </c>
      <c r="W3122">
        <v>312</v>
      </c>
    </row>
    <row r="3123" spans="1:23" hidden="1" x14ac:dyDescent="0.2">
      <c r="A3123">
        <v>57</v>
      </c>
      <c r="B3123" t="s">
        <v>131</v>
      </c>
      <c r="C3123" t="s">
        <v>132</v>
      </c>
      <c r="D3123" t="s">
        <v>97</v>
      </c>
      <c r="E3123">
        <v>17.43</v>
      </c>
      <c r="F3123">
        <v>145.31</v>
      </c>
      <c r="G3123" s="2">
        <v>-17.716670000000001</v>
      </c>
      <c r="H3123" s="2">
        <v>145.51667</v>
      </c>
      <c r="I3123">
        <v>850</v>
      </c>
      <c r="J3123" t="s">
        <v>6</v>
      </c>
      <c r="K3123" s="1">
        <v>32336</v>
      </c>
      <c r="L3123" t="s">
        <v>157</v>
      </c>
      <c r="M3123" t="s">
        <v>51</v>
      </c>
      <c r="N3123" t="s">
        <v>14</v>
      </c>
      <c r="O3123" t="s">
        <v>18</v>
      </c>
      <c r="P3123" t="s">
        <v>27</v>
      </c>
      <c r="Q3123">
        <v>3</v>
      </c>
      <c r="R3123">
        <v>3.59</v>
      </c>
      <c r="S3123">
        <f t="shared" si="160"/>
        <v>50760</v>
      </c>
      <c r="T3123">
        <f t="shared" si="161"/>
        <v>22300</v>
      </c>
      <c r="U3123">
        <f t="shared" si="162"/>
        <v>2.2762331838565024</v>
      </c>
      <c r="V3123">
        <v>334</v>
      </c>
      <c r="W3123">
        <v>312</v>
      </c>
    </row>
    <row r="3124" spans="1:23" hidden="1" x14ac:dyDescent="0.2">
      <c r="A3124">
        <v>57</v>
      </c>
      <c r="B3124" t="s">
        <v>131</v>
      </c>
      <c r="C3124" t="s">
        <v>132</v>
      </c>
      <c r="D3124" t="s">
        <v>97</v>
      </c>
      <c r="E3124">
        <v>17.43</v>
      </c>
      <c r="F3124">
        <v>145.31</v>
      </c>
      <c r="G3124" s="2">
        <v>-17.716670000000001</v>
      </c>
      <c r="H3124" s="2">
        <v>145.51667</v>
      </c>
      <c r="I3124">
        <v>850</v>
      </c>
      <c r="J3124" t="s">
        <v>6</v>
      </c>
      <c r="K3124" s="1">
        <v>32336</v>
      </c>
      <c r="L3124" t="s">
        <v>157</v>
      </c>
      <c r="M3124" t="s">
        <v>51</v>
      </c>
      <c r="N3124" t="s">
        <v>14</v>
      </c>
      <c r="O3124" t="s">
        <v>18</v>
      </c>
      <c r="P3124" t="s">
        <v>27</v>
      </c>
      <c r="Q3124">
        <v>4</v>
      </c>
      <c r="R3124">
        <v>2.5</v>
      </c>
      <c r="S3124">
        <f t="shared" si="160"/>
        <v>50760</v>
      </c>
      <c r="T3124">
        <f t="shared" si="161"/>
        <v>22300</v>
      </c>
      <c r="U3124">
        <f t="shared" si="162"/>
        <v>2.2762331838565024</v>
      </c>
      <c r="V3124">
        <v>334</v>
      </c>
      <c r="W3124">
        <v>312</v>
      </c>
    </row>
    <row r="3125" spans="1:23" hidden="1" x14ac:dyDescent="0.2">
      <c r="A3125">
        <v>57</v>
      </c>
      <c r="B3125" t="s">
        <v>131</v>
      </c>
      <c r="C3125" t="s">
        <v>132</v>
      </c>
      <c r="D3125" t="s">
        <v>97</v>
      </c>
      <c r="E3125">
        <v>17.43</v>
      </c>
      <c r="F3125">
        <v>145.31</v>
      </c>
      <c r="G3125" s="2">
        <v>-17.716670000000001</v>
      </c>
      <c r="H3125" s="2">
        <v>145.51667</v>
      </c>
      <c r="I3125">
        <v>850</v>
      </c>
      <c r="J3125" t="s">
        <v>6</v>
      </c>
      <c r="K3125" s="1">
        <v>32336</v>
      </c>
      <c r="L3125" t="s">
        <v>157</v>
      </c>
      <c r="M3125" t="s">
        <v>51</v>
      </c>
      <c r="N3125" t="s">
        <v>14</v>
      </c>
      <c r="O3125" t="s">
        <v>18</v>
      </c>
      <c r="P3125" t="s">
        <v>27</v>
      </c>
      <c r="Q3125">
        <v>5</v>
      </c>
      <c r="R3125">
        <v>3.01</v>
      </c>
      <c r="S3125">
        <f t="shared" si="160"/>
        <v>50760</v>
      </c>
      <c r="T3125">
        <f t="shared" si="161"/>
        <v>22300</v>
      </c>
      <c r="U3125">
        <f t="shared" si="162"/>
        <v>2.2762331838565024</v>
      </c>
      <c r="V3125">
        <v>334</v>
      </c>
      <c r="W3125">
        <v>312</v>
      </c>
    </row>
    <row r="3126" spans="1:23" hidden="1" x14ac:dyDescent="0.2">
      <c r="A3126">
        <v>57</v>
      </c>
      <c r="B3126" t="s">
        <v>131</v>
      </c>
      <c r="C3126" t="s">
        <v>132</v>
      </c>
      <c r="D3126" t="s">
        <v>97</v>
      </c>
      <c r="E3126">
        <v>17.43</v>
      </c>
      <c r="F3126">
        <v>145.31</v>
      </c>
      <c r="G3126" s="2">
        <v>-17.716670000000001</v>
      </c>
      <c r="H3126" s="2">
        <v>145.51667</v>
      </c>
      <c r="I3126">
        <v>850</v>
      </c>
      <c r="J3126" t="s">
        <v>6</v>
      </c>
      <c r="K3126" s="1">
        <v>32336</v>
      </c>
      <c r="L3126" t="s">
        <v>157</v>
      </c>
      <c r="M3126" t="s">
        <v>51</v>
      </c>
      <c r="N3126" t="s">
        <v>14</v>
      </c>
      <c r="O3126" t="s">
        <v>18</v>
      </c>
      <c r="P3126" t="s">
        <v>27</v>
      </c>
      <c r="Q3126">
        <v>6</v>
      </c>
      <c r="R3126">
        <v>3.63</v>
      </c>
      <c r="S3126">
        <f t="shared" si="160"/>
        <v>50760</v>
      </c>
      <c r="T3126">
        <f t="shared" si="161"/>
        <v>22300</v>
      </c>
      <c r="U3126">
        <f t="shared" si="162"/>
        <v>2.2762331838565024</v>
      </c>
      <c r="V3126">
        <v>334</v>
      </c>
      <c r="W3126">
        <v>312</v>
      </c>
    </row>
    <row r="3127" spans="1:23" hidden="1" x14ac:dyDescent="0.2">
      <c r="A3127">
        <v>57</v>
      </c>
      <c r="B3127" t="s">
        <v>131</v>
      </c>
      <c r="C3127" t="s">
        <v>132</v>
      </c>
      <c r="D3127" t="s">
        <v>97</v>
      </c>
      <c r="E3127">
        <v>17.43</v>
      </c>
      <c r="F3127">
        <v>145.31</v>
      </c>
      <c r="G3127" s="2">
        <v>-17.716670000000001</v>
      </c>
      <c r="H3127" s="2">
        <v>145.51667</v>
      </c>
      <c r="I3127">
        <v>850</v>
      </c>
      <c r="J3127" t="s">
        <v>6</v>
      </c>
      <c r="K3127" s="1">
        <v>32336</v>
      </c>
      <c r="L3127" t="s">
        <v>157</v>
      </c>
      <c r="M3127" t="s">
        <v>51</v>
      </c>
      <c r="N3127" t="s">
        <v>14</v>
      </c>
      <c r="O3127" t="s">
        <v>19</v>
      </c>
      <c r="P3127" t="s">
        <v>27</v>
      </c>
      <c r="Q3127">
        <v>1</v>
      </c>
      <c r="R3127">
        <v>11.23</v>
      </c>
      <c r="S3127">
        <f t="shared" si="160"/>
        <v>50760</v>
      </c>
      <c r="T3127">
        <f t="shared" si="161"/>
        <v>22300</v>
      </c>
      <c r="U3127">
        <f t="shared" si="162"/>
        <v>2.2762331838565024</v>
      </c>
      <c r="V3127">
        <v>334</v>
      </c>
      <c r="W3127">
        <v>312</v>
      </c>
    </row>
    <row r="3128" spans="1:23" hidden="1" x14ac:dyDescent="0.2">
      <c r="A3128">
        <v>57</v>
      </c>
      <c r="B3128" t="s">
        <v>131</v>
      </c>
      <c r="C3128" t="s">
        <v>132</v>
      </c>
      <c r="D3128" t="s">
        <v>97</v>
      </c>
      <c r="E3128">
        <v>17.43</v>
      </c>
      <c r="F3128">
        <v>145.31</v>
      </c>
      <c r="G3128" s="2">
        <v>-17.716670000000001</v>
      </c>
      <c r="H3128" s="2">
        <v>145.51667</v>
      </c>
      <c r="I3128">
        <v>850</v>
      </c>
      <c r="J3128" t="s">
        <v>6</v>
      </c>
      <c r="K3128" s="1">
        <v>32336</v>
      </c>
      <c r="L3128" t="s">
        <v>157</v>
      </c>
      <c r="M3128" t="s">
        <v>51</v>
      </c>
      <c r="N3128" t="s">
        <v>14</v>
      </c>
      <c r="O3128" t="s">
        <v>19</v>
      </c>
      <c r="P3128" t="s">
        <v>27</v>
      </c>
      <c r="Q3128">
        <v>2</v>
      </c>
      <c r="R3128">
        <v>8.84</v>
      </c>
      <c r="S3128">
        <f t="shared" si="160"/>
        <v>50760</v>
      </c>
      <c r="T3128">
        <f t="shared" si="161"/>
        <v>22300</v>
      </c>
      <c r="U3128">
        <f t="shared" si="162"/>
        <v>2.2762331838565024</v>
      </c>
      <c r="V3128">
        <v>334</v>
      </c>
      <c r="W3128">
        <v>312</v>
      </c>
    </row>
    <row r="3129" spans="1:23" hidden="1" x14ac:dyDescent="0.2">
      <c r="A3129">
        <v>57</v>
      </c>
      <c r="B3129" t="s">
        <v>131</v>
      </c>
      <c r="C3129" t="s">
        <v>132</v>
      </c>
      <c r="D3129" t="s">
        <v>97</v>
      </c>
      <c r="E3129">
        <v>17.43</v>
      </c>
      <c r="F3129">
        <v>145.31</v>
      </c>
      <c r="G3129" s="2">
        <v>-17.716670000000001</v>
      </c>
      <c r="H3129" s="2">
        <v>145.51667</v>
      </c>
      <c r="I3129">
        <v>850</v>
      </c>
      <c r="J3129" t="s">
        <v>6</v>
      </c>
      <c r="K3129" s="1">
        <v>32336</v>
      </c>
      <c r="L3129" t="s">
        <v>157</v>
      </c>
      <c r="M3129" t="s">
        <v>51</v>
      </c>
      <c r="N3129" t="s">
        <v>14</v>
      </c>
      <c r="O3129" t="s">
        <v>19</v>
      </c>
      <c r="P3129" t="s">
        <v>27</v>
      </c>
      <c r="Q3129">
        <v>3</v>
      </c>
      <c r="R3129">
        <v>9</v>
      </c>
      <c r="S3129">
        <f t="shared" si="160"/>
        <v>50760</v>
      </c>
      <c r="T3129">
        <f t="shared" si="161"/>
        <v>22300</v>
      </c>
      <c r="U3129">
        <f t="shared" si="162"/>
        <v>2.2762331838565024</v>
      </c>
      <c r="V3129">
        <v>334</v>
      </c>
      <c r="W3129">
        <v>312</v>
      </c>
    </row>
    <row r="3130" spans="1:23" hidden="1" x14ac:dyDescent="0.2">
      <c r="A3130">
        <v>57</v>
      </c>
      <c r="B3130" t="s">
        <v>131</v>
      </c>
      <c r="C3130" t="s">
        <v>132</v>
      </c>
      <c r="D3130" t="s">
        <v>97</v>
      </c>
      <c r="E3130">
        <v>17.43</v>
      </c>
      <c r="F3130">
        <v>145.31</v>
      </c>
      <c r="G3130" s="2">
        <v>-17.716670000000001</v>
      </c>
      <c r="H3130" s="2">
        <v>145.51667</v>
      </c>
      <c r="I3130">
        <v>850</v>
      </c>
      <c r="J3130" t="s">
        <v>6</v>
      </c>
      <c r="K3130" s="1">
        <v>32336</v>
      </c>
      <c r="L3130" t="s">
        <v>157</v>
      </c>
      <c r="M3130" t="s">
        <v>51</v>
      </c>
      <c r="N3130" t="s">
        <v>14</v>
      </c>
      <c r="O3130" t="s">
        <v>19</v>
      </c>
      <c r="P3130" t="s">
        <v>27</v>
      </c>
      <c r="Q3130">
        <v>4</v>
      </c>
      <c r="R3130">
        <v>7.11</v>
      </c>
      <c r="S3130">
        <f t="shared" si="160"/>
        <v>50760</v>
      </c>
      <c r="T3130">
        <f t="shared" si="161"/>
        <v>22300</v>
      </c>
      <c r="U3130">
        <f t="shared" si="162"/>
        <v>2.2762331838565024</v>
      </c>
      <c r="V3130">
        <v>334</v>
      </c>
      <c r="W3130">
        <v>312</v>
      </c>
    </row>
    <row r="3131" spans="1:23" hidden="1" x14ac:dyDescent="0.2">
      <c r="A3131">
        <v>57</v>
      </c>
      <c r="B3131" t="s">
        <v>131</v>
      </c>
      <c r="C3131" t="s">
        <v>132</v>
      </c>
      <c r="D3131" t="s">
        <v>97</v>
      </c>
      <c r="E3131">
        <v>17.43</v>
      </c>
      <c r="F3131">
        <v>145.31</v>
      </c>
      <c r="G3131" s="2">
        <v>-17.716670000000001</v>
      </c>
      <c r="H3131" s="2">
        <v>145.51667</v>
      </c>
      <c r="I3131">
        <v>850</v>
      </c>
      <c r="J3131" t="s">
        <v>6</v>
      </c>
      <c r="K3131" s="1">
        <v>32336</v>
      </c>
      <c r="L3131" t="s">
        <v>157</v>
      </c>
      <c r="M3131" t="s">
        <v>51</v>
      </c>
      <c r="N3131" t="s">
        <v>14</v>
      </c>
      <c r="O3131" t="s">
        <v>19</v>
      </c>
      <c r="P3131" t="s">
        <v>27</v>
      </c>
      <c r="Q3131">
        <v>5</v>
      </c>
      <c r="R3131">
        <v>13.01</v>
      </c>
      <c r="S3131">
        <f t="shared" si="160"/>
        <v>50760</v>
      </c>
      <c r="T3131">
        <f t="shared" si="161"/>
        <v>22300</v>
      </c>
      <c r="U3131">
        <f t="shared" si="162"/>
        <v>2.2762331838565024</v>
      </c>
      <c r="V3131">
        <v>334</v>
      </c>
      <c r="W3131">
        <v>312</v>
      </c>
    </row>
    <row r="3132" spans="1:23" hidden="1" x14ac:dyDescent="0.2">
      <c r="A3132">
        <v>57</v>
      </c>
      <c r="B3132" t="s">
        <v>131</v>
      </c>
      <c r="C3132" t="s">
        <v>132</v>
      </c>
      <c r="D3132" t="s">
        <v>97</v>
      </c>
      <c r="E3132">
        <v>17.43</v>
      </c>
      <c r="F3132">
        <v>145.31</v>
      </c>
      <c r="G3132" s="2">
        <v>-17.716670000000001</v>
      </c>
      <c r="H3132" s="2">
        <v>145.51667</v>
      </c>
      <c r="I3132">
        <v>850</v>
      </c>
      <c r="J3132" t="s">
        <v>6</v>
      </c>
      <c r="K3132" s="1">
        <v>32336</v>
      </c>
      <c r="L3132" t="s">
        <v>157</v>
      </c>
      <c r="M3132" t="s">
        <v>51</v>
      </c>
      <c r="N3132" t="s">
        <v>14</v>
      </c>
      <c r="O3132" t="s">
        <v>19</v>
      </c>
      <c r="P3132" t="s">
        <v>27</v>
      </c>
      <c r="Q3132">
        <v>6</v>
      </c>
      <c r="R3132">
        <v>10.94</v>
      </c>
      <c r="S3132">
        <f t="shared" si="160"/>
        <v>50760</v>
      </c>
      <c r="T3132">
        <f t="shared" si="161"/>
        <v>22300</v>
      </c>
      <c r="U3132">
        <f t="shared" si="162"/>
        <v>2.2762331838565024</v>
      </c>
      <c r="V3132">
        <v>334</v>
      </c>
      <c r="W3132">
        <v>312</v>
      </c>
    </row>
    <row r="3133" spans="1:23" hidden="1" x14ac:dyDescent="0.2">
      <c r="A3133">
        <v>57</v>
      </c>
      <c r="B3133" t="s">
        <v>131</v>
      </c>
      <c r="C3133" t="s">
        <v>132</v>
      </c>
      <c r="D3133" t="s">
        <v>97</v>
      </c>
      <c r="E3133">
        <v>17.43</v>
      </c>
      <c r="F3133">
        <v>145.31</v>
      </c>
      <c r="G3133" s="2">
        <v>-17.716670000000001</v>
      </c>
      <c r="H3133" s="2">
        <v>145.51667</v>
      </c>
      <c r="I3133">
        <v>850</v>
      </c>
      <c r="J3133" t="s">
        <v>6</v>
      </c>
      <c r="K3133" s="1">
        <v>32336</v>
      </c>
      <c r="L3133" t="s">
        <v>157</v>
      </c>
      <c r="M3133" t="s">
        <v>51</v>
      </c>
      <c r="N3133" t="s">
        <v>24</v>
      </c>
      <c r="O3133" t="s">
        <v>15</v>
      </c>
      <c r="P3133" t="s">
        <v>26</v>
      </c>
      <c r="Q3133">
        <v>1</v>
      </c>
      <c r="R3133">
        <v>47</v>
      </c>
      <c r="S3133">
        <f t="shared" si="160"/>
        <v>50760</v>
      </c>
      <c r="T3133">
        <f t="shared" si="161"/>
        <v>22300</v>
      </c>
      <c r="U3133">
        <f t="shared" si="162"/>
        <v>2.2762331838565024</v>
      </c>
      <c r="V3133">
        <v>334</v>
      </c>
      <c r="W3133">
        <v>312</v>
      </c>
    </row>
    <row r="3134" spans="1:23" hidden="1" x14ac:dyDescent="0.2">
      <c r="A3134">
        <v>57</v>
      </c>
      <c r="B3134" t="s">
        <v>131</v>
      </c>
      <c r="C3134" t="s">
        <v>132</v>
      </c>
      <c r="D3134" t="s">
        <v>97</v>
      </c>
      <c r="E3134">
        <v>17.43</v>
      </c>
      <c r="F3134">
        <v>145.31</v>
      </c>
      <c r="G3134" s="2">
        <v>-17.716670000000001</v>
      </c>
      <c r="H3134" s="2">
        <v>145.51667</v>
      </c>
      <c r="I3134">
        <v>850</v>
      </c>
      <c r="J3134" t="s">
        <v>6</v>
      </c>
      <c r="K3134" s="1">
        <v>32336</v>
      </c>
      <c r="L3134" t="s">
        <v>157</v>
      </c>
      <c r="M3134" t="s">
        <v>51</v>
      </c>
      <c r="N3134" t="s">
        <v>24</v>
      </c>
      <c r="O3134" t="s">
        <v>15</v>
      </c>
      <c r="P3134" t="s">
        <v>26</v>
      </c>
      <c r="Q3134">
        <v>2</v>
      </c>
      <c r="R3134">
        <v>47.36</v>
      </c>
      <c r="S3134">
        <f t="shared" si="160"/>
        <v>50760</v>
      </c>
      <c r="T3134">
        <f t="shared" si="161"/>
        <v>22300</v>
      </c>
      <c r="U3134">
        <f t="shared" si="162"/>
        <v>2.2762331838565024</v>
      </c>
      <c r="V3134">
        <v>334</v>
      </c>
      <c r="W3134">
        <v>312</v>
      </c>
    </row>
    <row r="3135" spans="1:23" hidden="1" x14ac:dyDescent="0.2">
      <c r="A3135">
        <v>57</v>
      </c>
      <c r="B3135" t="s">
        <v>131</v>
      </c>
      <c r="C3135" t="s">
        <v>132</v>
      </c>
      <c r="D3135" t="s">
        <v>97</v>
      </c>
      <c r="E3135">
        <v>17.43</v>
      </c>
      <c r="F3135">
        <v>145.31</v>
      </c>
      <c r="G3135" s="2">
        <v>-17.716670000000001</v>
      </c>
      <c r="H3135" s="2">
        <v>145.51667</v>
      </c>
      <c r="I3135">
        <v>850</v>
      </c>
      <c r="J3135" t="s">
        <v>6</v>
      </c>
      <c r="K3135" s="1">
        <v>32336</v>
      </c>
      <c r="L3135" t="s">
        <v>157</v>
      </c>
      <c r="M3135" t="s">
        <v>51</v>
      </c>
      <c r="N3135" t="s">
        <v>24</v>
      </c>
      <c r="O3135" t="s">
        <v>15</v>
      </c>
      <c r="P3135" t="s">
        <v>26</v>
      </c>
      <c r="Q3135">
        <v>3</v>
      </c>
      <c r="R3135">
        <v>45.35</v>
      </c>
      <c r="S3135">
        <f t="shared" si="160"/>
        <v>50760</v>
      </c>
      <c r="T3135">
        <f t="shared" si="161"/>
        <v>22300</v>
      </c>
      <c r="U3135">
        <f t="shared" si="162"/>
        <v>2.2762331838565024</v>
      </c>
      <c r="V3135">
        <v>334</v>
      </c>
      <c r="W3135">
        <v>312</v>
      </c>
    </row>
    <row r="3136" spans="1:23" hidden="1" x14ac:dyDescent="0.2">
      <c r="A3136">
        <v>57</v>
      </c>
      <c r="B3136" t="s">
        <v>131</v>
      </c>
      <c r="C3136" t="s">
        <v>132</v>
      </c>
      <c r="D3136" t="s">
        <v>97</v>
      </c>
      <c r="E3136">
        <v>17.43</v>
      </c>
      <c r="F3136">
        <v>145.31</v>
      </c>
      <c r="G3136" s="2">
        <v>-17.716670000000001</v>
      </c>
      <c r="H3136" s="2">
        <v>145.51667</v>
      </c>
      <c r="I3136">
        <v>850</v>
      </c>
      <c r="J3136" t="s">
        <v>6</v>
      </c>
      <c r="K3136" s="1">
        <v>32336</v>
      </c>
      <c r="L3136" t="s">
        <v>157</v>
      </c>
      <c r="M3136" t="s">
        <v>51</v>
      </c>
      <c r="N3136" t="s">
        <v>24</v>
      </c>
      <c r="O3136" t="s">
        <v>15</v>
      </c>
      <c r="P3136" t="s">
        <v>26</v>
      </c>
      <c r="Q3136">
        <v>4</v>
      </c>
      <c r="R3136">
        <v>35.46</v>
      </c>
      <c r="S3136">
        <f t="shared" si="160"/>
        <v>50760</v>
      </c>
      <c r="T3136">
        <f t="shared" si="161"/>
        <v>22300</v>
      </c>
      <c r="U3136">
        <f t="shared" si="162"/>
        <v>2.2762331838565024</v>
      </c>
      <c r="V3136">
        <v>334</v>
      </c>
      <c r="W3136">
        <v>312</v>
      </c>
    </row>
    <row r="3137" spans="1:23" hidden="1" x14ac:dyDescent="0.2">
      <c r="A3137">
        <v>57</v>
      </c>
      <c r="B3137" t="s">
        <v>131</v>
      </c>
      <c r="C3137" t="s">
        <v>132</v>
      </c>
      <c r="D3137" t="s">
        <v>97</v>
      </c>
      <c r="E3137">
        <v>17.43</v>
      </c>
      <c r="F3137">
        <v>145.31</v>
      </c>
      <c r="G3137" s="2">
        <v>-17.716670000000001</v>
      </c>
      <c r="H3137" s="2">
        <v>145.51667</v>
      </c>
      <c r="I3137">
        <v>850</v>
      </c>
      <c r="J3137" t="s">
        <v>6</v>
      </c>
      <c r="K3137" s="1">
        <v>32336</v>
      </c>
      <c r="L3137" t="s">
        <v>157</v>
      </c>
      <c r="M3137" t="s">
        <v>51</v>
      </c>
      <c r="N3137" t="s">
        <v>24</v>
      </c>
      <c r="O3137" t="s">
        <v>15</v>
      </c>
      <c r="P3137" t="s">
        <v>26</v>
      </c>
      <c r="Q3137">
        <v>5</v>
      </c>
      <c r="R3137">
        <v>45.1</v>
      </c>
      <c r="S3137">
        <f t="shared" si="160"/>
        <v>50760</v>
      </c>
      <c r="T3137">
        <f t="shared" si="161"/>
        <v>22300</v>
      </c>
      <c r="U3137">
        <f t="shared" si="162"/>
        <v>2.2762331838565024</v>
      </c>
      <c r="V3137">
        <v>334</v>
      </c>
      <c r="W3137">
        <v>312</v>
      </c>
    </row>
    <row r="3138" spans="1:23" hidden="1" x14ac:dyDescent="0.2">
      <c r="A3138">
        <v>57</v>
      </c>
      <c r="B3138" t="s">
        <v>131</v>
      </c>
      <c r="C3138" t="s">
        <v>132</v>
      </c>
      <c r="D3138" t="s">
        <v>97</v>
      </c>
      <c r="E3138">
        <v>17.43</v>
      </c>
      <c r="F3138">
        <v>145.31</v>
      </c>
      <c r="G3138" s="2">
        <v>-17.716670000000001</v>
      </c>
      <c r="H3138" s="2">
        <v>145.51667</v>
      </c>
      <c r="I3138">
        <v>850</v>
      </c>
      <c r="J3138" t="s">
        <v>6</v>
      </c>
      <c r="K3138" s="1">
        <v>32336</v>
      </c>
      <c r="L3138" t="s">
        <v>157</v>
      </c>
      <c r="M3138" t="s">
        <v>51</v>
      </c>
      <c r="N3138" t="s">
        <v>24</v>
      </c>
      <c r="O3138" t="s">
        <v>15</v>
      </c>
      <c r="P3138" t="s">
        <v>26</v>
      </c>
      <c r="Q3138">
        <v>6</v>
      </c>
      <c r="R3138">
        <v>41.75</v>
      </c>
      <c r="S3138">
        <f t="shared" si="160"/>
        <v>50760</v>
      </c>
      <c r="T3138">
        <f t="shared" si="161"/>
        <v>22300</v>
      </c>
      <c r="U3138">
        <f t="shared" si="162"/>
        <v>2.2762331838565024</v>
      </c>
      <c r="V3138">
        <v>334</v>
      </c>
      <c r="W3138">
        <v>312</v>
      </c>
    </row>
    <row r="3139" spans="1:23" hidden="1" x14ac:dyDescent="0.2">
      <c r="A3139">
        <v>57</v>
      </c>
      <c r="B3139" t="s">
        <v>131</v>
      </c>
      <c r="C3139" t="s">
        <v>132</v>
      </c>
      <c r="D3139" t="s">
        <v>97</v>
      </c>
      <c r="E3139">
        <v>17.43</v>
      </c>
      <c r="F3139">
        <v>145.31</v>
      </c>
      <c r="G3139" s="2">
        <v>-17.716670000000001</v>
      </c>
      <c r="H3139" s="2">
        <v>145.51667</v>
      </c>
      <c r="I3139">
        <v>850</v>
      </c>
      <c r="J3139" t="s">
        <v>6</v>
      </c>
      <c r="K3139" s="1">
        <v>32336</v>
      </c>
      <c r="L3139" t="s">
        <v>157</v>
      </c>
      <c r="M3139" t="s">
        <v>51</v>
      </c>
      <c r="N3139" t="s">
        <v>24</v>
      </c>
      <c r="O3139" t="s">
        <v>15</v>
      </c>
      <c r="P3139" t="s">
        <v>26</v>
      </c>
      <c r="Q3139">
        <v>7</v>
      </c>
      <c r="R3139">
        <v>36.340000000000003</v>
      </c>
      <c r="S3139">
        <f t="shared" si="160"/>
        <v>50760</v>
      </c>
      <c r="T3139">
        <f t="shared" si="161"/>
        <v>22300</v>
      </c>
      <c r="U3139">
        <f t="shared" si="162"/>
        <v>2.2762331838565024</v>
      </c>
      <c r="V3139">
        <v>334</v>
      </c>
      <c r="W3139">
        <v>312</v>
      </c>
    </row>
    <row r="3140" spans="1:23" hidden="1" x14ac:dyDescent="0.2">
      <c r="A3140">
        <v>57</v>
      </c>
      <c r="B3140" t="s">
        <v>131</v>
      </c>
      <c r="C3140" t="s">
        <v>132</v>
      </c>
      <c r="D3140" t="s">
        <v>97</v>
      </c>
      <c r="E3140">
        <v>17.43</v>
      </c>
      <c r="F3140">
        <v>145.31</v>
      </c>
      <c r="G3140" s="2">
        <v>-17.716670000000001</v>
      </c>
      <c r="H3140" s="2">
        <v>145.51667</v>
      </c>
      <c r="I3140">
        <v>850</v>
      </c>
      <c r="J3140" t="s">
        <v>6</v>
      </c>
      <c r="K3140" s="1">
        <v>32336</v>
      </c>
      <c r="L3140" t="s">
        <v>157</v>
      </c>
      <c r="M3140" t="s">
        <v>51</v>
      </c>
      <c r="N3140" t="s">
        <v>24</v>
      </c>
      <c r="O3140" t="s">
        <v>15</v>
      </c>
      <c r="P3140" t="s">
        <v>26</v>
      </c>
      <c r="Q3140">
        <v>8</v>
      </c>
      <c r="R3140">
        <v>44.33</v>
      </c>
      <c r="S3140">
        <f t="shared" si="160"/>
        <v>50760</v>
      </c>
      <c r="T3140">
        <f t="shared" si="161"/>
        <v>22300</v>
      </c>
      <c r="U3140">
        <f t="shared" si="162"/>
        <v>2.2762331838565024</v>
      </c>
      <c r="V3140">
        <v>334</v>
      </c>
      <c r="W3140">
        <v>312</v>
      </c>
    </row>
    <row r="3141" spans="1:23" hidden="1" x14ac:dyDescent="0.2">
      <c r="A3141">
        <v>57</v>
      </c>
      <c r="B3141" t="s">
        <v>131</v>
      </c>
      <c r="C3141" t="s">
        <v>132</v>
      </c>
      <c r="D3141" t="s">
        <v>97</v>
      </c>
      <c r="E3141">
        <v>17.43</v>
      </c>
      <c r="F3141">
        <v>145.31</v>
      </c>
      <c r="G3141" s="2">
        <v>-17.716670000000001</v>
      </c>
      <c r="H3141" s="2">
        <v>145.51667</v>
      </c>
      <c r="I3141">
        <v>850</v>
      </c>
      <c r="J3141" t="s">
        <v>6</v>
      </c>
      <c r="K3141" s="1">
        <v>32336</v>
      </c>
      <c r="L3141" t="s">
        <v>157</v>
      </c>
      <c r="M3141" t="s">
        <v>51</v>
      </c>
      <c r="N3141" t="s">
        <v>24</v>
      </c>
      <c r="O3141" t="s">
        <v>15</v>
      </c>
      <c r="P3141" t="s">
        <v>26</v>
      </c>
      <c r="Q3141">
        <v>9</v>
      </c>
      <c r="R3141">
        <v>48.55</v>
      </c>
      <c r="S3141">
        <f t="shared" si="160"/>
        <v>50760</v>
      </c>
      <c r="T3141">
        <f t="shared" si="161"/>
        <v>22300</v>
      </c>
      <c r="U3141">
        <f t="shared" si="162"/>
        <v>2.2762331838565024</v>
      </c>
      <c r="V3141">
        <v>334</v>
      </c>
      <c r="W3141">
        <v>312</v>
      </c>
    </row>
    <row r="3142" spans="1:23" hidden="1" x14ac:dyDescent="0.2">
      <c r="A3142">
        <v>57</v>
      </c>
      <c r="B3142" t="s">
        <v>131</v>
      </c>
      <c r="C3142" t="s">
        <v>132</v>
      </c>
      <c r="D3142" t="s">
        <v>97</v>
      </c>
      <c r="E3142">
        <v>17.43</v>
      </c>
      <c r="F3142">
        <v>145.31</v>
      </c>
      <c r="G3142" s="2">
        <v>-17.716670000000001</v>
      </c>
      <c r="H3142" s="2">
        <v>145.51667</v>
      </c>
      <c r="I3142">
        <v>850</v>
      </c>
      <c r="J3142" t="s">
        <v>6</v>
      </c>
      <c r="K3142" s="1">
        <v>32336</v>
      </c>
      <c r="L3142" t="s">
        <v>157</v>
      </c>
      <c r="M3142" t="s">
        <v>51</v>
      </c>
      <c r="N3142" t="s">
        <v>24</v>
      </c>
      <c r="O3142" t="s">
        <v>15</v>
      </c>
      <c r="P3142" t="s">
        <v>26</v>
      </c>
      <c r="Q3142">
        <v>10</v>
      </c>
      <c r="R3142">
        <v>41.62</v>
      </c>
      <c r="S3142">
        <f t="shared" si="160"/>
        <v>50760</v>
      </c>
      <c r="T3142">
        <f t="shared" si="161"/>
        <v>22300</v>
      </c>
      <c r="U3142">
        <f t="shared" si="162"/>
        <v>2.2762331838565024</v>
      </c>
      <c r="V3142">
        <v>334</v>
      </c>
      <c r="W3142">
        <v>312</v>
      </c>
    </row>
    <row r="3143" spans="1:23" x14ac:dyDescent="0.2">
      <c r="A3143">
        <v>57</v>
      </c>
      <c r="B3143" t="s">
        <v>131</v>
      </c>
      <c r="C3143" t="s">
        <v>132</v>
      </c>
      <c r="D3143" t="s">
        <v>97</v>
      </c>
      <c r="E3143">
        <v>17.43</v>
      </c>
      <c r="F3143">
        <v>145.31</v>
      </c>
      <c r="G3143" s="2">
        <v>-17.716670000000001</v>
      </c>
      <c r="H3143" s="2">
        <v>145.51667</v>
      </c>
      <c r="I3143">
        <v>850</v>
      </c>
      <c r="J3143" t="s">
        <v>6</v>
      </c>
      <c r="K3143" s="1">
        <v>32336</v>
      </c>
      <c r="L3143" t="s">
        <v>157</v>
      </c>
      <c r="M3143" t="s">
        <v>51</v>
      </c>
      <c r="N3143" t="s">
        <v>24</v>
      </c>
      <c r="O3143" t="s">
        <v>15</v>
      </c>
      <c r="P3143" t="s">
        <v>27</v>
      </c>
      <c r="Q3143">
        <v>1</v>
      </c>
      <c r="R3143">
        <v>29.49</v>
      </c>
      <c r="S3143">
        <f t="shared" si="160"/>
        <v>50760</v>
      </c>
      <c r="T3143">
        <f t="shared" si="161"/>
        <v>22300</v>
      </c>
      <c r="U3143">
        <f t="shared" si="162"/>
        <v>2.2762331838565024</v>
      </c>
      <c r="V3143">
        <v>334</v>
      </c>
      <c r="W3143">
        <v>312</v>
      </c>
    </row>
    <row r="3144" spans="1:23" x14ac:dyDescent="0.2">
      <c r="A3144">
        <v>57</v>
      </c>
      <c r="B3144" t="s">
        <v>131</v>
      </c>
      <c r="C3144" t="s">
        <v>132</v>
      </c>
      <c r="D3144" t="s">
        <v>97</v>
      </c>
      <c r="E3144">
        <v>17.43</v>
      </c>
      <c r="F3144">
        <v>145.31</v>
      </c>
      <c r="G3144" s="2">
        <v>-17.716670000000001</v>
      </c>
      <c r="H3144" s="2">
        <v>145.51667</v>
      </c>
      <c r="I3144">
        <v>850</v>
      </c>
      <c r="J3144" t="s">
        <v>6</v>
      </c>
      <c r="K3144" s="1">
        <v>32336</v>
      </c>
      <c r="L3144" t="s">
        <v>157</v>
      </c>
      <c r="M3144" t="s">
        <v>51</v>
      </c>
      <c r="N3144" t="s">
        <v>24</v>
      </c>
      <c r="O3144" t="s">
        <v>15</v>
      </c>
      <c r="P3144" t="s">
        <v>27</v>
      </c>
      <c r="Q3144">
        <v>2</v>
      </c>
      <c r="R3144">
        <v>33.18</v>
      </c>
      <c r="S3144">
        <f t="shared" si="160"/>
        <v>50760</v>
      </c>
      <c r="T3144">
        <f t="shared" si="161"/>
        <v>22300</v>
      </c>
      <c r="U3144">
        <f t="shared" si="162"/>
        <v>2.2762331838565024</v>
      </c>
      <c r="V3144">
        <v>334</v>
      </c>
      <c r="W3144">
        <v>312</v>
      </c>
    </row>
    <row r="3145" spans="1:23" x14ac:dyDescent="0.2">
      <c r="A3145">
        <v>57</v>
      </c>
      <c r="B3145" t="s">
        <v>131</v>
      </c>
      <c r="C3145" t="s">
        <v>132</v>
      </c>
      <c r="D3145" t="s">
        <v>97</v>
      </c>
      <c r="E3145">
        <v>17.43</v>
      </c>
      <c r="F3145">
        <v>145.31</v>
      </c>
      <c r="G3145" s="2">
        <v>-17.716670000000001</v>
      </c>
      <c r="H3145" s="2">
        <v>145.51667</v>
      </c>
      <c r="I3145">
        <v>850</v>
      </c>
      <c r="J3145" t="s">
        <v>6</v>
      </c>
      <c r="K3145" s="1">
        <v>32336</v>
      </c>
      <c r="L3145" t="s">
        <v>157</v>
      </c>
      <c r="M3145" t="s">
        <v>51</v>
      </c>
      <c r="N3145" t="s">
        <v>24</v>
      </c>
      <c r="O3145" t="s">
        <v>15</v>
      </c>
      <c r="P3145" t="s">
        <v>27</v>
      </c>
      <c r="Q3145">
        <v>3</v>
      </c>
      <c r="R3145">
        <v>31.9</v>
      </c>
      <c r="S3145">
        <f t="shared" si="160"/>
        <v>50760</v>
      </c>
      <c r="T3145">
        <f t="shared" si="161"/>
        <v>22300</v>
      </c>
      <c r="U3145">
        <f t="shared" si="162"/>
        <v>2.2762331838565024</v>
      </c>
      <c r="V3145">
        <v>334</v>
      </c>
      <c r="W3145">
        <v>312</v>
      </c>
    </row>
    <row r="3146" spans="1:23" x14ac:dyDescent="0.2">
      <c r="A3146">
        <v>57</v>
      </c>
      <c r="B3146" t="s">
        <v>131</v>
      </c>
      <c r="C3146" t="s">
        <v>132</v>
      </c>
      <c r="D3146" t="s">
        <v>97</v>
      </c>
      <c r="E3146">
        <v>17.43</v>
      </c>
      <c r="F3146">
        <v>145.31</v>
      </c>
      <c r="G3146" s="2">
        <v>-17.716670000000001</v>
      </c>
      <c r="H3146" s="2">
        <v>145.51667</v>
      </c>
      <c r="I3146">
        <v>850</v>
      </c>
      <c r="J3146" t="s">
        <v>6</v>
      </c>
      <c r="K3146" s="1">
        <v>32336</v>
      </c>
      <c r="L3146" t="s">
        <v>157</v>
      </c>
      <c r="M3146" t="s">
        <v>51</v>
      </c>
      <c r="N3146" t="s">
        <v>24</v>
      </c>
      <c r="O3146" t="s">
        <v>15</v>
      </c>
      <c r="P3146" t="s">
        <v>27</v>
      </c>
      <c r="Q3146">
        <v>4</v>
      </c>
      <c r="R3146">
        <v>25.21</v>
      </c>
      <c r="S3146">
        <f t="shared" si="160"/>
        <v>50760</v>
      </c>
      <c r="T3146">
        <f t="shared" si="161"/>
        <v>22300</v>
      </c>
      <c r="U3146">
        <f t="shared" si="162"/>
        <v>2.2762331838565024</v>
      </c>
      <c r="V3146">
        <v>334</v>
      </c>
      <c r="W3146">
        <v>312</v>
      </c>
    </row>
    <row r="3147" spans="1:23" x14ac:dyDescent="0.2">
      <c r="A3147">
        <v>57</v>
      </c>
      <c r="B3147" t="s">
        <v>131</v>
      </c>
      <c r="C3147" t="s">
        <v>132</v>
      </c>
      <c r="D3147" t="s">
        <v>97</v>
      </c>
      <c r="E3147">
        <v>17.43</v>
      </c>
      <c r="F3147">
        <v>145.31</v>
      </c>
      <c r="G3147" s="2">
        <v>-17.716670000000001</v>
      </c>
      <c r="H3147" s="2">
        <v>145.51667</v>
      </c>
      <c r="I3147">
        <v>850</v>
      </c>
      <c r="J3147" t="s">
        <v>6</v>
      </c>
      <c r="K3147" s="1">
        <v>32336</v>
      </c>
      <c r="L3147" t="s">
        <v>157</v>
      </c>
      <c r="M3147" t="s">
        <v>51</v>
      </c>
      <c r="N3147" t="s">
        <v>24</v>
      </c>
      <c r="O3147" t="s">
        <v>15</v>
      </c>
      <c r="P3147" t="s">
        <v>27</v>
      </c>
      <c r="Q3147">
        <v>5</v>
      </c>
      <c r="R3147">
        <v>25.98</v>
      </c>
      <c r="S3147">
        <f t="shared" si="160"/>
        <v>50760</v>
      </c>
      <c r="T3147">
        <f t="shared" si="161"/>
        <v>22300</v>
      </c>
      <c r="U3147">
        <f t="shared" si="162"/>
        <v>2.2762331838565024</v>
      </c>
      <c r="V3147">
        <v>334</v>
      </c>
      <c r="W3147">
        <v>312</v>
      </c>
    </row>
    <row r="3148" spans="1:23" x14ac:dyDescent="0.2">
      <c r="A3148">
        <v>57</v>
      </c>
      <c r="B3148" t="s">
        <v>131</v>
      </c>
      <c r="C3148" t="s">
        <v>132</v>
      </c>
      <c r="D3148" t="s">
        <v>97</v>
      </c>
      <c r="E3148">
        <v>17.43</v>
      </c>
      <c r="F3148">
        <v>145.31</v>
      </c>
      <c r="G3148" s="2">
        <v>-17.716670000000001</v>
      </c>
      <c r="H3148" s="2">
        <v>145.51667</v>
      </c>
      <c r="I3148">
        <v>850</v>
      </c>
      <c r="J3148" t="s">
        <v>6</v>
      </c>
      <c r="K3148" s="1">
        <v>32336</v>
      </c>
      <c r="L3148" t="s">
        <v>157</v>
      </c>
      <c r="M3148" t="s">
        <v>51</v>
      </c>
      <c r="N3148" t="s">
        <v>24</v>
      </c>
      <c r="O3148" t="s">
        <v>15</v>
      </c>
      <c r="P3148" t="s">
        <v>27</v>
      </c>
      <c r="Q3148">
        <v>6</v>
      </c>
      <c r="R3148">
        <v>25.18</v>
      </c>
      <c r="S3148">
        <f t="shared" si="160"/>
        <v>50760</v>
      </c>
      <c r="T3148">
        <f t="shared" si="161"/>
        <v>22300</v>
      </c>
      <c r="U3148">
        <f t="shared" si="162"/>
        <v>2.2762331838565024</v>
      </c>
      <c r="V3148">
        <v>334</v>
      </c>
      <c r="W3148">
        <v>312</v>
      </c>
    </row>
    <row r="3149" spans="1:23" x14ac:dyDescent="0.2">
      <c r="A3149">
        <v>57</v>
      </c>
      <c r="B3149" t="s">
        <v>131</v>
      </c>
      <c r="C3149" t="s">
        <v>132</v>
      </c>
      <c r="D3149" t="s">
        <v>97</v>
      </c>
      <c r="E3149">
        <v>17.43</v>
      </c>
      <c r="F3149">
        <v>145.31</v>
      </c>
      <c r="G3149" s="2">
        <v>-17.716670000000001</v>
      </c>
      <c r="H3149" s="2">
        <v>145.51667</v>
      </c>
      <c r="I3149">
        <v>850</v>
      </c>
      <c r="J3149" t="s">
        <v>6</v>
      </c>
      <c r="K3149" s="1">
        <v>32336</v>
      </c>
      <c r="L3149" t="s">
        <v>157</v>
      </c>
      <c r="M3149" t="s">
        <v>51</v>
      </c>
      <c r="N3149" t="s">
        <v>24</v>
      </c>
      <c r="O3149" t="s">
        <v>15</v>
      </c>
      <c r="P3149" t="s">
        <v>27</v>
      </c>
      <c r="Q3149">
        <v>7</v>
      </c>
      <c r="R3149">
        <v>25.46</v>
      </c>
      <c r="S3149">
        <f t="shared" si="160"/>
        <v>50760</v>
      </c>
      <c r="T3149">
        <f t="shared" si="161"/>
        <v>22300</v>
      </c>
      <c r="U3149">
        <f t="shared" si="162"/>
        <v>2.2762331838565024</v>
      </c>
      <c r="V3149">
        <v>334</v>
      </c>
      <c r="W3149">
        <v>312</v>
      </c>
    </row>
    <row r="3150" spans="1:23" x14ac:dyDescent="0.2">
      <c r="A3150">
        <v>57</v>
      </c>
      <c r="B3150" t="s">
        <v>131</v>
      </c>
      <c r="C3150" t="s">
        <v>132</v>
      </c>
      <c r="D3150" t="s">
        <v>97</v>
      </c>
      <c r="E3150">
        <v>17.43</v>
      </c>
      <c r="F3150">
        <v>145.31</v>
      </c>
      <c r="G3150" s="2">
        <v>-17.716670000000001</v>
      </c>
      <c r="H3150" s="2">
        <v>145.51667</v>
      </c>
      <c r="I3150">
        <v>850</v>
      </c>
      <c r="J3150" t="s">
        <v>6</v>
      </c>
      <c r="K3150" s="1">
        <v>32336</v>
      </c>
      <c r="L3150" t="s">
        <v>157</v>
      </c>
      <c r="M3150" t="s">
        <v>51</v>
      </c>
      <c r="N3150" t="s">
        <v>24</v>
      </c>
      <c r="O3150" t="s">
        <v>15</v>
      </c>
      <c r="P3150" t="s">
        <v>27</v>
      </c>
      <c r="Q3150">
        <v>8</v>
      </c>
      <c r="R3150">
        <v>30.96</v>
      </c>
      <c r="S3150">
        <f t="shared" si="160"/>
        <v>50760</v>
      </c>
      <c r="T3150">
        <f t="shared" si="161"/>
        <v>22300</v>
      </c>
      <c r="U3150">
        <f t="shared" si="162"/>
        <v>2.2762331838565024</v>
      </c>
      <c r="V3150">
        <v>334</v>
      </c>
      <c r="W3150">
        <v>312</v>
      </c>
    </row>
    <row r="3151" spans="1:23" x14ac:dyDescent="0.2">
      <c r="A3151">
        <v>57</v>
      </c>
      <c r="B3151" t="s">
        <v>131</v>
      </c>
      <c r="C3151" t="s">
        <v>132</v>
      </c>
      <c r="D3151" t="s">
        <v>97</v>
      </c>
      <c r="E3151">
        <v>17.43</v>
      </c>
      <c r="F3151">
        <v>145.31</v>
      </c>
      <c r="G3151" s="2">
        <v>-17.716670000000001</v>
      </c>
      <c r="H3151" s="2">
        <v>145.51667</v>
      </c>
      <c r="I3151">
        <v>850</v>
      </c>
      <c r="J3151" t="s">
        <v>6</v>
      </c>
      <c r="K3151" s="1">
        <v>32336</v>
      </c>
      <c r="L3151" t="s">
        <v>157</v>
      </c>
      <c r="M3151" t="s">
        <v>51</v>
      </c>
      <c r="N3151" t="s">
        <v>24</v>
      </c>
      <c r="O3151" t="s">
        <v>15</v>
      </c>
      <c r="P3151" t="s">
        <v>27</v>
      </c>
      <c r="Q3151">
        <v>9</v>
      </c>
      <c r="R3151">
        <v>25.28</v>
      </c>
      <c r="S3151">
        <f t="shared" si="160"/>
        <v>50760</v>
      </c>
      <c r="T3151">
        <f t="shared" si="161"/>
        <v>22300</v>
      </c>
      <c r="U3151">
        <f t="shared" si="162"/>
        <v>2.2762331838565024</v>
      </c>
      <c r="V3151">
        <v>334</v>
      </c>
      <c r="W3151">
        <v>312</v>
      </c>
    </row>
    <row r="3152" spans="1:23" x14ac:dyDescent="0.2">
      <c r="A3152">
        <v>57</v>
      </c>
      <c r="B3152" t="s">
        <v>131</v>
      </c>
      <c r="C3152" t="s">
        <v>132</v>
      </c>
      <c r="D3152" t="s">
        <v>97</v>
      </c>
      <c r="E3152">
        <v>17.43</v>
      </c>
      <c r="F3152">
        <v>145.31</v>
      </c>
      <c r="G3152" s="2">
        <v>-17.716670000000001</v>
      </c>
      <c r="H3152" s="2">
        <v>145.51667</v>
      </c>
      <c r="I3152">
        <v>850</v>
      </c>
      <c r="J3152" t="s">
        <v>6</v>
      </c>
      <c r="K3152" s="1">
        <v>32336</v>
      </c>
      <c r="L3152" t="s">
        <v>157</v>
      </c>
      <c r="M3152" t="s">
        <v>51</v>
      </c>
      <c r="N3152" t="s">
        <v>24</v>
      </c>
      <c r="O3152" t="s">
        <v>15</v>
      </c>
      <c r="P3152" t="s">
        <v>27</v>
      </c>
      <c r="Q3152">
        <v>10</v>
      </c>
      <c r="R3152">
        <v>26.7</v>
      </c>
      <c r="S3152">
        <f t="shared" si="160"/>
        <v>50760</v>
      </c>
      <c r="T3152">
        <f t="shared" si="161"/>
        <v>22300</v>
      </c>
      <c r="U3152">
        <f t="shared" si="162"/>
        <v>2.2762331838565024</v>
      </c>
      <c r="V3152">
        <v>334</v>
      </c>
      <c r="W3152">
        <v>312</v>
      </c>
    </row>
    <row r="3153" spans="1:23" x14ac:dyDescent="0.2">
      <c r="A3153">
        <v>57</v>
      </c>
      <c r="B3153" t="s">
        <v>131</v>
      </c>
      <c r="C3153" t="s">
        <v>132</v>
      </c>
      <c r="D3153" t="s">
        <v>97</v>
      </c>
      <c r="E3153">
        <v>17.43</v>
      </c>
      <c r="F3153">
        <v>145.31</v>
      </c>
      <c r="G3153" s="2">
        <v>-17.716670000000001</v>
      </c>
      <c r="H3153" s="2">
        <v>145.51667</v>
      </c>
      <c r="I3153">
        <v>850</v>
      </c>
      <c r="J3153" t="s">
        <v>6</v>
      </c>
      <c r="K3153" s="1">
        <v>32336</v>
      </c>
      <c r="L3153" t="s">
        <v>157</v>
      </c>
      <c r="M3153" t="s">
        <v>51</v>
      </c>
      <c r="N3153" t="s">
        <v>24</v>
      </c>
      <c r="O3153" t="s">
        <v>18</v>
      </c>
      <c r="P3153" t="s">
        <v>27</v>
      </c>
      <c r="Q3153">
        <v>1</v>
      </c>
      <c r="R3153">
        <v>13.95</v>
      </c>
      <c r="S3153">
        <f t="shared" si="160"/>
        <v>50760</v>
      </c>
      <c r="T3153">
        <f t="shared" si="161"/>
        <v>22300</v>
      </c>
      <c r="U3153">
        <f t="shared" si="162"/>
        <v>2.2762331838565024</v>
      </c>
      <c r="V3153">
        <v>334</v>
      </c>
      <c r="W3153">
        <v>312</v>
      </c>
    </row>
    <row r="3154" spans="1:23" x14ac:dyDescent="0.2">
      <c r="A3154">
        <v>57</v>
      </c>
      <c r="B3154" t="s">
        <v>131</v>
      </c>
      <c r="C3154" t="s">
        <v>132</v>
      </c>
      <c r="D3154" t="s">
        <v>97</v>
      </c>
      <c r="E3154">
        <v>17.43</v>
      </c>
      <c r="F3154">
        <v>145.31</v>
      </c>
      <c r="G3154" s="2">
        <v>-17.716670000000001</v>
      </c>
      <c r="H3154" s="2">
        <v>145.51667</v>
      </c>
      <c r="I3154">
        <v>850</v>
      </c>
      <c r="J3154" t="s">
        <v>6</v>
      </c>
      <c r="K3154" s="1">
        <v>32336</v>
      </c>
      <c r="L3154" t="s">
        <v>157</v>
      </c>
      <c r="M3154" t="s">
        <v>51</v>
      </c>
      <c r="N3154" t="s">
        <v>24</v>
      </c>
      <c r="O3154" t="s">
        <v>18</v>
      </c>
      <c r="P3154" t="s">
        <v>27</v>
      </c>
      <c r="Q3154">
        <v>2</v>
      </c>
      <c r="R3154">
        <v>12.92</v>
      </c>
      <c r="S3154">
        <f t="shared" si="160"/>
        <v>50760</v>
      </c>
      <c r="T3154">
        <f t="shared" si="161"/>
        <v>22300</v>
      </c>
      <c r="U3154">
        <f t="shared" si="162"/>
        <v>2.2762331838565024</v>
      </c>
      <c r="V3154">
        <v>334</v>
      </c>
      <c r="W3154">
        <v>312</v>
      </c>
    </row>
    <row r="3155" spans="1:23" x14ac:dyDescent="0.2">
      <c r="A3155">
        <v>57</v>
      </c>
      <c r="B3155" t="s">
        <v>131</v>
      </c>
      <c r="C3155" t="s">
        <v>132</v>
      </c>
      <c r="D3155" t="s">
        <v>97</v>
      </c>
      <c r="E3155">
        <v>17.43</v>
      </c>
      <c r="F3155">
        <v>145.31</v>
      </c>
      <c r="G3155" s="2">
        <v>-17.716670000000001</v>
      </c>
      <c r="H3155" s="2">
        <v>145.51667</v>
      </c>
      <c r="I3155">
        <v>850</v>
      </c>
      <c r="J3155" t="s">
        <v>6</v>
      </c>
      <c r="K3155" s="1">
        <v>32336</v>
      </c>
      <c r="L3155" t="s">
        <v>157</v>
      </c>
      <c r="M3155" t="s">
        <v>51</v>
      </c>
      <c r="N3155" t="s">
        <v>24</v>
      </c>
      <c r="O3155" t="s">
        <v>18</v>
      </c>
      <c r="P3155" t="s">
        <v>27</v>
      </c>
      <c r="Q3155">
        <v>3</v>
      </c>
      <c r="R3155">
        <v>13.52</v>
      </c>
      <c r="S3155">
        <f t="shared" si="160"/>
        <v>50760</v>
      </c>
      <c r="T3155">
        <f t="shared" si="161"/>
        <v>22300</v>
      </c>
      <c r="U3155">
        <f t="shared" si="162"/>
        <v>2.2762331838565024</v>
      </c>
      <c r="V3155">
        <v>334</v>
      </c>
      <c r="W3155">
        <v>312</v>
      </c>
    </row>
    <row r="3156" spans="1:23" x14ac:dyDescent="0.2">
      <c r="A3156">
        <v>57</v>
      </c>
      <c r="B3156" t="s">
        <v>131</v>
      </c>
      <c r="C3156" t="s">
        <v>132</v>
      </c>
      <c r="D3156" t="s">
        <v>97</v>
      </c>
      <c r="E3156">
        <v>17.43</v>
      </c>
      <c r="F3156">
        <v>145.31</v>
      </c>
      <c r="G3156" s="2">
        <v>-17.716670000000001</v>
      </c>
      <c r="H3156" s="2">
        <v>145.51667</v>
      </c>
      <c r="I3156">
        <v>850</v>
      </c>
      <c r="J3156" t="s">
        <v>6</v>
      </c>
      <c r="K3156" s="1">
        <v>32336</v>
      </c>
      <c r="L3156" t="s">
        <v>157</v>
      </c>
      <c r="M3156" t="s">
        <v>51</v>
      </c>
      <c r="N3156" t="s">
        <v>24</v>
      </c>
      <c r="O3156" t="s">
        <v>18</v>
      </c>
      <c r="P3156" t="s">
        <v>27</v>
      </c>
      <c r="Q3156">
        <v>4</v>
      </c>
      <c r="R3156">
        <v>12.87</v>
      </c>
      <c r="S3156">
        <f t="shared" si="160"/>
        <v>50760</v>
      </c>
      <c r="T3156">
        <f t="shared" si="161"/>
        <v>22300</v>
      </c>
      <c r="U3156">
        <f t="shared" si="162"/>
        <v>2.2762331838565024</v>
      </c>
      <c r="V3156">
        <v>334</v>
      </c>
      <c r="W3156">
        <v>312</v>
      </c>
    </row>
    <row r="3157" spans="1:23" x14ac:dyDescent="0.2">
      <c r="A3157">
        <v>57</v>
      </c>
      <c r="B3157" t="s">
        <v>131</v>
      </c>
      <c r="C3157" t="s">
        <v>132</v>
      </c>
      <c r="D3157" t="s">
        <v>97</v>
      </c>
      <c r="E3157">
        <v>17.43</v>
      </c>
      <c r="F3157">
        <v>145.31</v>
      </c>
      <c r="G3157" s="2">
        <v>-17.716670000000001</v>
      </c>
      <c r="H3157" s="2">
        <v>145.51667</v>
      </c>
      <c r="I3157">
        <v>850</v>
      </c>
      <c r="J3157" t="s">
        <v>6</v>
      </c>
      <c r="K3157" s="1">
        <v>32336</v>
      </c>
      <c r="L3157" t="s">
        <v>157</v>
      </c>
      <c r="M3157" t="s">
        <v>51</v>
      </c>
      <c r="N3157" t="s">
        <v>24</v>
      </c>
      <c r="O3157" t="s">
        <v>18</v>
      </c>
      <c r="P3157" t="s">
        <v>27</v>
      </c>
      <c r="Q3157">
        <v>5</v>
      </c>
      <c r="R3157">
        <v>12.26</v>
      </c>
      <c r="S3157">
        <f t="shared" si="160"/>
        <v>50760</v>
      </c>
      <c r="T3157">
        <f t="shared" si="161"/>
        <v>22300</v>
      </c>
      <c r="U3157">
        <f t="shared" si="162"/>
        <v>2.2762331838565024</v>
      </c>
      <c r="V3157">
        <v>334</v>
      </c>
      <c r="W3157">
        <v>312</v>
      </c>
    </row>
    <row r="3158" spans="1:23" x14ac:dyDescent="0.2">
      <c r="A3158">
        <v>57</v>
      </c>
      <c r="B3158" t="s">
        <v>131</v>
      </c>
      <c r="C3158" t="s">
        <v>132</v>
      </c>
      <c r="D3158" t="s">
        <v>97</v>
      </c>
      <c r="E3158">
        <v>17.43</v>
      </c>
      <c r="F3158">
        <v>145.31</v>
      </c>
      <c r="G3158" s="2">
        <v>-17.716670000000001</v>
      </c>
      <c r="H3158" s="2">
        <v>145.51667</v>
      </c>
      <c r="I3158">
        <v>850</v>
      </c>
      <c r="J3158" t="s">
        <v>6</v>
      </c>
      <c r="K3158" s="1">
        <v>32336</v>
      </c>
      <c r="L3158" t="s">
        <v>157</v>
      </c>
      <c r="M3158" t="s">
        <v>51</v>
      </c>
      <c r="N3158" t="s">
        <v>24</v>
      </c>
      <c r="O3158" t="s">
        <v>18</v>
      </c>
      <c r="P3158" t="s">
        <v>27</v>
      </c>
      <c r="Q3158">
        <v>6</v>
      </c>
      <c r="R3158">
        <v>12.86</v>
      </c>
      <c r="S3158">
        <f t="shared" si="160"/>
        <v>50760</v>
      </c>
      <c r="T3158">
        <f t="shared" si="161"/>
        <v>22300</v>
      </c>
      <c r="U3158">
        <f t="shared" si="162"/>
        <v>2.2762331838565024</v>
      </c>
      <c r="V3158">
        <v>334</v>
      </c>
      <c r="W3158">
        <v>312</v>
      </c>
    </row>
    <row r="3159" spans="1:23" x14ac:dyDescent="0.2">
      <c r="A3159">
        <v>57</v>
      </c>
      <c r="B3159" t="s">
        <v>131</v>
      </c>
      <c r="C3159" t="s">
        <v>132</v>
      </c>
      <c r="D3159" t="s">
        <v>97</v>
      </c>
      <c r="E3159">
        <v>17.43</v>
      </c>
      <c r="F3159">
        <v>145.31</v>
      </c>
      <c r="G3159" s="2">
        <v>-17.716670000000001</v>
      </c>
      <c r="H3159" s="2">
        <v>145.51667</v>
      </c>
      <c r="I3159">
        <v>850</v>
      </c>
      <c r="J3159" t="s">
        <v>6</v>
      </c>
      <c r="K3159" s="1">
        <v>32336</v>
      </c>
      <c r="L3159" t="s">
        <v>157</v>
      </c>
      <c r="M3159" t="s">
        <v>51</v>
      </c>
      <c r="N3159" t="s">
        <v>24</v>
      </c>
      <c r="O3159" t="s">
        <v>18</v>
      </c>
      <c r="P3159" t="s">
        <v>27</v>
      </c>
      <c r="Q3159">
        <v>7</v>
      </c>
      <c r="R3159">
        <v>13.8</v>
      </c>
      <c r="S3159">
        <f t="shared" si="160"/>
        <v>50760</v>
      </c>
      <c r="T3159">
        <f t="shared" si="161"/>
        <v>22300</v>
      </c>
      <c r="U3159">
        <f t="shared" si="162"/>
        <v>2.2762331838565024</v>
      </c>
      <c r="V3159">
        <v>334</v>
      </c>
      <c r="W3159">
        <v>312</v>
      </c>
    </row>
    <row r="3160" spans="1:23" x14ac:dyDescent="0.2">
      <c r="A3160">
        <v>57</v>
      </c>
      <c r="B3160" t="s">
        <v>131</v>
      </c>
      <c r="C3160" t="s">
        <v>132</v>
      </c>
      <c r="D3160" t="s">
        <v>97</v>
      </c>
      <c r="E3160">
        <v>17.43</v>
      </c>
      <c r="F3160">
        <v>145.31</v>
      </c>
      <c r="G3160" s="2">
        <v>-17.716670000000001</v>
      </c>
      <c r="H3160" s="2">
        <v>145.51667</v>
      </c>
      <c r="I3160">
        <v>850</v>
      </c>
      <c r="J3160" t="s">
        <v>6</v>
      </c>
      <c r="K3160" s="1">
        <v>32336</v>
      </c>
      <c r="L3160" t="s">
        <v>157</v>
      </c>
      <c r="M3160" t="s">
        <v>51</v>
      </c>
      <c r="N3160" t="s">
        <v>24</v>
      </c>
      <c r="O3160" t="s">
        <v>18</v>
      </c>
      <c r="P3160" t="s">
        <v>27</v>
      </c>
      <c r="Q3160">
        <v>8</v>
      </c>
      <c r="R3160">
        <v>16.399999999999999</v>
      </c>
      <c r="S3160">
        <f t="shared" si="160"/>
        <v>50760</v>
      </c>
      <c r="T3160">
        <f t="shared" si="161"/>
        <v>22300</v>
      </c>
      <c r="U3160">
        <f t="shared" si="162"/>
        <v>2.2762331838565024</v>
      </c>
      <c r="V3160">
        <v>334</v>
      </c>
      <c r="W3160">
        <v>312</v>
      </c>
    </row>
    <row r="3161" spans="1:23" x14ac:dyDescent="0.2">
      <c r="A3161">
        <v>57</v>
      </c>
      <c r="B3161" t="s">
        <v>131</v>
      </c>
      <c r="C3161" t="s">
        <v>132</v>
      </c>
      <c r="D3161" t="s">
        <v>97</v>
      </c>
      <c r="E3161">
        <v>17.43</v>
      </c>
      <c r="F3161">
        <v>145.31</v>
      </c>
      <c r="G3161" s="2">
        <v>-17.716670000000001</v>
      </c>
      <c r="H3161" s="2">
        <v>145.51667</v>
      </c>
      <c r="I3161">
        <v>850</v>
      </c>
      <c r="J3161" t="s">
        <v>6</v>
      </c>
      <c r="K3161" s="1">
        <v>32336</v>
      </c>
      <c r="L3161" t="s">
        <v>157</v>
      </c>
      <c r="M3161" t="s">
        <v>51</v>
      </c>
      <c r="N3161" t="s">
        <v>24</v>
      </c>
      <c r="O3161" t="s">
        <v>18</v>
      </c>
      <c r="P3161" t="s">
        <v>27</v>
      </c>
      <c r="Q3161">
        <v>9</v>
      </c>
      <c r="R3161">
        <v>11.92</v>
      </c>
      <c r="S3161">
        <f t="shared" si="160"/>
        <v>50760</v>
      </c>
      <c r="T3161">
        <f t="shared" si="161"/>
        <v>22300</v>
      </c>
      <c r="U3161">
        <f t="shared" si="162"/>
        <v>2.2762331838565024</v>
      </c>
      <c r="V3161">
        <v>334</v>
      </c>
      <c r="W3161">
        <v>312</v>
      </c>
    </row>
    <row r="3162" spans="1:23" x14ac:dyDescent="0.2">
      <c r="A3162">
        <v>57</v>
      </c>
      <c r="B3162" t="s">
        <v>131</v>
      </c>
      <c r="C3162" t="s">
        <v>132</v>
      </c>
      <c r="D3162" t="s">
        <v>97</v>
      </c>
      <c r="E3162">
        <v>17.43</v>
      </c>
      <c r="F3162">
        <v>145.31</v>
      </c>
      <c r="G3162" s="2">
        <v>-17.716670000000001</v>
      </c>
      <c r="H3162" s="2">
        <v>145.51667</v>
      </c>
      <c r="I3162">
        <v>850</v>
      </c>
      <c r="J3162" t="s">
        <v>6</v>
      </c>
      <c r="K3162" s="1">
        <v>32336</v>
      </c>
      <c r="L3162" t="s">
        <v>157</v>
      </c>
      <c r="M3162" t="s">
        <v>51</v>
      </c>
      <c r="N3162" t="s">
        <v>24</v>
      </c>
      <c r="O3162" t="s">
        <v>18</v>
      </c>
      <c r="P3162" t="s">
        <v>27</v>
      </c>
      <c r="Q3162">
        <v>10</v>
      </c>
      <c r="R3162">
        <v>11.82</v>
      </c>
      <c r="S3162">
        <f t="shared" si="160"/>
        <v>50760</v>
      </c>
      <c r="T3162">
        <f t="shared" si="161"/>
        <v>22300</v>
      </c>
      <c r="U3162">
        <f t="shared" si="162"/>
        <v>2.2762331838565024</v>
      </c>
      <c r="V3162">
        <v>334</v>
      </c>
      <c r="W3162">
        <v>312</v>
      </c>
    </row>
    <row r="3163" spans="1:23" hidden="1" x14ac:dyDescent="0.2">
      <c r="A3163">
        <v>58</v>
      </c>
      <c r="B3163" t="s">
        <v>131</v>
      </c>
      <c r="C3163" t="s">
        <v>132</v>
      </c>
      <c r="D3163" t="s">
        <v>60</v>
      </c>
      <c r="E3163">
        <v>17.100000000000001</v>
      </c>
      <c r="F3163">
        <v>145.38</v>
      </c>
      <c r="G3163">
        <v>-17.024999999999999</v>
      </c>
      <c r="H3163">
        <v>145.64150000000001</v>
      </c>
      <c r="I3163">
        <v>1206</v>
      </c>
      <c r="J3163" t="s">
        <v>40</v>
      </c>
      <c r="K3163" s="1">
        <v>20648</v>
      </c>
      <c r="L3163" t="s">
        <v>158</v>
      </c>
      <c r="M3163" t="s">
        <v>62</v>
      </c>
      <c r="N3163" t="s">
        <v>14</v>
      </c>
      <c r="O3163" t="s">
        <v>15</v>
      </c>
      <c r="P3163" t="s">
        <v>27</v>
      </c>
      <c r="Q3163">
        <v>1</v>
      </c>
      <c r="R3163">
        <v>18.45</v>
      </c>
      <c r="S3163">
        <f>(97+70)*305</f>
        <v>50935</v>
      </c>
      <c r="T3163">
        <f>295*97</f>
        <v>28615</v>
      </c>
      <c r="U3163">
        <f t="shared" si="162"/>
        <v>1.7800104840118818</v>
      </c>
      <c r="V3163">
        <v>318</v>
      </c>
      <c r="W3163">
        <v>340</v>
      </c>
    </row>
    <row r="3164" spans="1:23" hidden="1" x14ac:dyDescent="0.2">
      <c r="A3164">
        <v>58</v>
      </c>
      <c r="B3164" t="s">
        <v>131</v>
      </c>
      <c r="C3164" t="s">
        <v>132</v>
      </c>
      <c r="D3164" t="s">
        <v>60</v>
      </c>
      <c r="E3164">
        <v>17.100000000000001</v>
      </c>
      <c r="F3164">
        <v>145.38</v>
      </c>
      <c r="G3164">
        <v>-17.024999999999999</v>
      </c>
      <c r="H3164">
        <v>145.64150000000001</v>
      </c>
      <c r="I3164">
        <v>1206</v>
      </c>
      <c r="J3164" t="s">
        <v>40</v>
      </c>
      <c r="K3164" s="1">
        <v>20648</v>
      </c>
      <c r="L3164" t="s">
        <v>158</v>
      </c>
      <c r="M3164" t="s">
        <v>62</v>
      </c>
      <c r="N3164" t="s">
        <v>14</v>
      </c>
      <c r="O3164" t="s">
        <v>15</v>
      </c>
      <c r="P3164" t="s">
        <v>27</v>
      </c>
      <c r="Q3164">
        <v>2</v>
      </c>
      <c r="R3164">
        <v>22.28</v>
      </c>
      <c r="S3164">
        <f t="shared" ref="S3164:S3216" si="163">(97+70)*305</f>
        <v>50935</v>
      </c>
      <c r="T3164">
        <f t="shared" ref="T3164:T3216" si="164">295*97</f>
        <v>28615</v>
      </c>
      <c r="U3164">
        <f t="shared" ref="U3164:U3217" si="165">S3164/T3164</f>
        <v>1.7800104840118818</v>
      </c>
      <c r="V3164">
        <v>318</v>
      </c>
      <c r="W3164">
        <v>340</v>
      </c>
    </row>
    <row r="3165" spans="1:23" hidden="1" x14ac:dyDescent="0.2">
      <c r="A3165">
        <v>58</v>
      </c>
      <c r="B3165" t="s">
        <v>131</v>
      </c>
      <c r="C3165" t="s">
        <v>132</v>
      </c>
      <c r="D3165" t="s">
        <v>60</v>
      </c>
      <c r="E3165">
        <v>17.100000000000001</v>
      </c>
      <c r="F3165">
        <v>145.38</v>
      </c>
      <c r="G3165">
        <v>-17.024999999999999</v>
      </c>
      <c r="H3165">
        <v>145.64150000000001</v>
      </c>
      <c r="I3165">
        <v>1206</v>
      </c>
      <c r="J3165" t="s">
        <v>40</v>
      </c>
      <c r="K3165" s="1">
        <v>20648</v>
      </c>
      <c r="L3165" t="s">
        <v>158</v>
      </c>
      <c r="M3165" t="s">
        <v>62</v>
      </c>
      <c r="N3165" t="s">
        <v>14</v>
      </c>
      <c r="O3165" t="s">
        <v>15</v>
      </c>
      <c r="P3165" t="s">
        <v>27</v>
      </c>
      <c r="Q3165">
        <v>3</v>
      </c>
      <c r="R3165">
        <v>27.62</v>
      </c>
      <c r="S3165">
        <f t="shared" si="163"/>
        <v>50935</v>
      </c>
      <c r="T3165">
        <f t="shared" si="164"/>
        <v>28615</v>
      </c>
      <c r="U3165">
        <f t="shared" si="165"/>
        <v>1.7800104840118818</v>
      </c>
      <c r="V3165">
        <v>318</v>
      </c>
      <c r="W3165">
        <v>340</v>
      </c>
    </row>
    <row r="3166" spans="1:23" hidden="1" x14ac:dyDescent="0.2">
      <c r="A3166">
        <v>58</v>
      </c>
      <c r="B3166" t="s">
        <v>131</v>
      </c>
      <c r="C3166" t="s">
        <v>132</v>
      </c>
      <c r="D3166" t="s">
        <v>60</v>
      </c>
      <c r="E3166">
        <v>17.100000000000001</v>
      </c>
      <c r="F3166">
        <v>145.38</v>
      </c>
      <c r="G3166">
        <v>-17.024999999999999</v>
      </c>
      <c r="H3166">
        <v>145.64150000000001</v>
      </c>
      <c r="I3166">
        <v>1206</v>
      </c>
      <c r="J3166" t="s">
        <v>40</v>
      </c>
      <c r="K3166" s="1">
        <v>20648</v>
      </c>
      <c r="L3166" t="s">
        <v>158</v>
      </c>
      <c r="M3166" t="s">
        <v>62</v>
      </c>
      <c r="N3166" t="s">
        <v>14</v>
      </c>
      <c r="O3166" t="s">
        <v>15</v>
      </c>
      <c r="P3166" t="s">
        <v>27</v>
      </c>
      <c r="Q3166">
        <v>4</v>
      </c>
      <c r="R3166">
        <v>28.19</v>
      </c>
      <c r="S3166">
        <f t="shared" si="163"/>
        <v>50935</v>
      </c>
      <c r="T3166">
        <f t="shared" si="164"/>
        <v>28615</v>
      </c>
      <c r="U3166">
        <f t="shared" si="165"/>
        <v>1.7800104840118818</v>
      </c>
      <c r="V3166">
        <v>318</v>
      </c>
      <c r="W3166">
        <v>340</v>
      </c>
    </row>
    <row r="3167" spans="1:23" hidden="1" x14ac:dyDescent="0.2">
      <c r="A3167">
        <v>58</v>
      </c>
      <c r="B3167" t="s">
        <v>131</v>
      </c>
      <c r="C3167" t="s">
        <v>132</v>
      </c>
      <c r="D3167" t="s">
        <v>60</v>
      </c>
      <c r="E3167">
        <v>17.100000000000001</v>
      </c>
      <c r="F3167">
        <v>145.38</v>
      </c>
      <c r="G3167">
        <v>-17.024999999999999</v>
      </c>
      <c r="H3167">
        <v>145.64150000000001</v>
      </c>
      <c r="I3167">
        <v>1206</v>
      </c>
      <c r="J3167" t="s">
        <v>40</v>
      </c>
      <c r="K3167" s="1">
        <v>20648</v>
      </c>
      <c r="L3167" t="s">
        <v>158</v>
      </c>
      <c r="M3167" t="s">
        <v>62</v>
      </c>
      <c r="N3167" t="s">
        <v>14</v>
      </c>
      <c r="O3167" t="s">
        <v>15</v>
      </c>
      <c r="P3167" t="s">
        <v>27</v>
      </c>
      <c r="Q3167">
        <v>5</v>
      </c>
      <c r="R3167">
        <v>26.41</v>
      </c>
      <c r="S3167">
        <f t="shared" si="163"/>
        <v>50935</v>
      </c>
      <c r="T3167">
        <f t="shared" si="164"/>
        <v>28615</v>
      </c>
      <c r="U3167">
        <f t="shared" si="165"/>
        <v>1.7800104840118818</v>
      </c>
      <c r="V3167">
        <v>318</v>
      </c>
      <c r="W3167">
        <v>340</v>
      </c>
    </row>
    <row r="3168" spans="1:23" hidden="1" x14ac:dyDescent="0.2">
      <c r="A3168">
        <v>58</v>
      </c>
      <c r="B3168" t="s">
        <v>131</v>
      </c>
      <c r="C3168" t="s">
        <v>132</v>
      </c>
      <c r="D3168" t="s">
        <v>60</v>
      </c>
      <c r="E3168">
        <v>17.100000000000001</v>
      </c>
      <c r="F3168">
        <v>145.38</v>
      </c>
      <c r="G3168">
        <v>-17.024999999999999</v>
      </c>
      <c r="H3168">
        <v>145.64150000000001</v>
      </c>
      <c r="I3168">
        <v>1206</v>
      </c>
      <c r="J3168" t="s">
        <v>40</v>
      </c>
      <c r="K3168" s="1">
        <v>20648</v>
      </c>
      <c r="L3168" t="s">
        <v>158</v>
      </c>
      <c r="M3168" t="s">
        <v>62</v>
      </c>
      <c r="N3168" t="s">
        <v>14</v>
      </c>
      <c r="O3168" t="s">
        <v>15</v>
      </c>
      <c r="P3168" t="s">
        <v>27</v>
      </c>
      <c r="Q3168">
        <v>6</v>
      </c>
      <c r="R3168">
        <v>22.82</v>
      </c>
      <c r="S3168">
        <f t="shared" si="163"/>
        <v>50935</v>
      </c>
      <c r="T3168">
        <f t="shared" si="164"/>
        <v>28615</v>
      </c>
      <c r="U3168">
        <f t="shared" si="165"/>
        <v>1.7800104840118818</v>
      </c>
      <c r="V3168">
        <v>318</v>
      </c>
      <c r="W3168">
        <v>340</v>
      </c>
    </row>
    <row r="3169" spans="1:23" hidden="1" x14ac:dyDescent="0.2">
      <c r="A3169">
        <v>58</v>
      </c>
      <c r="B3169" t="s">
        <v>131</v>
      </c>
      <c r="C3169" t="s">
        <v>132</v>
      </c>
      <c r="D3169" t="s">
        <v>60</v>
      </c>
      <c r="E3169">
        <v>17.100000000000001</v>
      </c>
      <c r="F3169">
        <v>145.38</v>
      </c>
      <c r="G3169">
        <v>-17.024999999999999</v>
      </c>
      <c r="H3169">
        <v>145.64150000000001</v>
      </c>
      <c r="I3169">
        <v>1206</v>
      </c>
      <c r="J3169" t="s">
        <v>40</v>
      </c>
      <c r="K3169" s="1">
        <v>20648</v>
      </c>
      <c r="L3169" t="s">
        <v>158</v>
      </c>
      <c r="M3169" t="s">
        <v>62</v>
      </c>
      <c r="N3169" t="s">
        <v>14</v>
      </c>
      <c r="O3169" t="s">
        <v>16</v>
      </c>
      <c r="P3169" t="s">
        <v>27</v>
      </c>
      <c r="Q3169">
        <v>1</v>
      </c>
      <c r="R3169">
        <v>13.65</v>
      </c>
      <c r="S3169">
        <f t="shared" si="163"/>
        <v>50935</v>
      </c>
      <c r="T3169">
        <f t="shared" si="164"/>
        <v>28615</v>
      </c>
      <c r="U3169">
        <f t="shared" si="165"/>
        <v>1.7800104840118818</v>
      </c>
      <c r="V3169">
        <v>318</v>
      </c>
      <c r="W3169">
        <v>340</v>
      </c>
    </row>
    <row r="3170" spans="1:23" hidden="1" x14ac:dyDescent="0.2">
      <c r="A3170">
        <v>58</v>
      </c>
      <c r="B3170" t="s">
        <v>131</v>
      </c>
      <c r="C3170" t="s">
        <v>132</v>
      </c>
      <c r="D3170" t="s">
        <v>60</v>
      </c>
      <c r="E3170">
        <v>17.100000000000001</v>
      </c>
      <c r="F3170">
        <v>145.38</v>
      </c>
      <c r="G3170">
        <v>-17.024999999999999</v>
      </c>
      <c r="H3170">
        <v>145.64150000000001</v>
      </c>
      <c r="I3170">
        <v>1206</v>
      </c>
      <c r="J3170" t="s">
        <v>40</v>
      </c>
      <c r="K3170" s="1">
        <v>20648</v>
      </c>
      <c r="L3170" t="s">
        <v>158</v>
      </c>
      <c r="M3170" t="s">
        <v>62</v>
      </c>
      <c r="N3170" t="s">
        <v>14</v>
      </c>
      <c r="O3170" t="s">
        <v>16</v>
      </c>
      <c r="P3170" t="s">
        <v>27</v>
      </c>
      <c r="Q3170">
        <v>2</v>
      </c>
      <c r="R3170">
        <v>15.28</v>
      </c>
      <c r="S3170">
        <f t="shared" si="163"/>
        <v>50935</v>
      </c>
      <c r="T3170">
        <f t="shared" si="164"/>
        <v>28615</v>
      </c>
      <c r="U3170">
        <f t="shared" si="165"/>
        <v>1.7800104840118818</v>
      </c>
      <c r="V3170">
        <v>318</v>
      </c>
      <c r="W3170">
        <v>340</v>
      </c>
    </row>
    <row r="3171" spans="1:23" hidden="1" x14ac:dyDescent="0.2">
      <c r="A3171">
        <v>58</v>
      </c>
      <c r="B3171" t="s">
        <v>131</v>
      </c>
      <c r="C3171" t="s">
        <v>132</v>
      </c>
      <c r="D3171" t="s">
        <v>60</v>
      </c>
      <c r="E3171">
        <v>17.100000000000001</v>
      </c>
      <c r="F3171">
        <v>145.38</v>
      </c>
      <c r="G3171">
        <v>-17.024999999999999</v>
      </c>
      <c r="H3171">
        <v>145.64150000000001</v>
      </c>
      <c r="I3171">
        <v>1206</v>
      </c>
      <c r="J3171" t="s">
        <v>40</v>
      </c>
      <c r="K3171" s="1">
        <v>20648</v>
      </c>
      <c r="L3171" t="s">
        <v>158</v>
      </c>
      <c r="M3171" t="s">
        <v>62</v>
      </c>
      <c r="N3171" t="s">
        <v>14</v>
      </c>
      <c r="O3171" t="s">
        <v>16</v>
      </c>
      <c r="P3171" t="s">
        <v>27</v>
      </c>
      <c r="Q3171">
        <v>3</v>
      </c>
      <c r="R3171">
        <v>14.48</v>
      </c>
      <c r="S3171">
        <f t="shared" si="163"/>
        <v>50935</v>
      </c>
      <c r="T3171">
        <f t="shared" si="164"/>
        <v>28615</v>
      </c>
      <c r="U3171">
        <f t="shared" si="165"/>
        <v>1.7800104840118818</v>
      </c>
      <c r="V3171">
        <v>318</v>
      </c>
      <c r="W3171">
        <v>340</v>
      </c>
    </row>
    <row r="3172" spans="1:23" hidden="1" x14ac:dyDescent="0.2">
      <c r="A3172">
        <v>58</v>
      </c>
      <c r="B3172" t="s">
        <v>131</v>
      </c>
      <c r="C3172" t="s">
        <v>132</v>
      </c>
      <c r="D3172" t="s">
        <v>60</v>
      </c>
      <c r="E3172">
        <v>17.100000000000001</v>
      </c>
      <c r="F3172">
        <v>145.38</v>
      </c>
      <c r="G3172">
        <v>-17.024999999999999</v>
      </c>
      <c r="H3172">
        <v>145.64150000000001</v>
      </c>
      <c r="I3172">
        <v>1206</v>
      </c>
      <c r="J3172" t="s">
        <v>40</v>
      </c>
      <c r="K3172" s="1">
        <v>20648</v>
      </c>
      <c r="L3172" t="s">
        <v>158</v>
      </c>
      <c r="M3172" t="s">
        <v>62</v>
      </c>
      <c r="N3172" t="s">
        <v>14</v>
      </c>
      <c r="O3172" t="s">
        <v>16</v>
      </c>
      <c r="P3172" t="s">
        <v>27</v>
      </c>
      <c r="Q3172">
        <v>4</v>
      </c>
      <c r="R3172">
        <v>17.57</v>
      </c>
      <c r="S3172">
        <f t="shared" si="163"/>
        <v>50935</v>
      </c>
      <c r="T3172">
        <f t="shared" si="164"/>
        <v>28615</v>
      </c>
      <c r="U3172">
        <f t="shared" si="165"/>
        <v>1.7800104840118818</v>
      </c>
      <c r="V3172">
        <v>318</v>
      </c>
      <c r="W3172">
        <v>340</v>
      </c>
    </row>
    <row r="3173" spans="1:23" hidden="1" x14ac:dyDescent="0.2">
      <c r="A3173">
        <v>58</v>
      </c>
      <c r="B3173" t="s">
        <v>131</v>
      </c>
      <c r="C3173" t="s">
        <v>132</v>
      </c>
      <c r="D3173" t="s">
        <v>60</v>
      </c>
      <c r="E3173">
        <v>17.100000000000001</v>
      </c>
      <c r="F3173">
        <v>145.38</v>
      </c>
      <c r="G3173">
        <v>-17.024999999999999</v>
      </c>
      <c r="H3173">
        <v>145.64150000000001</v>
      </c>
      <c r="I3173">
        <v>1206</v>
      </c>
      <c r="J3173" t="s">
        <v>40</v>
      </c>
      <c r="K3173" s="1">
        <v>20648</v>
      </c>
      <c r="L3173" t="s">
        <v>158</v>
      </c>
      <c r="M3173" t="s">
        <v>62</v>
      </c>
      <c r="N3173" t="s">
        <v>14</v>
      </c>
      <c r="O3173" t="s">
        <v>16</v>
      </c>
      <c r="P3173" t="s">
        <v>27</v>
      </c>
      <c r="Q3173">
        <v>5</v>
      </c>
      <c r="R3173">
        <v>16.989999999999998</v>
      </c>
      <c r="S3173">
        <f t="shared" si="163"/>
        <v>50935</v>
      </c>
      <c r="T3173">
        <f t="shared" si="164"/>
        <v>28615</v>
      </c>
      <c r="U3173">
        <f t="shared" si="165"/>
        <v>1.7800104840118818</v>
      </c>
      <c r="V3173">
        <v>318</v>
      </c>
      <c r="W3173">
        <v>340</v>
      </c>
    </row>
    <row r="3174" spans="1:23" hidden="1" x14ac:dyDescent="0.2">
      <c r="A3174">
        <v>58</v>
      </c>
      <c r="B3174" t="s">
        <v>131</v>
      </c>
      <c r="C3174" t="s">
        <v>132</v>
      </c>
      <c r="D3174" t="s">
        <v>60</v>
      </c>
      <c r="E3174">
        <v>17.100000000000001</v>
      </c>
      <c r="F3174">
        <v>145.38</v>
      </c>
      <c r="G3174">
        <v>-17.024999999999999</v>
      </c>
      <c r="H3174">
        <v>145.64150000000001</v>
      </c>
      <c r="I3174">
        <v>1206</v>
      </c>
      <c r="J3174" t="s">
        <v>40</v>
      </c>
      <c r="K3174" s="1">
        <v>20648</v>
      </c>
      <c r="L3174" t="s">
        <v>158</v>
      </c>
      <c r="M3174" t="s">
        <v>62</v>
      </c>
      <c r="N3174" t="s">
        <v>14</v>
      </c>
      <c r="O3174" t="s">
        <v>16</v>
      </c>
      <c r="P3174" t="s">
        <v>27</v>
      </c>
      <c r="Q3174">
        <v>6</v>
      </c>
      <c r="R3174">
        <v>13.32</v>
      </c>
      <c r="S3174">
        <f t="shared" si="163"/>
        <v>50935</v>
      </c>
      <c r="T3174">
        <f t="shared" si="164"/>
        <v>28615</v>
      </c>
      <c r="U3174">
        <f t="shared" si="165"/>
        <v>1.7800104840118818</v>
      </c>
      <c r="V3174">
        <v>318</v>
      </c>
      <c r="W3174">
        <v>340</v>
      </c>
    </row>
    <row r="3175" spans="1:23" hidden="1" x14ac:dyDescent="0.2">
      <c r="A3175">
        <v>58</v>
      </c>
      <c r="B3175" t="s">
        <v>131</v>
      </c>
      <c r="C3175" t="s">
        <v>132</v>
      </c>
      <c r="D3175" t="s">
        <v>60</v>
      </c>
      <c r="E3175">
        <v>17.100000000000001</v>
      </c>
      <c r="F3175">
        <v>145.38</v>
      </c>
      <c r="G3175">
        <v>-17.024999999999999</v>
      </c>
      <c r="H3175">
        <v>145.64150000000001</v>
      </c>
      <c r="I3175">
        <v>1206</v>
      </c>
      <c r="J3175" t="s">
        <v>40</v>
      </c>
      <c r="K3175" s="1">
        <v>20648</v>
      </c>
      <c r="L3175" t="s">
        <v>158</v>
      </c>
      <c r="M3175" t="s">
        <v>62</v>
      </c>
      <c r="N3175" t="s">
        <v>14</v>
      </c>
      <c r="O3175" t="s">
        <v>18</v>
      </c>
      <c r="P3175" t="s">
        <v>27</v>
      </c>
      <c r="Q3175">
        <v>1</v>
      </c>
      <c r="R3175">
        <v>3.49</v>
      </c>
      <c r="S3175">
        <f t="shared" si="163"/>
        <v>50935</v>
      </c>
      <c r="T3175">
        <f t="shared" si="164"/>
        <v>28615</v>
      </c>
      <c r="U3175">
        <f t="shared" si="165"/>
        <v>1.7800104840118818</v>
      </c>
      <c r="V3175">
        <v>318</v>
      </c>
      <c r="W3175">
        <v>340</v>
      </c>
    </row>
    <row r="3176" spans="1:23" hidden="1" x14ac:dyDescent="0.2">
      <c r="A3176">
        <v>58</v>
      </c>
      <c r="B3176" t="s">
        <v>131</v>
      </c>
      <c r="C3176" t="s">
        <v>132</v>
      </c>
      <c r="D3176" t="s">
        <v>60</v>
      </c>
      <c r="E3176">
        <v>17.100000000000001</v>
      </c>
      <c r="F3176">
        <v>145.38</v>
      </c>
      <c r="G3176">
        <v>-17.024999999999999</v>
      </c>
      <c r="H3176">
        <v>145.64150000000001</v>
      </c>
      <c r="I3176">
        <v>1206</v>
      </c>
      <c r="J3176" t="s">
        <v>40</v>
      </c>
      <c r="K3176" s="1">
        <v>20648</v>
      </c>
      <c r="L3176" t="s">
        <v>158</v>
      </c>
      <c r="M3176" t="s">
        <v>62</v>
      </c>
      <c r="N3176" t="s">
        <v>14</v>
      </c>
      <c r="O3176" t="s">
        <v>18</v>
      </c>
      <c r="P3176" t="s">
        <v>27</v>
      </c>
      <c r="Q3176">
        <v>2</v>
      </c>
      <c r="R3176">
        <v>2.85</v>
      </c>
      <c r="S3176">
        <f t="shared" si="163"/>
        <v>50935</v>
      </c>
      <c r="T3176">
        <f t="shared" si="164"/>
        <v>28615</v>
      </c>
      <c r="U3176">
        <f t="shared" si="165"/>
        <v>1.7800104840118818</v>
      </c>
      <c r="V3176">
        <v>318</v>
      </c>
      <c r="W3176">
        <v>340</v>
      </c>
    </row>
    <row r="3177" spans="1:23" hidden="1" x14ac:dyDescent="0.2">
      <c r="A3177">
        <v>58</v>
      </c>
      <c r="B3177" t="s">
        <v>131</v>
      </c>
      <c r="C3177" t="s">
        <v>132</v>
      </c>
      <c r="D3177" t="s">
        <v>60</v>
      </c>
      <c r="E3177">
        <v>17.100000000000001</v>
      </c>
      <c r="F3177">
        <v>145.38</v>
      </c>
      <c r="G3177">
        <v>-17.024999999999999</v>
      </c>
      <c r="H3177">
        <v>145.64150000000001</v>
      </c>
      <c r="I3177">
        <v>1206</v>
      </c>
      <c r="J3177" t="s">
        <v>40</v>
      </c>
      <c r="K3177" s="1">
        <v>20648</v>
      </c>
      <c r="L3177" t="s">
        <v>158</v>
      </c>
      <c r="M3177" t="s">
        <v>62</v>
      </c>
      <c r="N3177" t="s">
        <v>14</v>
      </c>
      <c r="O3177" t="s">
        <v>18</v>
      </c>
      <c r="P3177" t="s">
        <v>27</v>
      </c>
      <c r="Q3177">
        <v>3</v>
      </c>
      <c r="R3177">
        <v>3.93</v>
      </c>
      <c r="S3177">
        <f t="shared" si="163"/>
        <v>50935</v>
      </c>
      <c r="T3177">
        <f t="shared" si="164"/>
        <v>28615</v>
      </c>
      <c r="U3177">
        <f t="shared" si="165"/>
        <v>1.7800104840118818</v>
      </c>
      <c r="V3177">
        <v>318</v>
      </c>
      <c r="W3177">
        <v>340</v>
      </c>
    </row>
    <row r="3178" spans="1:23" hidden="1" x14ac:dyDescent="0.2">
      <c r="A3178">
        <v>58</v>
      </c>
      <c r="B3178" t="s">
        <v>131</v>
      </c>
      <c r="C3178" t="s">
        <v>132</v>
      </c>
      <c r="D3178" t="s">
        <v>60</v>
      </c>
      <c r="E3178">
        <v>17.100000000000001</v>
      </c>
      <c r="F3178">
        <v>145.38</v>
      </c>
      <c r="G3178">
        <v>-17.024999999999999</v>
      </c>
      <c r="H3178">
        <v>145.64150000000001</v>
      </c>
      <c r="I3178">
        <v>1206</v>
      </c>
      <c r="J3178" t="s">
        <v>40</v>
      </c>
      <c r="K3178" s="1">
        <v>20648</v>
      </c>
      <c r="L3178" t="s">
        <v>158</v>
      </c>
      <c r="M3178" t="s">
        <v>62</v>
      </c>
      <c r="N3178" t="s">
        <v>14</v>
      </c>
      <c r="O3178" t="s">
        <v>18</v>
      </c>
      <c r="P3178" t="s">
        <v>27</v>
      </c>
      <c r="Q3178">
        <v>4</v>
      </c>
      <c r="R3178">
        <v>4.16</v>
      </c>
      <c r="S3178">
        <f t="shared" si="163"/>
        <v>50935</v>
      </c>
      <c r="T3178">
        <f t="shared" si="164"/>
        <v>28615</v>
      </c>
      <c r="U3178">
        <f t="shared" si="165"/>
        <v>1.7800104840118818</v>
      </c>
      <c r="V3178">
        <v>318</v>
      </c>
      <c r="W3178">
        <v>340</v>
      </c>
    </row>
    <row r="3179" spans="1:23" hidden="1" x14ac:dyDescent="0.2">
      <c r="A3179">
        <v>58</v>
      </c>
      <c r="B3179" t="s">
        <v>131</v>
      </c>
      <c r="C3179" t="s">
        <v>132</v>
      </c>
      <c r="D3179" t="s">
        <v>60</v>
      </c>
      <c r="E3179">
        <v>17.100000000000001</v>
      </c>
      <c r="F3179">
        <v>145.38</v>
      </c>
      <c r="G3179">
        <v>-17.024999999999999</v>
      </c>
      <c r="H3179">
        <v>145.64150000000001</v>
      </c>
      <c r="I3179">
        <v>1206</v>
      </c>
      <c r="J3179" t="s">
        <v>40</v>
      </c>
      <c r="K3179" s="1">
        <v>20648</v>
      </c>
      <c r="L3179" t="s">
        <v>158</v>
      </c>
      <c r="M3179" t="s">
        <v>62</v>
      </c>
      <c r="N3179" t="s">
        <v>14</v>
      </c>
      <c r="O3179" t="s">
        <v>18</v>
      </c>
      <c r="P3179" t="s">
        <v>27</v>
      </c>
      <c r="Q3179">
        <v>5</v>
      </c>
      <c r="R3179">
        <v>5.42</v>
      </c>
      <c r="S3179">
        <f t="shared" si="163"/>
        <v>50935</v>
      </c>
      <c r="T3179">
        <f t="shared" si="164"/>
        <v>28615</v>
      </c>
      <c r="U3179">
        <f t="shared" si="165"/>
        <v>1.7800104840118818</v>
      </c>
      <c r="V3179">
        <v>318</v>
      </c>
      <c r="W3179">
        <v>340</v>
      </c>
    </row>
    <row r="3180" spans="1:23" hidden="1" x14ac:dyDescent="0.2">
      <c r="A3180">
        <v>58</v>
      </c>
      <c r="B3180" t="s">
        <v>131</v>
      </c>
      <c r="C3180" t="s">
        <v>132</v>
      </c>
      <c r="D3180" t="s">
        <v>60</v>
      </c>
      <c r="E3180">
        <v>17.100000000000001</v>
      </c>
      <c r="F3180">
        <v>145.38</v>
      </c>
      <c r="G3180">
        <v>-17.024999999999999</v>
      </c>
      <c r="H3180">
        <v>145.64150000000001</v>
      </c>
      <c r="I3180">
        <v>1206</v>
      </c>
      <c r="J3180" t="s">
        <v>40</v>
      </c>
      <c r="K3180" s="1">
        <v>20648</v>
      </c>
      <c r="L3180" t="s">
        <v>158</v>
      </c>
      <c r="M3180" t="s">
        <v>62</v>
      </c>
      <c r="N3180" t="s">
        <v>14</v>
      </c>
      <c r="O3180" t="s">
        <v>18</v>
      </c>
      <c r="P3180" t="s">
        <v>27</v>
      </c>
      <c r="Q3180">
        <v>6</v>
      </c>
      <c r="R3180">
        <v>5.49</v>
      </c>
      <c r="S3180">
        <f t="shared" si="163"/>
        <v>50935</v>
      </c>
      <c r="T3180">
        <f t="shared" si="164"/>
        <v>28615</v>
      </c>
      <c r="U3180">
        <f t="shared" si="165"/>
        <v>1.7800104840118818</v>
      </c>
      <c r="V3180">
        <v>318</v>
      </c>
      <c r="W3180">
        <v>340</v>
      </c>
    </row>
    <row r="3181" spans="1:23" hidden="1" x14ac:dyDescent="0.2">
      <c r="A3181">
        <v>58</v>
      </c>
      <c r="B3181" t="s">
        <v>131</v>
      </c>
      <c r="C3181" t="s">
        <v>132</v>
      </c>
      <c r="D3181" t="s">
        <v>60</v>
      </c>
      <c r="E3181">
        <v>17.100000000000001</v>
      </c>
      <c r="F3181">
        <v>145.38</v>
      </c>
      <c r="G3181">
        <v>-17.024999999999999</v>
      </c>
      <c r="H3181">
        <v>145.64150000000001</v>
      </c>
      <c r="I3181">
        <v>1206</v>
      </c>
      <c r="J3181" t="s">
        <v>40</v>
      </c>
      <c r="K3181" s="1">
        <v>20648</v>
      </c>
      <c r="L3181" t="s">
        <v>158</v>
      </c>
      <c r="M3181" t="s">
        <v>62</v>
      </c>
      <c r="N3181" t="s">
        <v>14</v>
      </c>
      <c r="O3181" t="s">
        <v>19</v>
      </c>
      <c r="P3181" t="s">
        <v>27</v>
      </c>
      <c r="Q3181">
        <v>1</v>
      </c>
      <c r="R3181">
        <v>8.5399999999999991</v>
      </c>
      <c r="S3181">
        <f t="shared" si="163"/>
        <v>50935</v>
      </c>
      <c r="T3181">
        <f t="shared" si="164"/>
        <v>28615</v>
      </c>
      <c r="U3181">
        <f t="shared" si="165"/>
        <v>1.7800104840118818</v>
      </c>
      <c r="V3181">
        <v>318</v>
      </c>
      <c r="W3181">
        <v>340</v>
      </c>
    </row>
    <row r="3182" spans="1:23" hidden="1" x14ac:dyDescent="0.2">
      <c r="A3182">
        <v>58</v>
      </c>
      <c r="B3182" t="s">
        <v>131</v>
      </c>
      <c r="C3182" t="s">
        <v>132</v>
      </c>
      <c r="D3182" t="s">
        <v>60</v>
      </c>
      <c r="E3182">
        <v>17.100000000000001</v>
      </c>
      <c r="F3182">
        <v>145.38</v>
      </c>
      <c r="G3182">
        <v>-17.024999999999999</v>
      </c>
      <c r="H3182">
        <v>145.64150000000001</v>
      </c>
      <c r="I3182">
        <v>1206</v>
      </c>
      <c r="J3182" t="s">
        <v>40</v>
      </c>
      <c r="K3182" s="1">
        <v>20648</v>
      </c>
      <c r="L3182" t="s">
        <v>158</v>
      </c>
      <c r="M3182" t="s">
        <v>62</v>
      </c>
      <c r="N3182" t="s">
        <v>14</v>
      </c>
      <c r="O3182" t="s">
        <v>19</v>
      </c>
      <c r="P3182" t="s">
        <v>27</v>
      </c>
      <c r="Q3182">
        <v>2</v>
      </c>
      <c r="R3182">
        <v>6.81</v>
      </c>
      <c r="S3182">
        <f t="shared" si="163"/>
        <v>50935</v>
      </c>
      <c r="T3182">
        <f t="shared" si="164"/>
        <v>28615</v>
      </c>
      <c r="U3182">
        <f t="shared" si="165"/>
        <v>1.7800104840118818</v>
      </c>
      <c r="V3182">
        <v>318</v>
      </c>
      <c r="W3182">
        <v>340</v>
      </c>
    </row>
    <row r="3183" spans="1:23" hidden="1" x14ac:dyDescent="0.2">
      <c r="A3183">
        <v>58</v>
      </c>
      <c r="B3183" t="s">
        <v>131</v>
      </c>
      <c r="C3183" t="s">
        <v>132</v>
      </c>
      <c r="D3183" t="s">
        <v>60</v>
      </c>
      <c r="E3183">
        <v>17.100000000000001</v>
      </c>
      <c r="F3183">
        <v>145.38</v>
      </c>
      <c r="G3183">
        <v>-17.024999999999999</v>
      </c>
      <c r="H3183">
        <v>145.64150000000001</v>
      </c>
      <c r="I3183">
        <v>1206</v>
      </c>
      <c r="J3183" t="s">
        <v>40</v>
      </c>
      <c r="K3183" s="1">
        <v>20648</v>
      </c>
      <c r="L3183" t="s">
        <v>158</v>
      </c>
      <c r="M3183" t="s">
        <v>62</v>
      </c>
      <c r="N3183" t="s">
        <v>14</v>
      </c>
      <c r="O3183" t="s">
        <v>19</v>
      </c>
      <c r="P3183" t="s">
        <v>27</v>
      </c>
      <c r="Q3183">
        <v>3</v>
      </c>
      <c r="R3183">
        <v>6.86</v>
      </c>
      <c r="S3183">
        <f t="shared" si="163"/>
        <v>50935</v>
      </c>
      <c r="T3183">
        <f t="shared" si="164"/>
        <v>28615</v>
      </c>
      <c r="U3183">
        <f t="shared" si="165"/>
        <v>1.7800104840118818</v>
      </c>
      <c r="V3183">
        <v>318</v>
      </c>
      <c r="W3183">
        <v>340</v>
      </c>
    </row>
    <row r="3184" spans="1:23" hidden="1" x14ac:dyDescent="0.2">
      <c r="A3184">
        <v>58</v>
      </c>
      <c r="B3184" t="s">
        <v>131</v>
      </c>
      <c r="C3184" t="s">
        <v>132</v>
      </c>
      <c r="D3184" t="s">
        <v>60</v>
      </c>
      <c r="E3184">
        <v>17.100000000000001</v>
      </c>
      <c r="F3184">
        <v>145.38</v>
      </c>
      <c r="G3184">
        <v>-17.024999999999999</v>
      </c>
      <c r="H3184">
        <v>145.64150000000001</v>
      </c>
      <c r="I3184">
        <v>1206</v>
      </c>
      <c r="J3184" t="s">
        <v>40</v>
      </c>
      <c r="K3184" s="1">
        <v>20648</v>
      </c>
      <c r="L3184" t="s">
        <v>158</v>
      </c>
      <c r="M3184" t="s">
        <v>62</v>
      </c>
      <c r="N3184" t="s">
        <v>14</v>
      </c>
      <c r="O3184" t="s">
        <v>19</v>
      </c>
      <c r="P3184" t="s">
        <v>27</v>
      </c>
      <c r="Q3184">
        <v>4</v>
      </c>
      <c r="R3184">
        <v>7.92</v>
      </c>
      <c r="S3184">
        <f t="shared" si="163"/>
        <v>50935</v>
      </c>
      <c r="T3184">
        <f t="shared" si="164"/>
        <v>28615</v>
      </c>
      <c r="U3184">
        <f t="shared" si="165"/>
        <v>1.7800104840118818</v>
      </c>
      <c r="V3184">
        <v>318</v>
      </c>
      <c r="W3184">
        <v>340</v>
      </c>
    </row>
    <row r="3185" spans="1:23" hidden="1" x14ac:dyDescent="0.2">
      <c r="A3185">
        <v>58</v>
      </c>
      <c r="B3185" t="s">
        <v>131</v>
      </c>
      <c r="C3185" t="s">
        <v>132</v>
      </c>
      <c r="D3185" t="s">
        <v>60</v>
      </c>
      <c r="E3185">
        <v>17.100000000000001</v>
      </c>
      <c r="F3185">
        <v>145.38</v>
      </c>
      <c r="G3185">
        <v>-17.024999999999999</v>
      </c>
      <c r="H3185">
        <v>145.64150000000001</v>
      </c>
      <c r="I3185">
        <v>1206</v>
      </c>
      <c r="J3185" t="s">
        <v>40</v>
      </c>
      <c r="K3185" s="1">
        <v>20648</v>
      </c>
      <c r="L3185" t="s">
        <v>158</v>
      </c>
      <c r="M3185" t="s">
        <v>62</v>
      </c>
      <c r="N3185" t="s">
        <v>14</v>
      </c>
      <c r="O3185" t="s">
        <v>19</v>
      </c>
      <c r="P3185" t="s">
        <v>27</v>
      </c>
      <c r="Q3185">
        <v>5</v>
      </c>
      <c r="R3185">
        <v>6.77</v>
      </c>
      <c r="S3185">
        <f t="shared" si="163"/>
        <v>50935</v>
      </c>
      <c r="T3185">
        <f t="shared" si="164"/>
        <v>28615</v>
      </c>
      <c r="U3185">
        <f t="shared" si="165"/>
        <v>1.7800104840118818</v>
      </c>
      <c r="V3185">
        <v>318</v>
      </c>
      <c r="W3185">
        <v>340</v>
      </c>
    </row>
    <row r="3186" spans="1:23" hidden="1" x14ac:dyDescent="0.2">
      <c r="A3186">
        <v>58</v>
      </c>
      <c r="B3186" t="s">
        <v>131</v>
      </c>
      <c r="C3186" t="s">
        <v>132</v>
      </c>
      <c r="D3186" t="s">
        <v>60</v>
      </c>
      <c r="E3186">
        <v>17.100000000000001</v>
      </c>
      <c r="F3186">
        <v>145.38</v>
      </c>
      <c r="G3186">
        <v>-17.024999999999999</v>
      </c>
      <c r="H3186">
        <v>145.64150000000001</v>
      </c>
      <c r="I3186">
        <v>1206</v>
      </c>
      <c r="J3186" t="s">
        <v>40</v>
      </c>
      <c r="K3186" s="1">
        <v>20648</v>
      </c>
      <c r="L3186" t="s">
        <v>158</v>
      </c>
      <c r="M3186" t="s">
        <v>62</v>
      </c>
      <c r="N3186" t="s">
        <v>14</v>
      </c>
      <c r="O3186" t="s">
        <v>19</v>
      </c>
      <c r="P3186" t="s">
        <v>27</v>
      </c>
      <c r="Q3186">
        <v>6</v>
      </c>
      <c r="R3186">
        <v>6.67</v>
      </c>
      <c r="S3186">
        <f t="shared" si="163"/>
        <v>50935</v>
      </c>
      <c r="T3186">
        <f t="shared" si="164"/>
        <v>28615</v>
      </c>
      <c r="U3186">
        <f t="shared" si="165"/>
        <v>1.7800104840118818</v>
      </c>
      <c r="V3186">
        <v>318</v>
      </c>
      <c r="W3186">
        <v>340</v>
      </c>
    </row>
    <row r="3187" spans="1:23" hidden="1" x14ac:dyDescent="0.2">
      <c r="A3187">
        <v>58</v>
      </c>
      <c r="B3187" t="s">
        <v>131</v>
      </c>
      <c r="C3187" t="s">
        <v>132</v>
      </c>
      <c r="D3187" t="s">
        <v>60</v>
      </c>
      <c r="E3187">
        <v>17.100000000000001</v>
      </c>
      <c r="F3187">
        <v>145.38</v>
      </c>
      <c r="G3187">
        <v>-17.024999999999999</v>
      </c>
      <c r="H3187">
        <v>145.64150000000001</v>
      </c>
      <c r="I3187">
        <v>1206</v>
      </c>
      <c r="J3187" t="s">
        <v>40</v>
      </c>
      <c r="K3187" s="1">
        <v>20648</v>
      </c>
      <c r="L3187" t="s">
        <v>158</v>
      </c>
      <c r="M3187" t="s">
        <v>62</v>
      </c>
      <c r="N3187" t="s">
        <v>24</v>
      </c>
      <c r="O3187" t="s">
        <v>15</v>
      </c>
      <c r="P3187" t="s">
        <v>26</v>
      </c>
      <c r="Q3187">
        <v>1</v>
      </c>
      <c r="R3187">
        <v>54.8</v>
      </c>
      <c r="S3187">
        <f t="shared" si="163"/>
        <v>50935</v>
      </c>
      <c r="T3187">
        <f t="shared" si="164"/>
        <v>28615</v>
      </c>
      <c r="U3187">
        <f t="shared" si="165"/>
        <v>1.7800104840118818</v>
      </c>
      <c r="V3187">
        <v>318</v>
      </c>
      <c r="W3187">
        <v>340</v>
      </c>
    </row>
    <row r="3188" spans="1:23" hidden="1" x14ac:dyDescent="0.2">
      <c r="A3188">
        <v>58</v>
      </c>
      <c r="B3188" t="s">
        <v>131</v>
      </c>
      <c r="C3188" t="s">
        <v>132</v>
      </c>
      <c r="D3188" t="s">
        <v>60</v>
      </c>
      <c r="E3188">
        <v>17.100000000000001</v>
      </c>
      <c r="F3188">
        <v>145.38</v>
      </c>
      <c r="G3188">
        <v>-17.024999999999999</v>
      </c>
      <c r="H3188">
        <v>145.64150000000001</v>
      </c>
      <c r="I3188">
        <v>1206</v>
      </c>
      <c r="J3188" t="s">
        <v>40</v>
      </c>
      <c r="K3188" s="1">
        <v>20648</v>
      </c>
      <c r="L3188" t="s">
        <v>158</v>
      </c>
      <c r="M3188" t="s">
        <v>62</v>
      </c>
      <c r="N3188" t="s">
        <v>24</v>
      </c>
      <c r="O3188" t="s">
        <v>15</v>
      </c>
      <c r="P3188" t="s">
        <v>26</v>
      </c>
      <c r="Q3188">
        <v>2</v>
      </c>
      <c r="R3188">
        <v>48.51</v>
      </c>
      <c r="S3188">
        <f t="shared" si="163"/>
        <v>50935</v>
      </c>
      <c r="T3188">
        <f t="shared" si="164"/>
        <v>28615</v>
      </c>
      <c r="U3188">
        <f t="shared" si="165"/>
        <v>1.7800104840118818</v>
      </c>
      <c r="V3188">
        <v>318</v>
      </c>
      <c r="W3188">
        <v>340</v>
      </c>
    </row>
    <row r="3189" spans="1:23" hidden="1" x14ac:dyDescent="0.2">
      <c r="A3189">
        <v>58</v>
      </c>
      <c r="B3189" t="s">
        <v>131</v>
      </c>
      <c r="C3189" t="s">
        <v>132</v>
      </c>
      <c r="D3189" t="s">
        <v>60</v>
      </c>
      <c r="E3189">
        <v>17.100000000000001</v>
      </c>
      <c r="F3189">
        <v>145.38</v>
      </c>
      <c r="G3189">
        <v>-17.024999999999999</v>
      </c>
      <c r="H3189">
        <v>145.64150000000001</v>
      </c>
      <c r="I3189">
        <v>1206</v>
      </c>
      <c r="J3189" t="s">
        <v>40</v>
      </c>
      <c r="K3189" s="1">
        <v>20648</v>
      </c>
      <c r="L3189" t="s">
        <v>158</v>
      </c>
      <c r="M3189" t="s">
        <v>62</v>
      </c>
      <c r="N3189" t="s">
        <v>24</v>
      </c>
      <c r="O3189" t="s">
        <v>15</v>
      </c>
      <c r="P3189" t="s">
        <v>26</v>
      </c>
      <c r="Q3189">
        <v>3</v>
      </c>
      <c r="R3189">
        <v>55.18</v>
      </c>
      <c r="S3189">
        <f t="shared" si="163"/>
        <v>50935</v>
      </c>
      <c r="T3189">
        <f t="shared" si="164"/>
        <v>28615</v>
      </c>
      <c r="U3189">
        <f t="shared" si="165"/>
        <v>1.7800104840118818</v>
      </c>
      <c r="V3189">
        <v>318</v>
      </c>
      <c r="W3189">
        <v>340</v>
      </c>
    </row>
    <row r="3190" spans="1:23" hidden="1" x14ac:dyDescent="0.2">
      <c r="A3190">
        <v>58</v>
      </c>
      <c r="B3190" t="s">
        <v>131</v>
      </c>
      <c r="C3190" t="s">
        <v>132</v>
      </c>
      <c r="D3190" t="s">
        <v>60</v>
      </c>
      <c r="E3190">
        <v>17.100000000000001</v>
      </c>
      <c r="F3190">
        <v>145.38</v>
      </c>
      <c r="G3190">
        <v>-17.024999999999999</v>
      </c>
      <c r="H3190">
        <v>145.64150000000001</v>
      </c>
      <c r="I3190">
        <v>1206</v>
      </c>
      <c r="J3190" t="s">
        <v>40</v>
      </c>
      <c r="K3190" s="1">
        <v>20648</v>
      </c>
      <c r="L3190" t="s">
        <v>158</v>
      </c>
      <c r="M3190" t="s">
        <v>62</v>
      </c>
      <c r="N3190" t="s">
        <v>24</v>
      </c>
      <c r="O3190" t="s">
        <v>15</v>
      </c>
      <c r="P3190" t="s">
        <v>26</v>
      </c>
      <c r="Q3190">
        <v>4</v>
      </c>
      <c r="R3190">
        <v>41.48</v>
      </c>
      <c r="S3190">
        <f t="shared" si="163"/>
        <v>50935</v>
      </c>
      <c r="T3190">
        <f t="shared" si="164"/>
        <v>28615</v>
      </c>
      <c r="U3190">
        <f t="shared" si="165"/>
        <v>1.7800104840118818</v>
      </c>
      <c r="V3190">
        <v>318</v>
      </c>
      <c r="W3190">
        <v>340</v>
      </c>
    </row>
    <row r="3191" spans="1:23" hidden="1" x14ac:dyDescent="0.2">
      <c r="A3191">
        <v>58</v>
      </c>
      <c r="B3191" t="s">
        <v>131</v>
      </c>
      <c r="C3191" t="s">
        <v>132</v>
      </c>
      <c r="D3191" t="s">
        <v>60</v>
      </c>
      <c r="E3191">
        <v>17.100000000000001</v>
      </c>
      <c r="F3191">
        <v>145.38</v>
      </c>
      <c r="G3191">
        <v>-17.024999999999999</v>
      </c>
      <c r="H3191">
        <v>145.64150000000001</v>
      </c>
      <c r="I3191">
        <v>1206</v>
      </c>
      <c r="J3191" t="s">
        <v>40</v>
      </c>
      <c r="K3191" s="1">
        <v>20648</v>
      </c>
      <c r="L3191" t="s">
        <v>158</v>
      </c>
      <c r="M3191" t="s">
        <v>62</v>
      </c>
      <c r="N3191" t="s">
        <v>24</v>
      </c>
      <c r="O3191" t="s">
        <v>15</v>
      </c>
      <c r="P3191" t="s">
        <v>26</v>
      </c>
      <c r="Q3191">
        <v>5</v>
      </c>
      <c r="R3191">
        <v>59.65</v>
      </c>
      <c r="S3191">
        <f t="shared" si="163"/>
        <v>50935</v>
      </c>
      <c r="T3191">
        <f t="shared" si="164"/>
        <v>28615</v>
      </c>
      <c r="U3191">
        <f t="shared" si="165"/>
        <v>1.7800104840118818</v>
      </c>
      <c r="V3191">
        <v>318</v>
      </c>
      <c r="W3191">
        <v>340</v>
      </c>
    </row>
    <row r="3192" spans="1:23" hidden="1" x14ac:dyDescent="0.2">
      <c r="A3192">
        <v>58</v>
      </c>
      <c r="B3192" t="s">
        <v>131</v>
      </c>
      <c r="C3192" t="s">
        <v>132</v>
      </c>
      <c r="D3192" t="s">
        <v>60</v>
      </c>
      <c r="E3192">
        <v>17.100000000000001</v>
      </c>
      <c r="F3192">
        <v>145.38</v>
      </c>
      <c r="G3192">
        <v>-17.024999999999999</v>
      </c>
      <c r="H3192">
        <v>145.64150000000001</v>
      </c>
      <c r="I3192">
        <v>1206</v>
      </c>
      <c r="J3192" t="s">
        <v>40</v>
      </c>
      <c r="K3192" s="1">
        <v>20648</v>
      </c>
      <c r="L3192" t="s">
        <v>158</v>
      </c>
      <c r="M3192" t="s">
        <v>62</v>
      </c>
      <c r="N3192" t="s">
        <v>24</v>
      </c>
      <c r="O3192" t="s">
        <v>15</v>
      </c>
      <c r="P3192" t="s">
        <v>26</v>
      </c>
      <c r="Q3192">
        <v>6</v>
      </c>
      <c r="R3192">
        <v>43.06</v>
      </c>
      <c r="S3192">
        <f t="shared" si="163"/>
        <v>50935</v>
      </c>
      <c r="T3192">
        <f t="shared" si="164"/>
        <v>28615</v>
      </c>
      <c r="U3192">
        <f t="shared" si="165"/>
        <v>1.7800104840118818</v>
      </c>
      <c r="V3192">
        <v>318</v>
      </c>
      <c r="W3192">
        <v>340</v>
      </c>
    </row>
    <row r="3193" spans="1:23" hidden="1" x14ac:dyDescent="0.2">
      <c r="A3193">
        <v>58</v>
      </c>
      <c r="B3193" t="s">
        <v>131</v>
      </c>
      <c r="C3193" t="s">
        <v>132</v>
      </c>
      <c r="D3193" t="s">
        <v>60</v>
      </c>
      <c r="E3193">
        <v>17.100000000000001</v>
      </c>
      <c r="F3193">
        <v>145.38</v>
      </c>
      <c r="G3193">
        <v>-17.024999999999999</v>
      </c>
      <c r="H3193">
        <v>145.64150000000001</v>
      </c>
      <c r="I3193">
        <v>1206</v>
      </c>
      <c r="J3193" t="s">
        <v>40</v>
      </c>
      <c r="K3193" s="1">
        <v>20648</v>
      </c>
      <c r="L3193" t="s">
        <v>158</v>
      </c>
      <c r="M3193" t="s">
        <v>62</v>
      </c>
      <c r="N3193" t="s">
        <v>24</v>
      </c>
      <c r="O3193" t="s">
        <v>15</v>
      </c>
      <c r="P3193" t="s">
        <v>26</v>
      </c>
      <c r="Q3193">
        <v>7</v>
      </c>
      <c r="R3193">
        <v>54.87</v>
      </c>
      <c r="S3193">
        <f t="shared" si="163"/>
        <v>50935</v>
      </c>
      <c r="T3193">
        <f t="shared" si="164"/>
        <v>28615</v>
      </c>
      <c r="U3193">
        <f t="shared" si="165"/>
        <v>1.7800104840118818</v>
      </c>
      <c r="V3193">
        <v>318</v>
      </c>
      <c r="W3193">
        <v>340</v>
      </c>
    </row>
    <row r="3194" spans="1:23" hidden="1" x14ac:dyDescent="0.2">
      <c r="A3194">
        <v>58</v>
      </c>
      <c r="B3194" t="s">
        <v>131</v>
      </c>
      <c r="C3194" t="s">
        <v>132</v>
      </c>
      <c r="D3194" t="s">
        <v>60</v>
      </c>
      <c r="E3194">
        <v>17.100000000000001</v>
      </c>
      <c r="F3194">
        <v>145.38</v>
      </c>
      <c r="G3194">
        <v>-17.024999999999999</v>
      </c>
      <c r="H3194">
        <v>145.64150000000001</v>
      </c>
      <c r="I3194">
        <v>1206</v>
      </c>
      <c r="J3194" t="s">
        <v>40</v>
      </c>
      <c r="K3194" s="1">
        <v>20648</v>
      </c>
      <c r="L3194" t="s">
        <v>158</v>
      </c>
      <c r="M3194" t="s">
        <v>62</v>
      </c>
      <c r="N3194" t="s">
        <v>24</v>
      </c>
      <c r="O3194" t="s">
        <v>15</v>
      </c>
      <c r="P3194" t="s">
        <v>26</v>
      </c>
      <c r="Q3194">
        <v>8</v>
      </c>
      <c r="R3194">
        <v>48.5</v>
      </c>
      <c r="S3194">
        <f t="shared" si="163"/>
        <v>50935</v>
      </c>
      <c r="T3194">
        <f t="shared" si="164"/>
        <v>28615</v>
      </c>
      <c r="U3194">
        <f t="shared" si="165"/>
        <v>1.7800104840118818</v>
      </c>
      <c r="V3194">
        <v>318</v>
      </c>
      <c r="W3194">
        <v>340</v>
      </c>
    </row>
    <row r="3195" spans="1:23" hidden="1" x14ac:dyDescent="0.2">
      <c r="A3195">
        <v>58</v>
      </c>
      <c r="B3195" t="s">
        <v>131</v>
      </c>
      <c r="C3195" t="s">
        <v>132</v>
      </c>
      <c r="D3195" t="s">
        <v>60</v>
      </c>
      <c r="E3195">
        <v>17.100000000000001</v>
      </c>
      <c r="F3195">
        <v>145.38</v>
      </c>
      <c r="G3195">
        <v>-17.024999999999999</v>
      </c>
      <c r="H3195">
        <v>145.64150000000001</v>
      </c>
      <c r="I3195">
        <v>1206</v>
      </c>
      <c r="J3195" t="s">
        <v>40</v>
      </c>
      <c r="K3195" s="1">
        <v>20648</v>
      </c>
      <c r="L3195" t="s">
        <v>158</v>
      </c>
      <c r="M3195" t="s">
        <v>62</v>
      </c>
      <c r="N3195" t="s">
        <v>24</v>
      </c>
      <c r="O3195" t="s">
        <v>15</v>
      </c>
      <c r="P3195" t="s">
        <v>26</v>
      </c>
      <c r="Q3195">
        <v>9</v>
      </c>
      <c r="R3195">
        <v>41.13</v>
      </c>
      <c r="S3195">
        <f t="shared" si="163"/>
        <v>50935</v>
      </c>
      <c r="T3195">
        <f t="shared" si="164"/>
        <v>28615</v>
      </c>
      <c r="U3195">
        <f t="shared" si="165"/>
        <v>1.7800104840118818</v>
      </c>
      <c r="V3195">
        <v>318</v>
      </c>
      <c r="W3195">
        <v>340</v>
      </c>
    </row>
    <row r="3196" spans="1:23" hidden="1" x14ac:dyDescent="0.2">
      <c r="A3196">
        <v>58</v>
      </c>
      <c r="B3196" t="s">
        <v>131</v>
      </c>
      <c r="C3196" t="s">
        <v>132</v>
      </c>
      <c r="D3196" t="s">
        <v>60</v>
      </c>
      <c r="E3196">
        <v>17.100000000000001</v>
      </c>
      <c r="F3196">
        <v>145.38</v>
      </c>
      <c r="G3196">
        <v>-17.024999999999999</v>
      </c>
      <c r="H3196">
        <v>145.64150000000001</v>
      </c>
      <c r="I3196">
        <v>1206</v>
      </c>
      <c r="J3196" t="s">
        <v>40</v>
      </c>
      <c r="K3196" s="1">
        <v>20648</v>
      </c>
      <c r="L3196" t="s">
        <v>158</v>
      </c>
      <c r="M3196" t="s">
        <v>62</v>
      </c>
      <c r="N3196" t="s">
        <v>24</v>
      </c>
      <c r="O3196" t="s">
        <v>15</v>
      </c>
      <c r="P3196" t="s">
        <v>26</v>
      </c>
      <c r="Q3196">
        <v>10</v>
      </c>
      <c r="R3196">
        <v>48.64</v>
      </c>
      <c r="S3196">
        <f t="shared" si="163"/>
        <v>50935</v>
      </c>
      <c r="T3196">
        <f t="shared" si="164"/>
        <v>28615</v>
      </c>
      <c r="U3196">
        <f t="shared" si="165"/>
        <v>1.7800104840118818</v>
      </c>
      <c r="V3196">
        <v>318</v>
      </c>
      <c r="W3196">
        <v>340</v>
      </c>
    </row>
    <row r="3197" spans="1:23" x14ac:dyDescent="0.2">
      <c r="A3197">
        <v>58</v>
      </c>
      <c r="B3197" t="s">
        <v>131</v>
      </c>
      <c r="C3197" t="s">
        <v>132</v>
      </c>
      <c r="D3197" t="s">
        <v>60</v>
      </c>
      <c r="E3197">
        <v>17.100000000000001</v>
      </c>
      <c r="F3197">
        <v>145.38</v>
      </c>
      <c r="G3197">
        <v>-17.024999999999999</v>
      </c>
      <c r="H3197">
        <v>145.64150000000001</v>
      </c>
      <c r="I3197">
        <v>1206</v>
      </c>
      <c r="J3197" t="s">
        <v>40</v>
      </c>
      <c r="K3197" s="1">
        <v>20648</v>
      </c>
      <c r="L3197" t="s">
        <v>158</v>
      </c>
      <c r="M3197" t="s">
        <v>62</v>
      </c>
      <c r="N3197" t="s">
        <v>24</v>
      </c>
      <c r="O3197" t="s">
        <v>15</v>
      </c>
      <c r="P3197" t="s">
        <v>27</v>
      </c>
      <c r="Q3197">
        <v>1</v>
      </c>
      <c r="R3197">
        <v>31.49</v>
      </c>
      <c r="S3197">
        <f t="shared" si="163"/>
        <v>50935</v>
      </c>
      <c r="T3197">
        <f t="shared" si="164"/>
        <v>28615</v>
      </c>
      <c r="U3197">
        <f t="shared" si="165"/>
        <v>1.7800104840118818</v>
      </c>
      <c r="V3197">
        <v>318</v>
      </c>
      <c r="W3197">
        <v>340</v>
      </c>
    </row>
    <row r="3198" spans="1:23" x14ac:dyDescent="0.2">
      <c r="A3198">
        <v>58</v>
      </c>
      <c r="B3198" t="s">
        <v>131</v>
      </c>
      <c r="C3198" t="s">
        <v>132</v>
      </c>
      <c r="D3198" t="s">
        <v>60</v>
      </c>
      <c r="E3198">
        <v>17.100000000000001</v>
      </c>
      <c r="F3198">
        <v>145.38</v>
      </c>
      <c r="G3198">
        <v>-17.024999999999999</v>
      </c>
      <c r="H3198">
        <v>145.64150000000001</v>
      </c>
      <c r="I3198">
        <v>1206</v>
      </c>
      <c r="J3198" t="s">
        <v>40</v>
      </c>
      <c r="K3198" s="1">
        <v>20648</v>
      </c>
      <c r="L3198" t="s">
        <v>158</v>
      </c>
      <c r="M3198" t="s">
        <v>62</v>
      </c>
      <c r="N3198" t="s">
        <v>24</v>
      </c>
      <c r="O3198" t="s">
        <v>15</v>
      </c>
      <c r="P3198" t="s">
        <v>27</v>
      </c>
      <c r="Q3198">
        <v>2</v>
      </c>
      <c r="R3198">
        <v>24.56</v>
      </c>
      <c r="S3198">
        <f t="shared" si="163"/>
        <v>50935</v>
      </c>
      <c r="T3198">
        <f t="shared" si="164"/>
        <v>28615</v>
      </c>
      <c r="U3198">
        <f t="shared" si="165"/>
        <v>1.7800104840118818</v>
      </c>
      <c r="V3198">
        <v>318</v>
      </c>
      <c r="W3198">
        <v>340</v>
      </c>
    </row>
    <row r="3199" spans="1:23" x14ac:dyDescent="0.2">
      <c r="A3199">
        <v>58</v>
      </c>
      <c r="B3199" t="s">
        <v>131</v>
      </c>
      <c r="C3199" t="s">
        <v>132</v>
      </c>
      <c r="D3199" t="s">
        <v>60</v>
      </c>
      <c r="E3199">
        <v>17.100000000000001</v>
      </c>
      <c r="F3199">
        <v>145.38</v>
      </c>
      <c r="G3199">
        <v>-17.024999999999999</v>
      </c>
      <c r="H3199">
        <v>145.64150000000001</v>
      </c>
      <c r="I3199">
        <v>1206</v>
      </c>
      <c r="J3199" t="s">
        <v>40</v>
      </c>
      <c r="K3199" s="1">
        <v>20648</v>
      </c>
      <c r="L3199" t="s">
        <v>158</v>
      </c>
      <c r="M3199" t="s">
        <v>62</v>
      </c>
      <c r="N3199" t="s">
        <v>24</v>
      </c>
      <c r="O3199" t="s">
        <v>15</v>
      </c>
      <c r="P3199" t="s">
        <v>27</v>
      </c>
      <c r="Q3199">
        <v>3</v>
      </c>
      <c r="R3199">
        <v>25.57</v>
      </c>
      <c r="S3199">
        <f t="shared" si="163"/>
        <v>50935</v>
      </c>
      <c r="T3199">
        <f t="shared" si="164"/>
        <v>28615</v>
      </c>
      <c r="U3199">
        <f t="shared" si="165"/>
        <v>1.7800104840118818</v>
      </c>
      <c r="V3199">
        <v>318</v>
      </c>
      <c r="W3199">
        <v>340</v>
      </c>
    </row>
    <row r="3200" spans="1:23" x14ac:dyDescent="0.2">
      <c r="A3200">
        <v>58</v>
      </c>
      <c r="B3200" t="s">
        <v>131</v>
      </c>
      <c r="C3200" t="s">
        <v>132</v>
      </c>
      <c r="D3200" t="s">
        <v>60</v>
      </c>
      <c r="E3200">
        <v>17.100000000000001</v>
      </c>
      <c r="F3200">
        <v>145.38</v>
      </c>
      <c r="G3200">
        <v>-17.024999999999999</v>
      </c>
      <c r="H3200">
        <v>145.64150000000001</v>
      </c>
      <c r="I3200">
        <v>1206</v>
      </c>
      <c r="J3200" t="s">
        <v>40</v>
      </c>
      <c r="K3200" s="1">
        <v>20648</v>
      </c>
      <c r="L3200" t="s">
        <v>158</v>
      </c>
      <c r="M3200" t="s">
        <v>62</v>
      </c>
      <c r="N3200" t="s">
        <v>24</v>
      </c>
      <c r="O3200" t="s">
        <v>15</v>
      </c>
      <c r="P3200" t="s">
        <v>27</v>
      </c>
      <c r="Q3200">
        <v>4</v>
      </c>
      <c r="R3200">
        <v>33.89</v>
      </c>
      <c r="S3200">
        <f t="shared" si="163"/>
        <v>50935</v>
      </c>
      <c r="T3200">
        <f t="shared" si="164"/>
        <v>28615</v>
      </c>
      <c r="U3200">
        <f t="shared" si="165"/>
        <v>1.7800104840118818</v>
      </c>
      <c r="V3200">
        <v>318</v>
      </c>
      <c r="W3200">
        <v>340</v>
      </c>
    </row>
    <row r="3201" spans="1:23" x14ac:dyDescent="0.2">
      <c r="A3201">
        <v>58</v>
      </c>
      <c r="B3201" t="s">
        <v>131</v>
      </c>
      <c r="C3201" t="s">
        <v>132</v>
      </c>
      <c r="D3201" t="s">
        <v>60</v>
      </c>
      <c r="E3201">
        <v>17.100000000000001</v>
      </c>
      <c r="F3201">
        <v>145.38</v>
      </c>
      <c r="G3201">
        <v>-17.024999999999999</v>
      </c>
      <c r="H3201">
        <v>145.64150000000001</v>
      </c>
      <c r="I3201">
        <v>1206</v>
      </c>
      <c r="J3201" t="s">
        <v>40</v>
      </c>
      <c r="K3201" s="1">
        <v>20648</v>
      </c>
      <c r="L3201" t="s">
        <v>158</v>
      </c>
      <c r="M3201" t="s">
        <v>62</v>
      </c>
      <c r="N3201" t="s">
        <v>24</v>
      </c>
      <c r="O3201" t="s">
        <v>15</v>
      </c>
      <c r="P3201" t="s">
        <v>27</v>
      </c>
      <c r="Q3201">
        <v>5</v>
      </c>
      <c r="R3201">
        <v>30.15</v>
      </c>
      <c r="S3201">
        <f t="shared" si="163"/>
        <v>50935</v>
      </c>
      <c r="T3201">
        <f t="shared" si="164"/>
        <v>28615</v>
      </c>
      <c r="U3201">
        <f t="shared" si="165"/>
        <v>1.7800104840118818</v>
      </c>
      <c r="V3201">
        <v>318</v>
      </c>
      <c r="W3201">
        <v>340</v>
      </c>
    </row>
    <row r="3202" spans="1:23" x14ac:dyDescent="0.2">
      <c r="A3202">
        <v>58</v>
      </c>
      <c r="B3202" t="s">
        <v>131</v>
      </c>
      <c r="C3202" t="s">
        <v>132</v>
      </c>
      <c r="D3202" t="s">
        <v>60</v>
      </c>
      <c r="E3202">
        <v>17.100000000000001</v>
      </c>
      <c r="F3202">
        <v>145.38</v>
      </c>
      <c r="G3202">
        <v>-17.024999999999999</v>
      </c>
      <c r="H3202">
        <v>145.64150000000001</v>
      </c>
      <c r="I3202">
        <v>1206</v>
      </c>
      <c r="J3202" t="s">
        <v>40</v>
      </c>
      <c r="K3202" s="1">
        <v>20648</v>
      </c>
      <c r="L3202" t="s">
        <v>158</v>
      </c>
      <c r="M3202" t="s">
        <v>62</v>
      </c>
      <c r="N3202" t="s">
        <v>24</v>
      </c>
      <c r="O3202" t="s">
        <v>15</v>
      </c>
      <c r="P3202" t="s">
        <v>27</v>
      </c>
      <c r="Q3202">
        <v>6</v>
      </c>
      <c r="R3202">
        <v>28.77</v>
      </c>
      <c r="S3202">
        <f t="shared" si="163"/>
        <v>50935</v>
      </c>
      <c r="T3202">
        <f t="shared" si="164"/>
        <v>28615</v>
      </c>
      <c r="U3202">
        <f t="shared" si="165"/>
        <v>1.7800104840118818</v>
      </c>
      <c r="V3202">
        <v>318</v>
      </c>
      <c r="W3202">
        <v>340</v>
      </c>
    </row>
    <row r="3203" spans="1:23" x14ac:dyDescent="0.2">
      <c r="A3203">
        <v>58</v>
      </c>
      <c r="B3203" t="s">
        <v>131</v>
      </c>
      <c r="C3203" t="s">
        <v>132</v>
      </c>
      <c r="D3203" t="s">
        <v>60</v>
      </c>
      <c r="E3203">
        <v>17.100000000000001</v>
      </c>
      <c r="F3203">
        <v>145.38</v>
      </c>
      <c r="G3203">
        <v>-17.024999999999999</v>
      </c>
      <c r="H3203">
        <v>145.64150000000001</v>
      </c>
      <c r="I3203">
        <v>1206</v>
      </c>
      <c r="J3203" t="s">
        <v>40</v>
      </c>
      <c r="K3203" s="1">
        <v>20648</v>
      </c>
      <c r="L3203" t="s">
        <v>158</v>
      </c>
      <c r="M3203" t="s">
        <v>62</v>
      </c>
      <c r="N3203" t="s">
        <v>24</v>
      </c>
      <c r="O3203" t="s">
        <v>15</v>
      </c>
      <c r="P3203" t="s">
        <v>27</v>
      </c>
      <c r="Q3203">
        <v>7</v>
      </c>
      <c r="R3203">
        <v>31.26</v>
      </c>
      <c r="S3203">
        <f t="shared" si="163"/>
        <v>50935</v>
      </c>
      <c r="T3203">
        <f t="shared" si="164"/>
        <v>28615</v>
      </c>
      <c r="U3203">
        <f t="shared" si="165"/>
        <v>1.7800104840118818</v>
      </c>
      <c r="V3203">
        <v>318</v>
      </c>
      <c r="W3203">
        <v>340</v>
      </c>
    </row>
    <row r="3204" spans="1:23" x14ac:dyDescent="0.2">
      <c r="A3204">
        <v>58</v>
      </c>
      <c r="B3204" t="s">
        <v>131</v>
      </c>
      <c r="C3204" t="s">
        <v>132</v>
      </c>
      <c r="D3204" t="s">
        <v>60</v>
      </c>
      <c r="E3204">
        <v>17.100000000000001</v>
      </c>
      <c r="F3204">
        <v>145.38</v>
      </c>
      <c r="G3204">
        <v>-17.024999999999999</v>
      </c>
      <c r="H3204">
        <v>145.64150000000001</v>
      </c>
      <c r="I3204">
        <v>1206</v>
      </c>
      <c r="J3204" t="s">
        <v>40</v>
      </c>
      <c r="K3204" s="1">
        <v>20648</v>
      </c>
      <c r="L3204" t="s">
        <v>158</v>
      </c>
      <c r="M3204" t="s">
        <v>62</v>
      </c>
      <c r="N3204" t="s">
        <v>24</v>
      </c>
      <c r="O3204" t="s">
        <v>15</v>
      </c>
      <c r="P3204" t="s">
        <v>27</v>
      </c>
      <c r="Q3204">
        <v>8</v>
      </c>
      <c r="R3204">
        <v>28.2</v>
      </c>
      <c r="S3204">
        <f t="shared" si="163"/>
        <v>50935</v>
      </c>
      <c r="T3204">
        <f t="shared" si="164"/>
        <v>28615</v>
      </c>
      <c r="U3204">
        <f t="shared" si="165"/>
        <v>1.7800104840118818</v>
      </c>
      <c r="V3204">
        <v>318</v>
      </c>
      <c r="W3204">
        <v>340</v>
      </c>
    </row>
    <row r="3205" spans="1:23" x14ac:dyDescent="0.2">
      <c r="A3205">
        <v>58</v>
      </c>
      <c r="B3205" t="s">
        <v>131</v>
      </c>
      <c r="C3205" t="s">
        <v>132</v>
      </c>
      <c r="D3205" t="s">
        <v>60</v>
      </c>
      <c r="E3205">
        <v>17.100000000000001</v>
      </c>
      <c r="F3205">
        <v>145.38</v>
      </c>
      <c r="G3205">
        <v>-17.024999999999999</v>
      </c>
      <c r="H3205">
        <v>145.64150000000001</v>
      </c>
      <c r="I3205">
        <v>1206</v>
      </c>
      <c r="J3205" t="s">
        <v>40</v>
      </c>
      <c r="K3205" s="1">
        <v>20648</v>
      </c>
      <c r="L3205" t="s">
        <v>158</v>
      </c>
      <c r="M3205" t="s">
        <v>62</v>
      </c>
      <c r="N3205" t="s">
        <v>24</v>
      </c>
      <c r="O3205" t="s">
        <v>15</v>
      </c>
      <c r="P3205" t="s">
        <v>27</v>
      </c>
      <c r="Q3205">
        <v>9</v>
      </c>
      <c r="R3205">
        <v>28.86</v>
      </c>
      <c r="S3205">
        <f t="shared" si="163"/>
        <v>50935</v>
      </c>
      <c r="T3205">
        <f t="shared" si="164"/>
        <v>28615</v>
      </c>
      <c r="U3205">
        <f t="shared" si="165"/>
        <v>1.7800104840118818</v>
      </c>
      <c r="V3205">
        <v>318</v>
      </c>
      <c r="W3205">
        <v>340</v>
      </c>
    </row>
    <row r="3206" spans="1:23" x14ac:dyDescent="0.2">
      <c r="A3206">
        <v>58</v>
      </c>
      <c r="B3206" t="s">
        <v>131</v>
      </c>
      <c r="C3206" t="s">
        <v>132</v>
      </c>
      <c r="D3206" t="s">
        <v>60</v>
      </c>
      <c r="E3206">
        <v>17.100000000000001</v>
      </c>
      <c r="F3206">
        <v>145.38</v>
      </c>
      <c r="G3206">
        <v>-17.024999999999999</v>
      </c>
      <c r="H3206">
        <v>145.64150000000001</v>
      </c>
      <c r="I3206">
        <v>1206</v>
      </c>
      <c r="J3206" t="s">
        <v>40</v>
      </c>
      <c r="K3206" s="1">
        <v>20648</v>
      </c>
      <c r="L3206" t="s">
        <v>158</v>
      </c>
      <c r="M3206" t="s">
        <v>62</v>
      </c>
      <c r="N3206" t="s">
        <v>24</v>
      </c>
      <c r="O3206" t="s">
        <v>15</v>
      </c>
      <c r="P3206" t="s">
        <v>27</v>
      </c>
      <c r="Q3206">
        <v>10</v>
      </c>
      <c r="R3206">
        <v>28.41</v>
      </c>
      <c r="S3206">
        <f t="shared" si="163"/>
        <v>50935</v>
      </c>
      <c r="T3206">
        <f t="shared" si="164"/>
        <v>28615</v>
      </c>
      <c r="U3206">
        <f t="shared" si="165"/>
        <v>1.7800104840118818</v>
      </c>
      <c r="V3206">
        <v>318</v>
      </c>
      <c r="W3206">
        <v>340</v>
      </c>
    </row>
    <row r="3207" spans="1:23" x14ac:dyDescent="0.2">
      <c r="A3207">
        <v>58</v>
      </c>
      <c r="B3207" t="s">
        <v>131</v>
      </c>
      <c r="C3207" t="s">
        <v>132</v>
      </c>
      <c r="D3207" t="s">
        <v>60</v>
      </c>
      <c r="E3207">
        <v>17.100000000000001</v>
      </c>
      <c r="F3207">
        <v>145.38</v>
      </c>
      <c r="G3207">
        <v>-17.024999999999999</v>
      </c>
      <c r="H3207">
        <v>145.64150000000001</v>
      </c>
      <c r="I3207">
        <v>1206</v>
      </c>
      <c r="J3207" t="s">
        <v>40</v>
      </c>
      <c r="K3207" s="1">
        <v>20648</v>
      </c>
      <c r="L3207" t="s">
        <v>158</v>
      </c>
      <c r="M3207" t="s">
        <v>62</v>
      </c>
      <c r="N3207" t="s">
        <v>24</v>
      </c>
      <c r="O3207" t="s">
        <v>18</v>
      </c>
      <c r="P3207" t="s">
        <v>27</v>
      </c>
      <c r="Q3207">
        <v>1</v>
      </c>
      <c r="R3207">
        <v>14.36</v>
      </c>
      <c r="S3207">
        <f t="shared" si="163"/>
        <v>50935</v>
      </c>
      <c r="T3207">
        <f t="shared" si="164"/>
        <v>28615</v>
      </c>
      <c r="U3207">
        <f t="shared" si="165"/>
        <v>1.7800104840118818</v>
      </c>
      <c r="V3207">
        <v>318</v>
      </c>
      <c r="W3207">
        <v>340</v>
      </c>
    </row>
    <row r="3208" spans="1:23" x14ac:dyDescent="0.2">
      <c r="A3208">
        <v>58</v>
      </c>
      <c r="B3208" t="s">
        <v>131</v>
      </c>
      <c r="C3208" t="s">
        <v>132</v>
      </c>
      <c r="D3208" t="s">
        <v>60</v>
      </c>
      <c r="E3208">
        <v>17.100000000000001</v>
      </c>
      <c r="F3208">
        <v>145.38</v>
      </c>
      <c r="G3208">
        <v>-17.024999999999999</v>
      </c>
      <c r="H3208">
        <v>145.64150000000001</v>
      </c>
      <c r="I3208">
        <v>1206</v>
      </c>
      <c r="J3208" t="s">
        <v>40</v>
      </c>
      <c r="K3208" s="1">
        <v>20648</v>
      </c>
      <c r="L3208" t="s">
        <v>158</v>
      </c>
      <c r="M3208" t="s">
        <v>62</v>
      </c>
      <c r="N3208" t="s">
        <v>24</v>
      </c>
      <c r="O3208" t="s">
        <v>18</v>
      </c>
      <c r="P3208" t="s">
        <v>27</v>
      </c>
      <c r="Q3208">
        <v>2</v>
      </c>
      <c r="R3208">
        <v>15.77</v>
      </c>
      <c r="S3208">
        <f t="shared" si="163"/>
        <v>50935</v>
      </c>
      <c r="T3208">
        <f t="shared" si="164"/>
        <v>28615</v>
      </c>
      <c r="U3208">
        <f t="shared" si="165"/>
        <v>1.7800104840118818</v>
      </c>
      <c r="V3208">
        <v>318</v>
      </c>
      <c r="W3208">
        <v>340</v>
      </c>
    </row>
    <row r="3209" spans="1:23" x14ac:dyDescent="0.2">
      <c r="A3209">
        <v>58</v>
      </c>
      <c r="B3209" t="s">
        <v>131</v>
      </c>
      <c r="C3209" t="s">
        <v>132</v>
      </c>
      <c r="D3209" t="s">
        <v>60</v>
      </c>
      <c r="E3209">
        <v>17.100000000000001</v>
      </c>
      <c r="F3209">
        <v>145.38</v>
      </c>
      <c r="G3209">
        <v>-17.024999999999999</v>
      </c>
      <c r="H3209">
        <v>145.64150000000001</v>
      </c>
      <c r="I3209">
        <v>1206</v>
      </c>
      <c r="J3209" t="s">
        <v>40</v>
      </c>
      <c r="K3209" s="1">
        <v>20648</v>
      </c>
      <c r="L3209" t="s">
        <v>158</v>
      </c>
      <c r="M3209" t="s">
        <v>62</v>
      </c>
      <c r="N3209" t="s">
        <v>24</v>
      </c>
      <c r="O3209" t="s">
        <v>18</v>
      </c>
      <c r="P3209" t="s">
        <v>27</v>
      </c>
      <c r="Q3209">
        <v>3</v>
      </c>
      <c r="R3209">
        <v>13.92</v>
      </c>
      <c r="S3209">
        <f t="shared" si="163"/>
        <v>50935</v>
      </c>
      <c r="T3209">
        <f t="shared" si="164"/>
        <v>28615</v>
      </c>
      <c r="U3209">
        <f t="shared" si="165"/>
        <v>1.7800104840118818</v>
      </c>
      <c r="V3209">
        <v>318</v>
      </c>
      <c r="W3209">
        <v>340</v>
      </c>
    </row>
    <row r="3210" spans="1:23" x14ac:dyDescent="0.2">
      <c r="A3210">
        <v>58</v>
      </c>
      <c r="B3210" t="s">
        <v>131</v>
      </c>
      <c r="C3210" t="s">
        <v>132</v>
      </c>
      <c r="D3210" t="s">
        <v>60</v>
      </c>
      <c r="E3210">
        <v>17.100000000000001</v>
      </c>
      <c r="F3210">
        <v>145.38</v>
      </c>
      <c r="G3210">
        <v>-17.024999999999999</v>
      </c>
      <c r="H3210">
        <v>145.64150000000001</v>
      </c>
      <c r="I3210">
        <v>1206</v>
      </c>
      <c r="J3210" t="s">
        <v>40</v>
      </c>
      <c r="K3210" s="1">
        <v>20648</v>
      </c>
      <c r="L3210" t="s">
        <v>158</v>
      </c>
      <c r="M3210" t="s">
        <v>62</v>
      </c>
      <c r="N3210" t="s">
        <v>24</v>
      </c>
      <c r="O3210" t="s">
        <v>18</v>
      </c>
      <c r="P3210" t="s">
        <v>27</v>
      </c>
      <c r="Q3210">
        <v>4</v>
      </c>
      <c r="R3210">
        <v>15.22</v>
      </c>
      <c r="S3210">
        <f t="shared" si="163"/>
        <v>50935</v>
      </c>
      <c r="T3210">
        <f t="shared" si="164"/>
        <v>28615</v>
      </c>
      <c r="U3210">
        <f t="shared" si="165"/>
        <v>1.7800104840118818</v>
      </c>
      <c r="V3210">
        <v>318</v>
      </c>
      <c r="W3210">
        <v>340</v>
      </c>
    </row>
    <row r="3211" spans="1:23" x14ac:dyDescent="0.2">
      <c r="A3211">
        <v>58</v>
      </c>
      <c r="B3211" t="s">
        <v>131</v>
      </c>
      <c r="C3211" t="s">
        <v>132</v>
      </c>
      <c r="D3211" t="s">
        <v>60</v>
      </c>
      <c r="E3211">
        <v>17.100000000000001</v>
      </c>
      <c r="F3211">
        <v>145.38</v>
      </c>
      <c r="G3211">
        <v>-17.024999999999999</v>
      </c>
      <c r="H3211">
        <v>145.64150000000001</v>
      </c>
      <c r="I3211">
        <v>1206</v>
      </c>
      <c r="J3211" t="s">
        <v>40</v>
      </c>
      <c r="K3211" s="1">
        <v>20648</v>
      </c>
      <c r="L3211" t="s">
        <v>158</v>
      </c>
      <c r="M3211" t="s">
        <v>62</v>
      </c>
      <c r="N3211" t="s">
        <v>24</v>
      </c>
      <c r="O3211" t="s">
        <v>18</v>
      </c>
      <c r="P3211" t="s">
        <v>27</v>
      </c>
      <c r="Q3211">
        <v>5</v>
      </c>
      <c r="R3211">
        <v>13.64</v>
      </c>
      <c r="S3211">
        <f t="shared" si="163"/>
        <v>50935</v>
      </c>
      <c r="T3211">
        <f t="shared" si="164"/>
        <v>28615</v>
      </c>
      <c r="U3211">
        <f t="shared" si="165"/>
        <v>1.7800104840118818</v>
      </c>
      <c r="V3211">
        <v>318</v>
      </c>
      <c r="W3211">
        <v>340</v>
      </c>
    </row>
    <row r="3212" spans="1:23" x14ac:dyDescent="0.2">
      <c r="A3212">
        <v>58</v>
      </c>
      <c r="B3212" t="s">
        <v>131</v>
      </c>
      <c r="C3212" t="s">
        <v>132</v>
      </c>
      <c r="D3212" t="s">
        <v>60</v>
      </c>
      <c r="E3212">
        <v>17.100000000000001</v>
      </c>
      <c r="F3212">
        <v>145.38</v>
      </c>
      <c r="G3212">
        <v>-17.024999999999999</v>
      </c>
      <c r="H3212">
        <v>145.64150000000001</v>
      </c>
      <c r="I3212">
        <v>1206</v>
      </c>
      <c r="J3212" t="s">
        <v>40</v>
      </c>
      <c r="K3212" s="1">
        <v>20648</v>
      </c>
      <c r="L3212" t="s">
        <v>158</v>
      </c>
      <c r="M3212" t="s">
        <v>62</v>
      </c>
      <c r="N3212" t="s">
        <v>24</v>
      </c>
      <c r="O3212" t="s">
        <v>18</v>
      </c>
      <c r="P3212" t="s">
        <v>27</v>
      </c>
      <c r="Q3212">
        <v>6</v>
      </c>
      <c r="R3212">
        <v>14.72</v>
      </c>
      <c r="S3212">
        <f t="shared" si="163"/>
        <v>50935</v>
      </c>
      <c r="T3212">
        <f t="shared" si="164"/>
        <v>28615</v>
      </c>
      <c r="U3212">
        <f t="shared" si="165"/>
        <v>1.7800104840118818</v>
      </c>
      <c r="V3212">
        <v>318</v>
      </c>
      <c r="W3212">
        <v>340</v>
      </c>
    </row>
    <row r="3213" spans="1:23" x14ac:dyDescent="0.2">
      <c r="A3213">
        <v>58</v>
      </c>
      <c r="B3213" t="s">
        <v>131</v>
      </c>
      <c r="C3213" t="s">
        <v>132</v>
      </c>
      <c r="D3213" t="s">
        <v>60</v>
      </c>
      <c r="E3213">
        <v>17.100000000000001</v>
      </c>
      <c r="F3213">
        <v>145.38</v>
      </c>
      <c r="G3213">
        <v>-17.024999999999999</v>
      </c>
      <c r="H3213">
        <v>145.64150000000001</v>
      </c>
      <c r="I3213">
        <v>1206</v>
      </c>
      <c r="J3213" t="s">
        <v>40</v>
      </c>
      <c r="K3213" s="1">
        <v>20648</v>
      </c>
      <c r="L3213" t="s">
        <v>158</v>
      </c>
      <c r="M3213" t="s">
        <v>62</v>
      </c>
      <c r="N3213" t="s">
        <v>24</v>
      </c>
      <c r="O3213" t="s">
        <v>18</v>
      </c>
      <c r="P3213" t="s">
        <v>27</v>
      </c>
      <c r="Q3213">
        <v>7</v>
      </c>
      <c r="R3213">
        <v>13.97</v>
      </c>
      <c r="S3213">
        <f t="shared" si="163"/>
        <v>50935</v>
      </c>
      <c r="T3213">
        <f t="shared" si="164"/>
        <v>28615</v>
      </c>
      <c r="U3213">
        <f t="shared" si="165"/>
        <v>1.7800104840118818</v>
      </c>
      <c r="V3213">
        <v>318</v>
      </c>
      <c r="W3213">
        <v>340</v>
      </c>
    </row>
    <row r="3214" spans="1:23" x14ac:dyDescent="0.2">
      <c r="A3214">
        <v>58</v>
      </c>
      <c r="B3214" t="s">
        <v>131</v>
      </c>
      <c r="C3214" t="s">
        <v>132</v>
      </c>
      <c r="D3214" t="s">
        <v>60</v>
      </c>
      <c r="E3214">
        <v>17.100000000000001</v>
      </c>
      <c r="F3214">
        <v>145.38</v>
      </c>
      <c r="G3214">
        <v>-17.024999999999999</v>
      </c>
      <c r="H3214">
        <v>145.64150000000001</v>
      </c>
      <c r="I3214">
        <v>1206</v>
      </c>
      <c r="J3214" t="s">
        <v>40</v>
      </c>
      <c r="K3214" s="1">
        <v>20648</v>
      </c>
      <c r="L3214" t="s">
        <v>158</v>
      </c>
      <c r="M3214" t="s">
        <v>62</v>
      </c>
      <c r="N3214" t="s">
        <v>24</v>
      </c>
      <c r="O3214" t="s">
        <v>18</v>
      </c>
      <c r="P3214" t="s">
        <v>27</v>
      </c>
      <c r="Q3214">
        <v>8</v>
      </c>
      <c r="R3214">
        <v>18.43</v>
      </c>
      <c r="S3214">
        <f t="shared" si="163"/>
        <v>50935</v>
      </c>
      <c r="T3214">
        <f t="shared" si="164"/>
        <v>28615</v>
      </c>
      <c r="U3214">
        <f t="shared" si="165"/>
        <v>1.7800104840118818</v>
      </c>
      <c r="V3214">
        <v>318</v>
      </c>
      <c r="W3214">
        <v>340</v>
      </c>
    </row>
    <row r="3215" spans="1:23" x14ac:dyDescent="0.2">
      <c r="A3215">
        <v>58</v>
      </c>
      <c r="B3215" t="s">
        <v>131</v>
      </c>
      <c r="C3215" t="s">
        <v>132</v>
      </c>
      <c r="D3215" t="s">
        <v>60</v>
      </c>
      <c r="E3215">
        <v>17.100000000000001</v>
      </c>
      <c r="F3215">
        <v>145.38</v>
      </c>
      <c r="G3215">
        <v>-17.024999999999999</v>
      </c>
      <c r="H3215">
        <v>145.64150000000001</v>
      </c>
      <c r="I3215">
        <v>1206</v>
      </c>
      <c r="J3215" t="s">
        <v>40</v>
      </c>
      <c r="K3215" s="1">
        <v>20648</v>
      </c>
      <c r="L3215" t="s">
        <v>158</v>
      </c>
      <c r="M3215" t="s">
        <v>62</v>
      </c>
      <c r="N3215" t="s">
        <v>24</v>
      </c>
      <c r="O3215" t="s">
        <v>18</v>
      </c>
      <c r="P3215" t="s">
        <v>27</v>
      </c>
      <c r="Q3215">
        <v>9</v>
      </c>
      <c r="R3215">
        <v>14.66</v>
      </c>
      <c r="S3215">
        <f t="shared" si="163"/>
        <v>50935</v>
      </c>
      <c r="T3215">
        <f t="shared" si="164"/>
        <v>28615</v>
      </c>
      <c r="U3215">
        <f t="shared" si="165"/>
        <v>1.7800104840118818</v>
      </c>
      <c r="V3215">
        <v>318</v>
      </c>
      <c r="W3215">
        <v>340</v>
      </c>
    </row>
    <row r="3216" spans="1:23" x14ac:dyDescent="0.2">
      <c r="A3216">
        <v>58</v>
      </c>
      <c r="B3216" t="s">
        <v>131</v>
      </c>
      <c r="C3216" t="s">
        <v>132</v>
      </c>
      <c r="D3216" t="s">
        <v>60</v>
      </c>
      <c r="E3216">
        <v>17.100000000000001</v>
      </c>
      <c r="F3216">
        <v>145.38</v>
      </c>
      <c r="G3216">
        <v>-17.024999999999999</v>
      </c>
      <c r="H3216">
        <v>145.64150000000001</v>
      </c>
      <c r="I3216">
        <v>1206</v>
      </c>
      <c r="J3216" t="s">
        <v>40</v>
      </c>
      <c r="K3216" s="1">
        <v>20648</v>
      </c>
      <c r="L3216" t="s">
        <v>158</v>
      </c>
      <c r="M3216" t="s">
        <v>62</v>
      </c>
      <c r="N3216" t="s">
        <v>24</v>
      </c>
      <c r="O3216" t="s">
        <v>18</v>
      </c>
      <c r="P3216" t="s">
        <v>27</v>
      </c>
      <c r="Q3216">
        <v>10</v>
      </c>
      <c r="R3216">
        <v>13.63</v>
      </c>
      <c r="S3216">
        <f t="shared" si="163"/>
        <v>50935</v>
      </c>
      <c r="T3216">
        <f t="shared" si="164"/>
        <v>28615</v>
      </c>
      <c r="U3216">
        <f t="shared" si="165"/>
        <v>1.7800104840118818</v>
      </c>
      <c r="V3216">
        <v>318</v>
      </c>
      <c r="W3216">
        <v>340</v>
      </c>
    </row>
    <row r="3217" spans="1:23" hidden="1" x14ac:dyDescent="0.2">
      <c r="A3217">
        <v>59</v>
      </c>
      <c r="B3217" t="s">
        <v>131</v>
      </c>
      <c r="C3217" t="s">
        <v>132</v>
      </c>
      <c r="D3217" t="s">
        <v>159</v>
      </c>
      <c r="G3217">
        <v>-17.161826999999999</v>
      </c>
      <c r="H3217">
        <v>145.627129</v>
      </c>
      <c r="I3217">
        <v>760</v>
      </c>
      <c r="J3217" t="s">
        <v>40</v>
      </c>
      <c r="K3217" s="1">
        <v>20689</v>
      </c>
      <c r="L3217" t="s">
        <v>160</v>
      </c>
      <c r="M3217" t="s">
        <v>90</v>
      </c>
      <c r="N3217" t="s">
        <v>14</v>
      </c>
      <c r="O3217" t="s">
        <v>15</v>
      </c>
      <c r="P3217" t="s">
        <v>27</v>
      </c>
      <c r="Q3217">
        <v>1</v>
      </c>
      <c r="R3217">
        <v>12.62</v>
      </c>
      <c r="S3217">
        <f>201*274</f>
        <v>55074</v>
      </c>
      <c r="T3217">
        <f>230*111</f>
        <v>25530</v>
      </c>
      <c r="U3217">
        <f t="shared" si="165"/>
        <v>2.1572267920094008</v>
      </c>
      <c r="V3217">
        <v>295</v>
      </c>
      <c r="W3217">
        <v>340</v>
      </c>
    </row>
    <row r="3218" spans="1:23" hidden="1" x14ac:dyDescent="0.2">
      <c r="A3218">
        <v>59</v>
      </c>
      <c r="B3218" t="s">
        <v>131</v>
      </c>
      <c r="C3218" t="s">
        <v>132</v>
      </c>
      <c r="D3218" t="s">
        <v>159</v>
      </c>
      <c r="G3218">
        <v>-17.161826999999999</v>
      </c>
      <c r="H3218">
        <v>145.627129</v>
      </c>
      <c r="I3218">
        <v>760</v>
      </c>
      <c r="J3218" t="s">
        <v>40</v>
      </c>
      <c r="K3218" s="1">
        <v>20689</v>
      </c>
      <c r="L3218" t="s">
        <v>160</v>
      </c>
      <c r="M3218" t="s">
        <v>90</v>
      </c>
      <c r="N3218" t="s">
        <v>14</v>
      </c>
      <c r="O3218" t="s">
        <v>15</v>
      </c>
      <c r="P3218" t="s">
        <v>27</v>
      </c>
      <c r="Q3218">
        <v>2</v>
      </c>
      <c r="R3218">
        <v>16.2</v>
      </c>
      <c r="S3218">
        <f t="shared" ref="S3218:S3270" si="166">201*274</f>
        <v>55074</v>
      </c>
      <c r="T3218">
        <f t="shared" ref="T3218:T3270" si="167">230*111</f>
        <v>25530</v>
      </c>
      <c r="U3218">
        <f t="shared" ref="U3218:U3271" si="168">S3218/T3218</f>
        <v>2.1572267920094008</v>
      </c>
      <c r="V3218">
        <v>295</v>
      </c>
      <c r="W3218">
        <v>340</v>
      </c>
    </row>
    <row r="3219" spans="1:23" hidden="1" x14ac:dyDescent="0.2">
      <c r="A3219">
        <v>59</v>
      </c>
      <c r="B3219" t="s">
        <v>131</v>
      </c>
      <c r="C3219" t="s">
        <v>132</v>
      </c>
      <c r="D3219" t="s">
        <v>159</v>
      </c>
      <c r="G3219">
        <v>-17.161826999999999</v>
      </c>
      <c r="H3219">
        <v>145.627129</v>
      </c>
      <c r="I3219">
        <v>760</v>
      </c>
      <c r="J3219" t="s">
        <v>40</v>
      </c>
      <c r="K3219" s="1">
        <v>20689</v>
      </c>
      <c r="L3219" t="s">
        <v>160</v>
      </c>
      <c r="M3219" t="s">
        <v>90</v>
      </c>
      <c r="N3219" t="s">
        <v>14</v>
      </c>
      <c r="O3219" t="s">
        <v>15</v>
      </c>
      <c r="P3219" t="s">
        <v>27</v>
      </c>
      <c r="Q3219">
        <v>3</v>
      </c>
      <c r="R3219">
        <v>16.670000000000002</v>
      </c>
      <c r="S3219">
        <f t="shared" si="166"/>
        <v>55074</v>
      </c>
      <c r="T3219">
        <f t="shared" si="167"/>
        <v>25530</v>
      </c>
      <c r="U3219">
        <f t="shared" si="168"/>
        <v>2.1572267920094008</v>
      </c>
      <c r="V3219">
        <v>295</v>
      </c>
      <c r="W3219">
        <v>340</v>
      </c>
    </row>
    <row r="3220" spans="1:23" hidden="1" x14ac:dyDescent="0.2">
      <c r="A3220">
        <v>59</v>
      </c>
      <c r="B3220" t="s">
        <v>131</v>
      </c>
      <c r="C3220" t="s">
        <v>132</v>
      </c>
      <c r="D3220" t="s">
        <v>159</v>
      </c>
      <c r="G3220">
        <v>-17.161826999999999</v>
      </c>
      <c r="H3220">
        <v>145.627129</v>
      </c>
      <c r="I3220">
        <v>760</v>
      </c>
      <c r="J3220" t="s">
        <v>40</v>
      </c>
      <c r="K3220" s="1">
        <v>20689</v>
      </c>
      <c r="L3220" t="s">
        <v>160</v>
      </c>
      <c r="M3220" t="s">
        <v>90</v>
      </c>
      <c r="N3220" t="s">
        <v>14</v>
      </c>
      <c r="O3220" t="s">
        <v>15</v>
      </c>
      <c r="P3220" t="s">
        <v>27</v>
      </c>
      <c r="Q3220">
        <v>4</v>
      </c>
      <c r="R3220">
        <v>17.62</v>
      </c>
      <c r="S3220">
        <f t="shared" si="166"/>
        <v>55074</v>
      </c>
      <c r="T3220">
        <f t="shared" si="167"/>
        <v>25530</v>
      </c>
      <c r="U3220">
        <f t="shared" si="168"/>
        <v>2.1572267920094008</v>
      </c>
      <c r="V3220">
        <v>295</v>
      </c>
      <c r="W3220">
        <v>340</v>
      </c>
    </row>
    <row r="3221" spans="1:23" hidden="1" x14ac:dyDescent="0.2">
      <c r="A3221">
        <v>59</v>
      </c>
      <c r="B3221" t="s">
        <v>131</v>
      </c>
      <c r="C3221" t="s">
        <v>132</v>
      </c>
      <c r="D3221" t="s">
        <v>159</v>
      </c>
      <c r="G3221">
        <v>-17.161826999999999</v>
      </c>
      <c r="H3221">
        <v>145.627129</v>
      </c>
      <c r="I3221">
        <v>760</v>
      </c>
      <c r="J3221" t="s">
        <v>40</v>
      </c>
      <c r="K3221" s="1">
        <v>20689</v>
      </c>
      <c r="L3221" t="s">
        <v>160</v>
      </c>
      <c r="M3221" t="s">
        <v>90</v>
      </c>
      <c r="N3221" t="s">
        <v>14</v>
      </c>
      <c r="O3221" t="s">
        <v>15</v>
      </c>
      <c r="P3221" t="s">
        <v>27</v>
      </c>
      <c r="Q3221">
        <v>5</v>
      </c>
      <c r="R3221">
        <v>20.55</v>
      </c>
      <c r="S3221">
        <f t="shared" si="166"/>
        <v>55074</v>
      </c>
      <c r="T3221">
        <f t="shared" si="167"/>
        <v>25530</v>
      </c>
      <c r="U3221">
        <f t="shared" si="168"/>
        <v>2.1572267920094008</v>
      </c>
      <c r="V3221">
        <v>295</v>
      </c>
      <c r="W3221">
        <v>340</v>
      </c>
    </row>
    <row r="3222" spans="1:23" hidden="1" x14ac:dyDescent="0.2">
      <c r="A3222">
        <v>59</v>
      </c>
      <c r="B3222" t="s">
        <v>131</v>
      </c>
      <c r="C3222" t="s">
        <v>132</v>
      </c>
      <c r="D3222" t="s">
        <v>159</v>
      </c>
      <c r="G3222">
        <v>-17.161826999999999</v>
      </c>
      <c r="H3222">
        <v>145.627129</v>
      </c>
      <c r="I3222">
        <v>760</v>
      </c>
      <c r="J3222" t="s">
        <v>40</v>
      </c>
      <c r="K3222" s="1">
        <v>20689</v>
      </c>
      <c r="L3222" t="s">
        <v>160</v>
      </c>
      <c r="M3222" t="s">
        <v>90</v>
      </c>
      <c r="N3222" t="s">
        <v>14</v>
      </c>
      <c r="O3222" t="s">
        <v>15</v>
      </c>
      <c r="P3222" t="s">
        <v>27</v>
      </c>
      <c r="Q3222">
        <v>6</v>
      </c>
      <c r="R3222">
        <v>19.77</v>
      </c>
      <c r="S3222">
        <f t="shared" si="166"/>
        <v>55074</v>
      </c>
      <c r="T3222">
        <f t="shared" si="167"/>
        <v>25530</v>
      </c>
      <c r="U3222">
        <f t="shared" si="168"/>
        <v>2.1572267920094008</v>
      </c>
      <c r="V3222">
        <v>295</v>
      </c>
      <c r="W3222">
        <v>340</v>
      </c>
    </row>
    <row r="3223" spans="1:23" hidden="1" x14ac:dyDescent="0.2">
      <c r="A3223">
        <v>59</v>
      </c>
      <c r="B3223" t="s">
        <v>131</v>
      </c>
      <c r="C3223" t="s">
        <v>132</v>
      </c>
      <c r="D3223" t="s">
        <v>159</v>
      </c>
      <c r="G3223">
        <v>-17.161826999999999</v>
      </c>
      <c r="H3223">
        <v>145.627129</v>
      </c>
      <c r="I3223">
        <v>760</v>
      </c>
      <c r="J3223" t="s">
        <v>40</v>
      </c>
      <c r="K3223" s="1">
        <v>20689</v>
      </c>
      <c r="L3223" t="s">
        <v>160</v>
      </c>
      <c r="M3223" t="s">
        <v>90</v>
      </c>
      <c r="N3223" t="s">
        <v>14</v>
      </c>
      <c r="O3223" t="s">
        <v>16</v>
      </c>
      <c r="P3223" t="s">
        <v>27</v>
      </c>
      <c r="Q3223">
        <v>1</v>
      </c>
      <c r="R3223">
        <v>12.48</v>
      </c>
      <c r="S3223">
        <f t="shared" si="166"/>
        <v>55074</v>
      </c>
      <c r="T3223">
        <f t="shared" si="167"/>
        <v>25530</v>
      </c>
      <c r="U3223">
        <f t="shared" si="168"/>
        <v>2.1572267920094008</v>
      </c>
      <c r="V3223">
        <v>295</v>
      </c>
      <c r="W3223">
        <v>340</v>
      </c>
    </row>
    <row r="3224" spans="1:23" hidden="1" x14ac:dyDescent="0.2">
      <c r="A3224">
        <v>59</v>
      </c>
      <c r="B3224" t="s">
        <v>131</v>
      </c>
      <c r="C3224" t="s">
        <v>132</v>
      </c>
      <c r="D3224" t="s">
        <v>159</v>
      </c>
      <c r="G3224">
        <v>-17.161826999999999</v>
      </c>
      <c r="H3224">
        <v>145.627129</v>
      </c>
      <c r="I3224">
        <v>760</v>
      </c>
      <c r="J3224" t="s">
        <v>40</v>
      </c>
      <c r="K3224" s="1">
        <v>20689</v>
      </c>
      <c r="L3224" t="s">
        <v>160</v>
      </c>
      <c r="M3224" t="s">
        <v>90</v>
      </c>
      <c r="N3224" t="s">
        <v>14</v>
      </c>
      <c r="O3224" t="s">
        <v>16</v>
      </c>
      <c r="P3224" t="s">
        <v>27</v>
      </c>
      <c r="Q3224">
        <v>2</v>
      </c>
      <c r="R3224">
        <v>14.66</v>
      </c>
      <c r="S3224">
        <f t="shared" si="166"/>
        <v>55074</v>
      </c>
      <c r="T3224">
        <f t="shared" si="167"/>
        <v>25530</v>
      </c>
      <c r="U3224">
        <f t="shared" si="168"/>
        <v>2.1572267920094008</v>
      </c>
      <c r="V3224">
        <v>295</v>
      </c>
      <c r="W3224">
        <v>340</v>
      </c>
    </row>
    <row r="3225" spans="1:23" hidden="1" x14ac:dyDescent="0.2">
      <c r="A3225">
        <v>59</v>
      </c>
      <c r="B3225" t="s">
        <v>131</v>
      </c>
      <c r="C3225" t="s">
        <v>132</v>
      </c>
      <c r="D3225" t="s">
        <v>159</v>
      </c>
      <c r="G3225">
        <v>-17.161826999999999</v>
      </c>
      <c r="H3225">
        <v>145.627129</v>
      </c>
      <c r="I3225">
        <v>760</v>
      </c>
      <c r="J3225" t="s">
        <v>40</v>
      </c>
      <c r="K3225" s="1">
        <v>20689</v>
      </c>
      <c r="L3225" t="s">
        <v>160</v>
      </c>
      <c r="M3225" t="s">
        <v>90</v>
      </c>
      <c r="N3225" t="s">
        <v>14</v>
      </c>
      <c r="O3225" t="s">
        <v>16</v>
      </c>
      <c r="P3225" t="s">
        <v>27</v>
      </c>
      <c r="Q3225">
        <v>3</v>
      </c>
      <c r="R3225">
        <v>14.31</v>
      </c>
      <c r="S3225">
        <f t="shared" si="166"/>
        <v>55074</v>
      </c>
      <c r="T3225">
        <f t="shared" si="167"/>
        <v>25530</v>
      </c>
      <c r="U3225">
        <f t="shared" si="168"/>
        <v>2.1572267920094008</v>
      </c>
      <c r="V3225">
        <v>295</v>
      </c>
      <c r="W3225">
        <v>340</v>
      </c>
    </row>
    <row r="3226" spans="1:23" hidden="1" x14ac:dyDescent="0.2">
      <c r="A3226">
        <v>59</v>
      </c>
      <c r="B3226" t="s">
        <v>131</v>
      </c>
      <c r="C3226" t="s">
        <v>132</v>
      </c>
      <c r="D3226" t="s">
        <v>159</v>
      </c>
      <c r="G3226">
        <v>-17.161826999999999</v>
      </c>
      <c r="H3226">
        <v>145.627129</v>
      </c>
      <c r="I3226">
        <v>760</v>
      </c>
      <c r="J3226" t="s">
        <v>40</v>
      </c>
      <c r="K3226" s="1">
        <v>20689</v>
      </c>
      <c r="L3226" t="s">
        <v>160</v>
      </c>
      <c r="M3226" t="s">
        <v>90</v>
      </c>
      <c r="N3226" t="s">
        <v>14</v>
      </c>
      <c r="O3226" t="s">
        <v>16</v>
      </c>
      <c r="P3226" t="s">
        <v>27</v>
      </c>
      <c r="Q3226">
        <v>4</v>
      </c>
      <c r="R3226">
        <v>11.61</v>
      </c>
      <c r="S3226">
        <f t="shared" si="166"/>
        <v>55074</v>
      </c>
      <c r="T3226">
        <f t="shared" si="167"/>
        <v>25530</v>
      </c>
      <c r="U3226">
        <f t="shared" si="168"/>
        <v>2.1572267920094008</v>
      </c>
      <c r="V3226">
        <v>295</v>
      </c>
      <c r="W3226">
        <v>340</v>
      </c>
    </row>
    <row r="3227" spans="1:23" hidden="1" x14ac:dyDescent="0.2">
      <c r="A3227">
        <v>59</v>
      </c>
      <c r="B3227" t="s">
        <v>131</v>
      </c>
      <c r="C3227" t="s">
        <v>132</v>
      </c>
      <c r="D3227" t="s">
        <v>159</v>
      </c>
      <c r="G3227">
        <v>-17.161826999999999</v>
      </c>
      <c r="H3227">
        <v>145.627129</v>
      </c>
      <c r="I3227">
        <v>760</v>
      </c>
      <c r="J3227" t="s">
        <v>40</v>
      </c>
      <c r="K3227" s="1">
        <v>20689</v>
      </c>
      <c r="L3227" t="s">
        <v>160</v>
      </c>
      <c r="M3227" t="s">
        <v>90</v>
      </c>
      <c r="N3227" t="s">
        <v>14</v>
      </c>
      <c r="O3227" t="s">
        <v>16</v>
      </c>
      <c r="P3227" t="s">
        <v>27</v>
      </c>
      <c r="Q3227">
        <v>5</v>
      </c>
      <c r="R3227">
        <v>14.18</v>
      </c>
      <c r="S3227">
        <f t="shared" si="166"/>
        <v>55074</v>
      </c>
      <c r="T3227">
        <f t="shared" si="167"/>
        <v>25530</v>
      </c>
      <c r="U3227">
        <f t="shared" si="168"/>
        <v>2.1572267920094008</v>
      </c>
      <c r="V3227">
        <v>295</v>
      </c>
      <c r="W3227">
        <v>340</v>
      </c>
    </row>
    <row r="3228" spans="1:23" hidden="1" x14ac:dyDescent="0.2">
      <c r="A3228">
        <v>59</v>
      </c>
      <c r="B3228" t="s">
        <v>131</v>
      </c>
      <c r="C3228" t="s">
        <v>132</v>
      </c>
      <c r="D3228" t="s">
        <v>159</v>
      </c>
      <c r="G3228">
        <v>-17.161826999999999</v>
      </c>
      <c r="H3228">
        <v>145.627129</v>
      </c>
      <c r="I3228">
        <v>760</v>
      </c>
      <c r="J3228" t="s">
        <v>40</v>
      </c>
      <c r="K3228" s="1">
        <v>20689</v>
      </c>
      <c r="L3228" t="s">
        <v>160</v>
      </c>
      <c r="M3228" t="s">
        <v>90</v>
      </c>
      <c r="N3228" t="s">
        <v>14</v>
      </c>
      <c r="O3228" t="s">
        <v>16</v>
      </c>
      <c r="P3228" t="s">
        <v>27</v>
      </c>
      <c r="Q3228">
        <v>6</v>
      </c>
      <c r="R3228">
        <v>18.79</v>
      </c>
      <c r="S3228">
        <f t="shared" si="166"/>
        <v>55074</v>
      </c>
      <c r="T3228">
        <f t="shared" si="167"/>
        <v>25530</v>
      </c>
      <c r="U3228">
        <f t="shared" si="168"/>
        <v>2.1572267920094008</v>
      </c>
      <c r="V3228">
        <v>295</v>
      </c>
      <c r="W3228">
        <v>340</v>
      </c>
    </row>
    <row r="3229" spans="1:23" hidden="1" x14ac:dyDescent="0.2">
      <c r="A3229">
        <v>59</v>
      </c>
      <c r="B3229" t="s">
        <v>131</v>
      </c>
      <c r="C3229" t="s">
        <v>132</v>
      </c>
      <c r="D3229" t="s">
        <v>159</v>
      </c>
      <c r="G3229">
        <v>-17.161826999999999</v>
      </c>
      <c r="H3229">
        <v>145.627129</v>
      </c>
      <c r="I3229">
        <v>760</v>
      </c>
      <c r="J3229" t="s">
        <v>40</v>
      </c>
      <c r="K3229" s="1">
        <v>20689</v>
      </c>
      <c r="L3229" t="s">
        <v>160</v>
      </c>
      <c r="M3229" t="s">
        <v>90</v>
      </c>
      <c r="N3229" t="s">
        <v>14</v>
      </c>
      <c r="O3229" t="s">
        <v>18</v>
      </c>
      <c r="P3229" t="s">
        <v>27</v>
      </c>
      <c r="Q3229">
        <v>1</v>
      </c>
      <c r="R3229">
        <v>7.32</v>
      </c>
      <c r="S3229">
        <f t="shared" si="166"/>
        <v>55074</v>
      </c>
      <c r="T3229">
        <f t="shared" si="167"/>
        <v>25530</v>
      </c>
      <c r="U3229">
        <f t="shared" si="168"/>
        <v>2.1572267920094008</v>
      </c>
      <c r="V3229">
        <v>295</v>
      </c>
      <c r="W3229">
        <v>340</v>
      </c>
    </row>
    <row r="3230" spans="1:23" hidden="1" x14ac:dyDescent="0.2">
      <c r="A3230">
        <v>59</v>
      </c>
      <c r="B3230" t="s">
        <v>131</v>
      </c>
      <c r="C3230" t="s">
        <v>132</v>
      </c>
      <c r="D3230" t="s">
        <v>159</v>
      </c>
      <c r="G3230">
        <v>-17.161826999999999</v>
      </c>
      <c r="H3230">
        <v>145.627129</v>
      </c>
      <c r="I3230">
        <v>760</v>
      </c>
      <c r="J3230" t="s">
        <v>40</v>
      </c>
      <c r="K3230" s="1">
        <v>20689</v>
      </c>
      <c r="L3230" t="s">
        <v>160</v>
      </c>
      <c r="M3230" t="s">
        <v>90</v>
      </c>
      <c r="N3230" t="s">
        <v>14</v>
      </c>
      <c r="O3230" t="s">
        <v>18</v>
      </c>
      <c r="P3230" t="s">
        <v>27</v>
      </c>
      <c r="Q3230">
        <v>2</v>
      </c>
      <c r="R3230">
        <v>5.66</v>
      </c>
      <c r="S3230">
        <f t="shared" si="166"/>
        <v>55074</v>
      </c>
      <c r="T3230">
        <f t="shared" si="167"/>
        <v>25530</v>
      </c>
      <c r="U3230">
        <f t="shared" si="168"/>
        <v>2.1572267920094008</v>
      </c>
      <c r="V3230">
        <v>295</v>
      </c>
      <c r="W3230">
        <v>340</v>
      </c>
    </row>
    <row r="3231" spans="1:23" hidden="1" x14ac:dyDescent="0.2">
      <c r="A3231">
        <v>59</v>
      </c>
      <c r="B3231" t="s">
        <v>131</v>
      </c>
      <c r="C3231" t="s">
        <v>132</v>
      </c>
      <c r="D3231" t="s">
        <v>159</v>
      </c>
      <c r="G3231">
        <v>-17.161826999999999</v>
      </c>
      <c r="H3231">
        <v>145.627129</v>
      </c>
      <c r="I3231">
        <v>760</v>
      </c>
      <c r="J3231" t="s">
        <v>40</v>
      </c>
      <c r="K3231" s="1">
        <v>20689</v>
      </c>
      <c r="L3231" t="s">
        <v>160</v>
      </c>
      <c r="M3231" t="s">
        <v>90</v>
      </c>
      <c r="N3231" t="s">
        <v>14</v>
      </c>
      <c r="O3231" t="s">
        <v>18</v>
      </c>
      <c r="P3231" t="s">
        <v>27</v>
      </c>
      <c r="Q3231">
        <v>3</v>
      </c>
      <c r="R3231">
        <v>9.34</v>
      </c>
      <c r="S3231">
        <f t="shared" si="166"/>
        <v>55074</v>
      </c>
      <c r="T3231">
        <f t="shared" si="167"/>
        <v>25530</v>
      </c>
      <c r="U3231">
        <f t="shared" si="168"/>
        <v>2.1572267920094008</v>
      </c>
      <c r="V3231">
        <v>295</v>
      </c>
      <c r="W3231">
        <v>340</v>
      </c>
    </row>
    <row r="3232" spans="1:23" hidden="1" x14ac:dyDescent="0.2">
      <c r="A3232">
        <v>59</v>
      </c>
      <c r="B3232" t="s">
        <v>131</v>
      </c>
      <c r="C3232" t="s">
        <v>132</v>
      </c>
      <c r="D3232" t="s">
        <v>159</v>
      </c>
      <c r="G3232">
        <v>-17.161826999999999</v>
      </c>
      <c r="H3232">
        <v>145.627129</v>
      </c>
      <c r="I3232">
        <v>760</v>
      </c>
      <c r="J3232" t="s">
        <v>40</v>
      </c>
      <c r="K3232" s="1">
        <v>20689</v>
      </c>
      <c r="L3232" t="s">
        <v>160</v>
      </c>
      <c r="M3232" t="s">
        <v>90</v>
      </c>
      <c r="N3232" t="s">
        <v>14</v>
      </c>
      <c r="O3232" t="s">
        <v>18</v>
      </c>
      <c r="P3232" t="s">
        <v>27</v>
      </c>
      <c r="Q3232">
        <v>4</v>
      </c>
      <c r="R3232">
        <v>5.81</v>
      </c>
      <c r="S3232">
        <f t="shared" si="166"/>
        <v>55074</v>
      </c>
      <c r="T3232">
        <f t="shared" si="167"/>
        <v>25530</v>
      </c>
      <c r="U3232">
        <f t="shared" si="168"/>
        <v>2.1572267920094008</v>
      </c>
      <c r="V3232">
        <v>295</v>
      </c>
      <c r="W3232">
        <v>340</v>
      </c>
    </row>
    <row r="3233" spans="1:23" hidden="1" x14ac:dyDescent="0.2">
      <c r="A3233">
        <v>59</v>
      </c>
      <c r="B3233" t="s">
        <v>131</v>
      </c>
      <c r="C3233" t="s">
        <v>132</v>
      </c>
      <c r="D3233" t="s">
        <v>159</v>
      </c>
      <c r="G3233">
        <v>-17.161826999999999</v>
      </c>
      <c r="H3233">
        <v>145.627129</v>
      </c>
      <c r="I3233">
        <v>760</v>
      </c>
      <c r="J3233" t="s">
        <v>40</v>
      </c>
      <c r="K3233" s="1">
        <v>20689</v>
      </c>
      <c r="L3233" t="s">
        <v>160</v>
      </c>
      <c r="M3233" t="s">
        <v>90</v>
      </c>
      <c r="N3233" t="s">
        <v>14</v>
      </c>
      <c r="O3233" t="s">
        <v>18</v>
      </c>
      <c r="P3233" t="s">
        <v>27</v>
      </c>
      <c r="Q3233">
        <v>5</v>
      </c>
      <c r="R3233">
        <v>5.63</v>
      </c>
      <c r="S3233">
        <f t="shared" si="166"/>
        <v>55074</v>
      </c>
      <c r="T3233">
        <f t="shared" si="167"/>
        <v>25530</v>
      </c>
      <c r="U3233">
        <f t="shared" si="168"/>
        <v>2.1572267920094008</v>
      </c>
      <c r="V3233">
        <v>295</v>
      </c>
      <c r="W3233">
        <v>340</v>
      </c>
    </row>
    <row r="3234" spans="1:23" hidden="1" x14ac:dyDescent="0.2">
      <c r="A3234">
        <v>59</v>
      </c>
      <c r="B3234" t="s">
        <v>131</v>
      </c>
      <c r="C3234" t="s">
        <v>132</v>
      </c>
      <c r="D3234" t="s">
        <v>159</v>
      </c>
      <c r="G3234">
        <v>-17.161826999999999</v>
      </c>
      <c r="H3234">
        <v>145.627129</v>
      </c>
      <c r="I3234">
        <v>760</v>
      </c>
      <c r="J3234" t="s">
        <v>40</v>
      </c>
      <c r="K3234" s="1">
        <v>20689</v>
      </c>
      <c r="L3234" t="s">
        <v>160</v>
      </c>
      <c r="M3234" t="s">
        <v>90</v>
      </c>
      <c r="N3234" t="s">
        <v>14</v>
      </c>
      <c r="O3234" t="s">
        <v>18</v>
      </c>
      <c r="P3234" t="s">
        <v>27</v>
      </c>
      <c r="Q3234">
        <v>6</v>
      </c>
      <c r="R3234">
        <v>5.32</v>
      </c>
      <c r="S3234">
        <f t="shared" si="166"/>
        <v>55074</v>
      </c>
      <c r="T3234">
        <f t="shared" si="167"/>
        <v>25530</v>
      </c>
      <c r="U3234">
        <f t="shared" si="168"/>
        <v>2.1572267920094008</v>
      </c>
      <c r="V3234">
        <v>295</v>
      </c>
      <c r="W3234">
        <v>340</v>
      </c>
    </row>
    <row r="3235" spans="1:23" hidden="1" x14ac:dyDescent="0.2">
      <c r="A3235">
        <v>59</v>
      </c>
      <c r="B3235" t="s">
        <v>131</v>
      </c>
      <c r="C3235" t="s">
        <v>132</v>
      </c>
      <c r="D3235" t="s">
        <v>159</v>
      </c>
      <c r="G3235">
        <v>-17.161826999999999</v>
      </c>
      <c r="H3235">
        <v>145.627129</v>
      </c>
      <c r="I3235">
        <v>760</v>
      </c>
      <c r="J3235" t="s">
        <v>40</v>
      </c>
      <c r="K3235" s="1">
        <v>20689</v>
      </c>
      <c r="L3235" t="s">
        <v>160</v>
      </c>
      <c r="M3235" t="s">
        <v>90</v>
      </c>
      <c r="N3235" t="s">
        <v>14</v>
      </c>
      <c r="O3235" t="s">
        <v>19</v>
      </c>
      <c r="P3235" t="s">
        <v>27</v>
      </c>
      <c r="Q3235">
        <v>1</v>
      </c>
      <c r="R3235">
        <v>7.37</v>
      </c>
      <c r="S3235">
        <f t="shared" si="166"/>
        <v>55074</v>
      </c>
      <c r="T3235">
        <f t="shared" si="167"/>
        <v>25530</v>
      </c>
      <c r="U3235">
        <f t="shared" si="168"/>
        <v>2.1572267920094008</v>
      </c>
      <c r="V3235">
        <v>295</v>
      </c>
      <c r="W3235">
        <v>340</v>
      </c>
    </row>
    <row r="3236" spans="1:23" hidden="1" x14ac:dyDescent="0.2">
      <c r="A3236">
        <v>59</v>
      </c>
      <c r="B3236" t="s">
        <v>131</v>
      </c>
      <c r="C3236" t="s">
        <v>132</v>
      </c>
      <c r="D3236" t="s">
        <v>159</v>
      </c>
      <c r="G3236">
        <v>-17.161826999999999</v>
      </c>
      <c r="H3236">
        <v>145.627129</v>
      </c>
      <c r="I3236">
        <v>760</v>
      </c>
      <c r="J3236" t="s">
        <v>40</v>
      </c>
      <c r="K3236" s="1">
        <v>20689</v>
      </c>
      <c r="L3236" t="s">
        <v>160</v>
      </c>
      <c r="M3236" t="s">
        <v>90</v>
      </c>
      <c r="N3236" t="s">
        <v>14</v>
      </c>
      <c r="O3236" t="s">
        <v>19</v>
      </c>
      <c r="P3236" t="s">
        <v>27</v>
      </c>
      <c r="Q3236">
        <v>2</v>
      </c>
      <c r="R3236">
        <v>10.55</v>
      </c>
      <c r="S3236">
        <f t="shared" si="166"/>
        <v>55074</v>
      </c>
      <c r="T3236">
        <f t="shared" si="167"/>
        <v>25530</v>
      </c>
      <c r="U3236">
        <f t="shared" si="168"/>
        <v>2.1572267920094008</v>
      </c>
      <c r="V3236">
        <v>295</v>
      </c>
      <c r="W3236">
        <v>340</v>
      </c>
    </row>
    <row r="3237" spans="1:23" hidden="1" x14ac:dyDescent="0.2">
      <c r="A3237">
        <v>59</v>
      </c>
      <c r="B3237" t="s">
        <v>131</v>
      </c>
      <c r="C3237" t="s">
        <v>132</v>
      </c>
      <c r="D3237" t="s">
        <v>159</v>
      </c>
      <c r="G3237">
        <v>-17.161826999999999</v>
      </c>
      <c r="H3237">
        <v>145.627129</v>
      </c>
      <c r="I3237">
        <v>760</v>
      </c>
      <c r="J3237" t="s">
        <v>40</v>
      </c>
      <c r="K3237" s="1">
        <v>20689</v>
      </c>
      <c r="L3237" t="s">
        <v>160</v>
      </c>
      <c r="M3237" t="s">
        <v>90</v>
      </c>
      <c r="N3237" t="s">
        <v>14</v>
      </c>
      <c r="O3237" t="s">
        <v>19</v>
      </c>
      <c r="P3237" t="s">
        <v>27</v>
      </c>
      <c r="Q3237">
        <v>3</v>
      </c>
      <c r="R3237">
        <v>6.63</v>
      </c>
      <c r="S3237">
        <f t="shared" si="166"/>
        <v>55074</v>
      </c>
      <c r="T3237">
        <f t="shared" si="167"/>
        <v>25530</v>
      </c>
      <c r="U3237">
        <f t="shared" si="168"/>
        <v>2.1572267920094008</v>
      </c>
      <c r="V3237">
        <v>295</v>
      </c>
      <c r="W3237">
        <v>340</v>
      </c>
    </row>
    <row r="3238" spans="1:23" hidden="1" x14ac:dyDescent="0.2">
      <c r="A3238">
        <v>59</v>
      </c>
      <c r="B3238" t="s">
        <v>131</v>
      </c>
      <c r="C3238" t="s">
        <v>132</v>
      </c>
      <c r="D3238" t="s">
        <v>159</v>
      </c>
      <c r="G3238">
        <v>-17.161826999999999</v>
      </c>
      <c r="H3238">
        <v>145.627129</v>
      </c>
      <c r="I3238">
        <v>760</v>
      </c>
      <c r="J3238" t="s">
        <v>40</v>
      </c>
      <c r="K3238" s="1">
        <v>20689</v>
      </c>
      <c r="L3238" t="s">
        <v>160</v>
      </c>
      <c r="M3238" t="s">
        <v>90</v>
      </c>
      <c r="N3238" t="s">
        <v>14</v>
      </c>
      <c r="O3238" t="s">
        <v>19</v>
      </c>
      <c r="P3238" t="s">
        <v>27</v>
      </c>
      <c r="Q3238">
        <v>4</v>
      </c>
      <c r="R3238">
        <v>6.55</v>
      </c>
      <c r="S3238">
        <f t="shared" si="166"/>
        <v>55074</v>
      </c>
      <c r="T3238">
        <f t="shared" si="167"/>
        <v>25530</v>
      </c>
      <c r="U3238">
        <f t="shared" si="168"/>
        <v>2.1572267920094008</v>
      </c>
      <c r="V3238">
        <v>295</v>
      </c>
      <c r="W3238">
        <v>340</v>
      </c>
    </row>
    <row r="3239" spans="1:23" hidden="1" x14ac:dyDescent="0.2">
      <c r="A3239">
        <v>59</v>
      </c>
      <c r="B3239" t="s">
        <v>131</v>
      </c>
      <c r="C3239" t="s">
        <v>132</v>
      </c>
      <c r="D3239" t="s">
        <v>159</v>
      </c>
      <c r="G3239">
        <v>-17.161826999999999</v>
      </c>
      <c r="H3239">
        <v>145.627129</v>
      </c>
      <c r="I3239">
        <v>760</v>
      </c>
      <c r="J3239" t="s">
        <v>40</v>
      </c>
      <c r="K3239" s="1">
        <v>20689</v>
      </c>
      <c r="L3239" t="s">
        <v>160</v>
      </c>
      <c r="M3239" t="s">
        <v>90</v>
      </c>
      <c r="N3239" t="s">
        <v>14</v>
      </c>
      <c r="O3239" t="s">
        <v>19</v>
      </c>
      <c r="P3239" t="s">
        <v>27</v>
      </c>
      <c r="Q3239">
        <v>5</v>
      </c>
      <c r="R3239">
        <v>7.49</v>
      </c>
      <c r="S3239">
        <f t="shared" si="166"/>
        <v>55074</v>
      </c>
      <c r="T3239">
        <f t="shared" si="167"/>
        <v>25530</v>
      </c>
      <c r="U3239">
        <f t="shared" si="168"/>
        <v>2.1572267920094008</v>
      </c>
      <c r="V3239">
        <v>295</v>
      </c>
      <c r="W3239">
        <v>340</v>
      </c>
    </row>
    <row r="3240" spans="1:23" hidden="1" x14ac:dyDescent="0.2">
      <c r="A3240">
        <v>59</v>
      </c>
      <c r="B3240" t="s">
        <v>131</v>
      </c>
      <c r="C3240" t="s">
        <v>132</v>
      </c>
      <c r="D3240" t="s">
        <v>159</v>
      </c>
      <c r="G3240">
        <v>-17.161826999999999</v>
      </c>
      <c r="H3240">
        <v>145.627129</v>
      </c>
      <c r="I3240">
        <v>760</v>
      </c>
      <c r="J3240" t="s">
        <v>40</v>
      </c>
      <c r="K3240" s="1">
        <v>20689</v>
      </c>
      <c r="L3240" t="s">
        <v>160</v>
      </c>
      <c r="M3240" t="s">
        <v>90</v>
      </c>
      <c r="N3240" t="s">
        <v>14</v>
      </c>
      <c r="O3240" t="s">
        <v>19</v>
      </c>
      <c r="P3240" t="s">
        <v>27</v>
      </c>
      <c r="Q3240">
        <v>6</v>
      </c>
      <c r="R3240">
        <v>7.63</v>
      </c>
      <c r="S3240">
        <f t="shared" si="166"/>
        <v>55074</v>
      </c>
      <c r="T3240">
        <f t="shared" si="167"/>
        <v>25530</v>
      </c>
      <c r="U3240">
        <f t="shared" si="168"/>
        <v>2.1572267920094008</v>
      </c>
      <c r="V3240">
        <v>295</v>
      </c>
      <c r="W3240">
        <v>340</v>
      </c>
    </row>
    <row r="3241" spans="1:23" hidden="1" x14ac:dyDescent="0.2">
      <c r="A3241">
        <v>59</v>
      </c>
      <c r="B3241" t="s">
        <v>131</v>
      </c>
      <c r="C3241" t="s">
        <v>132</v>
      </c>
      <c r="D3241" t="s">
        <v>159</v>
      </c>
      <c r="G3241">
        <v>-17.161826999999999</v>
      </c>
      <c r="H3241">
        <v>145.627129</v>
      </c>
      <c r="I3241">
        <v>760</v>
      </c>
      <c r="J3241" t="s">
        <v>40</v>
      </c>
      <c r="K3241" s="1">
        <v>20689</v>
      </c>
      <c r="L3241" t="s">
        <v>160</v>
      </c>
      <c r="M3241" t="s">
        <v>90</v>
      </c>
      <c r="N3241" t="s">
        <v>24</v>
      </c>
      <c r="O3241" t="s">
        <v>15</v>
      </c>
      <c r="P3241" t="s">
        <v>26</v>
      </c>
      <c r="Q3241">
        <v>1</v>
      </c>
      <c r="R3241">
        <v>41.44</v>
      </c>
      <c r="S3241">
        <f t="shared" si="166"/>
        <v>55074</v>
      </c>
      <c r="T3241">
        <f t="shared" si="167"/>
        <v>25530</v>
      </c>
      <c r="U3241">
        <f t="shared" si="168"/>
        <v>2.1572267920094008</v>
      </c>
      <c r="V3241">
        <v>295</v>
      </c>
      <c r="W3241">
        <v>340</v>
      </c>
    </row>
    <row r="3242" spans="1:23" hidden="1" x14ac:dyDescent="0.2">
      <c r="A3242">
        <v>59</v>
      </c>
      <c r="B3242" t="s">
        <v>131</v>
      </c>
      <c r="C3242" t="s">
        <v>132</v>
      </c>
      <c r="D3242" t="s">
        <v>159</v>
      </c>
      <c r="G3242">
        <v>-17.161826999999999</v>
      </c>
      <c r="H3242">
        <v>145.627129</v>
      </c>
      <c r="I3242">
        <v>760</v>
      </c>
      <c r="J3242" t="s">
        <v>40</v>
      </c>
      <c r="K3242" s="1">
        <v>20689</v>
      </c>
      <c r="L3242" t="s">
        <v>160</v>
      </c>
      <c r="M3242" t="s">
        <v>90</v>
      </c>
      <c r="N3242" t="s">
        <v>24</v>
      </c>
      <c r="O3242" t="s">
        <v>15</v>
      </c>
      <c r="P3242" t="s">
        <v>26</v>
      </c>
      <c r="Q3242">
        <v>2</v>
      </c>
      <c r="R3242">
        <v>38.79</v>
      </c>
      <c r="S3242">
        <f t="shared" si="166"/>
        <v>55074</v>
      </c>
      <c r="T3242">
        <f t="shared" si="167"/>
        <v>25530</v>
      </c>
      <c r="U3242">
        <f t="shared" si="168"/>
        <v>2.1572267920094008</v>
      </c>
      <c r="V3242">
        <v>295</v>
      </c>
      <c r="W3242">
        <v>340</v>
      </c>
    </row>
    <row r="3243" spans="1:23" hidden="1" x14ac:dyDescent="0.2">
      <c r="A3243">
        <v>59</v>
      </c>
      <c r="B3243" t="s">
        <v>131</v>
      </c>
      <c r="C3243" t="s">
        <v>132</v>
      </c>
      <c r="D3243" t="s">
        <v>159</v>
      </c>
      <c r="G3243">
        <v>-17.161826999999999</v>
      </c>
      <c r="H3243">
        <v>145.627129</v>
      </c>
      <c r="I3243">
        <v>760</v>
      </c>
      <c r="J3243" t="s">
        <v>40</v>
      </c>
      <c r="K3243" s="1">
        <v>20689</v>
      </c>
      <c r="L3243" t="s">
        <v>160</v>
      </c>
      <c r="M3243" t="s">
        <v>90</v>
      </c>
      <c r="N3243" t="s">
        <v>24</v>
      </c>
      <c r="O3243" t="s">
        <v>15</v>
      </c>
      <c r="P3243" t="s">
        <v>26</v>
      </c>
      <c r="Q3243">
        <v>3</v>
      </c>
      <c r="R3243">
        <v>42.54</v>
      </c>
      <c r="S3243">
        <f t="shared" si="166"/>
        <v>55074</v>
      </c>
      <c r="T3243">
        <f t="shared" si="167"/>
        <v>25530</v>
      </c>
      <c r="U3243">
        <f t="shared" si="168"/>
        <v>2.1572267920094008</v>
      </c>
      <c r="V3243">
        <v>295</v>
      </c>
      <c r="W3243">
        <v>340</v>
      </c>
    </row>
    <row r="3244" spans="1:23" hidden="1" x14ac:dyDescent="0.2">
      <c r="A3244">
        <v>59</v>
      </c>
      <c r="B3244" t="s">
        <v>131</v>
      </c>
      <c r="C3244" t="s">
        <v>132</v>
      </c>
      <c r="D3244" t="s">
        <v>159</v>
      </c>
      <c r="G3244">
        <v>-17.161826999999999</v>
      </c>
      <c r="H3244">
        <v>145.627129</v>
      </c>
      <c r="I3244">
        <v>760</v>
      </c>
      <c r="J3244" t="s">
        <v>40</v>
      </c>
      <c r="K3244" s="1">
        <v>20689</v>
      </c>
      <c r="L3244" t="s">
        <v>160</v>
      </c>
      <c r="M3244" t="s">
        <v>90</v>
      </c>
      <c r="N3244" t="s">
        <v>24</v>
      </c>
      <c r="O3244" t="s">
        <v>15</v>
      </c>
      <c r="P3244" t="s">
        <v>26</v>
      </c>
      <c r="Q3244">
        <v>4</v>
      </c>
      <c r="R3244">
        <v>38.81</v>
      </c>
      <c r="S3244">
        <f t="shared" si="166"/>
        <v>55074</v>
      </c>
      <c r="T3244">
        <f t="shared" si="167"/>
        <v>25530</v>
      </c>
      <c r="U3244">
        <f t="shared" si="168"/>
        <v>2.1572267920094008</v>
      </c>
      <c r="V3244">
        <v>295</v>
      </c>
      <c r="W3244">
        <v>340</v>
      </c>
    </row>
    <row r="3245" spans="1:23" hidden="1" x14ac:dyDescent="0.2">
      <c r="A3245">
        <v>59</v>
      </c>
      <c r="B3245" t="s">
        <v>131</v>
      </c>
      <c r="C3245" t="s">
        <v>132</v>
      </c>
      <c r="D3245" t="s">
        <v>159</v>
      </c>
      <c r="G3245">
        <v>-17.161826999999999</v>
      </c>
      <c r="H3245">
        <v>145.627129</v>
      </c>
      <c r="I3245">
        <v>760</v>
      </c>
      <c r="J3245" t="s">
        <v>40</v>
      </c>
      <c r="K3245" s="1">
        <v>20689</v>
      </c>
      <c r="L3245" t="s">
        <v>160</v>
      </c>
      <c r="M3245" t="s">
        <v>90</v>
      </c>
      <c r="N3245" t="s">
        <v>24</v>
      </c>
      <c r="O3245" t="s">
        <v>15</v>
      </c>
      <c r="P3245" t="s">
        <v>26</v>
      </c>
      <c r="Q3245">
        <v>5</v>
      </c>
      <c r="R3245">
        <v>36.200000000000003</v>
      </c>
      <c r="S3245">
        <f t="shared" si="166"/>
        <v>55074</v>
      </c>
      <c r="T3245">
        <f t="shared" si="167"/>
        <v>25530</v>
      </c>
      <c r="U3245">
        <f t="shared" si="168"/>
        <v>2.1572267920094008</v>
      </c>
      <c r="V3245">
        <v>295</v>
      </c>
      <c r="W3245">
        <v>340</v>
      </c>
    </row>
    <row r="3246" spans="1:23" hidden="1" x14ac:dyDescent="0.2">
      <c r="A3246">
        <v>59</v>
      </c>
      <c r="B3246" t="s">
        <v>131</v>
      </c>
      <c r="C3246" t="s">
        <v>132</v>
      </c>
      <c r="D3246" t="s">
        <v>159</v>
      </c>
      <c r="G3246">
        <v>-17.161826999999999</v>
      </c>
      <c r="H3246">
        <v>145.627129</v>
      </c>
      <c r="I3246">
        <v>760</v>
      </c>
      <c r="J3246" t="s">
        <v>40</v>
      </c>
      <c r="K3246" s="1">
        <v>20689</v>
      </c>
      <c r="L3246" t="s">
        <v>160</v>
      </c>
      <c r="M3246" t="s">
        <v>90</v>
      </c>
      <c r="N3246" t="s">
        <v>24</v>
      </c>
      <c r="O3246" t="s">
        <v>15</v>
      </c>
      <c r="P3246" t="s">
        <v>26</v>
      </c>
      <c r="Q3246">
        <v>6</v>
      </c>
      <c r="R3246">
        <v>33.130000000000003</v>
      </c>
      <c r="S3246">
        <f t="shared" si="166"/>
        <v>55074</v>
      </c>
      <c r="T3246">
        <f t="shared" si="167"/>
        <v>25530</v>
      </c>
      <c r="U3246">
        <f t="shared" si="168"/>
        <v>2.1572267920094008</v>
      </c>
      <c r="V3246">
        <v>295</v>
      </c>
      <c r="W3246">
        <v>340</v>
      </c>
    </row>
    <row r="3247" spans="1:23" hidden="1" x14ac:dyDescent="0.2">
      <c r="A3247">
        <v>59</v>
      </c>
      <c r="B3247" t="s">
        <v>131</v>
      </c>
      <c r="C3247" t="s">
        <v>132</v>
      </c>
      <c r="D3247" t="s">
        <v>159</v>
      </c>
      <c r="G3247">
        <v>-17.161826999999999</v>
      </c>
      <c r="H3247">
        <v>145.627129</v>
      </c>
      <c r="I3247">
        <v>760</v>
      </c>
      <c r="J3247" t="s">
        <v>40</v>
      </c>
      <c r="K3247" s="1">
        <v>20689</v>
      </c>
      <c r="L3247" t="s">
        <v>160</v>
      </c>
      <c r="M3247" t="s">
        <v>90</v>
      </c>
      <c r="N3247" t="s">
        <v>24</v>
      </c>
      <c r="O3247" t="s">
        <v>15</v>
      </c>
      <c r="P3247" t="s">
        <v>26</v>
      </c>
      <c r="Q3247">
        <v>7</v>
      </c>
      <c r="R3247">
        <v>33.729999999999997</v>
      </c>
      <c r="S3247">
        <f t="shared" si="166"/>
        <v>55074</v>
      </c>
      <c r="T3247">
        <f t="shared" si="167"/>
        <v>25530</v>
      </c>
      <c r="U3247">
        <f t="shared" si="168"/>
        <v>2.1572267920094008</v>
      </c>
      <c r="V3247">
        <v>295</v>
      </c>
      <c r="W3247">
        <v>340</v>
      </c>
    </row>
    <row r="3248" spans="1:23" hidden="1" x14ac:dyDescent="0.2">
      <c r="A3248">
        <v>59</v>
      </c>
      <c r="B3248" t="s">
        <v>131</v>
      </c>
      <c r="C3248" t="s">
        <v>132</v>
      </c>
      <c r="D3248" t="s">
        <v>159</v>
      </c>
      <c r="G3248">
        <v>-17.161826999999999</v>
      </c>
      <c r="H3248">
        <v>145.627129</v>
      </c>
      <c r="I3248">
        <v>760</v>
      </c>
      <c r="J3248" t="s">
        <v>40</v>
      </c>
      <c r="K3248" s="1">
        <v>20689</v>
      </c>
      <c r="L3248" t="s">
        <v>160</v>
      </c>
      <c r="M3248" t="s">
        <v>90</v>
      </c>
      <c r="N3248" t="s">
        <v>24</v>
      </c>
      <c r="O3248" t="s">
        <v>15</v>
      </c>
      <c r="P3248" t="s">
        <v>26</v>
      </c>
      <c r="Q3248">
        <v>8</v>
      </c>
      <c r="R3248">
        <v>42.53</v>
      </c>
      <c r="S3248">
        <f t="shared" si="166"/>
        <v>55074</v>
      </c>
      <c r="T3248">
        <f t="shared" si="167"/>
        <v>25530</v>
      </c>
      <c r="U3248">
        <f t="shared" si="168"/>
        <v>2.1572267920094008</v>
      </c>
      <c r="V3248">
        <v>295</v>
      </c>
      <c r="W3248">
        <v>340</v>
      </c>
    </row>
    <row r="3249" spans="1:23" hidden="1" x14ac:dyDescent="0.2">
      <c r="A3249">
        <v>59</v>
      </c>
      <c r="B3249" t="s">
        <v>131</v>
      </c>
      <c r="C3249" t="s">
        <v>132</v>
      </c>
      <c r="D3249" t="s">
        <v>159</v>
      </c>
      <c r="G3249">
        <v>-17.161826999999999</v>
      </c>
      <c r="H3249">
        <v>145.627129</v>
      </c>
      <c r="I3249">
        <v>760</v>
      </c>
      <c r="J3249" t="s">
        <v>40</v>
      </c>
      <c r="K3249" s="1">
        <v>20689</v>
      </c>
      <c r="L3249" t="s">
        <v>160</v>
      </c>
      <c r="M3249" t="s">
        <v>90</v>
      </c>
      <c r="N3249" t="s">
        <v>24</v>
      </c>
      <c r="O3249" t="s">
        <v>15</v>
      </c>
      <c r="P3249" t="s">
        <v>26</v>
      </c>
      <c r="Q3249">
        <v>9</v>
      </c>
      <c r="R3249">
        <v>30.49</v>
      </c>
      <c r="S3249">
        <f t="shared" si="166"/>
        <v>55074</v>
      </c>
      <c r="T3249">
        <f t="shared" si="167"/>
        <v>25530</v>
      </c>
      <c r="U3249">
        <f t="shared" si="168"/>
        <v>2.1572267920094008</v>
      </c>
      <c r="V3249">
        <v>295</v>
      </c>
      <c r="W3249">
        <v>340</v>
      </c>
    </row>
    <row r="3250" spans="1:23" hidden="1" x14ac:dyDescent="0.2">
      <c r="A3250">
        <v>59</v>
      </c>
      <c r="B3250" t="s">
        <v>131</v>
      </c>
      <c r="C3250" t="s">
        <v>132</v>
      </c>
      <c r="D3250" t="s">
        <v>159</v>
      </c>
      <c r="G3250">
        <v>-17.161826999999999</v>
      </c>
      <c r="H3250">
        <v>145.627129</v>
      </c>
      <c r="I3250">
        <v>760</v>
      </c>
      <c r="J3250" t="s">
        <v>40</v>
      </c>
      <c r="K3250" s="1">
        <v>20689</v>
      </c>
      <c r="L3250" t="s">
        <v>160</v>
      </c>
      <c r="M3250" t="s">
        <v>90</v>
      </c>
      <c r="N3250" t="s">
        <v>24</v>
      </c>
      <c r="O3250" t="s">
        <v>15</v>
      </c>
      <c r="P3250" t="s">
        <v>26</v>
      </c>
      <c r="Q3250">
        <v>10</v>
      </c>
      <c r="R3250">
        <v>46.73</v>
      </c>
      <c r="S3250">
        <f t="shared" si="166"/>
        <v>55074</v>
      </c>
      <c r="T3250">
        <f t="shared" si="167"/>
        <v>25530</v>
      </c>
      <c r="U3250">
        <f t="shared" si="168"/>
        <v>2.1572267920094008</v>
      </c>
      <c r="V3250">
        <v>295</v>
      </c>
      <c r="W3250">
        <v>340</v>
      </c>
    </row>
    <row r="3251" spans="1:23" x14ac:dyDescent="0.2">
      <c r="A3251">
        <v>59</v>
      </c>
      <c r="B3251" t="s">
        <v>131</v>
      </c>
      <c r="C3251" t="s">
        <v>132</v>
      </c>
      <c r="D3251" t="s">
        <v>159</v>
      </c>
      <c r="G3251">
        <v>-17.161826999999999</v>
      </c>
      <c r="H3251">
        <v>145.627129</v>
      </c>
      <c r="I3251">
        <v>760</v>
      </c>
      <c r="J3251" t="s">
        <v>40</v>
      </c>
      <c r="K3251" s="1">
        <v>20689</v>
      </c>
      <c r="L3251" t="s">
        <v>160</v>
      </c>
      <c r="M3251" t="s">
        <v>90</v>
      </c>
      <c r="N3251" t="s">
        <v>24</v>
      </c>
      <c r="O3251" t="s">
        <v>15</v>
      </c>
      <c r="P3251" t="s">
        <v>27</v>
      </c>
      <c r="Q3251">
        <v>1</v>
      </c>
      <c r="R3251">
        <v>26.02</v>
      </c>
      <c r="S3251">
        <f t="shared" si="166"/>
        <v>55074</v>
      </c>
      <c r="T3251">
        <f t="shared" si="167"/>
        <v>25530</v>
      </c>
      <c r="U3251">
        <f t="shared" si="168"/>
        <v>2.1572267920094008</v>
      </c>
      <c r="V3251">
        <v>295</v>
      </c>
      <c r="W3251">
        <v>340</v>
      </c>
    </row>
    <row r="3252" spans="1:23" x14ac:dyDescent="0.2">
      <c r="A3252">
        <v>59</v>
      </c>
      <c r="B3252" t="s">
        <v>131</v>
      </c>
      <c r="C3252" t="s">
        <v>132</v>
      </c>
      <c r="D3252" t="s">
        <v>159</v>
      </c>
      <c r="G3252">
        <v>-17.161826999999999</v>
      </c>
      <c r="H3252">
        <v>145.627129</v>
      </c>
      <c r="I3252">
        <v>760</v>
      </c>
      <c r="J3252" t="s">
        <v>40</v>
      </c>
      <c r="K3252" s="1">
        <v>20689</v>
      </c>
      <c r="L3252" t="s">
        <v>160</v>
      </c>
      <c r="M3252" t="s">
        <v>90</v>
      </c>
      <c r="N3252" t="s">
        <v>24</v>
      </c>
      <c r="O3252" t="s">
        <v>15</v>
      </c>
      <c r="P3252" t="s">
        <v>27</v>
      </c>
      <c r="Q3252">
        <v>2</v>
      </c>
      <c r="R3252">
        <v>31.76</v>
      </c>
      <c r="S3252">
        <f t="shared" si="166"/>
        <v>55074</v>
      </c>
      <c r="T3252">
        <f t="shared" si="167"/>
        <v>25530</v>
      </c>
      <c r="U3252">
        <f t="shared" si="168"/>
        <v>2.1572267920094008</v>
      </c>
      <c r="V3252">
        <v>295</v>
      </c>
      <c r="W3252">
        <v>340</v>
      </c>
    </row>
    <row r="3253" spans="1:23" x14ac:dyDescent="0.2">
      <c r="A3253">
        <v>59</v>
      </c>
      <c r="B3253" t="s">
        <v>131</v>
      </c>
      <c r="C3253" t="s">
        <v>132</v>
      </c>
      <c r="D3253" t="s">
        <v>159</v>
      </c>
      <c r="G3253">
        <v>-17.161826999999999</v>
      </c>
      <c r="H3253">
        <v>145.627129</v>
      </c>
      <c r="I3253">
        <v>760</v>
      </c>
      <c r="J3253" t="s">
        <v>40</v>
      </c>
      <c r="K3253" s="1">
        <v>20689</v>
      </c>
      <c r="L3253" t="s">
        <v>160</v>
      </c>
      <c r="M3253" t="s">
        <v>90</v>
      </c>
      <c r="N3253" t="s">
        <v>24</v>
      </c>
      <c r="O3253" t="s">
        <v>15</v>
      </c>
      <c r="P3253" t="s">
        <v>27</v>
      </c>
      <c r="Q3253">
        <v>3</v>
      </c>
      <c r="R3253">
        <v>25.68</v>
      </c>
      <c r="S3253">
        <f t="shared" si="166"/>
        <v>55074</v>
      </c>
      <c r="T3253">
        <f t="shared" si="167"/>
        <v>25530</v>
      </c>
      <c r="U3253">
        <f t="shared" si="168"/>
        <v>2.1572267920094008</v>
      </c>
      <c r="V3253">
        <v>295</v>
      </c>
      <c r="W3253">
        <v>340</v>
      </c>
    </row>
    <row r="3254" spans="1:23" x14ac:dyDescent="0.2">
      <c r="A3254">
        <v>59</v>
      </c>
      <c r="B3254" t="s">
        <v>131</v>
      </c>
      <c r="C3254" t="s">
        <v>132</v>
      </c>
      <c r="D3254" t="s">
        <v>159</v>
      </c>
      <c r="G3254">
        <v>-17.161826999999999</v>
      </c>
      <c r="H3254">
        <v>145.627129</v>
      </c>
      <c r="I3254">
        <v>760</v>
      </c>
      <c r="J3254" t="s">
        <v>40</v>
      </c>
      <c r="K3254" s="1">
        <v>20689</v>
      </c>
      <c r="L3254" t="s">
        <v>160</v>
      </c>
      <c r="M3254" t="s">
        <v>90</v>
      </c>
      <c r="N3254" t="s">
        <v>24</v>
      </c>
      <c r="O3254" t="s">
        <v>15</v>
      </c>
      <c r="P3254" t="s">
        <v>27</v>
      </c>
      <c r="Q3254">
        <v>4</v>
      </c>
      <c r="R3254">
        <v>22.46</v>
      </c>
      <c r="S3254">
        <f t="shared" si="166"/>
        <v>55074</v>
      </c>
      <c r="T3254">
        <f t="shared" si="167"/>
        <v>25530</v>
      </c>
      <c r="U3254">
        <f t="shared" si="168"/>
        <v>2.1572267920094008</v>
      </c>
      <c r="V3254">
        <v>295</v>
      </c>
      <c r="W3254">
        <v>340</v>
      </c>
    </row>
    <row r="3255" spans="1:23" x14ac:dyDescent="0.2">
      <c r="A3255">
        <v>59</v>
      </c>
      <c r="B3255" t="s">
        <v>131</v>
      </c>
      <c r="C3255" t="s">
        <v>132</v>
      </c>
      <c r="D3255" t="s">
        <v>159</v>
      </c>
      <c r="G3255">
        <v>-17.161826999999999</v>
      </c>
      <c r="H3255">
        <v>145.627129</v>
      </c>
      <c r="I3255">
        <v>760</v>
      </c>
      <c r="J3255" t="s">
        <v>40</v>
      </c>
      <c r="K3255" s="1">
        <v>20689</v>
      </c>
      <c r="L3255" t="s">
        <v>160</v>
      </c>
      <c r="M3255" t="s">
        <v>90</v>
      </c>
      <c r="N3255" t="s">
        <v>24</v>
      </c>
      <c r="O3255" t="s">
        <v>15</v>
      </c>
      <c r="P3255" t="s">
        <v>27</v>
      </c>
      <c r="Q3255">
        <v>5</v>
      </c>
      <c r="R3255">
        <v>25.87</v>
      </c>
      <c r="S3255">
        <f t="shared" si="166"/>
        <v>55074</v>
      </c>
      <c r="T3255">
        <f t="shared" si="167"/>
        <v>25530</v>
      </c>
      <c r="U3255">
        <f t="shared" si="168"/>
        <v>2.1572267920094008</v>
      </c>
      <c r="V3255">
        <v>295</v>
      </c>
      <c r="W3255">
        <v>340</v>
      </c>
    </row>
    <row r="3256" spans="1:23" x14ac:dyDescent="0.2">
      <c r="A3256">
        <v>59</v>
      </c>
      <c r="B3256" t="s">
        <v>131</v>
      </c>
      <c r="C3256" t="s">
        <v>132</v>
      </c>
      <c r="D3256" t="s">
        <v>159</v>
      </c>
      <c r="G3256">
        <v>-17.161826999999999</v>
      </c>
      <c r="H3256">
        <v>145.627129</v>
      </c>
      <c r="I3256">
        <v>760</v>
      </c>
      <c r="J3256" t="s">
        <v>40</v>
      </c>
      <c r="K3256" s="1">
        <v>20689</v>
      </c>
      <c r="L3256" t="s">
        <v>160</v>
      </c>
      <c r="M3256" t="s">
        <v>90</v>
      </c>
      <c r="N3256" t="s">
        <v>24</v>
      </c>
      <c r="O3256" t="s">
        <v>15</v>
      </c>
      <c r="P3256" t="s">
        <v>27</v>
      </c>
      <c r="Q3256">
        <v>6</v>
      </c>
      <c r="R3256">
        <v>27.95</v>
      </c>
      <c r="S3256">
        <f t="shared" si="166"/>
        <v>55074</v>
      </c>
      <c r="T3256">
        <f t="shared" si="167"/>
        <v>25530</v>
      </c>
      <c r="U3256">
        <f t="shared" si="168"/>
        <v>2.1572267920094008</v>
      </c>
      <c r="V3256">
        <v>295</v>
      </c>
      <c r="W3256">
        <v>340</v>
      </c>
    </row>
    <row r="3257" spans="1:23" x14ac:dyDescent="0.2">
      <c r="A3257">
        <v>59</v>
      </c>
      <c r="B3257" t="s">
        <v>131</v>
      </c>
      <c r="C3257" t="s">
        <v>132</v>
      </c>
      <c r="D3257" t="s">
        <v>159</v>
      </c>
      <c r="G3257">
        <v>-17.161826999999999</v>
      </c>
      <c r="H3257">
        <v>145.627129</v>
      </c>
      <c r="I3257">
        <v>760</v>
      </c>
      <c r="J3257" t="s">
        <v>40</v>
      </c>
      <c r="K3257" s="1">
        <v>20689</v>
      </c>
      <c r="L3257" t="s">
        <v>160</v>
      </c>
      <c r="M3257" t="s">
        <v>90</v>
      </c>
      <c r="N3257" t="s">
        <v>24</v>
      </c>
      <c r="O3257" t="s">
        <v>15</v>
      </c>
      <c r="P3257" t="s">
        <v>27</v>
      </c>
      <c r="Q3257">
        <v>7</v>
      </c>
      <c r="R3257">
        <v>27.01</v>
      </c>
      <c r="S3257">
        <f t="shared" si="166"/>
        <v>55074</v>
      </c>
      <c r="T3257">
        <f t="shared" si="167"/>
        <v>25530</v>
      </c>
      <c r="U3257">
        <f t="shared" si="168"/>
        <v>2.1572267920094008</v>
      </c>
      <c r="V3257">
        <v>295</v>
      </c>
      <c r="W3257">
        <v>340</v>
      </c>
    </row>
    <row r="3258" spans="1:23" x14ac:dyDescent="0.2">
      <c r="A3258">
        <v>59</v>
      </c>
      <c r="B3258" t="s">
        <v>131</v>
      </c>
      <c r="C3258" t="s">
        <v>132</v>
      </c>
      <c r="D3258" t="s">
        <v>159</v>
      </c>
      <c r="G3258">
        <v>-17.161826999999999</v>
      </c>
      <c r="H3258">
        <v>145.627129</v>
      </c>
      <c r="I3258">
        <v>760</v>
      </c>
      <c r="J3258" t="s">
        <v>40</v>
      </c>
      <c r="K3258" s="1">
        <v>20689</v>
      </c>
      <c r="L3258" t="s">
        <v>160</v>
      </c>
      <c r="M3258" t="s">
        <v>90</v>
      </c>
      <c r="N3258" t="s">
        <v>24</v>
      </c>
      <c r="O3258" t="s">
        <v>15</v>
      </c>
      <c r="P3258" t="s">
        <v>27</v>
      </c>
      <c r="Q3258">
        <v>8</v>
      </c>
      <c r="R3258">
        <v>20.9</v>
      </c>
      <c r="S3258">
        <f t="shared" si="166"/>
        <v>55074</v>
      </c>
      <c r="T3258">
        <f t="shared" si="167"/>
        <v>25530</v>
      </c>
      <c r="U3258">
        <f t="shared" si="168"/>
        <v>2.1572267920094008</v>
      </c>
      <c r="V3258">
        <v>295</v>
      </c>
      <c r="W3258">
        <v>340</v>
      </c>
    </row>
    <row r="3259" spans="1:23" x14ac:dyDescent="0.2">
      <c r="A3259">
        <v>59</v>
      </c>
      <c r="B3259" t="s">
        <v>131</v>
      </c>
      <c r="C3259" t="s">
        <v>132</v>
      </c>
      <c r="D3259" t="s">
        <v>159</v>
      </c>
      <c r="G3259">
        <v>-17.161826999999999</v>
      </c>
      <c r="H3259">
        <v>145.627129</v>
      </c>
      <c r="I3259">
        <v>760</v>
      </c>
      <c r="J3259" t="s">
        <v>40</v>
      </c>
      <c r="K3259" s="1">
        <v>20689</v>
      </c>
      <c r="L3259" t="s">
        <v>160</v>
      </c>
      <c r="M3259" t="s">
        <v>90</v>
      </c>
      <c r="N3259" t="s">
        <v>24</v>
      </c>
      <c r="O3259" t="s">
        <v>15</v>
      </c>
      <c r="P3259" t="s">
        <v>27</v>
      </c>
      <c r="Q3259">
        <v>9</v>
      </c>
      <c r="R3259">
        <v>20.85</v>
      </c>
      <c r="S3259">
        <f t="shared" si="166"/>
        <v>55074</v>
      </c>
      <c r="T3259">
        <f t="shared" si="167"/>
        <v>25530</v>
      </c>
      <c r="U3259">
        <f t="shared" si="168"/>
        <v>2.1572267920094008</v>
      </c>
      <c r="V3259">
        <v>295</v>
      </c>
      <c r="W3259">
        <v>340</v>
      </c>
    </row>
    <row r="3260" spans="1:23" x14ac:dyDescent="0.2">
      <c r="A3260">
        <v>59</v>
      </c>
      <c r="B3260" t="s">
        <v>131</v>
      </c>
      <c r="C3260" t="s">
        <v>132</v>
      </c>
      <c r="D3260" t="s">
        <v>159</v>
      </c>
      <c r="G3260">
        <v>-17.161826999999999</v>
      </c>
      <c r="H3260">
        <v>145.627129</v>
      </c>
      <c r="I3260">
        <v>760</v>
      </c>
      <c r="J3260" t="s">
        <v>40</v>
      </c>
      <c r="K3260" s="1">
        <v>20689</v>
      </c>
      <c r="L3260" t="s">
        <v>160</v>
      </c>
      <c r="M3260" t="s">
        <v>90</v>
      </c>
      <c r="N3260" t="s">
        <v>24</v>
      </c>
      <c r="O3260" t="s">
        <v>15</v>
      </c>
      <c r="P3260" t="s">
        <v>27</v>
      </c>
      <c r="Q3260">
        <v>10</v>
      </c>
      <c r="R3260">
        <v>25.57</v>
      </c>
      <c r="S3260">
        <f t="shared" si="166"/>
        <v>55074</v>
      </c>
      <c r="T3260">
        <f t="shared" si="167"/>
        <v>25530</v>
      </c>
      <c r="U3260">
        <f t="shared" si="168"/>
        <v>2.1572267920094008</v>
      </c>
      <c r="V3260">
        <v>295</v>
      </c>
      <c r="W3260">
        <v>340</v>
      </c>
    </row>
    <row r="3261" spans="1:23" x14ac:dyDescent="0.2">
      <c r="A3261">
        <v>59</v>
      </c>
      <c r="B3261" t="s">
        <v>131</v>
      </c>
      <c r="C3261" t="s">
        <v>132</v>
      </c>
      <c r="D3261" t="s">
        <v>159</v>
      </c>
      <c r="G3261">
        <v>-17.161826999999999</v>
      </c>
      <c r="H3261">
        <v>145.627129</v>
      </c>
      <c r="I3261">
        <v>760</v>
      </c>
      <c r="J3261" t="s">
        <v>40</v>
      </c>
      <c r="K3261" s="1">
        <v>20689</v>
      </c>
      <c r="L3261" t="s">
        <v>160</v>
      </c>
      <c r="M3261" t="s">
        <v>90</v>
      </c>
      <c r="N3261" t="s">
        <v>24</v>
      </c>
      <c r="O3261" t="s">
        <v>18</v>
      </c>
      <c r="P3261" t="s">
        <v>27</v>
      </c>
      <c r="Q3261">
        <v>1</v>
      </c>
      <c r="R3261">
        <v>13.19</v>
      </c>
      <c r="S3261">
        <f t="shared" si="166"/>
        <v>55074</v>
      </c>
      <c r="T3261">
        <f t="shared" si="167"/>
        <v>25530</v>
      </c>
      <c r="U3261">
        <f t="shared" si="168"/>
        <v>2.1572267920094008</v>
      </c>
      <c r="V3261">
        <v>295</v>
      </c>
      <c r="W3261">
        <v>340</v>
      </c>
    </row>
    <row r="3262" spans="1:23" x14ac:dyDescent="0.2">
      <c r="A3262">
        <v>59</v>
      </c>
      <c r="B3262" t="s">
        <v>131</v>
      </c>
      <c r="C3262" t="s">
        <v>132</v>
      </c>
      <c r="D3262" t="s">
        <v>159</v>
      </c>
      <c r="G3262">
        <v>-17.161826999999999</v>
      </c>
      <c r="H3262">
        <v>145.627129</v>
      </c>
      <c r="I3262">
        <v>760</v>
      </c>
      <c r="J3262" t="s">
        <v>40</v>
      </c>
      <c r="K3262" s="1">
        <v>20689</v>
      </c>
      <c r="L3262" t="s">
        <v>160</v>
      </c>
      <c r="M3262" t="s">
        <v>90</v>
      </c>
      <c r="N3262" t="s">
        <v>24</v>
      </c>
      <c r="O3262" t="s">
        <v>18</v>
      </c>
      <c r="P3262" t="s">
        <v>27</v>
      </c>
      <c r="Q3262">
        <v>2</v>
      </c>
      <c r="R3262">
        <v>14.68</v>
      </c>
      <c r="S3262">
        <f t="shared" si="166"/>
        <v>55074</v>
      </c>
      <c r="T3262">
        <f t="shared" si="167"/>
        <v>25530</v>
      </c>
      <c r="U3262">
        <f t="shared" si="168"/>
        <v>2.1572267920094008</v>
      </c>
      <c r="V3262">
        <v>295</v>
      </c>
      <c r="W3262">
        <v>340</v>
      </c>
    </row>
    <row r="3263" spans="1:23" x14ac:dyDescent="0.2">
      <c r="A3263">
        <v>59</v>
      </c>
      <c r="B3263" t="s">
        <v>131</v>
      </c>
      <c r="C3263" t="s">
        <v>132</v>
      </c>
      <c r="D3263" t="s">
        <v>159</v>
      </c>
      <c r="G3263">
        <v>-17.161826999999999</v>
      </c>
      <c r="H3263">
        <v>145.627129</v>
      </c>
      <c r="I3263">
        <v>760</v>
      </c>
      <c r="J3263" t="s">
        <v>40</v>
      </c>
      <c r="K3263" s="1">
        <v>20689</v>
      </c>
      <c r="L3263" t="s">
        <v>160</v>
      </c>
      <c r="M3263" t="s">
        <v>90</v>
      </c>
      <c r="N3263" t="s">
        <v>24</v>
      </c>
      <c r="O3263" t="s">
        <v>18</v>
      </c>
      <c r="P3263" t="s">
        <v>27</v>
      </c>
      <c r="Q3263">
        <v>3</v>
      </c>
      <c r="R3263">
        <v>12.71</v>
      </c>
      <c r="S3263">
        <f t="shared" si="166"/>
        <v>55074</v>
      </c>
      <c r="T3263">
        <f t="shared" si="167"/>
        <v>25530</v>
      </c>
      <c r="U3263">
        <f t="shared" si="168"/>
        <v>2.1572267920094008</v>
      </c>
      <c r="V3263">
        <v>295</v>
      </c>
      <c r="W3263">
        <v>340</v>
      </c>
    </row>
    <row r="3264" spans="1:23" x14ac:dyDescent="0.2">
      <c r="A3264">
        <v>59</v>
      </c>
      <c r="B3264" t="s">
        <v>131</v>
      </c>
      <c r="C3264" t="s">
        <v>132</v>
      </c>
      <c r="D3264" t="s">
        <v>159</v>
      </c>
      <c r="G3264">
        <v>-17.161826999999999</v>
      </c>
      <c r="H3264">
        <v>145.627129</v>
      </c>
      <c r="I3264">
        <v>760</v>
      </c>
      <c r="J3264" t="s">
        <v>40</v>
      </c>
      <c r="K3264" s="1">
        <v>20689</v>
      </c>
      <c r="L3264" t="s">
        <v>160</v>
      </c>
      <c r="M3264" t="s">
        <v>90</v>
      </c>
      <c r="N3264" t="s">
        <v>24</v>
      </c>
      <c r="O3264" t="s">
        <v>18</v>
      </c>
      <c r="P3264" t="s">
        <v>27</v>
      </c>
      <c r="Q3264">
        <v>4</v>
      </c>
      <c r="R3264">
        <v>13.69</v>
      </c>
      <c r="S3264">
        <f t="shared" si="166"/>
        <v>55074</v>
      </c>
      <c r="T3264">
        <f t="shared" si="167"/>
        <v>25530</v>
      </c>
      <c r="U3264">
        <f t="shared" si="168"/>
        <v>2.1572267920094008</v>
      </c>
      <c r="V3264">
        <v>295</v>
      </c>
      <c r="W3264">
        <v>340</v>
      </c>
    </row>
    <row r="3265" spans="1:23" x14ac:dyDescent="0.2">
      <c r="A3265">
        <v>59</v>
      </c>
      <c r="B3265" t="s">
        <v>131</v>
      </c>
      <c r="C3265" t="s">
        <v>132</v>
      </c>
      <c r="D3265" t="s">
        <v>159</v>
      </c>
      <c r="G3265">
        <v>-17.161826999999999</v>
      </c>
      <c r="H3265">
        <v>145.627129</v>
      </c>
      <c r="I3265">
        <v>760</v>
      </c>
      <c r="J3265" t="s">
        <v>40</v>
      </c>
      <c r="K3265" s="1">
        <v>20689</v>
      </c>
      <c r="L3265" t="s">
        <v>160</v>
      </c>
      <c r="M3265" t="s">
        <v>90</v>
      </c>
      <c r="N3265" t="s">
        <v>24</v>
      </c>
      <c r="O3265" t="s">
        <v>18</v>
      </c>
      <c r="P3265" t="s">
        <v>27</v>
      </c>
      <c r="Q3265">
        <v>5</v>
      </c>
      <c r="R3265">
        <v>13.76</v>
      </c>
      <c r="S3265">
        <f t="shared" si="166"/>
        <v>55074</v>
      </c>
      <c r="T3265">
        <f t="shared" si="167"/>
        <v>25530</v>
      </c>
      <c r="U3265">
        <f t="shared" si="168"/>
        <v>2.1572267920094008</v>
      </c>
      <c r="V3265">
        <v>295</v>
      </c>
      <c r="W3265">
        <v>340</v>
      </c>
    </row>
    <row r="3266" spans="1:23" x14ac:dyDescent="0.2">
      <c r="A3266">
        <v>59</v>
      </c>
      <c r="B3266" t="s">
        <v>131</v>
      </c>
      <c r="C3266" t="s">
        <v>132</v>
      </c>
      <c r="D3266" t="s">
        <v>159</v>
      </c>
      <c r="G3266">
        <v>-17.161826999999999</v>
      </c>
      <c r="H3266">
        <v>145.627129</v>
      </c>
      <c r="I3266">
        <v>760</v>
      </c>
      <c r="J3266" t="s">
        <v>40</v>
      </c>
      <c r="K3266" s="1">
        <v>20689</v>
      </c>
      <c r="L3266" t="s">
        <v>160</v>
      </c>
      <c r="M3266" t="s">
        <v>90</v>
      </c>
      <c r="N3266" t="s">
        <v>24</v>
      </c>
      <c r="O3266" t="s">
        <v>18</v>
      </c>
      <c r="P3266" t="s">
        <v>27</v>
      </c>
      <c r="Q3266">
        <v>6</v>
      </c>
      <c r="R3266">
        <v>13.16</v>
      </c>
      <c r="S3266">
        <f t="shared" si="166"/>
        <v>55074</v>
      </c>
      <c r="T3266">
        <f t="shared" si="167"/>
        <v>25530</v>
      </c>
      <c r="U3266">
        <f t="shared" si="168"/>
        <v>2.1572267920094008</v>
      </c>
      <c r="V3266">
        <v>295</v>
      </c>
      <c r="W3266">
        <v>340</v>
      </c>
    </row>
    <row r="3267" spans="1:23" x14ac:dyDescent="0.2">
      <c r="A3267">
        <v>59</v>
      </c>
      <c r="B3267" t="s">
        <v>131</v>
      </c>
      <c r="C3267" t="s">
        <v>132</v>
      </c>
      <c r="D3267" t="s">
        <v>159</v>
      </c>
      <c r="G3267">
        <v>-17.161826999999999</v>
      </c>
      <c r="H3267">
        <v>145.627129</v>
      </c>
      <c r="I3267">
        <v>760</v>
      </c>
      <c r="J3267" t="s">
        <v>40</v>
      </c>
      <c r="K3267" s="1">
        <v>20689</v>
      </c>
      <c r="L3267" t="s">
        <v>160</v>
      </c>
      <c r="M3267" t="s">
        <v>90</v>
      </c>
      <c r="N3267" t="s">
        <v>24</v>
      </c>
      <c r="O3267" t="s">
        <v>18</v>
      </c>
      <c r="P3267" t="s">
        <v>27</v>
      </c>
      <c r="Q3267">
        <v>7</v>
      </c>
      <c r="R3267">
        <v>11.24</v>
      </c>
      <c r="S3267">
        <f t="shared" si="166"/>
        <v>55074</v>
      </c>
      <c r="T3267">
        <f t="shared" si="167"/>
        <v>25530</v>
      </c>
      <c r="U3267">
        <f t="shared" si="168"/>
        <v>2.1572267920094008</v>
      </c>
      <c r="V3267">
        <v>295</v>
      </c>
      <c r="W3267">
        <v>340</v>
      </c>
    </row>
    <row r="3268" spans="1:23" x14ac:dyDescent="0.2">
      <c r="A3268">
        <v>59</v>
      </c>
      <c r="B3268" t="s">
        <v>131</v>
      </c>
      <c r="C3268" t="s">
        <v>132</v>
      </c>
      <c r="D3268" t="s">
        <v>159</v>
      </c>
      <c r="G3268">
        <v>-17.161826999999999</v>
      </c>
      <c r="H3268">
        <v>145.627129</v>
      </c>
      <c r="I3268">
        <v>760</v>
      </c>
      <c r="J3268" t="s">
        <v>40</v>
      </c>
      <c r="K3268" s="1">
        <v>20689</v>
      </c>
      <c r="L3268" t="s">
        <v>160</v>
      </c>
      <c r="M3268" t="s">
        <v>90</v>
      </c>
      <c r="N3268" t="s">
        <v>24</v>
      </c>
      <c r="O3268" t="s">
        <v>18</v>
      </c>
      <c r="P3268" t="s">
        <v>27</v>
      </c>
      <c r="Q3268">
        <v>8</v>
      </c>
      <c r="R3268">
        <v>13.46</v>
      </c>
      <c r="S3268">
        <f t="shared" si="166"/>
        <v>55074</v>
      </c>
      <c r="T3268">
        <f t="shared" si="167"/>
        <v>25530</v>
      </c>
      <c r="U3268">
        <f t="shared" si="168"/>
        <v>2.1572267920094008</v>
      </c>
      <c r="V3268">
        <v>295</v>
      </c>
      <c r="W3268">
        <v>340</v>
      </c>
    </row>
    <row r="3269" spans="1:23" x14ac:dyDescent="0.2">
      <c r="A3269">
        <v>59</v>
      </c>
      <c r="B3269" t="s">
        <v>131</v>
      </c>
      <c r="C3269" t="s">
        <v>132</v>
      </c>
      <c r="D3269" t="s">
        <v>159</v>
      </c>
      <c r="G3269">
        <v>-17.161826999999999</v>
      </c>
      <c r="H3269">
        <v>145.627129</v>
      </c>
      <c r="I3269">
        <v>760</v>
      </c>
      <c r="J3269" t="s">
        <v>40</v>
      </c>
      <c r="K3269" s="1">
        <v>20689</v>
      </c>
      <c r="L3269" t="s">
        <v>160</v>
      </c>
      <c r="M3269" t="s">
        <v>90</v>
      </c>
      <c r="N3269" t="s">
        <v>24</v>
      </c>
      <c r="O3269" t="s">
        <v>18</v>
      </c>
      <c r="P3269" t="s">
        <v>27</v>
      </c>
      <c r="Q3269">
        <v>9</v>
      </c>
      <c r="R3269">
        <v>13.22</v>
      </c>
      <c r="S3269">
        <f t="shared" si="166"/>
        <v>55074</v>
      </c>
      <c r="T3269">
        <f t="shared" si="167"/>
        <v>25530</v>
      </c>
      <c r="U3269">
        <f t="shared" si="168"/>
        <v>2.1572267920094008</v>
      </c>
      <c r="V3269">
        <v>295</v>
      </c>
      <c r="W3269">
        <v>340</v>
      </c>
    </row>
    <row r="3270" spans="1:23" x14ac:dyDescent="0.2">
      <c r="A3270">
        <v>59</v>
      </c>
      <c r="B3270" t="s">
        <v>131</v>
      </c>
      <c r="C3270" t="s">
        <v>132</v>
      </c>
      <c r="D3270" t="s">
        <v>159</v>
      </c>
      <c r="G3270">
        <v>-17.161826999999999</v>
      </c>
      <c r="H3270">
        <v>145.627129</v>
      </c>
      <c r="I3270">
        <v>760</v>
      </c>
      <c r="J3270" t="s">
        <v>40</v>
      </c>
      <c r="K3270" s="1">
        <v>20689</v>
      </c>
      <c r="L3270" t="s">
        <v>160</v>
      </c>
      <c r="M3270" t="s">
        <v>90</v>
      </c>
      <c r="N3270" t="s">
        <v>24</v>
      </c>
      <c r="O3270" t="s">
        <v>18</v>
      </c>
      <c r="P3270" t="s">
        <v>27</v>
      </c>
      <c r="Q3270">
        <v>10</v>
      </c>
      <c r="R3270">
        <v>13.46</v>
      </c>
      <c r="S3270">
        <f t="shared" si="166"/>
        <v>55074</v>
      </c>
      <c r="T3270">
        <f t="shared" si="167"/>
        <v>25530</v>
      </c>
      <c r="U3270">
        <f t="shared" si="168"/>
        <v>2.1572267920094008</v>
      </c>
      <c r="V3270">
        <v>295</v>
      </c>
      <c r="W3270">
        <v>340</v>
      </c>
    </row>
    <row r="3271" spans="1:23" hidden="1" x14ac:dyDescent="0.2">
      <c r="A3271">
        <v>60</v>
      </c>
      <c r="B3271" t="s">
        <v>3</v>
      </c>
      <c r="C3271" t="s">
        <v>4</v>
      </c>
      <c r="D3271" t="s">
        <v>161</v>
      </c>
      <c r="G3271">
        <v>-24.3</v>
      </c>
      <c r="H3271">
        <v>151.41667000000001</v>
      </c>
      <c r="I3271">
        <v>190</v>
      </c>
      <c r="J3271" t="s">
        <v>40</v>
      </c>
      <c r="K3271" s="1">
        <v>22557</v>
      </c>
      <c r="L3271" t="s">
        <v>162</v>
      </c>
      <c r="M3271" t="s">
        <v>90</v>
      </c>
      <c r="N3271" t="s">
        <v>14</v>
      </c>
      <c r="O3271" t="s">
        <v>15</v>
      </c>
      <c r="P3271" t="s">
        <v>27</v>
      </c>
      <c r="Q3271">
        <v>1</v>
      </c>
      <c r="R3271">
        <v>10.58</v>
      </c>
      <c r="S3271">
        <f>(97+102)*329</f>
        <v>65471</v>
      </c>
      <c r="T3271">
        <f>259*97</f>
        <v>25123</v>
      </c>
      <c r="U3271">
        <f t="shared" si="168"/>
        <v>2.6060183895235443</v>
      </c>
      <c r="V3271">
        <v>362</v>
      </c>
      <c r="W3271">
        <v>332</v>
      </c>
    </row>
    <row r="3272" spans="1:23" hidden="1" x14ac:dyDescent="0.2">
      <c r="A3272">
        <v>60</v>
      </c>
      <c r="B3272" t="s">
        <v>3</v>
      </c>
      <c r="C3272" t="s">
        <v>4</v>
      </c>
      <c r="D3272" t="s">
        <v>161</v>
      </c>
      <c r="G3272">
        <v>-24.3</v>
      </c>
      <c r="H3272">
        <v>151.41667000000001</v>
      </c>
      <c r="I3272">
        <v>190</v>
      </c>
      <c r="J3272" t="s">
        <v>40</v>
      </c>
      <c r="K3272" s="1">
        <v>22557</v>
      </c>
      <c r="L3272" t="s">
        <v>162</v>
      </c>
      <c r="M3272" t="s">
        <v>90</v>
      </c>
      <c r="N3272" t="s">
        <v>14</v>
      </c>
      <c r="O3272" t="s">
        <v>15</v>
      </c>
      <c r="P3272" t="s">
        <v>27</v>
      </c>
      <c r="Q3272">
        <v>2</v>
      </c>
      <c r="R3272">
        <v>10.65</v>
      </c>
      <c r="S3272">
        <f t="shared" ref="S3272:S3324" si="169">(97+102)*329</f>
        <v>65471</v>
      </c>
      <c r="T3272">
        <f t="shared" ref="T3272:T3324" si="170">259*97</f>
        <v>25123</v>
      </c>
      <c r="U3272">
        <f t="shared" ref="U3272:U3325" si="171">S3272/T3272</f>
        <v>2.6060183895235443</v>
      </c>
      <c r="V3272">
        <v>362</v>
      </c>
      <c r="W3272">
        <v>332</v>
      </c>
    </row>
    <row r="3273" spans="1:23" hidden="1" x14ac:dyDescent="0.2">
      <c r="A3273">
        <v>60</v>
      </c>
      <c r="B3273" t="s">
        <v>3</v>
      </c>
      <c r="C3273" t="s">
        <v>4</v>
      </c>
      <c r="D3273" t="s">
        <v>161</v>
      </c>
      <c r="G3273">
        <v>-24.3</v>
      </c>
      <c r="H3273">
        <v>151.41667000000001</v>
      </c>
      <c r="I3273">
        <v>190</v>
      </c>
      <c r="J3273" t="s">
        <v>40</v>
      </c>
      <c r="K3273" s="1">
        <v>22557</v>
      </c>
      <c r="L3273" t="s">
        <v>162</v>
      </c>
      <c r="M3273" t="s">
        <v>90</v>
      </c>
      <c r="N3273" t="s">
        <v>14</v>
      </c>
      <c r="O3273" t="s">
        <v>15</v>
      </c>
      <c r="P3273" t="s">
        <v>27</v>
      </c>
      <c r="Q3273">
        <v>3</v>
      </c>
      <c r="R3273">
        <v>11.58</v>
      </c>
      <c r="S3273">
        <f t="shared" si="169"/>
        <v>65471</v>
      </c>
      <c r="T3273">
        <f t="shared" si="170"/>
        <v>25123</v>
      </c>
      <c r="U3273">
        <f t="shared" si="171"/>
        <v>2.6060183895235443</v>
      </c>
      <c r="V3273">
        <v>362</v>
      </c>
      <c r="W3273">
        <v>332</v>
      </c>
    </row>
    <row r="3274" spans="1:23" hidden="1" x14ac:dyDescent="0.2">
      <c r="A3274">
        <v>60</v>
      </c>
      <c r="B3274" t="s">
        <v>3</v>
      </c>
      <c r="C3274" t="s">
        <v>4</v>
      </c>
      <c r="D3274" t="s">
        <v>161</v>
      </c>
      <c r="G3274">
        <v>-24.3</v>
      </c>
      <c r="H3274">
        <v>151.41667000000001</v>
      </c>
      <c r="I3274">
        <v>190</v>
      </c>
      <c r="J3274" t="s">
        <v>40</v>
      </c>
      <c r="K3274" s="1">
        <v>22557</v>
      </c>
      <c r="L3274" t="s">
        <v>162</v>
      </c>
      <c r="M3274" t="s">
        <v>90</v>
      </c>
      <c r="N3274" t="s">
        <v>14</v>
      </c>
      <c r="O3274" t="s">
        <v>15</v>
      </c>
      <c r="P3274" t="s">
        <v>27</v>
      </c>
      <c r="Q3274">
        <v>4</v>
      </c>
      <c r="R3274">
        <v>7.21</v>
      </c>
      <c r="S3274">
        <f t="shared" si="169"/>
        <v>65471</v>
      </c>
      <c r="T3274">
        <f t="shared" si="170"/>
        <v>25123</v>
      </c>
      <c r="U3274">
        <f t="shared" si="171"/>
        <v>2.6060183895235443</v>
      </c>
      <c r="V3274">
        <v>362</v>
      </c>
      <c r="W3274">
        <v>332</v>
      </c>
    </row>
    <row r="3275" spans="1:23" hidden="1" x14ac:dyDescent="0.2">
      <c r="A3275">
        <v>60</v>
      </c>
      <c r="B3275" t="s">
        <v>3</v>
      </c>
      <c r="C3275" t="s">
        <v>4</v>
      </c>
      <c r="D3275" t="s">
        <v>161</v>
      </c>
      <c r="G3275">
        <v>-24.3</v>
      </c>
      <c r="H3275">
        <v>151.41667000000001</v>
      </c>
      <c r="I3275">
        <v>190</v>
      </c>
      <c r="J3275" t="s">
        <v>40</v>
      </c>
      <c r="K3275" s="1">
        <v>22557</v>
      </c>
      <c r="L3275" t="s">
        <v>162</v>
      </c>
      <c r="M3275" t="s">
        <v>90</v>
      </c>
      <c r="N3275" t="s">
        <v>14</v>
      </c>
      <c r="O3275" t="s">
        <v>15</v>
      </c>
      <c r="P3275" t="s">
        <v>27</v>
      </c>
      <c r="Q3275">
        <v>5</v>
      </c>
      <c r="R3275">
        <v>10.58</v>
      </c>
      <c r="S3275">
        <f t="shared" si="169"/>
        <v>65471</v>
      </c>
      <c r="T3275">
        <f t="shared" si="170"/>
        <v>25123</v>
      </c>
      <c r="U3275">
        <f t="shared" si="171"/>
        <v>2.6060183895235443</v>
      </c>
      <c r="V3275">
        <v>362</v>
      </c>
      <c r="W3275">
        <v>332</v>
      </c>
    </row>
    <row r="3276" spans="1:23" hidden="1" x14ac:dyDescent="0.2">
      <c r="A3276">
        <v>60</v>
      </c>
      <c r="B3276" t="s">
        <v>3</v>
      </c>
      <c r="C3276" t="s">
        <v>4</v>
      </c>
      <c r="D3276" t="s">
        <v>161</v>
      </c>
      <c r="G3276">
        <v>-24.3</v>
      </c>
      <c r="H3276">
        <v>151.41667000000001</v>
      </c>
      <c r="I3276">
        <v>190</v>
      </c>
      <c r="J3276" t="s">
        <v>40</v>
      </c>
      <c r="K3276" s="1">
        <v>22557</v>
      </c>
      <c r="L3276" t="s">
        <v>162</v>
      </c>
      <c r="M3276" t="s">
        <v>90</v>
      </c>
      <c r="N3276" t="s">
        <v>14</v>
      </c>
      <c r="O3276" t="s">
        <v>15</v>
      </c>
      <c r="P3276" t="s">
        <v>27</v>
      </c>
      <c r="Q3276">
        <v>6</v>
      </c>
      <c r="R3276">
        <v>11.87</v>
      </c>
      <c r="S3276">
        <f t="shared" si="169"/>
        <v>65471</v>
      </c>
      <c r="T3276">
        <f t="shared" si="170"/>
        <v>25123</v>
      </c>
      <c r="U3276">
        <f t="shared" si="171"/>
        <v>2.6060183895235443</v>
      </c>
      <c r="V3276">
        <v>362</v>
      </c>
      <c r="W3276">
        <v>332</v>
      </c>
    </row>
    <row r="3277" spans="1:23" hidden="1" x14ac:dyDescent="0.2">
      <c r="A3277">
        <v>60</v>
      </c>
      <c r="B3277" t="s">
        <v>3</v>
      </c>
      <c r="C3277" t="s">
        <v>4</v>
      </c>
      <c r="D3277" t="s">
        <v>161</v>
      </c>
      <c r="G3277">
        <v>-24.3</v>
      </c>
      <c r="H3277">
        <v>151.41667000000001</v>
      </c>
      <c r="I3277">
        <v>190</v>
      </c>
      <c r="J3277" t="s">
        <v>40</v>
      </c>
      <c r="K3277" s="1">
        <v>22557</v>
      </c>
      <c r="L3277" t="s">
        <v>162</v>
      </c>
      <c r="M3277" t="s">
        <v>90</v>
      </c>
      <c r="N3277" t="s">
        <v>14</v>
      </c>
      <c r="O3277" t="s">
        <v>16</v>
      </c>
      <c r="P3277" t="s">
        <v>27</v>
      </c>
      <c r="Q3277">
        <v>1</v>
      </c>
      <c r="R3277">
        <v>7.93</v>
      </c>
      <c r="S3277">
        <f t="shared" si="169"/>
        <v>65471</v>
      </c>
      <c r="T3277">
        <f t="shared" si="170"/>
        <v>25123</v>
      </c>
      <c r="U3277">
        <f t="shared" si="171"/>
        <v>2.6060183895235443</v>
      </c>
      <c r="V3277">
        <v>362</v>
      </c>
      <c r="W3277">
        <v>332</v>
      </c>
    </row>
    <row r="3278" spans="1:23" hidden="1" x14ac:dyDescent="0.2">
      <c r="A3278">
        <v>60</v>
      </c>
      <c r="B3278" t="s">
        <v>3</v>
      </c>
      <c r="C3278" t="s">
        <v>4</v>
      </c>
      <c r="D3278" t="s">
        <v>161</v>
      </c>
      <c r="G3278">
        <v>-24.3</v>
      </c>
      <c r="H3278">
        <v>151.41667000000001</v>
      </c>
      <c r="I3278">
        <v>190</v>
      </c>
      <c r="J3278" t="s">
        <v>40</v>
      </c>
      <c r="K3278" s="1">
        <v>22557</v>
      </c>
      <c r="L3278" t="s">
        <v>162</v>
      </c>
      <c r="M3278" t="s">
        <v>90</v>
      </c>
      <c r="N3278" t="s">
        <v>14</v>
      </c>
      <c r="O3278" t="s">
        <v>16</v>
      </c>
      <c r="P3278" t="s">
        <v>27</v>
      </c>
      <c r="Q3278">
        <v>2</v>
      </c>
      <c r="R3278">
        <v>12.73</v>
      </c>
      <c r="S3278">
        <f t="shared" si="169"/>
        <v>65471</v>
      </c>
      <c r="T3278">
        <f t="shared" si="170"/>
        <v>25123</v>
      </c>
      <c r="U3278">
        <f t="shared" si="171"/>
        <v>2.6060183895235443</v>
      </c>
      <c r="V3278">
        <v>362</v>
      </c>
      <c r="W3278">
        <v>332</v>
      </c>
    </row>
    <row r="3279" spans="1:23" hidden="1" x14ac:dyDescent="0.2">
      <c r="A3279">
        <v>60</v>
      </c>
      <c r="B3279" t="s">
        <v>3</v>
      </c>
      <c r="C3279" t="s">
        <v>4</v>
      </c>
      <c r="D3279" t="s">
        <v>161</v>
      </c>
      <c r="G3279">
        <v>-24.3</v>
      </c>
      <c r="H3279">
        <v>151.41667000000001</v>
      </c>
      <c r="I3279">
        <v>190</v>
      </c>
      <c r="J3279" t="s">
        <v>40</v>
      </c>
      <c r="K3279" s="1">
        <v>22557</v>
      </c>
      <c r="L3279" t="s">
        <v>162</v>
      </c>
      <c r="M3279" t="s">
        <v>90</v>
      </c>
      <c r="N3279" t="s">
        <v>14</v>
      </c>
      <c r="O3279" t="s">
        <v>16</v>
      </c>
      <c r="P3279" t="s">
        <v>27</v>
      </c>
      <c r="Q3279">
        <v>3</v>
      </c>
      <c r="R3279">
        <v>15.86</v>
      </c>
      <c r="S3279">
        <f t="shared" si="169"/>
        <v>65471</v>
      </c>
      <c r="T3279">
        <f t="shared" si="170"/>
        <v>25123</v>
      </c>
      <c r="U3279">
        <f t="shared" si="171"/>
        <v>2.6060183895235443</v>
      </c>
      <c r="V3279">
        <v>362</v>
      </c>
      <c r="W3279">
        <v>332</v>
      </c>
    </row>
    <row r="3280" spans="1:23" hidden="1" x14ac:dyDescent="0.2">
      <c r="A3280">
        <v>60</v>
      </c>
      <c r="B3280" t="s">
        <v>3</v>
      </c>
      <c r="C3280" t="s">
        <v>4</v>
      </c>
      <c r="D3280" t="s">
        <v>161</v>
      </c>
      <c r="G3280">
        <v>-24.3</v>
      </c>
      <c r="H3280">
        <v>151.41667000000001</v>
      </c>
      <c r="I3280">
        <v>190</v>
      </c>
      <c r="J3280" t="s">
        <v>40</v>
      </c>
      <c r="K3280" s="1">
        <v>22557</v>
      </c>
      <c r="L3280" t="s">
        <v>162</v>
      </c>
      <c r="M3280" t="s">
        <v>90</v>
      </c>
      <c r="N3280" t="s">
        <v>14</v>
      </c>
      <c r="O3280" t="s">
        <v>16</v>
      </c>
      <c r="P3280" t="s">
        <v>27</v>
      </c>
      <c r="Q3280">
        <v>4</v>
      </c>
      <c r="R3280">
        <v>9.5</v>
      </c>
      <c r="S3280">
        <f t="shared" si="169"/>
        <v>65471</v>
      </c>
      <c r="T3280">
        <f t="shared" si="170"/>
        <v>25123</v>
      </c>
      <c r="U3280">
        <f t="shared" si="171"/>
        <v>2.6060183895235443</v>
      </c>
      <c r="V3280">
        <v>362</v>
      </c>
      <c r="W3280">
        <v>332</v>
      </c>
    </row>
    <row r="3281" spans="1:23" hidden="1" x14ac:dyDescent="0.2">
      <c r="A3281">
        <v>60</v>
      </c>
      <c r="B3281" t="s">
        <v>3</v>
      </c>
      <c r="C3281" t="s">
        <v>4</v>
      </c>
      <c r="D3281" t="s">
        <v>161</v>
      </c>
      <c r="G3281">
        <v>-24.3</v>
      </c>
      <c r="H3281">
        <v>151.41667000000001</v>
      </c>
      <c r="I3281">
        <v>190</v>
      </c>
      <c r="J3281" t="s">
        <v>40</v>
      </c>
      <c r="K3281" s="1">
        <v>22557</v>
      </c>
      <c r="L3281" t="s">
        <v>162</v>
      </c>
      <c r="M3281" t="s">
        <v>90</v>
      </c>
      <c r="N3281" t="s">
        <v>14</v>
      </c>
      <c r="O3281" t="s">
        <v>16</v>
      </c>
      <c r="P3281" t="s">
        <v>27</v>
      </c>
      <c r="Q3281">
        <v>5</v>
      </c>
      <c r="R3281">
        <v>11.66</v>
      </c>
      <c r="S3281">
        <f t="shared" si="169"/>
        <v>65471</v>
      </c>
      <c r="T3281">
        <f t="shared" si="170"/>
        <v>25123</v>
      </c>
      <c r="U3281">
        <f t="shared" si="171"/>
        <v>2.6060183895235443</v>
      </c>
      <c r="V3281">
        <v>362</v>
      </c>
      <c r="W3281">
        <v>332</v>
      </c>
    </row>
    <row r="3282" spans="1:23" hidden="1" x14ac:dyDescent="0.2">
      <c r="A3282">
        <v>60</v>
      </c>
      <c r="B3282" t="s">
        <v>3</v>
      </c>
      <c r="C3282" t="s">
        <v>4</v>
      </c>
      <c r="D3282" t="s">
        <v>161</v>
      </c>
      <c r="G3282">
        <v>-24.3</v>
      </c>
      <c r="H3282">
        <v>151.41667000000001</v>
      </c>
      <c r="I3282">
        <v>190</v>
      </c>
      <c r="J3282" t="s">
        <v>40</v>
      </c>
      <c r="K3282" s="1">
        <v>22557</v>
      </c>
      <c r="L3282" t="s">
        <v>162</v>
      </c>
      <c r="M3282" t="s">
        <v>90</v>
      </c>
      <c r="N3282" t="s">
        <v>14</v>
      </c>
      <c r="O3282" t="s">
        <v>16</v>
      </c>
      <c r="P3282" t="s">
        <v>27</v>
      </c>
      <c r="Q3282">
        <v>6</v>
      </c>
      <c r="R3282">
        <v>12.03</v>
      </c>
      <c r="S3282">
        <f t="shared" si="169"/>
        <v>65471</v>
      </c>
      <c r="T3282">
        <f t="shared" si="170"/>
        <v>25123</v>
      </c>
      <c r="U3282">
        <f t="shared" si="171"/>
        <v>2.6060183895235443</v>
      </c>
      <c r="V3282">
        <v>362</v>
      </c>
      <c r="W3282">
        <v>332</v>
      </c>
    </row>
    <row r="3283" spans="1:23" hidden="1" x14ac:dyDescent="0.2">
      <c r="A3283">
        <v>60</v>
      </c>
      <c r="B3283" t="s">
        <v>3</v>
      </c>
      <c r="C3283" t="s">
        <v>4</v>
      </c>
      <c r="D3283" t="s">
        <v>161</v>
      </c>
      <c r="G3283">
        <v>-24.3</v>
      </c>
      <c r="H3283">
        <v>151.41667000000001</v>
      </c>
      <c r="I3283">
        <v>190</v>
      </c>
      <c r="J3283" t="s">
        <v>40</v>
      </c>
      <c r="K3283" s="1">
        <v>22557</v>
      </c>
      <c r="L3283" t="s">
        <v>162</v>
      </c>
      <c r="M3283" t="s">
        <v>90</v>
      </c>
      <c r="N3283" t="s">
        <v>14</v>
      </c>
      <c r="O3283" t="s">
        <v>18</v>
      </c>
      <c r="P3283" t="s">
        <v>27</v>
      </c>
      <c r="Q3283">
        <v>1</v>
      </c>
      <c r="R3283">
        <v>2.75</v>
      </c>
      <c r="S3283">
        <f t="shared" si="169"/>
        <v>65471</v>
      </c>
      <c r="T3283">
        <f t="shared" si="170"/>
        <v>25123</v>
      </c>
      <c r="U3283">
        <f t="shared" si="171"/>
        <v>2.6060183895235443</v>
      </c>
      <c r="V3283">
        <v>362</v>
      </c>
      <c r="W3283">
        <v>332</v>
      </c>
    </row>
    <row r="3284" spans="1:23" hidden="1" x14ac:dyDescent="0.2">
      <c r="A3284">
        <v>60</v>
      </c>
      <c r="B3284" t="s">
        <v>3</v>
      </c>
      <c r="C3284" t="s">
        <v>4</v>
      </c>
      <c r="D3284" t="s">
        <v>161</v>
      </c>
      <c r="G3284">
        <v>-24.3</v>
      </c>
      <c r="H3284">
        <v>151.41667000000001</v>
      </c>
      <c r="I3284">
        <v>190</v>
      </c>
      <c r="J3284" t="s">
        <v>40</v>
      </c>
      <c r="K3284" s="1">
        <v>22557</v>
      </c>
      <c r="L3284" t="s">
        <v>162</v>
      </c>
      <c r="M3284" t="s">
        <v>90</v>
      </c>
      <c r="N3284" t="s">
        <v>14</v>
      </c>
      <c r="O3284" t="s">
        <v>18</v>
      </c>
      <c r="P3284" t="s">
        <v>27</v>
      </c>
      <c r="Q3284">
        <v>2</v>
      </c>
      <c r="R3284">
        <v>3.71</v>
      </c>
      <c r="S3284">
        <f t="shared" si="169"/>
        <v>65471</v>
      </c>
      <c r="T3284">
        <f t="shared" si="170"/>
        <v>25123</v>
      </c>
      <c r="U3284">
        <f t="shared" si="171"/>
        <v>2.6060183895235443</v>
      </c>
      <c r="V3284">
        <v>362</v>
      </c>
      <c r="W3284">
        <v>332</v>
      </c>
    </row>
    <row r="3285" spans="1:23" hidden="1" x14ac:dyDescent="0.2">
      <c r="A3285">
        <v>60</v>
      </c>
      <c r="B3285" t="s">
        <v>3</v>
      </c>
      <c r="C3285" t="s">
        <v>4</v>
      </c>
      <c r="D3285" t="s">
        <v>161</v>
      </c>
      <c r="G3285">
        <v>-24.3</v>
      </c>
      <c r="H3285">
        <v>151.41667000000001</v>
      </c>
      <c r="I3285">
        <v>190</v>
      </c>
      <c r="J3285" t="s">
        <v>40</v>
      </c>
      <c r="K3285" s="1">
        <v>22557</v>
      </c>
      <c r="L3285" t="s">
        <v>162</v>
      </c>
      <c r="M3285" t="s">
        <v>90</v>
      </c>
      <c r="N3285" t="s">
        <v>14</v>
      </c>
      <c r="O3285" t="s">
        <v>18</v>
      </c>
      <c r="P3285" t="s">
        <v>27</v>
      </c>
      <c r="Q3285">
        <v>3</v>
      </c>
      <c r="R3285">
        <v>2.86</v>
      </c>
      <c r="S3285">
        <f t="shared" si="169"/>
        <v>65471</v>
      </c>
      <c r="T3285">
        <f t="shared" si="170"/>
        <v>25123</v>
      </c>
      <c r="U3285">
        <f t="shared" si="171"/>
        <v>2.6060183895235443</v>
      </c>
      <c r="V3285">
        <v>362</v>
      </c>
      <c r="W3285">
        <v>332</v>
      </c>
    </row>
    <row r="3286" spans="1:23" hidden="1" x14ac:dyDescent="0.2">
      <c r="A3286">
        <v>60</v>
      </c>
      <c r="B3286" t="s">
        <v>3</v>
      </c>
      <c r="C3286" t="s">
        <v>4</v>
      </c>
      <c r="D3286" t="s">
        <v>161</v>
      </c>
      <c r="G3286">
        <v>-24.3</v>
      </c>
      <c r="H3286">
        <v>151.41667000000001</v>
      </c>
      <c r="I3286">
        <v>190</v>
      </c>
      <c r="J3286" t="s">
        <v>40</v>
      </c>
      <c r="K3286" s="1">
        <v>22557</v>
      </c>
      <c r="L3286" t="s">
        <v>162</v>
      </c>
      <c r="M3286" t="s">
        <v>90</v>
      </c>
      <c r="N3286" t="s">
        <v>14</v>
      </c>
      <c r="O3286" t="s">
        <v>18</v>
      </c>
      <c r="P3286" t="s">
        <v>27</v>
      </c>
      <c r="Q3286">
        <v>4</v>
      </c>
      <c r="R3286">
        <v>3.51</v>
      </c>
      <c r="S3286">
        <f t="shared" si="169"/>
        <v>65471</v>
      </c>
      <c r="T3286">
        <f t="shared" si="170"/>
        <v>25123</v>
      </c>
      <c r="U3286">
        <f t="shared" si="171"/>
        <v>2.6060183895235443</v>
      </c>
      <c r="V3286">
        <v>362</v>
      </c>
      <c r="W3286">
        <v>332</v>
      </c>
    </row>
    <row r="3287" spans="1:23" hidden="1" x14ac:dyDescent="0.2">
      <c r="A3287">
        <v>60</v>
      </c>
      <c r="B3287" t="s">
        <v>3</v>
      </c>
      <c r="C3287" t="s">
        <v>4</v>
      </c>
      <c r="D3287" t="s">
        <v>161</v>
      </c>
      <c r="G3287">
        <v>-24.3</v>
      </c>
      <c r="H3287">
        <v>151.41667000000001</v>
      </c>
      <c r="I3287">
        <v>190</v>
      </c>
      <c r="J3287" t="s">
        <v>40</v>
      </c>
      <c r="K3287" s="1">
        <v>22557</v>
      </c>
      <c r="L3287" t="s">
        <v>162</v>
      </c>
      <c r="M3287" t="s">
        <v>90</v>
      </c>
      <c r="N3287" t="s">
        <v>14</v>
      </c>
      <c r="O3287" t="s">
        <v>18</v>
      </c>
      <c r="P3287" t="s">
        <v>27</v>
      </c>
      <c r="Q3287">
        <v>5</v>
      </c>
      <c r="R3287">
        <v>1.76</v>
      </c>
      <c r="S3287">
        <f t="shared" si="169"/>
        <v>65471</v>
      </c>
      <c r="T3287">
        <f t="shared" si="170"/>
        <v>25123</v>
      </c>
      <c r="U3287">
        <f t="shared" si="171"/>
        <v>2.6060183895235443</v>
      </c>
      <c r="V3287">
        <v>362</v>
      </c>
      <c r="W3287">
        <v>332</v>
      </c>
    </row>
    <row r="3288" spans="1:23" hidden="1" x14ac:dyDescent="0.2">
      <c r="A3288">
        <v>60</v>
      </c>
      <c r="B3288" t="s">
        <v>3</v>
      </c>
      <c r="C3288" t="s">
        <v>4</v>
      </c>
      <c r="D3288" t="s">
        <v>161</v>
      </c>
      <c r="G3288">
        <v>-24.3</v>
      </c>
      <c r="H3288">
        <v>151.41667000000001</v>
      </c>
      <c r="I3288">
        <v>190</v>
      </c>
      <c r="J3288" t="s">
        <v>40</v>
      </c>
      <c r="K3288" s="1">
        <v>22557</v>
      </c>
      <c r="L3288" t="s">
        <v>162</v>
      </c>
      <c r="M3288" t="s">
        <v>90</v>
      </c>
      <c r="N3288" t="s">
        <v>14</v>
      </c>
      <c r="O3288" t="s">
        <v>18</v>
      </c>
      <c r="P3288" t="s">
        <v>27</v>
      </c>
      <c r="Q3288">
        <v>6</v>
      </c>
      <c r="R3288">
        <v>2.06</v>
      </c>
      <c r="S3288">
        <f t="shared" si="169"/>
        <v>65471</v>
      </c>
      <c r="T3288">
        <f t="shared" si="170"/>
        <v>25123</v>
      </c>
      <c r="U3288">
        <f t="shared" si="171"/>
        <v>2.6060183895235443</v>
      </c>
      <c r="V3288">
        <v>362</v>
      </c>
      <c r="W3288">
        <v>332</v>
      </c>
    </row>
    <row r="3289" spans="1:23" hidden="1" x14ac:dyDescent="0.2">
      <c r="A3289">
        <v>60</v>
      </c>
      <c r="B3289" t="s">
        <v>3</v>
      </c>
      <c r="C3289" t="s">
        <v>4</v>
      </c>
      <c r="D3289" t="s">
        <v>161</v>
      </c>
      <c r="G3289">
        <v>-24.3</v>
      </c>
      <c r="H3289">
        <v>151.41667000000001</v>
      </c>
      <c r="I3289">
        <v>190</v>
      </c>
      <c r="J3289" t="s">
        <v>40</v>
      </c>
      <c r="K3289" s="1">
        <v>22557</v>
      </c>
      <c r="L3289" t="s">
        <v>162</v>
      </c>
      <c r="M3289" t="s">
        <v>90</v>
      </c>
      <c r="N3289" t="s">
        <v>14</v>
      </c>
      <c r="O3289" t="s">
        <v>19</v>
      </c>
      <c r="P3289" t="s">
        <v>27</v>
      </c>
      <c r="Q3289">
        <v>1</v>
      </c>
      <c r="R3289">
        <v>4.8899999999999997</v>
      </c>
      <c r="S3289">
        <f t="shared" si="169"/>
        <v>65471</v>
      </c>
      <c r="T3289">
        <f t="shared" si="170"/>
        <v>25123</v>
      </c>
      <c r="U3289">
        <f t="shared" si="171"/>
        <v>2.6060183895235443</v>
      </c>
      <c r="V3289">
        <v>362</v>
      </c>
      <c r="W3289">
        <v>332</v>
      </c>
    </row>
    <row r="3290" spans="1:23" hidden="1" x14ac:dyDescent="0.2">
      <c r="A3290">
        <v>60</v>
      </c>
      <c r="B3290" t="s">
        <v>3</v>
      </c>
      <c r="C3290" t="s">
        <v>4</v>
      </c>
      <c r="D3290" t="s">
        <v>161</v>
      </c>
      <c r="G3290">
        <v>-24.3</v>
      </c>
      <c r="H3290">
        <v>151.41667000000001</v>
      </c>
      <c r="I3290">
        <v>190</v>
      </c>
      <c r="J3290" t="s">
        <v>40</v>
      </c>
      <c r="K3290" s="1">
        <v>22557</v>
      </c>
      <c r="L3290" t="s">
        <v>162</v>
      </c>
      <c r="M3290" t="s">
        <v>90</v>
      </c>
      <c r="N3290" t="s">
        <v>14</v>
      </c>
      <c r="O3290" t="s">
        <v>19</v>
      </c>
      <c r="P3290" t="s">
        <v>27</v>
      </c>
      <c r="Q3290">
        <v>2</v>
      </c>
      <c r="R3290">
        <v>6.07</v>
      </c>
      <c r="S3290">
        <f t="shared" si="169"/>
        <v>65471</v>
      </c>
      <c r="T3290">
        <f t="shared" si="170"/>
        <v>25123</v>
      </c>
      <c r="U3290">
        <f t="shared" si="171"/>
        <v>2.6060183895235443</v>
      </c>
      <c r="V3290">
        <v>362</v>
      </c>
      <c r="W3290">
        <v>332</v>
      </c>
    </row>
    <row r="3291" spans="1:23" hidden="1" x14ac:dyDescent="0.2">
      <c r="A3291">
        <v>60</v>
      </c>
      <c r="B3291" t="s">
        <v>3</v>
      </c>
      <c r="C3291" t="s">
        <v>4</v>
      </c>
      <c r="D3291" t="s">
        <v>161</v>
      </c>
      <c r="G3291">
        <v>-24.3</v>
      </c>
      <c r="H3291">
        <v>151.41667000000001</v>
      </c>
      <c r="I3291">
        <v>190</v>
      </c>
      <c r="J3291" t="s">
        <v>40</v>
      </c>
      <c r="K3291" s="1">
        <v>22557</v>
      </c>
      <c r="L3291" t="s">
        <v>162</v>
      </c>
      <c r="M3291" t="s">
        <v>90</v>
      </c>
      <c r="N3291" t="s">
        <v>14</v>
      </c>
      <c r="O3291" t="s">
        <v>19</v>
      </c>
      <c r="P3291" t="s">
        <v>27</v>
      </c>
      <c r="Q3291">
        <v>3</v>
      </c>
      <c r="R3291">
        <v>2.2400000000000002</v>
      </c>
      <c r="S3291">
        <f t="shared" si="169"/>
        <v>65471</v>
      </c>
      <c r="T3291">
        <f t="shared" si="170"/>
        <v>25123</v>
      </c>
      <c r="U3291">
        <f t="shared" si="171"/>
        <v>2.6060183895235443</v>
      </c>
      <c r="V3291">
        <v>362</v>
      </c>
      <c r="W3291">
        <v>332</v>
      </c>
    </row>
    <row r="3292" spans="1:23" hidden="1" x14ac:dyDescent="0.2">
      <c r="A3292">
        <v>60</v>
      </c>
      <c r="B3292" t="s">
        <v>3</v>
      </c>
      <c r="C3292" t="s">
        <v>4</v>
      </c>
      <c r="D3292" t="s">
        <v>161</v>
      </c>
      <c r="G3292">
        <v>-24.3</v>
      </c>
      <c r="H3292">
        <v>151.41667000000001</v>
      </c>
      <c r="I3292">
        <v>190</v>
      </c>
      <c r="J3292" t="s">
        <v>40</v>
      </c>
      <c r="K3292" s="1">
        <v>22557</v>
      </c>
      <c r="L3292" t="s">
        <v>162</v>
      </c>
      <c r="M3292" t="s">
        <v>90</v>
      </c>
      <c r="N3292" t="s">
        <v>14</v>
      </c>
      <c r="O3292" t="s">
        <v>19</v>
      </c>
      <c r="P3292" t="s">
        <v>27</v>
      </c>
      <c r="Q3292">
        <v>4</v>
      </c>
      <c r="R3292">
        <v>6.19</v>
      </c>
      <c r="S3292">
        <f t="shared" si="169"/>
        <v>65471</v>
      </c>
      <c r="T3292">
        <f t="shared" si="170"/>
        <v>25123</v>
      </c>
      <c r="U3292">
        <f t="shared" si="171"/>
        <v>2.6060183895235443</v>
      </c>
      <c r="V3292">
        <v>362</v>
      </c>
      <c r="W3292">
        <v>332</v>
      </c>
    </row>
    <row r="3293" spans="1:23" hidden="1" x14ac:dyDescent="0.2">
      <c r="A3293">
        <v>60</v>
      </c>
      <c r="B3293" t="s">
        <v>3</v>
      </c>
      <c r="C3293" t="s">
        <v>4</v>
      </c>
      <c r="D3293" t="s">
        <v>161</v>
      </c>
      <c r="G3293">
        <v>-24.3</v>
      </c>
      <c r="H3293">
        <v>151.41667000000001</v>
      </c>
      <c r="I3293">
        <v>190</v>
      </c>
      <c r="J3293" t="s">
        <v>40</v>
      </c>
      <c r="K3293" s="1">
        <v>22557</v>
      </c>
      <c r="L3293" t="s">
        <v>162</v>
      </c>
      <c r="M3293" t="s">
        <v>90</v>
      </c>
      <c r="N3293" t="s">
        <v>14</v>
      </c>
      <c r="O3293" t="s">
        <v>19</v>
      </c>
      <c r="P3293" t="s">
        <v>27</v>
      </c>
      <c r="Q3293">
        <v>5</v>
      </c>
      <c r="R3293">
        <v>5.0599999999999996</v>
      </c>
      <c r="S3293">
        <f t="shared" si="169"/>
        <v>65471</v>
      </c>
      <c r="T3293">
        <f t="shared" si="170"/>
        <v>25123</v>
      </c>
      <c r="U3293">
        <f t="shared" si="171"/>
        <v>2.6060183895235443</v>
      </c>
      <c r="V3293">
        <v>362</v>
      </c>
      <c r="W3293">
        <v>332</v>
      </c>
    </row>
    <row r="3294" spans="1:23" hidden="1" x14ac:dyDescent="0.2">
      <c r="A3294">
        <v>60</v>
      </c>
      <c r="B3294" t="s">
        <v>3</v>
      </c>
      <c r="C3294" t="s">
        <v>4</v>
      </c>
      <c r="D3294" t="s">
        <v>161</v>
      </c>
      <c r="G3294">
        <v>-24.3</v>
      </c>
      <c r="H3294">
        <v>151.41667000000001</v>
      </c>
      <c r="I3294">
        <v>190</v>
      </c>
      <c r="J3294" t="s">
        <v>40</v>
      </c>
      <c r="K3294" s="1">
        <v>22557</v>
      </c>
      <c r="L3294" t="s">
        <v>162</v>
      </c>
      <c r="M3294" t="s">
        <v>90</v>
      </c>
      <c r="N3294" t="s">
        <v>14</v>
      </c>
      <c r="O3294" t="s">
        <v>19</v>
      </c>
      <c r="P3294" t="s">
        <v>27</v>
      </c>
      <c r="Q3294">
        <v>6</v>
      </c>
      <c r="R3294">
        <v>3.66</v>
      </c>
      <c r="S3294">
        <f t="shared" si="169"/>
        <v>65471</v>
      </c>
      <c r="T3294">
        <f t="shared" si="170"/>
        <v>25123</v>
      </c>
      <c r="U3294">
        <f t="shared" si="171"/>
        <v>2.6060183895235443</v>
      </c>
      <c r="V3294">
        <v>362</v>
      </c>
      <c r="W3294">
        <v>332</v>
      </c>
    </row>
    <row r="3295" spans="1:23" hidden="1" x14ac:dyDescent="0.2">
      <c r="A3295">
        <v>60</v>
      </c>
      <c r="B3295" t="s">
        <v>3</v>
      </c>
      <c r="C3295" t="s">
        <v>4</v>
      </c>
      <c r="D3295" t="s">
        <v>161</v>
      </c>
      <c r="G3295">
        <v>-24.3</v>
      </c>
      <c r="H3295">
        <v>151.41667000000001</v>
      </c>
      <c r="I3295">
        <v>190</v>
      </c>
      <c r="J3295" t="s">
        <v>40</v>
      </c>
      <c r="K3295" s="1">
        <v>22557</v>
      </c>
      <c r="L3295" t="s">
        <v>162</v>
      </c>
      <c r="M3295" t="s">
        <v>90</v>
      </c>
      <c r="N3295" t="s">
        <v>24</v>
      </c>
      <c r="O3295" t="s">
        <v>15</v>
      </c>
      <c r="P3295" t="s">
        <v>26</v>
      </c>
      <c r="Q3295">
        <v>1</v>
      </c>
      <c r="R3295">
        <v>26.27</v>
      </c>
      <c r="S3295">
        <f t="shared" si="169"/>
        <v>65471</v>
      </c>
      <c r="T3295">
        <f t="shared" si="170"/>
        <v>25123</v>
      </c>
      <c r="U3295">
        <f t="shared" si="171"/>
        <v>2.6060183895235443</v>
      </c>
      <c r="V3295">
        <v>362</v>
      </c>
      <c r="W3295">
        <v>332</v>
      </c>
    </row>
    <row r="3296" spans="1:23" hidden="1" x14ac:dyDescent="0.2">
      <c r="A3296">
        <v>60</v>
      </c>
      <c r="B3296" t="s">
        <v>3</v>
      </c>
      <c r="C3296" t="s">
        <v>4</v>
      </c>
      <c r="D3296" t="s">
        <v>161</v>
      </c>
      <c r="G3296">
        <v>-24.3</v>
      </c>
      <c r="H3296">
        <v>151.41667000000001</v>
      </c>
      <c r="I3296">
        <v>190</v>
      </c>
      <c r="J3296" t="s">
        <v>40</v>
      </c>
      <c r="K3296" s="1">
        <v>22557</v>
      </c>
      <c r="L3296" t="s">
        <v>162</v>
      </c>
      <c r="M3296" t="s">
        <v>90</v>
      </c>
      <c r="N3296" t="s">
        <v>24</v>
      </c>
      <c r="O3296" t="s">
        <v>15</v>
      </c>
      <c r="P3296" t="s">
        <v>26</v>
      </c>
      <c r="Q3296">
        <v>2</v>
      </c>
      <c r="R3296">
        <v>25.51</v>
      </c>
      <c r="S3296">
        <f t="shared" si="169"/>
        <v>65471</v>
      </c>
      <c r="T3296">
        <f t="shared" si="170"/>
        <v>25123</v>
      </c>
      <c r="U3296">
        <f t="shared" si="171"/>
        <v>2.6060183895235443</v>
      </c>
      <c r="V3296">
        <v>362</v>
      </c>
      <c r="W3296">
        <v>332</v>
      </c>
    </row>
    <row r="3297" spans="1:23" hidden="1" x14ac:dyDescent="0.2">
      <c r="A3297">
        <v>60</v>
      </c>
      <c r="B3297" t="s">
        <v>3</v>
      </c>
      <c r="C3297" t="s">
        <v>4</v>
      </c>
      <c r="D3297" t="s">
        <v>161</v>
      </c>
      <c r="G3297">
        <v>-24.3</v>
      </c>
      <c r="H3297">
        <v>151.41667000000001</v>
      </c>
      <c r="I3297">
        <v>190</v>
      </c>
      <c r="J3297" t="s">
        <v>40</v>
      </c>
      <c r="K3297" s="1">
        <v>22557</v>
      </c>
      <c r="L3297" t="s">
        <v>162</v>
      </c>
      <c r="M3297" t="s">
        <v>90</v>
      </c>
      <c r="N3297" t="s">
        <v>24</v>
      </c>
      <c r="O3297" t="s">
        <v>15</v>
      </c>
      <c r="P3297" t="s">
        <v>26</v>
      </c>
      <c r="Q3297">
        <v>3</v>
      </c>
      <c r="R3297">
        <v>28.46</v>
      </c>
      <c r="S3297">
        <f t="shared" si="169"/>
        <v>65471</v>
      </c>
      <c r="T3297">
        <f t="shared" si="170"/>
        <v>25123</v>
      </c>
      <c r="U3297">
        <f t="shared" si="171"/>
        <v>2.6060183895235443</v>
      </c>
      <c r="V3297">
        <v>362</v>
      </c>
      <c r="W3297">
        <v>332</v>
      </c>
    </row>
    <row r="3298" spans="1:23" hidden="1" x14ac:dyDescent="0.2">
      <c r="A3298">
        <v>60</v>
      </c>
      <c r="B3298" t="s">
        <v>3</v>
      </c>
      <c r="C3298" t="s">
        <v>4</v>
      </c>
      <c r="D3298" t="s">
        <v>161</v>
      </c>
      <c r="G3298">
        <v>-24.3</v>
      </c>
      <c r="H3298">
        <v>151.41667000000001</v>
      </c>
      <c r="I3298">
        <v>190</v>
      </c>
      <c r="J3298" t="s">
        <v>40</v>
      </c>
      <c r="K3298" s="1">
        <v>22557</v>
      </c>
      <c r="L3298" t="s">
        <v>162</v>
      </c>
      <c r="M3298" t="s">
        <v>90</v>
      </c>
      <c r="N3298" t="s">
        <v>24</v>
      </c>
      <c r="O3298" t="s">
        <v>15</v>
      </c>
      <c r="P3298" t="s">
        <v>26</v>
      </c>
      <c r="Q3298">
        <v>4</v>
      </c>
      <c r="R3298">
        <v>24.42</v>
      </c>
      <c r="S3298">
        <f t="shared" si="169"/>
        <v>65471</v>
      </c>
      <c r="T3298">
        <f t="shared" si="170"/>
        <v>25123</v>
      </c>
      <c r="U3298">
        <f t="shared" si="171"/>
        <v>2.6060183895235443</v>
      </c>
      <c r="V3298">
        <v>362</v>
      </c>
      <c r="W3298">
        <v>332</v>
      </c>
    </row>
    <row r="3299" spans="1:23" hidden="1" x14ac:dyDescent="0.2">
      <c r="A3299">
        <v>60</v>
      </c>
      <c r="B3299" t="s">
        <v>3</v>
      </c>
      <c r="C3299" t="s">
        <v>4</v>
      </c>
      <c r="D3299" t="s">
        <v>161</v>
      </c>
      <c r="G3299">
        <v>-24.3</v>
      </c>
      <c r="H3299">
        <v>151.41667000000001</v>
      </c>
      <c r="I3299">
        <v>190</v>
      </c>
      <c r="J3299" t="s">
        <v>40</v>
      </c>
      <c r="K3299" s="1">
        <v>22557</v>
      </c>
      <c r="L3299" t="s">
        <v>162</v>
      </c>
      <c r="M3299" t="s">
        <v>90</v>
      </c>
      <c r="N3299" t="s">
        <v>24</v>
      </c>
      <c r="O3299" t="s">
        <v>15</v>
      </c>
      <c r="P3299" t="s">
        <v>26</v>
      </c>
      <c r="Q3299">
        <v>5</v>
      </c>
      <c r="R3299">
        <v>32.31</v>
      </c>
      <c r="S3299">
        <f t="shared" si="169"/>
        <v>65471</v>
      </c>
      <c r="T3299">
        <f t="shared" si="170"/>
        <v>25123</v>
      </c>
      <c r="U3299">
        <f t="shared" si="171"/>
        <v>2.6060183895235443</v>
      </c>
      <c r="V3299">
        <v>362</v>
      </c>
      <c r="W3299">
        <v>332</v>
      </c>
    </row>
    <row r="3300" spans="1:23" hidden="1" x14ac:dyDescent="0.2">
      <c r="A3300">
        <v>60</v>
      </c>
      <c r="B3300" t="s">
        <v>3</v>
      </c>
      <c r="C3300" t="s">
        <v>4</v>
      </c>
      <c r="D3300" t="s">
        <v>161</v>
      </c>
      <c r="G3300">
        <v>-24.3</v>
      </c>
      <c r="H3300">
        <v>151.41667000000001</v>
      </c>
      <c r="I3300">
        <v>190</v>
      </c>
      <c r="J3300" t="s">
        <v>40</v>
      </c>
      <c r="K3300" s="1">
        <v>22557</v>
      </c>
      <c r="L3300" t="s">
        <v>162</v>
      </c>
      <c r="M3300" t="s">
        <v>90</v>
      </c>
      <c r="N3300" t="s">
        <v>24</v>
      </c>
      <c r="O3300" t="s">
        <v>15</v>
      </c>
      <c r="P3300" t="s">
        <v>26</v>
      </c>
      <c r="Q3300">
        <v>6</v>
      </c>
      <c r="R3300">
        <v>30.77</v>
      </c>
      <c r="S3300">
        <f t="shared" si="169"/>
        <v>65471</v>
      </c>
      <c r="T3300">
        <f t="shared" si="170"/>
        <v>25123</v>
      </c>
      <c r="U3300">
        <f t="shared" si="171"/>
        <v>2.6060183895235443</v>
      </c>
      <c r="V3300">
        <v>362</v>
      </c>
      <c r="W3300">
        <v>332</v>
      </c>
    </row>
    <row r="3301" spans="1:23" hidden="1" x14ac:dyDescent="0.2">
      <c r="A3301">
        <v>60</v>
      </c>
      <c r="B3301" t="s">
        <v>3</v>
      </c>
      <c r="C3301" t="s">
        <v>4</v>
      </c>
      <c r="D3301" t="s">
        <v>161</v>
      </c>
      <c r="G3301">
        <v>-24.3</v>
      </c>
      <c r="H3301">
        <v>151.41667000000001</v>
      </c>
      <c r="I3301">
        <v>190</v>
      </c>
      <c r="J3301" t="s">
        <v>40</v>
      </c>
      <c r="K3301" s="1">
        <v>22557</v>
      </c>
      <c r="L3301" t="s">
        <v>162</v>
      </c>
      <c r="M3301" t="s">
        <v>90</v>
      </c>
      <c r="N3301" t="s">
        <v>24</v>
      </c>
      <c r="O3301" t="s">
        <v>15</v>
      </c>
      <c r="P3301" t="s">
        <v>26</v>
      </c>
      <c r="Q3301">
        <v>7</v>
      </c>
      <c r="R3301">
        <v>29.86</v>
      </c>
      <c r="S3301">
        <f t="shared" si="169"/>
        <v>65471</v>
      </c>
      <c r="T3301">
        <f t="shared" si="170"/>
        <v>25123</v>
      </c>
      <c r="U3301">
        <f t="shared" si="171"/>
        <v>2.6060183895235443</v>
      </c>
      <c r="V3301">
        <v>362</v>
      </c>
      <c r="W3301">
        <v>332</v>
      </c>
    </row>
    <row r="3302" spans="1:23" hidden="1" x14ac:dyDescent="0.2">
      <c r="A3302">
        <v>60</v>
      </c>
      <c r="B3302" t="s">
        <v>3</v>
      </c>
      <c r="C3302" t="s">
        <v>4</v>
      </c>
      <c r="D3302" t="s">
        <v>161</v>
      </c>
      <c r="G3302">
        <v>-24.3</v>
      </c>
      <c r="H3302">
        <v>151.41667000000001</v>
      </c>
      <c r="I3302">
        <v>190</v>
      </c>
      <c r="J3302" t="s">
        <v>40</v>
      </c>
      <c r="K3302" s="1">
        <v>22557</v>
      </c>
      <c r="L3302" t="s">
        <v>162</v>
      </c>
      <c r="M3302" t="s">
        <v>90</v>
      </c>
      <c r="N3302" t="s">
        <v>24</v>
      </c>
      <c r="O3302" t="s">
        <v>15</v>
      </c>
      <c r="P3302" t="s">
        <v>26</v>
      </c>
      <c r="Q3302">
        <v>8</v>
      </c>
      <c r="R3302">
        <v>31.41</v>
      </c>
      <c r="S3302">
        <f t="shared" si="169"/>
        <v>65471</v>
      </c>
      <c r="T3302">
        <f t="shared" si="170"/>
        <v>25123</v>
      </c>
      <c r="U3302">
        <f t="shared" si="171"/>
        <v>2.6060183895235443</v>
      </c>
      <c r="V3302">
        <v>362</v>
      </c>
      <c r="W3302">
        <v>332</v>
      </c>
    </row>
    <row r="3303" spans="1:23" hidden="1" x14ac:dyDescent="0.2">
      <c r="A3303">
        <v>60</v>
      </c>
      <c r="B3303" t="s">
        <v>3</v>
      </c>
      <c r="C3303" t="s">
        <v>4</v>
      </c>
      <c r="D3303" t="s">
        <v>161</v>
      </c>
      <c r="G3303">
        <v>-24.3</v>
      </c>
      <c r="H3303">
        <v>151.41667000000001</v>
      </c>
      <c r="I3303">
        <v>190</v>
      </c>
      <c r="J3303" t="s">
        <v>40</v>
      </c>
      <c r="K3303" s="1">
        <v>22557</v>
      </c>
      <c r="L3303" t="s">
        <v>162</v>
      </c>
      <c r="M3303" t="s">
        <v>90</v>
      </c>
      <c r="N3303" t="s">
        <v>24</v>
      </c>
      <c r="O3303" t="s">
        <v>15</v>
      </c>
      <c r="P3303" t="s">
        <v>26</v>
      </c>
      <c r="Q3303">
        <v>9</v>
      </c>
      <c r="R3303">
        <v>30.58</v>
      </c>
      <c r="S3303">
        <f t="shared" si="169"/>
        <v>65471</v>
      </c>
      <c r="T3303">
        <f t="shared" si="170"/>
        <v>25123</v>
      </c>
      <c r="U3303">
        <f t="shared" si="171"/>
        <v>2.6060183895235443</v>
      </c>
      <c r="V3303">
        <v>362</v>
      </c>
      <c r="W3303">
        <v>332</v>
      </c>
    </row>
    <row r="3304" spans="1:23" hidden="1" x14ac:dyDescent="0.2">
      <c r="A3304">
        <v>60</v>
      </c>
      <c r="B3304" t="s">
        <v>3</v>
      </c>
      <c r="C3304" t="s">
        <v>4</v>
      </c>
      <c r="D3304" t="s">
        <v>161</v>
      </c>
      <c r="G3304">
        <v>-24.3</v>
      </c>
      <c r="H3304">
        <v>151.41667000000001</v>
      </c>
      <c r="I3304">
        <v>190</v>
      </c>
      <c r="J3304" t="s">
        <v>40</v>
      </c>
      <c r="K3304" s="1">
        <v>22557</v>
      </c>
      <c r="L3304" t="s">
        <v>162</v>
      </c>
      <c r="M3304" t="s">
        <v>90</v>
      </c>
      <c r="N3304" t="s">
        <v>24</v>
      </c>
      <c r="O3304" t="s">
        <v>15</v>
      </c>
      <c r="P3304" t="s">
        <v>26</v>
      </c>
      <c r="Q3304">
        <v>10</v>
      </c>
      <c r="R3304">
        <v>26.93</v>
      </c>
      <c r="S3304">
        <f t="shared" si="169"/>
        <v>65471</v>
      </c>
      <c r="T3304">
        <f t="shared" si="170"/>
        <v>25123</v>
      </c>
      <c r="U3304">
        <f t="shared" si="171"/>
        <v>2.6060183895235443</v>
      </c>
      <c r="V3304">
        <v>362</v>
      </c>
      <c r="W3304">
        <v>332</v>
      </c>
    </row>
    <row r="3305" spans="1:23" x14ac:dyDescent="0.2">
      <c r="A3305">
        <v>60</v>
      </c>
      <c r="B3305" t="s">
        <v>3</v>
      </c>
      <c r="C3305" t="s">
        <v>4</v>
      </c>
      <c r="D3305" t="s">
        <v>161</v>
      </c>
      <c r="G3305">
        <v>-24.3</v>
      </c>
      <c r="H3305">
        <v>151.41667000000001</v>
      </c>
      <c r="I3305">
        <v>190</v>
      </c>
      <c r="J3305" t="s">
        <v>40</v>
      </c>
      <c r="K3305" s="1">
        <v>22557</v>
      </c>
      <c r="L3305" t="s">
        <v>162</v>
      </c>
      <c r="M3305" t="s">
        <v>90</v>
      </c>
      <c r="N3305" t="s">
        <v>24</v>
      </c>
      <c r="O3305" t="s">
        <v>15</v>
      </c>
      <c r="P3305" t="s">
        <v>27</v>
      </c>
      <c r="Q3305">
        <v>1</v>
      </c>
      <c r="R3305">
        <v>22.72</v>
      </c>
      <c r="S3305">
        <f t="shared" si="169"/>
        <v>65471</v>
      </c>
      <c r="T3305">
        <f t="shared" si="170"/>
        <v>25123</v>
      </c>
      <c r="U3305">
        <f t="shared" si="171"/>
        <v>2.6060183895235443</v>
      </c>
      <c r="V3305">
        <v>362</v>
      </c>
      <c r="W3305">
        <v>332</v>
      </c>
    </row>
    <row r="3306" spans="1:23" x14ac:dyDescent="0.2">
      <c r="A3306">
        <v>60</v>
      </c>
      <c r="B3306" t="s">
        <v>3</v>
      </c>
      <c r="C3306" t="s">
        <v>4</v>
      </c>
      <c r="D3306" t="s">
        <v>161</v>
      </c>
      <c r="G3306">
        <v>-24.3</v>
      </c>
      <c r="H3306">
        <v>151.41667000000001</v>
      </c>
      <c r="I3306">
        <v>190</v>
      </c>
      <c r="J3306" t="s">
        <v>40</v>
      </c>
      <c r="K3306" s="1">
        <v>22557</v>
      </c>
      <c r="L3306" t="s">
        <v>162</v>
      </c>
      <c r="M3306" t="s">
        <v>90</v>
      </c>
      <c r="N3306" t="s">
        <v>24</v>
      </c>
      <c r="O3306" t="s">
        <v>15</v>
      </c>
      <c r="P3306" t="s">
        <v>27</v>
      </c>
      <c r="Q3306">
        <v>2</v>
      </c>
      <c r="R3306">
        <v>20.149999999999999</v>
      </c>
      <c r="S3306">
        <f t="shared" si="169"/>
        <v>65471</v>
      </c>
      <c r="T3306">
        <f t="shared" si="170"/>
        <v>25123</v>
      </c>
      <c r="U3306">
        <f t="shared" si="171"/>
        <v>2.6060183895235443</v>
      </c>
      <c r="V3306">
        <v>362</v>
      </c>
      <c r="W3306">
        <v>332</v>
      </c>
    </row>
    <row r="3307" spans="1:23" x14ac:dyDescent="0.2">
      <c r="A3307">
        <v>60</v>
      </c>
      <c r="B3307" t="s">
        <v>3</v>
      </c>
      <c r="C3307" t="s">
        <v>4</v>
      </c>
      <c r="D3307" t="s">
        <v>161</v>
      </c>
      <c r="G3307">
        <v>-24.3</v>
      </c>
      <c r="H3307">
        <v>151.41667000000001</v>
      </c>
      <c r="I3307">
        <v>190</v>
      </c>
      <c r="J3307" t="s">
        <v>40</v>
      </c>
      <c r="K3307" s="1">
        <v>22557</v>
      </c>
      <c r="L3307" t="s">
        <v>162</v>
      </c>
      <c r="M3307" t="s">
        <v>90</v>
      </c>
      <c r="N3307" t="s">
        <v>24</v>
      </c>
      <c r="O3307" t="s">
        <v>15</v>
      </c>
      <c r="P3307" t="s">
        <v>27</v>
      </c>
      <c r="Q3307">
        <v>3</v>
      </c>
      <c r="R3307">
        <v>16.809999999999999</v>
      </c>
      <c r="S3307">
        <f t="shared" si="169"/>
        <v>65471</v>
      </c>
      <c r="T3307">
        <f t="shared" si="170"/>
        <v>25123</v>
      </c>
      <c r="U3307">
        <f t="shared" si="171"/>
        <v>2.6060183895235443</v>
      </c>
      <c r="V3307">
        <v>362</v>
      </c>
      <c r="W3307">
        <v>332</v>
      </c>
    </row>
    <row r="3308" spans="1:23" x14ac:dyDescent="0.2">
      <c r="A3308">
        <v>60</v>
      </c>
      <c r="B3308" t="s">
        <v>3</v>
      </c>
      <c r="C3308" t="s">
        <v>4</v>
      </c>
      <c r="D3308" t="s">
        <v>161</v>
      </c>
      <c r="G3308">
        <v>-24.3</v>
      </c>
      <c r="H3308">
        <v>151.41667000000001</v>
      </c>
      <c r="I3308">
        <v>190</v>
      </c>
      <c r="J3308" t="s">
        <v>40</v>
      </c>
      <c r="K3308" s="1">
        <v>22557</v>
      </c>
      <c r="L3308" t="s">
        <v>162</v>
      </c>
      <c r="M3308" t="s">
        <v>90</v>
      </c>
      <c r="N3308" t="s">
        <v>24</v>
      </c>
      <c r="O3308" t="s">
        <v>15</v>
      </c>
      <c r="P3308" t="s">
        <v>27</v>
      </c>
      <c r="Q3308">
        <v>4</v>
      </c>
      <c r="R3308">
        <v>19.899999999999999</v>
      </c>
      <c r="S3308">
        <f t="shared" si="169"/>
        <v>65471</v>
      </c>
      <c r="T3308">
        <f t="shared" si="170"/>
        <v>25123</v>
      </c>
      <c r="U3308">
        <f t="shared" si="171"/>
        <v>2.6060183895235443</v>
      </c>
      <c r="V3308">
        <v>362</v>
      </c>
      <c r="W3308">
        <v>332</v>
      </c>
    </row>
    <row r="3309" spans="1:23" x14ac:dyDescent="0.2">
      <c r="A3309">
        <v>60</v>
      </c>
      <c r="B3309" t="s">
        <v>3</v>
      </c>
      <c r="C3309" t="s">
        <v>4</v>
      </c>
      <c r="D3309" t="s">
        <v>161</v>
      </c>
      <c r="G3309">
        <v>-24.3</v>
      </c>
      <c r="H3309">
        <v>151.41667000000001</v>
      </c>
      <c r="I3309">
        <v>190</v>
      </c>
      <c r="J3309" t="s">
        <v>40</v>
      </c>
      <c r="K3309" s="1">
        <v>22557</v>
      </c>
      <c r="L3309" t="s">
        <v>162</v>
      </c>
      <c r="M3309" t="s">
        <v>90</v>
      </c>
      <c r="N3309" t="s">
        <v>24</v>
      </c>
      <c r="O3309" t="s">
        <v>15</v>
      </c>
      <c r="P3309" t="s">
        <v>27</v>
      </c>
      <c r="Q3309">
        <v>5</v>
      </c>
      <c r="R3309">
        <v>21.23</v>
      </c>
      <c r="S3309">
        <f t="shared" si="169"/>
        <v>65471</v>
      </c>
      <c r="T3309">
        <f t="shared" si="170"/>
        <v>25123</v>
      </c>
      <c r="U3309">
        <f t="shared" si="171"/>
        <v>2.6060183895235443</v>
      </c>
      <c r="V3309">
        <v>362</v>
      </c>
      <c r="W3309">
        <v>332</v>
      </c>
    </row>
    <row r="3310" spans="1:23" x14ac:dyDescent="0.2">
      <c r="A3310">
        <v>60</v>
      </c>
      <c r="B3310" t="s">
        <v>3</v>
      </c>
      <c r="C3310" t="s">
        <v>4</v>
      </c>
      <c r="D3310" t="s">
        <v>161</v>
      </c>
      <c r="G3310">
        <v>-24.3</v>
      </c>
      <c r="H3310">
        <v>151.41667000000001</v>
      </c>
      <c r="I3310">
        <v>190</v>
      </c>
      <c r="J3310" t="s">
        <v>40</v>
      </c>
      <c r="K3310" s="1">
        <v>22557</v>
      </c>
      <c r="L3310" t="s">
        <v>162</v>
      </c>
      <c r="M3310" t="s">
        <v>90</v>
      </c>
      <c r="N3310" t="s">
        <v>24</v>
      </c>
      <c r="O3310" t="s">
        <v>15</v>
      </c>
      <c r="P3310" t="s">
        <v>27</v>
      </c>
      <c r="Q3310">
        <v>6</v>
      </c>
      <c r="R3310">
        <v>22.68</v>
      </c>
      <c r="S3310">
        <f t="shared" si="169"/>
        <v>65471</v>
      </c>
      <c r="T3310">
        <f t="shared" si="170"/>
        <v>25123</v>
      </c>
      <c r="U3310">
        <f t="shared" si="171"/>
        <v>2.6060183895235443</v>
      </c>
      <c r="V3310">
        <v>362</v>
      </c>
      <c r="W3310">
        <v>332</v>
      </c>
    </row>
    <row r="3311" spans="1:23" x14ac:dyDescent="0.2">
      <c r="A3311">
        <v>60</v>
      </c>
      <c r="B3311" t="s">
        <v>3</v>
      </c>
      <c r="C3311" t="s">
        <v>4</v>
      </c>
      <c r="D3311" t="s">
        <v>161</v>
      </c>
      <c r="G3311">
        <v>-24.3</v>
      </c>
      <c r="H3311">
        <v>151.41667000000001</v>
      </c>
      <c r="I3311">
        <v>190</v>
      </c>
      <c r="J3311" t="s">
        <v>40</v>
      </c>
      <c r="K3311" s="1">
        <v>22557</v>
      </c>
      <c r="L3311" t="s">
        <v>162</v>
      </c>
      <c r="M3311" t="s">
        <v>90</v>
      </c>
      <c r="N3311" t="s">
        <v>24</v>
      </c>
      <c r="O3311" t="s">
        <v>15</v>
      </c>
      <c r="P3311" t="s">
        <v>27</v>
      </c>
      <c r="Q3311">
        <v>7</v>
      </c>
      <c r="R3311">
        <v>18.89</v>
      </c>
      <c r="S3311">
        <f t="shared" si="169"/>
        <v>65471</v>
      </c>
      <c r="T3311">
        <f t="shared" si="170"/>
        <v>25123</v>
      </c>
      <c r="U3311">
        <f t="shared" si="171"/>
        <v>2.6060183895235443</v>
      </c>
      <c r="V3311">
        <v>362</v>
      </c>
      <c r="W3311">
        <v>332</v>
      </c>
    </row>
    <row r="3312" spans="1:23" x14ac:dyDescent="0.2">
      <c r="A3312">
        <v>60</v>
      </c>
      <c r="B3312" t="s">
        <v>3</v>
      </c>
      <c r="C3312" t="s">
        <v>4</v>
      </c>
      <c r="D3312" t="s">
        <v>161</v>
      </c>
      <c r="G3312">
        <v>-24.3</v>
      </c>
      <c r="H3312">
        <v>151.41667000000001</v>
      </c>
      <c r="I3312">
        <v>190</v>
      </c>
      <c r="J3312" t="s">
        <v>40</v>
      </c>
      <c r="K3312" s="1">
        <v>22557</v>
      </c>
      <c r="L3312" t="s">
        <v>162</v>
      </c>
      <c r="M3312" t="s">
        <v>90</v>
      </c>
      <c r="N3312" t="s">
        <v>24</v>
      </c>
      <c r="O3312" t="s">
        <v>15</v>
      </c>
      <c r="P3312" t="s">
        <v>27</v>
      </c>
      <c r="Q3312">
        <v>8</v>
      </c>
      <c r="R3312">
        <v>16.28</v>
      </c>
      <c r="S3312">
        <f t="shared" si="169"/>
        <v>65471</v>
      </c>
      <c r="T3312">
        <f t="shared" si="170"/>
        <v>25123</v>
      </c>
      <c r="U3312">
        <f t="shared" si="171"/>
        <v>2.6060183895235443</v>
      </c>
      <c r="V3312">
        <v>362</v>
      </c>
      <c r="W3312">
        <v>332</v>
      </c>
    </row>
    <row r="3313" spans="1:23" x14ac:dyDescent="0.2">
      <c r="A3313">
        <v>60</v>
      </c>
      <c r="B3313" t="s">
        <v>3</v>
      </c>
      <c r="C3313" t="s">
        <v>4</v>
      </c>
      <c r="D3313" t="s">
        <v>161</v>
      </c>
      <c r="G3313">
        <v>-24.3</v>
      </c>
      <c r="H3313">
        <v>151.41667000000001</v>
      </c>
      <c r="I3313">
        <v>190</v>
      </c>
      <c r="J3313" t="s">
        <v>40</v>
      </c>
      <c r="K3313" s="1">
        <v>22557</v>
      </c>
      <c r="L3313" t="s">
        <v>162</v>
      </c>
      <c r="M3313" t="s">
        <v>90</v>
      </c>
      <c r="N3313" t="s">
        <v>24</v>
      </c>
      <c r="O3313" t="s">
        <v>15</v>
      </c>
      <c r="P3313" t="s">
        <v>27</v>
      </c>
      <c r="Q3313">
        <v>9</v>
      </c>
      <c r="R3313">
        <v>20.87</v>
      </c>
      <c r="S3313">
        <f t="shared" si="169"/>
        <v>65471</v>
      </c>
      <c r="T3313">
        <f t="shared" si="170"/>
        <v>25123</v>
      </c>
      <c r="U3313">
        <f t="shared" si="171"/>
        <v>2.6060183895235443</v>
      </c>
      <c r="V3313">
        <v>362</v>
      </c>
      <c r="W3313">
        <v>332</v>
      </c>
    </row>
    <row r="3314" spans="1:23" x14ac:dyDescent="0.2">
      <c r="A3314">
        <v>60</v>
      </c>
      <c r="B3314" t="s">
        <v>3</v>
      </c>
      <c r="C3314" t="s">
        <v>4</v>
      </c>
      <c r="D3314" t="s">
        <v>161</v>
      </c>
      <c r="G3314">
        <v>-24.3</v>
      </c>
      <c r="H3314">
        <v>151.41667000000001</v>
      </c>
      <c r="I3314">
        <v>190</v>
      </c>
      <c r="J3314" t="s">
        <v>40</v>
      </c>
      <c r="K3314" s="1">
        <v>22557</v>
      </c>
      <c r="L3314" t="s">
        <v>162</v>
      </c>
      <c r="M3314" t="s">
        <v>90</v>
      </c>
      <c r="N3314" t="s">
        <v>24</v>
      </c>
      <c r="O3314" t="s">
        <v>15</v>
      </c>
      <c r="P3314" t="s">
        <v>27</v>
      </c>
      <c r="Q3314">
        <v>10</v>
      </c>
      <c r="R3314">
        <v>20.079999999999998</v>
      </c>
      <c r="S3314">
        <f t="shared" si="169"/>
        <v>65471</v>
      </c>
      <c r="T3314">
        <f t="shared" si="170"/>
        <v>25123</v>
      </c>
      <c r="U3314">
        <f t="shared" si="171"/>
        <v>2.6060183895235443</v>
      </c>
      <c r="V3314">
        <v>362</v>
      </c>
      <c r="W3314">
        <v>332</v>
      </c>
    </row>
    <row r="3315" spans="1:23" x14ac:dyDescent="0.2">
      <c r="A3315">
        <v>60</v>
      </c>
      <c r="B3315" t="s">
        <v>3</v>
      </c>
      <c r="C3315" t="s">
        <v>4</v>
      </c>
      <c r="D3315" t="s">
        <v>161</v>
      </c>
      <c r="G3315">
        <v>-24.3</v>
      </c>
      <c r="H3315">
        <v>151.41667000000001</v>
      </c>
      <c r="I3315">
        <v>190</v>
      </c>
      <c r="J3315" t="s">
        <v>40</v>
      </c>
      <c r="K3315" s="1">
        <v>22557</v>
      </c>
      <c r="L3315" t="s">
        <v>162</v>
      </c>
      <c r="M3315" t="s">
        <v>90</v>
      </c>
      <c r="N3315" t="s">
        <v>24</v>
      </c>
      <c r="O3315" t="s">
        <v>18</v>
      </c>
      <c r="P3315" t="s">
        <v>27</v>
      </c>
      <c r="Q3315">
        <v>1</v>
      </c>
      <c r="R3315">
        <v>13.22</v>
      </c>
      <c r="S3315">
        <f t="shared" si="169"/>
        <v>65471</v>
      </c>
      <c r="T3315">
        <f t="shared" si="170"/>
        <v>25123</v>
      </c>
      <c r="U3315">
        <f t="shared" si="171"/>
        <v>2.6060183895235443</v>
      </c>
      <c r="V3315">
        <v>362</v>
      </c>
      <c r="W3315">
        <v>332</v>
      </c>
    </row>
    <row r="3316" spans="1:23" x14ac:dyDescent="0.2">
      <c r="A3316">
        <v>60</v>
      </c>
      <c r="B3316" t="s">
        <v>3</v>
      </c>
      <c r="C3316" t="s">
        <v>4</v>
      </c>
      <c r="D3316" t="s">
        <v>161</v>
      </c>
      <c r="G3316">
        <v>-24.3</v>
      </c>
      <c r="H3316">
        <v>151.41667000000001</v>
      </c>
      <c r="I3316">
        <v>190</v>
      </c>
      <c r="J3316" t="s">
        <v>40</v>
      </c>
      <c r="K3316" s="1">
        <v>22557</v>
      </c>
      <c r="L3316" t="s">
        <v>162</v>
      </c>
      <c r="M3316" t="s">
        <v>90</v>
      </c>
      <c r="N3316" t="s">
        <v>24</v>
      </c>
      <c r="O3316" t="s">
        <v>18</v>
      </c>
      <c r="P3316" t="s">
        <v>27</v>
      </c>
      <c r="Q3316">
        <v>2</v>
      </c>
      <c r="R3316">
        <v>10.25</v>
      </c>
      <c r="S3316">
        <f t="shared" si="169"/>
        <v>65471</v>
      </c>
      <c r="T3316">
        <f t="shared" si="170"/>
        <v>25123</v>
      </c>
      <c r="U3316">
        <f t="shared" si="171"/>
        <v>2.6060183895235443</v>
      </c>
      <c r="V3316">
        <v>362</v>
      </c>
      <c r="W3316">
        <v>332</v>
      </c>
    </row>
    <row r="3317" spans="1:23" x14ac:dyDescent="0.2">
      <c r="A3317">
        <v>60</v>
      </c>
      <c r="B3317" t="s">
        <v>3</v>
      </c>
      <c r="C3317" t="s">
        <v>4</v>
      </c>
      <c r="D3317" t="s">
        <v>161</v>
      </c>
      <c r="G3317">
        <v>-24.3</v>
      </c>
      <c r="H3317">
        <v>151.41667000000001</v>
      </c>
      <c r="I3317">
        <v>190</v>
      </c>
      <c r="J3317" t="s">
        <v>40</v>
      </c>
      <c r="K3317" s="1">
        <v>22557</v>
      </c>
      <c r="L3317" t="s">
        <v>162</v>
      </c>
      <c r="M3317" t="s">
        <v>90</v>
      </c>
      <c r="N3317" t="s">
        <v>24</v>
      </c>
      <c r="O3317" t="s">
        <v>18</v>
      </c>
      <c r="P3317" t="s">
        <v>27</v>
      </c>
      <c r="Q3317">
        <v>3</v>
      </c>
      <c r="R3317">
        <v>10.67</v>
      </c>
      <c r="S3317">
        <f t="shared" si="169"/>
        <v>65471</v>
      </c>
      <c r="T3317">
        <f t="shared" si="170"/>
        <v>25123</v>
      </c>
      <c r="U3317">
        <f t="shared" si="171"/>
        <v>2.6060183895235443</v>
      </c>
      <c r="V3317">
        <v>362</v>
      </c>
      <c r="W3317">
        <v>332</v>
      </c>
    </row>
    <row r="3318" spans="1:23" x14ac:dyDescent="0.2">
      <c r="A3318">
        <v>60</v>
      </c>
      <c r="B3318" t="s">
        <v>3</v>
      </c>
      <c r="C3318" t="s">
        <v>4</v>
      </c>
      <c r="D3318" t="s">
        <v>161</v>
      </c>
      <c r="G3318">
        <v>-24.3</v>
      </c>
      <c r="H3318">
        <v>151.41667000000001</v>
      </c>
      <c r="I3318">
        <v>190</v>
      </c>
      <c r="J3318" t="s">
        <v>40</v>
      </c>
      <c r="K3318" s="1">
        <v>22557</v>
      </c>
      <c r="L3318" t="s">
        <v>162</v>
      </c>
      <c r="M3318" t="s">
        <v>90</v>
      </c>
      <c r="N3318" t="s">
        <v>24</v>
      </c>
      <c r="O3318" t="s">
        <v>18</v>
      </c>
      <c r="P3318" t="s">
        <v>27</v>
      </c>
      <c r="Q3318">
        <v>4</v>
      </c>
      <c r="R3318">
        <v>10.09</v>
      </c>
      <c r="S3318">
        <f t="shared" si="169"/>
        <v>65471</v>
      </c>
      <c r="T3318">
        <f t="shared" si="170"/>
        <v>25123</v>
      </c>
      <c r="U3318">
        <f t="shared" si="171"/>
        <v>2.6060183895235443</v>
      </c>
      <c r="V3318">
        <v>362</v>
      </c>
      <c r="W3318">
        <v>332</v>
      </c>
    </row>
    <row r="3319" spans="1:23" x14ac:dyDescent="0.2">
      <c r="A3319">
        <v>60</v>
      </c>
      <c r="B3319" t="s">
        <v>3</v>
      </c>
      <c r="C3319" t="s">
        <v>4</v>
      </c>
      <c r="D3319" t="s">
        <v>161</v>
      </c>
      <c r="G3319">
        <v>-24.3</v>
      </c>
      <c r="H3319">
        <v>151.41667000000001</v>
      </c>
      <c r="I3319">
        <v>190</v>
      </c>
      <c r="J3319" t="s">
        <v>40</v>
      </c>
      <c r="K3319" s="1">
        <v>22557</v>
      </c>
      <c r="L3319" t="s">
        <v>162</v>
      </c>
      <c r="M3319" t="s">
        <v>90</v>
      </c>
      <c r="N3319" t="s">
        <v>24</v>
      </c>
      <c r="O3319" t="s">
        <v>18</v>
      </c>
      <c r="P3319" t="s">
        <v>27</v>
      </c>
      <c r="Q3319">
        <v>5</v>
      </c>
      <c r="R3319">
        <v>11.25</v>
      </c>
      <c r="S3319">
        <f t="shared" si="169"/>
        <v>65471</v>
      </c>
      <c r="T3319">
        <f t="shared" si="170"/>
        <v>25123</v>
      </c>
      <c r="U3319">
        <f t="shared" si="171"/>
        <v>2.6060183895235443</v>
      </c>
      <c r="V3319">
        <v>362</v>
      </c>
      <c r="W3319">
        <v>332</v>
      </c>
    </row>
    <row r="3320" spans="1:23" x14ac:dyDescent="0.2">
      <c r="A3320">
        <v>60</v>
      </c>
      <c r="B3320" t="s">
        <v>3</v>
      </c>
      <c r="C3320" t="s">
        <v>4</v>
      </c>
      <c r="D3320" t="s">
        <v>161</v>
      </c>
      <c r="G3320">
        <v>-24.3</v>
      </c>
      <c r="H3320">
        <v>151.41667000000001</v>
      </c>
      <c r="I3320">
        <v>190</v>
      </c>
      <c r="J3320" t="s">
        <v>40</v>
      </c>
      <c r="K3320" s="1">
        <v>22557</v>
      </c>
      <c r="L3320" t="s">
        <v>162</v>
      </c>
      <c r="M3320" t="s">
        <v>90</v>
      </c>
      <c r="N3320" t="s">
        <v>24</v>
      </c>
      <c r="O3320" t="s">
        <v>18</v>
      </c>
      <c r="P3320" t="s">
        <v>27</v>
      </c>
      <c r="Q3320">
        <v>6</v>
      </c>
      <c r="R3320">
        <v>14.2</v>
      </c>
      <c r="S3320">
        <f t="shared" si="169"/>
        <v>65471</v>
      </c>
      <c r="T3320">
        <f t="shared" si="170"/>
        <v>25123</v>
      </c>
      <c r="U3320">
        <f t="shared" si="171"/>
        <v>2.6060183895235443</v>
      </c>
      <c r="V3320">
        <v>362</v>
      </c>
      <c r="W3320">
        <v>332</v>
      </c>
    </row>
    <row r="3321" spans="1:23" x14ac:dyDescent="0.2">
      <c r="A3321">
        <v>60</v>
      </c>
      <c r="B3321" t="s">
        <v>3</v>
      </c>
      <c r="C3321" t="s">
        <v>4</v>
      </c>
      <c r="D3321" t="s">
        <v>161</v>
      </c>
      <c r="G3321">
        <v>-24.3</v>
      </c>
      <c r="H3321">
        <v>151.41667000000001</v>
      </c>
      <c r="I3321">
        <v>190</v>
      </c>
      <c r="J3321" t="s">
        <v>40</v>
      </c>
      <c r="K3321" s="1">
        <v>22557</v>
      </c>
      <c r="L3321" t="s">
        <v>162</v>
      </c>
      <c r="M3321" t="s">
        <v>90</v>
      </c>
      <c r="N3321" t="s">
        <v>24</v>
      </c>
      <c r="O3321" t="s">
        <v>18</v>
      </c>
      <c r="P3321" t="s">
        <v>27</v>
      </c>
      <c r="Q3321">
        <v>7</v>
      </c>
      <c r="R3321">
        <v>11.05</v>
      </c>
      <c r="S3321">
        <f t="shared" si="169"/>
        <v>65471</v>
      </c>
      <c r="T3321">
        <f t="shared" si="170"/>
        <v>25123</v>
      </c>
      <c r="U3321">
        <f t="shared" si="171"/>
        <v>2.6060183895235443</v>
      </c>
      <c r="V3321">
        <v>362</v>
      </c>
      <c r="W3321">
        <v>332</v>
      </c>
    </row>
    <row r="3322" spans="1:23" x14ac:dyDescent="0.2">
      <c r="A3322">
        <v>60</v>
      </c>
      <c r="B3322" t="s">
        <v>3</v>
      </c>
      <c r="C3322" t="s">
        <v>4</v>
      </c>
      <c r="D3322" t="s">
        <v>161</v>
      </c>
      <c r="G3322">
        <v>-24.3</v>
      </c>
      <c r="H3322">
        <v>151.41667000000001</v>
      </c>
      <c r="I3322">
        <v>190</v>
      </c>
      <c r="J3322" t="s">
        <v>40</v>
      </c>
      <c r="K3322" s="1">
        <v>22557</v>
      </c>
      <c r="L3322" t="s">
        <v>162</v>
      </c>
      <c r="M3322" t="s">
        <v>90</v>
      </c>
      <c r="N3322" t="s">
        <v>24</v>
      </c>
      <c r="O3322" t="s">
        <v>18</v>
      </c>
      <c r="P3322" t="s">
        <v>27</v>
      </c>
      <c r="Q3322">
        <v>8</v>
      </c>
      <c r="R3322">
        <v>12.45</v>
      </c>
      <c r="S3322">
        <f t="shared" si="169"/>
        <v>65471</v>
      </c>
      <c r="T3322">
        <f t="shared" si="170"/>
        <v>25123</v>
      </c>
      <c r="U3322">
        <f t="shared" si="171"/>
        <v>2.6060183895235443</v>
      </c>
      <c r="V3322">
        <v>362</v>
      </c>
      <c r="W3322">
        <v>332</v>
      </c>
    </row>
    <row r="3323" spans="1:23" x14ac:dyDescent="0.2">
      <c r="A3323">
        <v>60</v>
      </c>
      <c r="B3323" t="s">
        <v>3</v>
      </c>
      <c r="C3323" t="s">
        <v>4</v>
      </c>
      <c r="D3323" t="s">
        <v>161</v>
      </c>
      <c r="G3323">
        <v>-24.3</v>
      </c>
      <c r="H3323">
        <v>151.41667000000001</v>
      </c>
      <c r="I3323">
        <v>190</v>
      </c>
      <c r="J3323" t="s">
        <v>40</v>
      </c>
      <c r="K3323" s="1">
        <v>22557</v>
      </c>
      <c r="L3323" t="s">
        <v>162</v>
      </c>
      <c r="M3323" t="s">
        <v>90</v>
      </c>
      <c r="N3323" t="s">
        <v>24</v>
      </c>
      <c r="O3323" t="s">
        <v>18</v>
      </c>
      <c r="P3323" t="s">
        <v>27</v>
      </c>
      <c r="Q3323">
        <v>9</v>
      </c>
      <c r="R3323">
        <v>10.26</v>
      </c>
      <c r="S3323">
        <f t="shared" si="169"/>
        <v>65471</v>
      </c>
      <c r="T3323">
        <f t="shared" si="170"/>
        <v>25123</v>
      </c>
      <c r="U3323">
        <f t="shared" si="171"/>
        <v>2.6060183895235443</v>
      </c>
      <c r="V3323">
        <v>362</v>
      </c>
      <c r="W3323">
        <v>332</v>
      </c>
    </row>
    <row r="3324" spans="1:23" x14ac:dyDescent="0.2">
      <c r="A3324">
        <v>60</v>
      </c>
      <c r="B3324" t="s">
        <v>3</v>
      </c>
      <c r="C3324" t="s">
        <v>4</v>
      </c>
      <c r="D3324" t="s">
        <v>161</v>
      </c>
      <c r="G3324">
        <v>-24.3</v>
      </c>
      <c r="H3324">
        <v>151.41667000000001</v>
      </c>
      <c r="I3324">
        <v>190</v>
      </c>
      <c r="J3324" t="s">
        <v>40</v>
      </c>
      <c r="K3324" s="1">
        <v>22557</v>
      </c>
      <c r="L3324" t="s">
        <v>162</v>
      </c>
      <c r="M3324" t="s">
        <v>90</v>
      </c>
      <c r="N3324" t="s">
        <v>24</v>
      </c>
      <c r="O3324" t="s">
        <v>18</v>
      </c>
      <c r="P3324" t="s">
        <v>27</v>
      </c>
      <c r="Q3324">
        <v>10</v>
      </c>
      <c r="R3324">
        <v>9.41</v>
      </c>
      <c r="S3324">
        <f t="shared" si="169"/>
        <v>65471</v>
      </c>
      <c r="T3324">
        <f t="shared" si="170"/>
        <v>25123</v>
      </c>
      <c r="U3324">
        <f t="shared" si="171"/>
        <v>2.6060183895235443</v>
      </c>
      <c r="V3324">
        <v>362</v>
      </c>
      <c r="W3324">
        <v>332</v>
      </c>
    </row>
    <row r="3325" spans="1:23" hidden="1" x14ac:dyDescent="0.2">
      <c r="A3325">
        <v>61</v>
      </c>
      <c r="B3325" t="s">
        <v>101</v>
      </c>
      <c r="C3325" t="s">
        <v>102</v>
      </c>
      <c r="D3325" s="2" t="s">
        <v>163</v>
      </c>
      <c r="E3325">
        <v>17.440000000000001</v>
      </c>
      <c r="F3325">
        <v>145.32</v>
      </c>
      <c r="G3325">
        <v>-17.7333</v>
      </c>
      <c r="H3325">
        <v>145.5333</v>
      </c>
      <c r="I3325">
        <v>850</v>
      </c>
      <c r="J3325" t="s">
        <v>6</v>
      </c>
      <c r="K3325" s="1">
        <v>32337</v>
      </c>
      <c r="L3325" t="s">
        <v>164</v>
      </c>
      <c r="M3325" t="s">
        <v>51</v>
      </c>
      <c r="N3325" t="s">
        <v>14</v>
      </c>
      <c r="O3325" t="s">
        <v>15</v>
      </c>
      <c r="P3325" t="s">
        <v>27</v>
      </c>
      <c r="Q3325">
        <v>1</v>
      </c>
      <c r="R3325">
        <v>19.32</v>
      </c>
      <c r="S3325">
        <f>340*210</f>
        <v>71400</v>
      </c>
      <c r="T3325">
        <f>325*110</f>
        <v>35750</v>
      </c>
      <c r="U3325">
        <f t="shared" si="171"/>
        <v>1.9972027972027973</v>
      </c>
      <c r="V3325">
        <v>404</v>
      </c>
      <c r="W3325">
        <v>325</v>
      </c>
    </row>
    <row r="3326" spans="1:23" hidden="1" x14ac:dyDescent="0.2">
      <c r="A3326">
        <v>61</v>
      </c>
      <c r="B3326" t="s">
        <v>101</v>
      </c>
      <c r="C3326" t="s">
        <v>102</v>
      </c>
      <c r="D3326" s="2" t="s">
        <v>163</v>
      </c>
      <c r="E3326">
        <v>17.440000000000001</v>
      </c>
      <c r="F3326">
        <v>145.32</v>
      </c>
      <c r="G3326">
        <v>-17.7333</v>
      </c>
      <c r="H3326">
        <v>145.5333</v>
      </c>
      <c r="I3326">
        <v>850</v>
      </c>
      <c r="J3326" t="s">
        <v>6</v>
      </c>
      <c r="K3326" s="1">
        <v>32337</v>
      </c>
      <c r="L3326" t="s">
        <v>164</v>
      </c>
      <c r="M3326" t="s">
        <v>51</v>
      </c>
      <c r="N3326" t="s">
        <v>14</v>
      </c>
      <c r="O3326" t="s">
        <v>15</v>
      </c>
      <c r="P3326" t="s">
        <v>27</v>
      </c>
      <c r="Q3326">
        <v>2</v>
      </c>
      <c r="R3326">
        <v>17.64</v>
      </c>
      <c r="S3326">
        <f t="shared" ref="S3326:S3378" si="172">340*210</f>
        <v>71400</v>
      </c>
      <c r="T3326">
        <f t="shared" ref="T3326:T3378" si="173">325*110</f>
        <v>35750</v>
      </c>
      <c r="U3326">
        <f t="shared" ref="U3326:U3379" si="174">S3326/T3326</f>
        <v>1.9972027972027973</v>
      </c>
      <c r="V3326">
        <v>404</v>
      </c>
      <c r="W3326">
        <v>325</v>
      </c>
    </row>
    <row r="3327" spans="1:23" hidden="1" x14ac:dyDescent="0.2">
      <c r="A3327">
        <v>61</v>
      </c>
      <c r="B3327" t="s">
        <v>101</v>
      </c>
      <c r="C3327" t="s">
        <v>102</v>
      </c>
      <c r="D3327" s="2" t="s">
        <v>163</v>
      </c>
      <c r="E3327">
        <v>17.440000000000001</v>
      </c>
      <c r="F3327">
        <v>145.32</v>
      </c>
      <c r="G3327">
        <v>-17.7333</v>
      </c>
      <c r="H3327">
        <v>145.5333</v>
      </c>
      <c r="I3327">
        <v>850</v>
      </c>
      <c r="J3327" t="s">
        <v>6</v>
      </c>
      <c r="K3327" s="1">
        <v>32337</v>
      </c>
      <c r="L3327" t="s">
        <v>164</v>
      </c>
      <c r="M3327" t="s">
        <v>51</v>
      </c>
      <c r="N3327" t="s">
        <v>14</v>
      </c>
      <c r="O3327" t="s">
        <v>15</v>
      </c>
      <c r="P3327" t="s">
        <v>27</v>
      </c>
      <c r="Q3327">
        <v>3</v>
      </c>
      <c r="R3327">
        <v>18.82</v>
      </c>
      <c r="S3327">
        <f t="shared" si="172"/>
        <v>71400</v>
      </c>
      <c r="T3327">
        <f t="shared" si="173"/>
        <v>35750</v>
      </c>
      <c r="U3327">
        <f t="shared" si="174"/>
        <v>1.9972027972027973</v>
      </c>
      <c r="V3327">
        <v>404</v>
      </c>
      <c r="W3327">
        <v>325</v>
      </c>
    </row>
    <row r="3328" spans="1:23" hidden="1" x14ac:dyDescent="0.2">
      <c r="A3328">
        <v>61</v>
      </c>
      <c r="B3328" t="s">
        <v>101</v>
      </c>
      <c r="C3328" t="s">
        <v>102</v>
      </c>
      <c r="D3328" s="2" t="s">
        <v>163</v>
      </c>
      <c r="E3328">
        <v>17.440000000000001</v>
      </c>
      <c r="F3328">
        <v>145.32</v>
      </c>
      <c r="G3328">
        <v>-17.7333</v>
      </c>
      <c r="H3328">
        <v>145.5333</v>
      </c>
      <c r="I3328">
        <v>850</v>
      </c>
      <c r="J3328" t="s">
        <v>6</v>
      </c>
      <c r="K3328" s="1">
        <v>32337</v>
      </c>
      <c r="L3328" t="s">
        <v>164</v>
      </c>
      <c r="M3328" t="s">
        <v>51</v>
      </c>
      <c r="N3328" t="s">
        <v>14</v>
      </c>
      <c r="O3328" t="s">
        <v>15</v>
      </c>
      <c r="P3328" t="s">
        <v>27</v>
      </c>
      <c r="Q3328">
        <v>4</v>
      </c>
      <c r="R3328">
        <v>16.989999999999998</v>
      </c>
      <c r="S3328">
        <f t="shared" si="172"/>
        <v>71400</v>
      </c>
      <c r="T3328">
        <f t="shared" si="173"/>
        <v>35750</v>
      </c>
      <c r="U3328">
        <f t="shared" si="174"/>
        <v>1.9972027972027973</v>
      </c>
      <c r="V3328">
        <v>404</v>
      </c>
      <c r="W3328">
        <v>325</v>
      </c>
    </row>
    <row r="3329" spans="1:23" hidden="1" x14ac:dyDescent="0.2">
      <c r="A3329">
        <v>61</v>
      </c>
      <c r="B3329" t="s">
        <v>101</v>
      </c>
      <c r="C3329" t="s">
        <v>102</v>
      </c>
      <c r="D3329" s="2" t="s">
        <v>163</v>
      </c>
      <c r="E3329">
        <v>17.440000000000001</v>
      </c>
      <c r="F3329">
        <v>145.32</v>
      </c>
      <c r="G3329">
        <v>-17.7333</v>
      </c>
      <c r="H3329">
        <v>145.5333</v>
      </c>
      <c r="I3329">
        <v>850</v>
      </c>
      <c r="J3329" t="s">
        <v>6</v>
      </c>
      <c r="K3329" s="1">
        <v>32337</v>
      </c>
      <c r="L3329" t="s">
        <v>164</v>
      </c>
      <c r="M3329" t="s">
        <v>51</v>
      </c>
      <c r="N3329" t="s">
        <v>14</v>
      </c>
      <c r="O3329" t="s">
        <v>15</v>
      </c>
      <c r="P3329" t="s">
        <v>27</v>
      </c>
      <c r="Q3329">
        <v>5</v>
      </c>
      <c r="R3329">
        <v>14.82</v>
      </c>
      <c r="S3329">
        <f t="shared" si="172"/>
        <v>71400</v>
      </c>
      <c r="T3329">
        <f t="shared" si="173"/>
        <v>35750</v>
      </c>
      <c r="U3329">
        <f t="shared" si="174"/>
        <v>1.9972027972027973</v>
      </c>
      <c r="V3329">
        <v>404</v>
      </c>
      <c r="W3329">
        <v>325</v>
      </c>
    </row>
    <row r="3330" spans="1:23" hidden="1" x14ac:dyDescent="0.2">
      <c r="A3330">
        <v>61</v>
      </c>
      <c r="B3330" t="s">
        <v>101</v>
      </c>
      <c r="C3330" t="s">
        <v>102</v>
      </c>
      <c r="D3330" s="2" t="s">
        <v>163</v>
      </c>
      <c r="E3330">
        <v>17.440000000000001</v>
      </c>
      <c r="F3330">
        <v>145.32</v>
      </c>
      <c r="G3330">
        <v>-17.7333</v>
      </c>
      <c r="H3330">
        <v>145.5333</v>
      </c>
      <c r="I3330">
        <v>850</v>
      </c>
      <c r="J3330" t="s">
        <v>6</v>
      </c>
      <c r="K3330" s="1">
        <v>32337</v>
      </c>
      <c r="L3330" t="s">
        <v>164</v>
      </c>
      <c r="M3330" t="s">
        <v>51</v>
      </c>
      <c r="N3330" t="s">
        <v>14</v>
      </c>
      <c r="O3330" t="s">
        <v>15</v>
      </c>
      <c r="P3330" t="s">
        <v>27</v>
      </c>
      <c r="Q3330">
        <v>6</v>
      </c>
      <c r="R3330">
        <v>19.82</v>
      </c>
      <c r="S3330">
        <f t="shared" si="172"/>
        <v>71400</v>
      </c>
      <c r="T3330">
        <f t="shared" si="173"/>
        <v>35750</v>
      </c>
      <c r="U3330">
        <f t="shared" si="174"/>
        <v>1.9972027972027973</v>
      </c>
      <c r="V3330">
        <v>404</v>
      </c>
      <c r="W3330">
        <v>325</v>
      </c>
    </row>
    <row r="3331" spans="1:23" hidden="1" x14ac:dyDescent="0.2">
      <c r="A3331">
        <v>61</v>
      </c>
      <c r="B3331" t="s">
        <v>101</v>
      </c>
      <c r="C3331" t="s">
        <v>102</v>
      </c>
      <c r="D3331" s="2" t="s">
        <v>163</v>
      </c>
      <c r="E3331">
        <v>17.440000000000001</v>
      </c>
      <c r="F3331">
        <v>145.32</v>
      </c>
      <c r="G3331">
        <v>-17.7333</v>
      </c>
      <c r="H3331">
        <v>145.5333</v>
      </c>
      <c r="I3331">
        <v>850</v>
      </c>
      <c r="J3331" t="s">
        <v>6</v>
      </c>
      <c r="K3331" s="1">
        <v>32337</v>
      </c>
      <c r="L3331" t="s">
        <v>164</v>
      </c>
      <c r="M3331" t="s">
        <v>51</v>
      </c>
      <c r="N3331" t="s">
        <v>14</v>
      </c>
      <c r="O3331" t="s">
        <v>16</v>
      </c>
      <c r="P3331" t="s">
        <v>27</v>
      </c>
      <c r="Q3331">
        <v>1</v>
      </c>
      <c r="R3331">
        <v>19.440000000000001</v>
      </c>
      <c r="S3331">
        <f t="shared" si="172"/>
        <v>71400</v>
      </c>
      <c r="T3331">
        <f t="shared" si="173"/>
        <v>35750</v>
      </c>
      <c r="U3331">
        <f t="shared" si="174"/>
        <v>1.9972027972027973</v>
      </c>
      <c r="V3331">
        <v>404</v>
      </c>
      <c r="W3331">
        <v>325</v>
      </c>
    </row>
    <row r="3332" spans="1:23" hidden="1" x14ac:dyDescent="0.2">
      <c r="A3332">
        <v>61</v>
      </c>
      <c r="B3332" t="s">
        <v>101</v>
      </c>
      <c r="C3332" t="s">
        <v>102</v>
      </c>
      <c r="D3332" s="2" t="s">
        <v>163</v>
      </c>
      <c r="E3332">
        <v>17.440000000000001</v>
      </c>
      <c r="F3332">
        <v>145.32</v>
      </c>
      <c r="G3332">
        <v>-17.7333</v>
      </c>
      <c r="H3332">
        <v>145.5333</v>
      </c>
      <c r="I3332">
        <v>850</v>
      </c>
      <c r="J3332" t="s">
        <v>6</v>
      </c>
      <c r="K3332" s="1">
        <v>32337</v>
      </c>
      <c r="L3332" t="s">
        <v>164</v>
      </c>
      <c r="M3332" t="s">
        <v>51</v>
      </c>
      <c r="N3332" t="s">
        <v>14</v>
      </c>
      <c r="O3332" t="s">
        <v>16</v>
      </c>
      <c r="P3332" t="s">
        <v>27</v>
      </c>
      <c r="Q3332">
        <v>2</v>
      </c>
      <c r="R3332">
        <v>17.18</v>
      </c>
      <c r="S3332">
        <f t="shared" si="172"/>
        <v>71400</v>
      </c>
      <c r="T3332">
        <f t="shared" si="173"/>
        <v>35750</v>
      </c>
      <c r="U3332">
        <f t="shared" si="174"/>
        <v>1.9972027972027973</v>
      </c>
      <c r="V3332">
        <v>404</v>
      </c>
      <c r="W3332">
        <v>325</v>
      </c>
    </row>
    <row r="3333" spans="1:23" hidden="1" x14ac:dyDescent="0.2">
      <c r="A3333">
        <v>61</v>
      </c>
      <c r="B3333" t="s">
        <v>101</v>
      </c>
      <c r="C3333" t="s">
        <v>102</v>
      </c>
      <c r="D3333" s="2" t="s">
        <v>163</v>
      </c>
      <c r="E3333">
        <v>17.440000000000001</v>
      </c>
      <c r="F3333">
        <v>145.32</v>
      </c>
      <c r="G3333">
        <v>-17.7333</v>
      </c>
      <c r="H3333">
        <v>145.5333</v>
      </c>
      <c r="I3333">
        <v>850</v>
      </c>
      <c r="J3333" t="s">
        <v>6</v>
      </c>
      <c r="K3333" s="1">
        <v>32337</v>
      </c>
      <c r="L3333" t="s">
        <v>164</v>
      </c>
      <c r="M3333" t="s">
        <v>51</v>
      </c>
      <c r="N3333" t="s">
        <v>14</v>
      </c>
      <c r="O3333" t="s">
        <v>16</v>
      </c>
      <c r="P3333" t="s">
        <v>27</v>
      </c>
      <c r="Q3333">
        <v>3</v>
      </c>
      <c r="R3333">
        <v>15.59</v>
      </c>
      <c r="S3333">
        <f t="shared" si="172"/>
        <v>71400</v>
      </c>
      <c r="T3333">
        <f t="shared" si="173"/>
        <v>35750</v>
      </c>
      <c r="U3333">
        <f t="shared" si="174"/>
        <v>1.9972027972027973</v>
      </c>
      <c r="V3333">
        <v>404</v>
      </c>
      <c r="W3333">
        <v>325</v>
      </c>
    </row>
    <row r="3334" spans="1:23" hidden="1" x14ac:dyDescent="0.2">
      <c r="A3334">
        <v>61</v>
      </c>
      <c r="B3334" t="s">
        <v>101</v>
      </c>
      <c r="C3334" t="s">
        <v>102</v>
      </c>
      <c r="D3334" s="2" t="s">
        <v>163</v>
      </c>
      <c r="E3334">
        <v>17.440000000000001</v>
      </c>
      <c r="F3334">
        <v>145.32</v>
      </c>
      <c r="G3334">
        <v>-17.7333</v>
      </c>
      <c r="H3334">
        <v>145.5333</v>
      </c>
      <c r="I3334">
        <v>850</v>
      </c>
      <c r="J3334" t="s">
        <v>6</v>
      </c>
      <c r="K3334" s="1">
        <v>32337</v>
      </c>
      <c r="L3334" t="s">
        <v>164</v>
      </c>
      <c r="M3334" t="s">
        <v>51</v>
      </c>
      <c r="N3334" t="s">
        <v>14</v>
      </c>
      <c r="O3334" t="s">
        <v>16</v>
      </c>
      <c r="P3334" t="s">
        <v>27</v>
      </c>
      <c r="Q3334">
        <v>4</v>
      </c>
      <c r="R3334">
        <v>19.75</v>
      </c>
      <c r="S3334">
        <f t="shared" si="172"/>
        <v>71400</v>
      </c>
      <c r="T3334">
        <f t="shared" si="173"/>
        <v>35750</v>
      </c>
      <c r="U3334">
        <f t="shared" si="174"/>
        <v>1.9972027972027973</v>
      </c>
      <c r="V3334">
        <v>404</v>
      </c>
      <c r="W3334">
        <v>325</v>
      </c>
    </row>
    <row r="3335" spans="1:23" hidden="1" x14ac:dyDescent="0.2">
      <c r="A3335">
        <v>61</v>
      </c>
      <c r="B3335" t="s">
        <v>101</v>
      </c>
      <c r="C3335" t="s">
        <v>102</v>
      </c>
      <c r="D3335" s="2" t="s">
        <v>163</v>
      </c>
      <c r="E3335">
        <v>17.440000000000001</v>
      </c>
      <c r="F3335">
        <v>145.32</v>
      </c>
      <c r="G3335">
        <v>-17.7333</v>
      </c>
      <c r="H3335">
        <v>145.5333</v>
      </c>
      <c r="I3335">
        <v>850</v>
      </c>
      <c r="J3335" t="s">
        <v>6</v>
      </c>
      <c r="K3335" s="1">
        <v>32337</v>
      </c>
      <c r="L3335" t="s">
        <v>164</v>
      </c>
      <c r="M3335" t="s">
        <v>51</v>
      </c>
      <c r="N3335" t="s">
        <v>14</v>
      </c>
      <c r="O3335" t="s">
        <v>16</v>
      </c>
      <c r="P3335" t="s">
        <v>27</v>
      </c>
      <c r="Q3335">
        <v>5</v>
      </c>
      <c r="R3335">
        <v>18.010000000000002</v>
      </c>
      <c r="S3335">
        <f t="shared" si="172"/>
        <v>71400</v>
      </c>
      <c r="T3335">
        <f t="shared" si="173"/>
        <v>35750</v>
      </c>
      <c r="U3335">
        <f t="shared" si="174"/>
        <v>1.9972027972027973</v>
      </c>
      <c r="V3335">
        <v>404</v>
      </c>
      <c r="W3335">
        <v>325</v>
      </c>
    </row>
    <row r="3336" spans="1:23" hidden="1" x14ac:dyDescent="0.2">
      <c r="A3336">
        <v>61</v>
      </c>
      <c r="B3336" t="s">
        <v>101</v>
      </c>
      <c r="C3336" t="s">
        <v>102</v>
      </c>
      <c r="D3336" s="2" t="s">
        <v>163</v>
      </c>
      <c r="E3336">
        <v>17.440000000000001</v>
      </c>
      <c r="F3336">
        <v>145.32</v>
      </c>
      <c r="G3336">
        <v>-17.7333</v>
      </c>
      <c r="H3336">
        <v>145.5333</v>
      </c>
      <c r="I3336">
        <v>850</v>
      </c>
      <c r="J3336" t="s">
        <v>6</v>
      </c>
      <c r="K3336" s="1">
        <v>32337</v>
      </c>
      <c r="L3336" t="s">
        <v>164</v>
      </c>
      <c r="M3336" t="s">
        <v>51</v>
      </c>
      <c r="N3336" t="s">
        <v>14</v>
      </c>
      <c r="O3336" t="s">
        <v>16</v>
      </c>
      <c r="P3336" t="s">
        <v>27</v>
      </c>
      <c r="Q3336">
        <v>6</v>
      </c>
      <c r="R3336">
        <v>19.05</v>
      </c>
      <c r="S3336">
        <f t="shared" si="172"/>
        <v>71400</v>
      </c>
      <c r="T3336">
        <f t="shared" si="173"/>
        <v>35750</v>
      </c>
      <c r="U3336">
        <f t="shared" si="174"/>
        <v>1.9972027972027973</v>
      </c>
      <c r="V3336">
        <v>404</v>
      </c>
      <c r="W3336">
        <v>325</v>
      </c>
    </row>
    <row r="3337" spans="1:23" hidden="1" x14ac:dyDescent="0.2">
      <c r="A3337">
        <v>61</v>
      </c>
      <c r="B3337" t="s">
        <v>101</v>
      </c>
      <c r="C3337" t="s">
        <v>102</v>
      </c>
      <c r="D3337" s="2" t="s">
        <v>163</v>
      </c>
      <c r="E3337">
        <v>17.440000000000001</v>
      </c>
      <c r="F3337">
        <v>145.32</v>
      </c>
      <c r="G3337">
        <v>-17.7333</v>
      </c>
      <c r="H3337">
        <v>145.5333</v>
      </c>
      <c r="I3337">
        <v>850</v>
      </c>
      <c r="J3337" t="s">
        <v>6</v>
      </c>
      <c r="K3337" s="1">
        <v>32337</v>
      </c>
      <c r="L3337" t="s">
        <v>164</v>
      </c>
      <c r="M3337" t="s">
        <v>51</v>
      </c>
      <c r="N3337" t="s">
        <v>14</v>
      </c>
      <c r="O3337" t="s">
        <v>18</v>
      </c>
      <c r="P3337" t="s">
        <v>27</v>
      </c>
      <c r="Q3337">
        <v>1</v>
      </c>
      <c r="R3337">
        <v>2.66</v>
      </c>
      <c r="S3337">
        <f t="shared" si="172"/>
        <v>71400</v>
      </c>
      <c r="T3337">
        <f t="shared" si="173"/>
        <v>35750</v>
      </c>
      <c r="U3337">
        <f t="shared" si="174"/>
        <v>1.9972027972027973</v>
      </c>
      <c r="V3337">
        <v>404</v>
      </c>
      <c r="W3337">
        <v>325</v>
      </c>
    </row>
    <row r="3338" spans="1:23" hidden="1" x14ac:dyDescent="0.2">
      <c r="A3338">
        <v>61</v>
      </c>
      <c r="B3338" t="s">
        <v>101</v>
      </c>
      <c r="C3338" t="s">
        <v>102</v>
      </c>
      <c r="D3338" s="2" t="s">
        <v>163</v>
      </c>
      <c r="E3338">
        <v>17.440000000000001</v>
      </c>
      <c r="F3338">
        <v>145.32</v>
      </c>
      <c r="G3338">
        <v>-17.7333</v>
      </c>
      <c r="H3338">
        <v>145.5333</v>
      </c>
      <c r="I3338">
        <v>850</v>
      </c>
      <c r="J3338" t="s">
        <v>6</v>
      </c>
      <c r="K3338" s="1">
        <v>32337</v>
      </c>
      <c r="L3338" t="s">
        <v>164</v>
      </c>
      <c r="M3338" t="s">
        <v>51</v>
      </c>
      <c r="N3338" t="s">
        <v>14</v>
      </c>
      <c r="O3338" t="s">
        <v>18</v>
      </c>
      <c r="P3338" t="s">
        <v>27</v>
      </c>
      <c r="Q3338">
        <v>2</v>
      </c>
      <c r="R3338">
        <v>2.56</v>
      </c>
      <c r="S3338">
        <f t="shared" si="172"/>
        <v>71400</v>
      </c>
      <c r="T3338">
        <f t="shared" si="173"/>
        <v>35750</v>
      </c>
      <c r="U3338">
        <f t="shared" si="174"/>
        <v>1.9972027972027973</v>
      </c>
      <c r="V3338">
        <v>404</v>
      </c>
      <c r="W3338">
        <v>325</v>
      </c>
    </row>
    <row r="3339" spans="1:23" hidden="1" x14ac:dyDescent="0.2">
      <c r="A3339">
        <v>61</v>
      </c>
      <c r="B3339" t="s">
        <v>101</v>
      </c>
      <c r="C3339" t="s">
        <v>102</v>
      </c>
      <c r="D3339" s="2" t="s">
        <v>163</v>
      </c>
      <c r="E3339">
        <v>17.440000000000001</v>
      </c>
      <c r="F3339">
        <v>145.32</v>
      </c>
      <c r="G3339">
        <v>-17.7333</v>
      </c>
      <c r="H3339">
        <v>145.5333</v>
      </c>
      <c r="I3339">
        <v>850</v>
      </c>
      <c r="J3339" t="s">
        <v>6</v>
      </c>
      <c r="K3339" s="1">
        <v>32337</v>
      </c>
      <c r="L3339" t="s">
        <v>164</v>
      </c>
      <c r="M3339" t="s">
        <v>51</v>
      </c>
      <c r="N3339" t="s">
        <v>14</v>
      </c>
      <c r="O3339" t="s">
        <v>18</v>
      </c>
      <c r="P3339" t="s">
        <v>27</v>
      </c>
      <c r="Q3339">
        <v>3</v>
      </c>
      <c r="R3339">
        <v>2.2000000000000002</v>
      </c>
      <c r="S3339">
        <f t="shared" si="172"/>
        <v>71400</v>
      </c>
      <c r="T3339">
        <f t="shared" si="173"/>
        <v>35750</v>
      </c>
      <c r="U3339">
        <f t="shared" si="174"/>
        <v>1.9972027972027973</v>
      </c>
      <c r="V3339">
        <v>404</v>
      </c>
      <c r="W3339">
        <v>325</v>
      </c>
    </row>
    <row r="3340" spans="1:23" hidden="1" x14ac:dyDescent="0.2">
      <c r="A3340">
        <v>61</v>
      </c>
      <c r="B3340" t="s">
        <v>101</v>
      </c>
      <c r="C3340" t="s">
        <v>102</v>
      </c>
      <c r="D3340" s="2" t="s">
        <v>163</v>
      </c>
      <c r="E3340">
        <v>17.440000000000001</v>
      </c>
      <c r="F3340">
        <v>145.32</v>
      </c>
      <c r="G3340">
        <v>-17.7333</v>
      </c>
      <c r="H3340">
        <v>145.5333</v>
      </c>
      <c r="I3340">
        <v>850</v>
      </c>
      <c r="J3340" t="s">
        <v>6</v>
      </c>
      <c r="K3340" s="1">
        <v>32337</v>
      </c>
      <c r="L3340" t="s">
        <v>164</v>
      </c>
      <c r="M3340" t="s">
        <v>51</v>
      </c>
      <c r="N3340" t="s">
        <v>14</v>
      </c>
      <c r="O3340" t="s">
        <v>18</v>
      </c>
      <c r="P3340" t="s">
        <v>27</v>
      </c>
      <c r="Q3340">
        <v>4</v>
      </c>
      <c r="R3340">
        <v>2.6</v>
      </c>
      <c r="S3340">
        <f t="shared" si="172"/>
        <v>71400</v>
      </c>
      <c r="T3340">
        <f t="shared" si="173"/>
        <v>35750</v>
      </c>
      <c r="U3340">
        <f t="shared" si="174"/>
        <v>1.9972027972027973</v>
      </c>
      <c r="V3340">
        <v>404</v>
      </c>
      <c r="W3340">
        <v>325</v>
      </c>
    </row>
    <row r="3341" spans="1:23" hidden="1" x14ac:dyDescent="0.2">
      <c r="A3341">
        <v>61</v>
      </c>
      <c r="B3341" t="s">
        <v>101</v>
      </c>
      <c r="C3341" t="s">
        <v>102</v>
      </c>
      <c r="D3341" s="2" t="s">
        <v>163</v>
      </c>
      <c r="E3341">
        <v>17.440000000000001</v>
      </c>
      <c r="F3341">
        <v>145.32</v>
      </c>
      <c r="G3341">
        <v>-17.7333</v>
      </c>
      <c r="H3341">
        <v>145.5333</v>
      </c>
      <c r="I3341">
        <v>850</v>
      </c>
      <c r="J3341" t="s">
        <v>6</v>
      </c>
      <c r="K3341" s="1">
        <v>32337</v>
      </c>
      <c r="L3341" t="s">
        <v>164</v>
      </c>
      <c r="M3341" t="s">
        <v>51</v>
      </c>
      <c r="N3341" t="s">
        <v>14</v>
      </c>
      <c r="O3341" t="s">
        <v>18</v>
      </c>
      <c r="P3341" t="s">
        <v>27</v>
      </c>
      <c r="Q3341">
        <v>5</v>
      </c>
      <c r="R3341">
        <v>2.66</v>
      </c>
      <c r="S3341">
        <f t="shared" si="172"/>
        <v>71400</v>
      </c>
      <c r="T3341">
        <f t="shared" si="173"/>
        <v>35750</v>
      </c>
      <c r="U3341">
        <f t="shared" si="174"/>
        <v>1.9972027972027973</v>
      </c>
      <c r="V3341">
        <v>404</v>
      </c>
      <c r="W3341">
        <v>325</v>
      </c>
    </row>
    <row r="3342" spans="1:23" hidden="1" x14ac:dyDescent="0.2">
      <c r="A3342">
        <v>61</v>
      </c>
      <c r="B3342" t="s">
        <v>101</v>
      </c>
      <c r="C3342" t="s">
        <v>102</v>
      </c>
      <c r="D3342" s="2" t="s">
        <v>163</v>
      </c>
      <c r="E3342">
        <v>17.440000000000001</v>
      </c>
      <c r="F3342">
        <v>145.32</v>
      </c>
      <c r="G3342">
        <v>-17.7333</v>
      </c>
      <c r="H3342">
        <v>145.5333</v>
      </c>
      <c r="I3342">
        <v>850</v>
      </c>
      <c r="J3342" t="s">
        <v>6</v>
      </c>
      <c r="K3342" s="1">
        <v>32337</v>
      </c>
      <c r="L3342" t="s">
        <v>164</v>
      </c>
      <c r="M3342" t="s">
        <v>51</v>
      </c>
      <c r="N3342" t="s">
        <v>14</v>
      </c>
      <c r="O3342" t="s">
        <v>18</v>
      </c>
      <c r="P3342" t="s">
        <v>27</v>
      </c>
      <c r="Q3342">
        <v>6</v>
      </c>
      <c r="R3342">
        <v>2.14</v>
      </c>
      <c r="S3342">
        <f t="shared" si="172"/>
        <v>71400</v>
      </c>
      <c r="T3342">
        <f t="shared" si="173"/>
        <v>35750</v>
      </c>
      <c r="U3342">
        <f t="shared" si="174"/>
        <v>1.9972027972027973</v>
      </c>
      <c r="V3342">
        <v>404</v>
      </c>
      <c r="W3342">
        <v>325</v>
      </c>
    </row>
    <row r="3343" spans="1:23" hidden="1" x14ac:dyDescent="0.2">
      <c r="A3343">
        <v>61</v>
      </c>
      <c r="B3343" t="s">
        <v>101</v>
      </c>
      <c r="C3343" t="s">
        <v>102</v>
      </c>
      <c r="D3343" s="2" t="s">
        <v>163</v>
      </c>
      <c r="E3343">
        <v>17.440000000000001</v>
      </c>
      <c r="F3343">
        <v>145.32</v>
      </c>
      <c r="G3343">
        <v>-17.7333</v>
      </c>
      <c r="H3343">
        <v>145.5333</v>
      </c>
      <c r="I3343">
        <v>850</v>
      </c>
      <c r="J3343" t="s">
        <v>6</v>
      </c>
      <c r="K3343" s="1">
        <v>32337</v>
      </c>
      <c r="L3343" t="s">
        <v>164</v>
      </c>
      <c r="M3343" t="s">
        <v>51</v>
      </c>
      <c r="N3343" t="s">
        <v>14</v>
      </c>
      <c r="O3343" t="s">
        <v>19</v>
      </c>
      <c r="P3343" t="s">
        <v>27</v>
      </c>
      <c r="Q3343">
        <v>1</v>
      </c>
      <c r="R3343">
        <v>12.36</v>
      </c>
      <c r="S3343">
        <f t="shared" si="172"/>
        <v>71400</v>
      </c>
      <c r="T3343">
        <f t="shared" si="173"/>
        <v>35750</v>
      </c>
      <c r="U3343">
        <f t="shared" si="174"/>
        <v>1.9972027972027973</v>
      </c>
      <c r="V3343">
        <v>404</v>
      </c>
      <c r="W3343">
        <v>325</v>
      </c>
    </row>
    <row r="3344" spans="1:23" hidden="1" x14ac:dyDescent="0.2">
      <c r="A3344">
        <v>61</v>
      </c>
      <c r="B3344" t="s">
        <v>101</v>
      </c>
      <c r="C3344" t="s">
        <v>102</v>
      </c>
      <c r="D3344" s="2" t="s">
        <v>163</v>
      </c>
      <c r="E3344">
        <v>17.440000000000001</v>
      </c>
      <c r="F3344">
        <v>145.32</v>
      </c>
      <c r="G3344">
        <v>-17.7333</v>
      </c>
      <c r="H3344">
        <v>145.5333</v>
      </c>
      <c r="I3344">
        <v>850</v>
      </c>
      <c r="J3344" t="s">
        <v>6</v>
      </c>
      <c r="K3344" s="1">
        <v>32337</v>
      </c>
      <c r="L3344" t="s">
        <v>164</v>
      </c>
      <c r="M3344" t="s">
        <v>51</v>
      </c>
      <c r="N3344" t="s">
        <v>14</v>
      </c>
      <c r="O3344" t="s">
        <v>19</v>
      </c>
      <c r="P3344" t="s">
        <v>27</v>
      </c>
      <c r="Q3344">
        <v>2</v>
      </c>
      <c r="R3344">
        <v>8.4</v>
      </c>
      <c r="S3344">
        <f t="shared" si="172"/>
        <v>71400</v>
      </c>
      <c r="T3344">
        <f t="shared" si="173"/>
        <v>35750</v>
      </c>
      <c r="U3344">
        <f t="shared" si="174"/>
        <v>1.9972027972027973</v>
      </c>
      <c r="V3344">
        <v>404</v>
      </c>
      <c r="W3344">
        <v>325</v>
      </c>
    </row>
    <row r="3345" spans="1:23" hidden="1" x14ac:dyDescent="0.2">
      <c r="A3345">
        <v>61</v>
      </c>
      <c r="B3345" t="s">
        <v>101</v>
      </c>
      <c r="C3345" t="s">
        <v>102</v>
      </c>
      <c r="D3345" s="2" t="s">
        <v>163</v>
      </c>
      <c r="E3345">
        <v>17.440000000000001</v>
      </c>
      <c r="F3345">
        <v>145.32</v>
      </c>
      <c r="G3345">
        <v>-17.7333</v>
      </c>
      <c r="H3345">
        <v>145.5333</v>
      </c>
      <c r="I3345">
        <v>850</v>
      </c>
      <c r="J3345" t="s">
        <v>6</v>
      </c>
      <c r="K3345" s="1">
        <v>32337</v>
      </c>
      <c r="L3345" t="s">
        <v>164</v>
      </c>
      <c r="M3345" t="s">
        <v>51</v>
      </c>
      <c r="N3345" t="s">
        <v>14</v>
      </c>
      <c r="O3345" t="s">
        <v>19</v>
      </c>
      <c r="P3345" t="s">
        <v>27</v>
      </c>
      <c r="Q3345">
        <v>3</v>
      </c>
      <c r="R3345">
        <v>9.31</v>
      </c>
      <c r="S3345">
        <f t="shared" si="172"/>
        <v>71400</v>
      </c>
      <c r="T3345">
        <f t="shared" si="173"/>
        <v>35750</v>
      </c>
      <c r="U3345">
        <f t="shared" si="174"/>
        <v>1.9972027972027973</v>
      </c>
      <c r="V3345">
        <v>404</v>
      </c>
      <c r="W3345">
        <v>325</v>
      </c>
    </row>
    <row r="3346" spans="1:23" hidden="1" x14ac:dyDescent="0.2">
      <c r="A3346">
        <v>61</v>
      </c>
      <c r="B3346" t="s">
        <v>101</v>
      </c>
      <c r="C3346" t="s">
        <v>102</v>
      </c>
      <c r="D3346" s="2" t="s">
        <v>163</v>
      </c>
      <c r="E3346">
        <v>17.440000000000001</v>
      </c>
      <c r="F3346">
        <v>145.32</v>
      </c>
      <c r="G3346">
        <v>-17.7333</v>
      </c>
      <c r="H3346">
        <v>145.5333</v>
      </c>
      <c r="I3346">
        <v>850</v>
      </c>
      <c r="J3346" t="s">
        <v>6</v>
      </c>
      <c r="K3346" s="1">
        <v>32337</v>
      </c>
      <c r="L3346" t="s">
        <v>164</v>
      </c>
      <c r="M3346" t="s">
        <v>51</v>
      </c>
      <c r="N3346" t="s">
        <v>14</v>
      </c>
      <c r="O3346" t="s">
        <v>19</v>
      </c>
      <c r="P3346" t="s">
        <v>27</v>
      </c>
      <c r="Q3346">
        <v>4</v>
      </c>
      <c r="R3346">
        <v>4.2699999999999996</v>
      </c>
      <c r="S3346">
        <f t="shared" si="172"/>
        <v>71400</v>
      </c>
      <c r="T3346">
        <f t="shared" si="173"/>
        <v>35750</v>
      </c>
      <c r="U3346">
        <f t="shared" si="174"/>
        <v>1.9972027972027973</v>
      </c>
      <c r="V3346">
        <v>404</v>
      </c>
      <c r="W3346">
        <v>325</v>
      </c>
    </row>
    <row r="3347" spans="1:23" hidden="1" x14ac:dyDescent="0.2">
      <c r="A3347">
        <v>61</v>
      </c>
      <c r="B3347" t="s">
        <v>101</v>
      </c>
      <c r="C3347" t="s">
        <v>102</v>
      </c>
      <c r="D3347" s="2" t="s">
        <v>163</v>
      </c>
      <c r="E3347">
        <v>17.440000000000001</v>
      </c>
      <c r="F3347">
        <v>145.32</v>
      </c>
      <c r="G3347">
        <v>-17.7333</v>
      </c>
      <c r="H3347">
        <v>145.5333</v>
      </c>
      <c r="I3347">
        <v>850</v>
      </c>
      <c r="J3347" t="s">
        <v>6</v>
      </c>
      <c r="K3347" s="1">
        <v>32337</v>
      </c>
      <c r="L3347" t="s">
        <v>164</v>
      </c>
      <c r="M3347" t="s">
        <v>51</v>
      </c>
      <c r="N3347" t="s">
        <v>14</v>
      </c>
      <c r="O3347" t="s">
        <v>19</v>
      </c>
      <c r="P3347" t="s">
        <v>27</v>
      </c>
      <c r="Q3347">
        <v>5</v>
      </c>
      <c r="R3347">
        <v>10.27</v>
      </c>
      <c r="S3347">
        <f t="shared" si="172"/>
        <v>71400</v>
      </c>
      <c r="T3347">
        <f t="shared" si="173"/>
        <v>35750</v>
      </c>
      <c r="U3347">
        <f t="shared" si="174"/>
        <v>1.9972027972027973</v>
      </c>
      <c r="V3347">
        <v>404</v>
      </c>
      <c r="W3347">
        <v>325</v>
      </c>
    </row>
    <row r="3348" spans="1:23" hidden="1" x14ac:dyDescent="0.2">
      <c r="A3348">
        <v>61</v>
      </c>
      <c r="B3348" t="s">
        <v>101</v>
      </c>
      <c r="C3348" t="s">
        <v>102</v>
      </c>
      <c r="D3348" s="2" t="s">
        <v>163</v>
      </c>
      <c r="E3348">
        <v>17.440000000000001</v>
      </c>
      <c r="F3348">
        <v>145.32</v>
      </c>
      <c r="G3348">
        <v>-17.7333</v>
      </c>
      <c r="H3348">
        <v>145.5333</v>
      </c>
      <c r="I3348">
        <v>850</v>
      </c>
      <c r="J3348" t="s">
        <v>6</v>
      </c>
      <c r="K3348" s="1">
        <v>32337</v>
      </c>
      <c r="L3348" t="s">
        <v>164</v>
      </c>
      <c r="M3348" t="s">
        <v>51</v>
      </c>
      <c r="N3348" t="s">
        <v>14</v>
      </c>
      <c r="O3348" t="s">
        <v>19</v>
      </c>
      <c r="P3348" t="s">
        <v>27</v>
      </c>
      <c r="Q3348">
        <v>6</v>
      </c>
      <c r="R3348">
        <v>8.15</v>
      </c>
      <c r="S3348">
        <f t="shared" si="172"/>
        <v>71400</v>
      </c>
      <c r="T3348">
        <f t="shared" si="173"/>
        <v>35750</v>
      </c>
      <c r="U3348">
        <f t="shared" si="174"/>
        <v>1.9972027972027973</v>
      </c>
      <c r="V3348">
        <v>404</v>
      </c>
      <c r="W3348">
        <v>325</v>
      </c>
    </row>
    <row r="3349" spans="1:23" hidden="1" x14ac:dyDescent="0.2">
      <c r="A3349">
        <v>61</v>
      </c>
      <c r="B3349" t="s">
        <v>101</v>
      </c>
      <c r="C3349" t="s">
        <v>102</v>
      </c>
      <c r="D3349" s="2" t="s">
        <v>163</v>
      </c>
      <c r="E3349">
        <v>17.440000000000001</v>
      </c>
      <c r="F3349">
        <v>145.32</v>
      </c>
      <c r="G3349">
        <v>-17.7333</v>
      </c>
      <c r="H3349">
        <v>145.5333</v>
      </c>
      <c r="I3349">
        <v>850</v>
      </c>
      <c r="J3349" t="s">
        <v>6</v>
      </c>
      <c r="K3349" s="1">
        <v>32337</v>
      </c>
      <c r="L3349" t="s">
        <v>164</v>
      </c>
      <c r="M3349" t="s">
        <v>51</v>
      </c>
      <c r="N3349" t="s">
        <v>24</v>
      </c>
      <c r="O3349" t="s">
        <v>15</v>
      </c>
      <c r="P3349" t="s">
        <v>26</v>
      </c>
      <c r="Q3349">
        <v>1</v>
      </c>
      <c r="R3349">
        <v>37.229999999999997</v>
      </c>
      <c r="S3349">
        <f t="shared" si="172"/>
        <v>71400</v>
      </c>
      <c r="T3349">
        <f t="shared" si="173"/>
        <v>35750</v>
      </c>
      <c r="U3349">
        <f t="shared" si="174"/>
        <v>1.9972027972027973</v>
      </c>
      <c r="V3349">
        <v>404</v>
      </c>
      <c r="W3349">
        <v>325</v>
      </c>
    </row>
    <row r="3350" spans="1:23" hidden="1" x14ac:dyDescent="0.2">
      <c r="A3350">
        <v>61</v>
      </c>
      <c r="B3350" t="s">
        <v>101</v>
      </c>
      <c r="C3350" t="s">
        <v>102</v>
      </c>
      <c r="D3350" s="2" t="s">
        <v>163</v>
      </c>
      <c r="E3350">
        <v>17.440000000000001</v>
      </c>
      <c r="F3350">
        <v>145.32</v>
      </c>
      <c r="G3350">
        <v>-17.7333</v>
      </c>
      <c r="H3350">
        <v>145.5333</v>
      </c>
      <c r="I3350">
        <v>850</v>
      </c>
      <c r="J3350" t="s">
        <v>6</v>
      </c>
      <c r="K3350" s="1">
        <v>32337</v>
      </c>
      <c r="L3350" t="s">
        <v>164</v>
      </c>
      <c r="M3350" t="s">
        <v>51</v>
      </c>
      <c r="N3350" t="s">
        <v>24</v>
      </c>
      <c r="O3350" t="s">
        <v>15</v>
      </c>
      <c r="P3350" t="s">
        <v>26</v>
      </c>
      <c r="Q3350">
        <v>2</v>
      </c>
      <c r="R3350">
        <v>36.19</v>
      </c>
      <c r="S3350">
        <f t="shared" si="172"/>
        <v>71400</v>
      </c>
      <c r="T3350">
        <f t="shared" si="173"/>
        <v>35750</v>
      </c>
      <c r="U3350">
        <f t="shared" si="174"/>
        <v>1.9972027972027973</v>
      </c>
      <c r="V3350">
        <v>404</v>
      </c>
      <c r="W3350">
        <v>325</v>
      </c>
    </row>
    <row r="3351" spans="1:23" hidden="1" x14ac:dyDescent="0.2">
      <c r="A3351">
        <v>61</v>
      </c>
      <c r="B3351" t="s">
        <v>101</v>
      </c>
      <c r="C3351" t="s">
        <v>102</v>
      </c>
      <c r="D3351" s="2" t="s">
        <v>163</v>
      </c>
      <c r="E3351">
        <v>17.440000000000001</v>
      </c>
      <c r="F3351">
        <v>145.32</v>
      </c>
      <c r="G3351">
        <v>-17.7333</v>
      </c>
      <c r="H3351">
        <v>145.5333</v>
      </c>
      <c r="I3351">
        <v>850</v>
      </c>
      <c r="J3351" t="s">
        <v>6</v>
      </c>
      <c r="K3351" s="1">
        <v>32337</v>
      </c>
      <c r="L3351" t="s">
        <v>164</v>
      </c>
      <c r="M3351" t="s">
        <v>51</v>
      </c>
      <c r="N3351" t="s">
        <v>24</v>
      </c>
      <c r="O3351" t="s">
        <v>15</v>
      </c>
      <c r="P3351" t="s">
        <v>26</v>
      </c>
      <c r="Q3351">
        <v>3</v>
      </c>
      <c r="R3351">
        <v>29.02</v>
      </c>
      <c r="S3351">
        <f t="shared" si="172"/>
        <v>71400</v>
      </c>
      <c r="T3351">
        <f t="shared" si="173"/>
        <v>35750</v>
      </c>
      <c r="U3351">
        <f t="shared" si="174"/>
        <v>1.9972027972027973</v>
      </c>
      <c r="V3351">
        <v>404</v>
      </c>
      <c r="W3351">
        <v>325</v>
      </c>
    </row>
    <row r="3352" spans="1:23" hidden="1" x14ac:dyDescent="0.2">
      <c r="A3352">
        <v>61</v>
      </c>
      <c r="B3352" t="s">
        <v>101</v>
      </c>
      <c r="C3352" t="s">
        <v>102</v>
      </c>
      <c r="D3352" s="2" t="s">
        <v>163</v>
      </c>
      <c r="E3352">
        <v>17.440000000000001</v>
      </c>
      <c r="F3352">
        <v>145.32</v>
      </c>
      <c r="G3352">
        <v>-17.7333</v>
      </c>
      <c r="H3352">
        <v>145.5333</v>
      </c>
      <c r="I3352">
        <v>850</v>
      </c>
      <c r="J3352" t="s">
        <v>6</v>
      </c>
      <c r="K3352" s="1">
        <v>32337</v>
      </c>
      <c r="L3352" t="s">
        <v>164</v>
      </c>
      <c r="M3352" t="s">
        <v>51</v>
      </c>
      <c r="N3352" t="s">
        <v>24</v>
      </c>
      <c r="O3352" t="s">
        <v>15</v>
      </c>
      <c r="P3352" t="s">
        <v>26</v>
      </c>
      <c r="Q3352">
        <v>4</v>
      </c>
      <c r="R3352">
        <v>35.9</v>
      </c>
      <c r="S3352">
        <f t="shared" si="172"/>
        <v>71400</v>
      </c>
      <c r="T3352">
        <f t="shared" si="173"/>
        <v>35750</v>
      </c>
      <c r="U3352">
        <f t="shared" si="174"/>
        <v>1.9972027972027973</v>
      </c>
      <c r="V3352">
        <v>404</v>
      </c>
      <c r="W3352">
        <v>325</v>
      </c>
    </row>
    <row r="3353" spans="1:23" hidden="1" x14ac:dyDescent="0.2">
      <c r="A3353">
        <v>61</v>
      </c>
      <c r="B3353" t="s">
        <v>101</v>
      </c>
      <c r="C3353" t="s">
        <v>102</v>
      </c>
      <c r="D3353" s="2" t="s">
        <v>163</v>
      </c>
      <c r="E3353">
        <v>17.440000000000001</v>
      </c>
      <c r="F3353">
        <v>145.32</v>
      </c>
      <c r="G3353">
        <v>-17.7333</v>
      </c>
      <c r="H3353">
        <v>145.5333</v>
      </c>
      <c r="I3353">
        <v>850</v>
      </c>
      <c r="J3353" t="s">
        <v>6</v>
      </c>
      <c r="K3353" s="1">
        <v>32337</v>
      </c>
      <c r="L3353" t="s">
        <v>164</v>
      </c>
      <c r="M3353" t="s">
        <v>51</v>
      </c>
      <c r="N3353" t="s">
        <v>24</v>
      </c>
      <c r="O3353" t="s">
        <v>15</v>
      </c>
      <c r="P3353" t="s">
        <v>26</v>
      </c>
      <c r="Q3353">
        <v>5</v>
      </c>
      <c r="R3353">
        <v>38.92</v>
      </c>
      <c r="S3353">
        <f t="shared" si="172"/>
        <v>71400</v>
      </c>
      <c r="T3353">
        <f t="shared" si="173"/>
        <v>35750</v>
      </c>
      <c r="U3353">
        <f t="shared" si="174"/>
        <v>1.9972027972027973</v>
      </c>
      <c r="V3353">
        <v>404</v>
      </c>
      <c r="W3353">
        <v>325</v>
      </c>
    </row>
    <row r="3354" spans="1:23" hidden="1" x14ac:dyDescent="0.2">
      <c r="A3354">
        <v>61</v>
      </c>
      <c r="B3354" t="s">
        <v>101</v>
      </c>
      <c r="C3354" t="s">
        <v>102</v>
      </c>
      <c r="D3354" s="2" t="s">
        <v>163</v>
      </c>
      <c r="E3354">
        <v>17.440000000000001</v>
      </c>
      <c r="F3354">
        <v>145.32</v>
      </c>
      <c r="G3354">
        <v>-17.7333</v>
      </c>
      <c r="H3354">
        <v>145.5333</v>
      </c>
      <c r="I3354">
        <v>850</v>
      </c>
      <c r="J3354" t="s">
        <v>6</v>
      </c>
      <c r="K3354" s="1">
        <v>32337</v>
      </c>
      <c r="L3354" t="s">
        <v>164</v>
      </c>
      <c r="M3354" t="s">
        <v>51</v>
      </c>
      <c r="N3354" t="s">
        <v>24</v>
      </c>
      <c r="O3354" t="s">
        <v>15</v>
      </c>
      <c r="P3354" t="s">
        <v>26</v>
      </c>
      <c r="Q3354">
        <v>6</v>
      </c>
      <c r="R3354">
        <v>34.92</v>
      </c>
      <c r="S3354">
        <f t="shared" si="172"/>
        <v>71400</v>
      </c>
      <c r="T3354">
        <f t="shared" si="173"/>
        <v>35750</v>
      </c>
      <c r="U3354">
        <f t="shared" si="174"/>
        <v>1.9972027972027973</v>
      </c>
      <c r="V3354">
        <v>404</v>
      </c>
      <c r="W3354">
        <v>325</v>
      </c>
    </row>
    <row r="3355" spans="1:23" hidden="1" x14ac:dyDescent="0.2">
      <c r="A3355">
        <v>61</v>
      </c>
      <c r="B3355" t="s">
        <v>101</v>
      </c>
      <c r="C3355" t="s">
        <v>102</v>
      </c>
      <c r="D3355" s="2" t="s">
        <v>163</v>
      </c>
      <c r="E3355">
        <v>17.440000000000001</v>
      </c>
      <c r="F3355">
        <v>145.32</v>
      </c>
      <c r="G3355">
        <v>-17.7333</v>
      </c>
      <c r="H3355">
        <v>145.5333</v>
      </c>
      <c r="I3355">
        <v>850</v>
      </c>
      <c r="J3355" t="s">
        <v>6</v>
      </c>
      <c r="K3355" s="1">
        <v>32337</v>
      </c>
      <c r="L3355" t="s">
        <v>164</v>
      </c>
      <c r="M3355" t="s">
        <v>51</v>
      </c>
      <c r="N3355" t="s">
        <v>24</v>
      </c>
      <c r="O3355" t="s">
        <v>15</v>
      </c>
      <c r="P3355" t="s">
        <v>26</v>
      </c>
      <c r="Q3355">
        <v>7</v>
      </c>
      <c r="R3355">
        <v>38.479999999999997</v>
      </c>
      <c r="S3355">
        <f t="shared" si="172"/>
        <v>71400</v>
      </c>
      <c r="T3355">
        <f t="shared" si="173"/>
        <v>35750</v>
      </c>
      <c r="U3355">
        <f t="shared" si="174"/>
        <v>1.9972027972027973</v>
      </c>
      <c r="V3355">
        <v>404</v>
      </c>
      <c r="W3355">
        <v>325</v>
      </c>
    </row>
    <row r="3356" spans="1:23" hidden="1" x14ac:dyDescent="0.2">
      <c r="A3356">
        <v>61</v>
      </c>
      <c r="B3356" t="s">
        <v>101</v>
      </c>
      <c r="C3356" t="s">
        <v>102</v>
      </c>
      <c r="D3356" s="2" t="s">
        <v>163</v>
      </c>
      <c r="E3356">
        <v>17.440000000000001</v>
      </c>
      <c r="F3356">
        <v>145.32</v>
      </c>
      <c r="G3356">
        <v>-17.7333</v>
      </c>
      <c r="H3356">
        <v>145.5333</v>
      </c>
      <c r="I3356">
        <v>850</v>
      </c>
      <c r="J3356" t="s">
        <v>6</v>
      </c>
      <c r="K3356" s="1">
        <v>32337</v>
      </c>
      <c r="L3356" t="s">
        <v>164</v>
      </c>
      <c r="M3356" t="s">
        <v>51</v>
      </c>
      <c r="N3356" t="s">
        <v>24</v>
      </c>
      <c r="O3356" t="s">
        <v>15</v>
      </c>
      <c r="P3356" t="s">
        <v>26</v>
      </c>
      <c r="Q3356">
        <v>8</v>
      </c>
      <c r="R3356">
        <v>32.380000000000003</v>
      </c>
      <c r="S3356">
        <f t="shared" si="172"/>
        <v>71400</v>
      </c>
      <c r="T3356">
        <f t="shared" si="173"/>
        <v>35750</v>
      </c>
      <c r="U3356">
        <f t="shared" si="174"/>
        <v>1.9972027972027973</v>
      </c>
      <c r="V3356">
        <v>404</v>
      </c>
      <c r="W3356">
        <v>325</v>
      </c>
    </row>
    <row r="3357" spans="1:23" hidden="1" x14ac:dyDescent="0.2">
      <c r="A3357">
        <v>61</v>
      </c>
      <c r="B3357" t="s">
        <v>101</v>
      </c>
      <c r="C3357" t="s">
        <v>102</v>
      </c>
      <c r="D3357" s="2" t="s">
        <v>163</v>
      </c>
      <c r="E3357">
        <v>17.440000000000001</v>
      </c>
      <c r="F3357">
        <v>145.32</v>
      </c>
      <c r="G3357">
        <v>-17.7333</v>
      </c>
      <c r="H3357">
        <v>145.5333</v>
      </c>
      <c r="I3357">
        <v>850</v>
      </c>
      <c r="J3357" t="s">
        <v>6</v>
      </c>
      <c r="K3357" s="1">
        <v>32337</v>
      </c>
      <c r="L3357" t="s">
        <v>164</v>
      </c>
      <c r="M3357" t="s">
        <v>51</v>
      </c>
      <c r="N3357" t="s">
        <v>24</v>
      </c>
      <c r="O3357" t="s">
        <v>15</v>
      </c>
      <c r="P3357" t="s">
        <v>26</v>
      </c>
      <c r="Q3357">
        <v>9</v>
      </c>
      <c r="R3357">
        <v>36.83</v>
      </c>
      <c r="S3357">
        <f t="shared" si="172"/>
        <v>71400</v>
      </c>
      <c r="T3357">
        <f t="shared" si="173"/>
        <v>35750</v>
      </c>
      <c r="U3357">
        <f t="shared" si="174"/>
        <v>1.9972027972027973</v>
      </c>
      <c r="V3357">
        <v>404</v>
      </c>
      <c r="W3357">
        <v>325</v>
      </c>
    </row>
    <row r="3358" spans="1:23" hidden="1" x14ac:dyDescent="0.2">
      <c r="A3358">
        <v>61</v>
      </c>
      <c r="B3358" t="s">
        <v>101</v>
      </c>
      <c r="C3358" t="s">
        <v>102</v>
      </c>
      <c r="D3358" s="2" t="s">
        <v>163</v>
      </c>
      <c r="E3358">
        <v>17.440000000000001</v>
      </c>
      <c r="F3358">
        <v>145.32</v>
      </c>
      <c r="G3358">
        <v>-17.7333</v>
      </c>
      <c r="H3358">
        <v>145.5333</v>
      </c>
      <c r="I3358">
        <v>850</v>
      </c>
      <c r="J3358" t="s">
        <v>6</v>
      </c>
      <c r="K3358" s="1">
        <v>32337</v>
      </c>
      <c r="L3358" t="s">
        <v>164</v>
      </c>
      <c r="M3358" t="s">
        <v>51</v>
      </c>
      <c r="N3358" t="s">
        <v>24</v>
      </c>
      <c r="O3358" t="s">
        <v>15</v>
      </c>
      <c r="P3358" t="s">
        <v>26</v>
      </c>
      <c r="Q3358">
        <v>10</v>
      </c>
      <c r="R3358">
        <v>39.28</v>
      </c>
      <c r="S3358">
        <f t="shared" si="172"/>
        <v>71400</v>
      </c>
      <c r="T3358">
        <f t="shared" si="173"/>
        <v>35750</v>
      </c>
      <c r="U3358">
        <f t="shared" si="174"/>
        <v>1.9972027972027973</v>
      </c>
      <c r="V3358">
        <v>404</v>
      </c>
      <c r="W3358">
        <v>325</v>
      </c>
    </row>
    <row r="3359" spans="1:23" x14ac:dyDescent="0.2">
      <c r="A3359">
        <v>61</v>
      </c>
      <c r="B3359" t="s">
        <v>101</v>
      </c>
      <c r="C3359" t="s">
        <v>102</v>
      </c>
      <c r="D3359" s="2" t="s">
        <v>163</v>
      </c>
      <c r="E3359">
        <v>17.440000000000001</v>
      </c>
      <c r="F3359">
        <v>145.32</v>
      </c>
      <c r="G3359">
        <v>-17.7333</v>
      </c>
      <c r="H3359">
        <v>145.5333</v>
      </c>
      <c r="I3359">
        <v>850</v>
      </c>
      <c r="J3359" t="s">
        <v>6</v>
      </c>
      <c r="K3359" s="1">
        <v>32337</v>
      </c>
      <c r="L3359" t="s">
        <v>164</v>
      </c>
      <c r="M3359" t="s">
        <v>51</v>
      </c>
      <c r="N3359" t="s">
        <v>24</v>
      </c>
      <c r="O3359" t="s">
        <v>15</v>
      </c>
      <c r="P3359" t="s">
        <v>27</v>
      </c>
      <c r="Q3359">
        <v>1</v>
      </c>
      <c r="R3359">
        <v>30.88</v>
      </c>
      <c r="S3359">
        <f t="shared" si="172"/>
        <v>71400</v>
      </c>
      <c r="T3359">
        <f t="shared" si="173"/>
        <v>35750</v>
      </c>
      <c r="U3359">
        <f t="shared" si="174"/>
        <v>1.9972027972027973</v>
      </c>
      <c r="V3359">
        <v>404</v>
      </c>
      <c r="W3359">
        <v>325</v>
      </c>
    </row>
    <row r="3360" spans="1:23" x14ac:dyDescent="0.2">
      <c r="A3360">
        <v>61</v>
      </c>
      <c r="B3360" t="s">
        <v>101</v>
      </c>
      <c r="C3360" t="s">
        <v>102</v>
      </c>
      <c r="D3360" s="2" t="s">
        <v>163</v>
      </c>
      <c r="E3360">
        <v>17.440000000000001</v>
      </c>
      <c r="F3360">
        <v>145.32</v>
      </c>
      <c r="G3360">
        <v>-17.7333</v>
      </c>
      <c r="H3360">
        <v>145.5333</v>
      </c>
      <c r="I3360">
        <v>850</v>
      </c>
      <c r="J3360" t="s">
        <v>6</v>
      </c>
      <c r="K3360" s="1">
        <v>32337</v>
      </c>
      <c r="L3360" t="s">
        <v>164</v>
      </c>
      <c r="M3360" t="s">
        <v>51</v>
      </c>
      <c r="N3360" t="s">
        <v>24</v>
      </c>
      <c r="O3360" t="s">
        <v>15</v>
      </c>
      <c r="P3360" t="s">
        <v>27</v>
      </c>
      <c r="Q3360">
        <v>2</v>
      </c>
      <c r="R3360">
        <v>27.99</v>
      </c>
      <c r="S3360">
        <f t="shared" si="172"/>
        <v>71400</v>
      </c>
      <c r="T3360">
        <f t="shared" si="173"/>
        <v>35750</v>
      </c>
      <c r="U3360">
        <f t="shared" si="174"/>
        <v>1.9972027972027973</v>
      </c>
      <c r="V3360">
        <v>404</v>
      </c>
      <c r="W3360">
        <v>325</v>
      </c>
    </row>
    <row r="3361" spans="1:23" x14ac:dyDescent="0.2">
      <c r="A3361">
        <v>61</v>
      </c>
      <c r="B3361" t="s">
        <v>101</v>
      </c>
      <c r="C3361" t="s">
        <v>102</v>
      </c>
      <c r="D3361" s="2" t="s">
        <v>163</v>
      </c>
      <c r="E3361">
        <v>17.440000000000001</v>
      </c>
      <c r="F3361">
        <v>145.32</v>
      </c>
      <c r="G3361">
        <v>-17.7333</v>
      </c>
      <c r="H3361">
        <v>145.5333</v>
      </c>
      <c r="I3361">
        <v>850</v>
      </c>
      <c r="J3361" t="s">
        <v>6</v>
      </c>
      <c r="K3361" s="1">
        <v>32337</v>
      </c>
      <c r="L3361" t="s">
        <v>164</v>
      </c>
      <c r="M3361" t="s">
        <v>51</v>
      </c>
      <c r="N3361" t="s">
        <v>24</v>
      </c>
      <c r="O3361" t="s">
        <v>15</v>
      </c>
      <c r="P3361" t="s">
        <v>27</v>
      </c>
      <c r="Q3361">
        <v>3</v>
      </c>
      <c r="R3361">
        <v>27.61</v>
      </c>
      <c r="S3361">
        <f t="shared" si="172"/>
        <v>71400</v>
      </c>
      <c r="T3361">
        <f t="shared" si="173"/>
        <v>35750</v>
      </c>
      <c r="U3361">
        <f t="shared" si="174"/>
        <v>1.9972027972027973</v>
      </c>
      <c r="V3361">
        <v>404</v>
      </c>
      <c r="W3361">
        <v>325</v>
      </c>
    </row>
    <row r="3362" spans="1:23" x14ac:dyDescent="0.2">
      <c r="A3362">
        <v>61</v>
      </c>
      <c r="B3362" t="s">
        <v>101</v>
      </c>
      <c r="C3362" t="s">
        <v>102</v>
      </c>
      <c r="D3362" s="2" t="s">
        <v>163</v>
      </c>
      <c r="E3362">
        <v>17.440000000000001</v>
      </c>
      <c r="F3362">
        <v>145.32</v>
      </c>
      <c r="G3362">
        <v>-17.7333</v>
      </c>
      <c r="H3362">
        <v>145.5333</v>
      </c>
      <c r="I3362">
        <v>850</v>
      </c>
      <c r="J3362" t="s">
        <v>6</v>
      </c>
      <c r="K3362" s="1">
        <v>32337</v>
      </c>
      <c r="L3362" t="s">
        <v>164</v>
      </c>
      <c r="M3362" t="s">
        <v>51</v>
      </c>
      <c r="N3362" t="s">
        <v>24</v>
      </c>
      <c r="O3362" t="s">
        <v>15</v>
      </c>
      <c r="P3362" t="s">
        <v>27</v>
      </c>
      <c r="Q3362">
        <v>4</v>
      </c>
      <c r="R3362">
        <v>32.43</v>
      </c>
      <c r="S3362">
        <f t="shared" si="172"/>
        <v>71400</v>
      </c>
      <c r="T3362">
        <f t="shared" si="173"/>
        <v>35750</v>
      </c>
      <c r="U3362">
        <f t="shared" si="174"/>
        <v>1.9972027972027973</v>
      </c>
      <c r="V3362">
        <v>404</v>
      </c>
      <c r="W3362">
        <v>325</v>
      </c>
    </row>
    <row r="3363" spans="1:23" x14ac:dyDescent="0.2">
      <c r="A3363">
        <v>61</v>
      </c>
      <c r="B3363" t="s">
        <v>101</v>
      </c>
      <c r="C3363" t="s">
        <v>102</v>
      </c>
      <c r="D3363" s="2" t="s">
        <v>163</v>
      </c>
      <c r="E3363">
        <v>17.440000000000001</v>
      </c>
      <c r="F3363">
        <v>145.32</v>
      </c>
      <c r="G3363">
        <v>-17.7333</v>
      </c>
      <c r="H3363">
        <v>145.5333</v>
      </c>
      <c r="I3363">
        <v>850</v>
      </c>
      <c r="J3363" t="s">
        <v>6</v>
      </c>
      <c r="K3363" s="1">
        <v>32337</v>
      </c>
      <c r="L3363" t="s">
        <v>164</v>
      </c>
      <c r="M3363" t="s">
        <v>51</v>
      </c>
      <c r="N3363" t="s">
        <v>24</v>
      </c>
      <c r="O3363" t="s">
        <v>15</v>
      </c>
      <c r="P3363" t="s">
        <v>27</v>
      </c>
      <c r="Q3363">
        <v>5</v>
      </c>
      <c r="R3363">
        <v>29.07</v>
      </c>
      <c r="S3363">
        <f t="shared" si="172"/>
        <v>71400</v>
      </c>
      <c r="T3363">
        <f t="shared" si="173"/>
        <v>35750</v>
      </c>
      <c r="U3363">
        <f t="shared" si="174"/>
        <v>1.9972027972027973</v>
      </c>
      <c r="V3363">
        <v>404</v>
      </c>
      <c r="W3363">
        <v>325</v>
      </c>
    </row>
    <row r="3364" spans="1:23" x14ac:dyDescent="0.2">
      <c r="A3364">
        <v>61</v>
      </c>
      <c r="B3364" t="s">
        <v>101</v>
      </c>
      <c r="C3364" t="s">
        <v>102</v>
      </c>
      <c r="D3364" s="2" t="s">
        <v>163</v>
      </c>
      <c r="E3364">
        <v>17.440000000000001</v>
      </c>
      <c r="F3364">
        <v>145.32</v>
      </c>
      <c r="G3364">
        <v>-17.7333</v>
      </c>
      <c r="H3364">
        <v>145.5333</v>
      </c>
      <c r="I3364">
        <v>850</v>
      </c>
      <c r="J3364" t="s">
        <v>6</v>
      </c>
      <c r="K3364" s="1">
        <v>32337</v>
      </c>
      <c r="L3364" t="s">
        <v>164</v>
      </c>
      <c r="M3364" t="s">
        <v>51</v>
      </c>
      <c r="N3364" t="s">
        <v>24</v>
      </c>
      <c r="O3364" t="s">
        <v>15</v>
      </c>
      <c r="P3364" t="s">
        <v>27</v>
      </c>
      <c r="Q3364">
        <v>6</v>
      </c>
      <c r="R3364">
        <v>31.13</v>
      </c>
      <c r="S3364">
        <f t="shared" si="172"/>
        <v>71400</v>
      </c>
      <c r="T3364">
        <f t="shared" si="173"/>
        <v>35750</v>
      </c>
      <c r="U3364">
        <f t="shared" si="174"/>
        <v>1.9972027972027973</v>
      </c>
      <c r="V3364">
        <v>404</v>
      </c>
      <c r="W3364">
        <v>325</v>
      </c>
    </row>
    <row r="3365" spans="1:23" x14ac:dyDescent="0.2">
      <c r="A3365">
        <v>61</v>
      </c>
      <c r="B3365" t="s">
        <v>101</v>
      </c>
      <c r="C3365" t="s">
        <v>102</v>
      </c>
      <c r="D3365" s="2" t="s">
        <v>163</v>
      </c>
      <c r="E3365">
        <v>17.440000000000001</v>
      </c>
      <c r="F3365">
        <v>145.32</v>
      </c>
      <c r="G3365">
        <v>-17.7333</v>
      </c>
      <c r="H3365">
        <v>145.5333</v>
      </c>
      <c r="I3365">
        <v>850</v>
      </c>
      <c r="J3365" t="s">
        <v>6</v>
      </c>
      <c r="K3365" s="1">
        <v>32337</v>
      </c>
      <c r="L3365" t="s">
        <v>164</v>
      </c>
      <c r="M3365" t="s">
        <v>51</v>
      </c>
      <c r="N3365" t="s">
        <v>24</v>
      </c>
      <c r="O3365" t="s">
        <v>15</v>
      </c>
      <c r="P3365" t="s">
        <v>27</v>
      </c>
      <c r="Q3365">
        <v>7</v>
      </c>
      <c r="R3365">
        <v>31.94</v>
      </c>
      <c r="S3365">
        <f t="shared" si="172"/>
        <v>71400</v>
      </c>
      <c r="T3365">
        <f t="shared" si="173"/>
        <v>35750</v>
      </c>
      <c r="U3365">
        <f t="shared" si="174"/>
        <v>1.9972027972027973</v>
      </c>
      <c r="V3365">
        <v>404</v>
      </c>
      <c r="W3365">
        <v>325</v>
      </c>
    </row>
    <row r="3366" spans="1:23" x14ac:dyDescent="0.2">
      <c r="A3366">
        <v>61</v>
      </c>
      <c r="B3366" t="s">
        <v>101</v>
      </c>
      <c r="C3366" t="s">
        <v>102</v>
      </c>
      <c r="D3366" s="2" t="s">
        <v>163</v>
      </c>
      <c r="E3366">
        <v>17.440000000000001</v>
      </c>
      <c r="F3366">
        <v>145.32</v>
      </c>
      <c r="G3366">
        <v>-17.7333</v>
      </c>
      <c r="H3366">
        <v>145.5333</v>
      </c>
      <c r="I3366">
        <v>850</v>
      </c>
      <c r="J3366" t="s">
        <v>6</v>
      </c>
      <c r="K3366" s="1">
        <v>32337</v>
      </c>
      <c r="L3366" t="s">
        <v>164</v>
      </c>
      <c r="M3366" t="s">
        <v>51</v>
      </c>
      <c r="N3366" t="s">
        <v>24</v>
      </c>
      <c r="O3366" t="s">
        <v>15</v>
      </c>
      <c r="P3366" t="s">
        <v>27</v>
      </c>
      <c r="Q3366">
        <v>8</v>
      </c>
      <c r="R3366">
        <v>29.31</v>
      </c>
      <c r="S3366">
        <f t="shared" si="172"/>
        <v>71400</v>
      </c>
      <c r="T3366">
        <f t="shared" si="173"/>
        <v>35750</v>
      </c>
      <c r="U3366">
        <f t="shared" si="174"/>
        <v>1.9972027972027973</v>
      </c>
      <c r="V3366">
        <v>404</v>
      </c>
      <c r="W3366">
        <v>325</v>
      </c>
    </row>
    <row r="3367" spans="1:23" x14ac:dyDescent="0.2">
      <c r="A3367">
        <v>61</v>
      </c>
      <c r="B3367" t="s">
        <v>101</v>
      </c>
      <c r="C3367" t="s">
        <v>102</v>
      </c>
      <c r="D3367" s="2" t="s">
        <v>163</v>
      </c>
      <c r="E3367">
        <v>17.440000000000001</v>
      </c>
      <c r="F3367">
        <v>145.32</v>
      </c>
      <c r="G3367">
        <v>-17.7333</v>
      </c>
      <c r="H3367">
        <v>145.5333</v>
      </c>
      <c r="I3367">
        <v>850</v>
      </c>
      <c r="J3367" t="s">
        <v>6</v>
      </c>
      <c r="K3367" s="1">
        <v>32337</v>
      </c>
      <c r="L3367" t="s">
        <v>164</v>
      </c>
      <c r="M3367" t="s">
        <v>51</v>
      </c>
      <c r="N3367" t="s">
        <v>24</v>
      </c>
      <c r="O3367" t="s">
        <v>15</v>
      </c>
      <c r="P3367" t="s">
        <v>27</v>
      </c>
      <c r="Q3367">
        <v>9</v>
      </c>
      <c r="R3367">
        <v>32.159999999999997</v>
      </c>
      <c r="S3367">
        <f t="shared" si="172"/>
        <v>71400</v>
      </c>
      <c r="T3367">
        <f t="shared" si="173"/>
        <v>35750</v>
      </c>
      <c r="U3367">
        <f t="shared" si="174"/>
        <v>1.9972027972027973</v>
      </c>
      <c r="V3367">
        <v>404</v>
      </c>
      <c r="W3367">
        <v>325</v>
      </c>
    </row>
    <row r="3368" spans="1:23" x14ac:dyDescent="0.2">
      <c r="A3368">
        <v>61</v>
      </c>
      <c r="B3368" t="s">
        <v>101</v>
      </c>
      <c r="C3368" t="s">
        <v>102</v>
      </c>
      <c r="D3368" s="2" t="s">
        <v>163</v>
      </c>
      <c r="E3368">
        <v>17.440000000000001</v>
      </c>
      <c r="F3368">
        <v>145.32</v>
      </c>
      <c r="G3368">
        <v>-17.7333</v>
      </c>
      <c r="H3368">
        <v>145.5333</v>
      </c>
      <c r="I3368">
        <v>850</v>
      </c>
      <c r="J3368" t="s">
        <v>6</v>
      </c>
      <c r="K3368" s="1">
        <v>32337</v>
      </c>
      <c r="L3368" t="s">
        <v>164</v>
      </c>
      <c r="M3368" t="s">
        <v>51</v>
      </c>
      <c r="N3368" t="s">
        <v>24</v>
      </c>
      <c r="O3368" t="s">
        <v>15</v>
      </c>
      <c r="P3368" t="s">
        <v>27</v>
      </c>
      <c r="Q3368">
        <v>10</v>
      </c>
      <c r="R3368">
        <v>30.31</v>
      </c>
      <c r="S3368">
        <f t="shared" si="172"/>
        <v>71400</v>
      </c>
      <c r="T3368">
        <f t="shared" si="173"/>
        <v>35750</v>
      </c>
      <c r="U3368">
        <f t="shared" si="174"/>
        <v>1.9972027972027973</v>
      </c>
      <c r="V3368">
        <v>404</v>
      </c>
      <c r="W3368">
        <v>325</v>
      </c>
    </row>
    <row r="3369" spans="1:23" x14ac:dyDescent="0.2">
      <c r="A3369">
        <v>61</v>
      </c>
      <c r="B3369" t="s">
        <v>101</v>
      </c>
      <c r="C3369" t="s">
        <v>102</v>
      </c>
      <c r="D3369" s="2" t="s">
        <v>163</v>
      </c>
      <c r="E3369">
        <v>17.440000000000001</v>
      </c>
      <c r="F3369">
        <v>145.32</v>
      </c>
      <c r="G3369">
        <v>-17.7333</v>
      </c>
      <c r="H3369">
        <v>145.5333</v>
      </c>
      <c r="I3369">
        <v>850</v>
      </c>
      <c r="J3369" t="s">
        <v>6</v>
      </c>
      <c r="K3369" s="1">
        <v>32337</v>
      </c>
      <c r="L3369" t="s">
        <v>164</v>
      </c>
      <c r="M3369" t="s">
        <v>51</v>
      </c>
      <c r="N3369" t="s">
        <v>24</v>
      </c>
      <c r="O3369" t="s">
        <v>18</v>
      </c>
      <c r="P3369" t="s">
        <v>27</v>
      </c>
      <c r="Q3369">
        <v>1</v>
      </c>
      <c r="R3369">
        <v>14.22</v>
      </c>
      <c r="S3369">
        <f t="shared" si="172"/>
        <v>71400</v>
      </c>
      <c r="T3369">
        <f t="shared" si="173"/>
        <v>35750</v>
      </c>
      <c r="U3369">
        <f t="shared" si="174"/>
        <v>1.9972027972027973</v>
      </c>
      <c r="V3369">
        <v>404</v>
      </c>
      <c r="W3369">
        <v>325</v>
      </c>
    </row>
    <row r="3370" spans="1:23" x14ac:dyDescent="0.2">
      <c r="A3370">
        <v>61</v>
      </c>
      <c r="B3370" t="s">
        <v>101</v>
      </c>
      <c r="C3370" t="s">
        <v>102</v>
      </c>
      <c r="D3370" s="2" t="s">
        <v>163</v>
      </c>
      <c r="E3370">
        <v>17.440000000000001</v>
      </c>
      <c r="F3370">
        <v>145.32</v>
      </c>
      <c r="G3370">
        <v>-17.7333</v>
      </c>
      <c r="H3370">
        <v>145.5333</v>
      </c>
      <c r="I3370">
        <v>850</v>
      </c>
      <c r="J3370" t="s">
        <v>6</v>
      </c>
      <c r="K3370" s="1">
        <v>32337</v>
      </c>
      <c r="L3370" t="s">
        <v>164</v>
      </c>
      <c r="M3370" t="s">
        <v>51</v>
      </c>
      <c r="N3370" t="s">
        <v>24</v>
      </c>
      <c r="O3370" t="s">
        <v>18</v>
      </c>
      <c r="P3370" t="s">
        <v>27</v>
      </c>
      <c r="Q3370">
        <v>2</v>
      </c>
      <c r="R3370">
        <v>11.96</v>
      </c>
      <c r="S3370">
        <f t="shared" si="172"/>
        <v>71400</v>
      </c>
      <c r="T3370">
        <f t="shared" si="173"/>
        <v>35750</v>
      </c>
      <c r="U3370">
        <f t="shared" si="174"/>
        <v>1.9972027972027973</v>
      </c>
      <c r="V3370">
        <v>404</v>
      </c>
      <c r="W3370">
        <v>325</v>
      </c>
    </row>
    <row r="3371" spans="1:23" x14ac:dyDescent="0.2">
      <c r="A3371">
        <v>61</v>
      </c>
      <c r="B3371" t="s">
        <v>101</v>
      </c>
      <c r="C3371" t="s">
        <v>102</v>
      </c>
      <c r="D3371" s="2" t="s">
        <v>163</v>
      </c>
      <c r="E3371">
        <v>17.440000000000001</v>
      </c>
      <c r="F3371">
        <v>145.32</v>
      </c>
      <c r="G3371">
        <v>-17.7333</v>
      </c>
      <c r="H3371">
        <v>145.5333</v>
      </c>
      <c r="I3371">
        <v>850</v>
      </c>
      <c r="J3371" t="s">
        <v>6</v>
      </c>
      <c r="K3371" s="1">
        <v>32337</v>
      </c>
      <c r="L3371" t="s">
        <v>164</v>
      </c>
      <c r="M3371" t="s">
        <v>51</v>
      </c>
      <c r="N3371" t="s">
        <v>24</v>
      </c>
      <c r="O3371" t="s">
        <v>18</v>
      </c>
      <c r="P3371" t="s">
        <v>27</v>
      </c>
      <c r="Q3371">
        <v>3</v>
      </c>
      <c r="R3371">
        <v>13.64</v>
      </c>
      <c r="S3371">
        <f t="shared" si="172"/>
        <v>71400</v>
      </c>
      <c r="T3371">
        <f t="shared" si="173"/>
        <v>35750</v>
      </c>
      <c r="U3371">
        <f t="shared" si="174"/>
        <v>1.9972027972027973</v>
      </c>
      <c r="V3371">
        <v>404</v>
      </c>
      <c r="W3371">
        <v>325</v>
      </c>
    </row>
    <row r="3372" spans="1:23" x14ac:dyDescent="0.2">
      <c r="A3372">
        <v>61</v>
      </c>
      <c r="B3372" t="s">
        <v>101</v>
      </c>
      <c r="C3372" t="s">
        <v>102</v>
      </c>
      <c r="D3372" s="2" t="s">
        <v>163</v>
      </c>
      <c r="E3372">
        <v>17.440000000000001</v>
      </c>
      <c r="F3372">
        <v>145.32</v>
      </c>
      <c r="G3372">
        <v>-17.7333</v>
      </c>
      <c r="H3372">
        <v>145.5333</v>
      </c>
      <c r="I3372">
        <v>850</v>
      </c>
      <c r="J3372" t="s">
        <v>6</v>
      </c>
      <c r="K3372" s="1">
        <v>32337</v>
      </c>
      <c r="L3372" t="s">
        <v>164</v>
      </c>
      <c r="M3372" t="s">
        <v>51</v>
      </c>
      <c r="N3372" t="s">
        <v>24</v>
      </c>
      <c r="O3372" t="s">
        <v>18</v>
      </c>
      <c r="P3372" t="s">
        <v>27</v>
      </c>
      <c r="Q3372">
        <v>4</v>
      </c>
      <c r="R3372">
        <v>12.45</v>
      </c>
      <c r="S3372">
        <f t="shared" si="172"/>
        <v>71400</v>
      </c>
      <c r="T3372">
        <f t="shared" si="173"/>
        <v>35750</v>
      </c>
      <c r="U3372">
        <f t="shared" si="174"/>
        <v>1.9972027972027973</v>
      </c>
      <c r="V3372">
        <v>404</v>
      </c>
      <c r="W3372">
        <v>325</v>
      </c>
    </row>
    <row r="3373" spans="1:23" x14ac:dyDescent="0.2">
      <c r="A3373">
        <v>61</v>
      </c>
      <c r="B3373" t="s">
        <v>101</v>
      </c>
      <c r="C3373" t="s">
        <v>102</v>
      </c>
      <c r="D3373" s="2" t="s">
        <v>163</v>
      </c>
      <c r="E3373">
        <v>17.440000000000001</v>
      </c>
      <c r="F3373">
        <v>145.32</v>
      </c>
      <c r="G3373">
        <v>-17.7333</v>
      </c>
      <c r="H3373">
        <v>145.5333</v>
      </c>
      <c r="I3373">
        <v>850</v>
      </c>
      <c r="J3373" t="s">
        <v>6</v>
      </c>
      <c r="K3373" s="1">
        <v>32337</v>
      </c>
      <c r="L3373" t="s">
        <v>164</v>
      </c>
      <c r="M3373" t="s">
        <v>51</v>
      </c>
      <c r="N3373" t="s">
        <v>24</v>
      </c>
      <c r="O3373" t="s">
        <v>18</v>
      </c>
      <c r="P3373" t="s">
        <v>27</v>
      </c>
      <c r="Q3373">
        <v>5</v>
      </c>
      <c r="R3373">
        <v>15.23</v>
      </c>
      <c r="S3373">
        <f t="shared" si="172"/>
        <v>71400</v>
      </c>
      <c r="T3373">
        <f t="shared" si="173"/>
        <v>35750</v>
      </c>
      <c r="U3373">
        <f t="shared" si="174"/>
        <v>1.9972027972027973</v>
      </c>
      <c r="V3373">
        <v>404</v>
      </c>
      <c r="W3373">
        <v>325</v>
      </c>
    </row>
    <row r="3374" spans="1:23" x14ac:dyDescent="0.2">
      <c r="A3374">
        <v>61</v>
      </c>
      <c r="B3374" t="s">
        <v>101</v>
      </c>
      <c r="C3374" t="s">
        <v>102</v>
      </c>
      <c r="D3374" s="2" t="s">
        <v>163</v>
      </c>
      <c r="E3374">
        <v>17.440000000000001</v>
      </c>
      <c r="F3374">
        <v>145.32</v>
      </c>
      <c r="G3374">
        <v>-17.7333</v>
      </c>
      <c r="H3374">
        <v>145.5333</v>
      </c>
      <c r="I3374">
        <v>850</v>
      </c>
      <c r="J3374" t="s">
        <v>6</v>
      </c>
      <c r="K3374" s="1">
        <v>32337</v>
      </c>
      <c r="L3374" t="s">
        <v>164</v>
      </c>
      <c r="M3374" t="s">
        <v>51</v>
      </c>
      <c r="N3374" t="s">
        <v>24</v>
      </c>
      <c r="O3374" t="s">
        <v>18</v>
      </c>
      <c r="P3374" t="s">
        <v>27</v>
      </c>
      <c r="Q3374">
        <v>6</v>
      </c>
      <c r="R3374">
        <v>12.05</v>
      </c>
      <c r="S3374">
        <f t="shared" si="172"/>
        <v>71400</v>
      </c>
      <c r="T3374">
        <f t="shared" si="173"/>
        <v>35750</v>
      </c>
      <c r="U3374">
        <f t="shared" si="174"/>
        <v>1.9972027972027973</v>
      </c>
      <c r="V3374">
        <v>404</v>
      </c>
      <c r="W3374">
        <v>325</v>
      </c>
    </row>
    <row r="3375" spans="1:23" x14ac:dyDescent="0.2">
      <c r="A3375">
        <v>61</v>
      </c>
      <c r="B3375" t="s">
        <v>101</v>
      </c>
      <c r="C3375" t="s">
        <v>102</v>
      </c>
      <c r="D3375" s="2" t="s">
        <v>163</v>
      </c>
      <c r="E3375">
        <v>17.440000000000001</v>
      </c>
      <c r="F3375">
        <v>145.32</v>
      </c>
      <c r="G3375">
        <v>-17.7333</v>
      </c>
      <c r="H3375">
        <v>145.5333</v>
      </c>
      <c r="I3375">
        <v>850</v>
      </c>
      <c r="J3375" t="s">
        <v>6</v>
      </c>
      <c r="K3375" s="1">
        <v>32337</v>
      </c>
      <c r="L3375" t="s">
        <v>164</v>
      </c>
      <c r="M3375" t="s">
        <v>51</v>
      </c>
      <c r="N3375" t="s">
        <v>24</v>
      </c>
      <c r="O3375" t="s">
        <v>18</v>
      </c>
      <c r="P3375" t="s">
        <v>27</v>
      </c>
      <c r="Q3375">
        <v>7</v>
      </c>
      <c r="R3375">
        <v>9.44</v>
      </c>
      <c r="S3375">
        <f t="shared" si="172"/>
        <v>71400</v>
      </c>
      <c r="T3375">
        <f t="shared" si="173"/>
        <v>35750</v>
      </c>
      <c r="U3375">
        <f t="shared" si="174"/>
        <v>1.9972027972027973</v>
      </c>
      <c r="V3375">
        <v>404</v>
      </c>
      <c r="W3375">
        <v>325</v>
      </c>
    </row>
    <row r="3376" spans="1:23" x14ac:dyDescent="0.2">
      <c r="A3376">
        <v>61</v>
      </c>
      <c r="B3376" t="s">
        <v>101</v>
      </c>
      <c r="C3376" t="s">
        <v>102</v>
      </c>
      <c r="D3376" s="2" t="s">
        <v>163</v>
      </c>
      <c r="E3376">
        <v>17.440000000000001</v>
      </c>
      <c r="F3376">
        <v>145.32</v>
      </c>
      <c r="G3376">
        <v>-17.7333</v>
      </c>
      <c r="H3376">
        <v>145.5333</v>
      </c>
      <c r="I3376">
        <v>850</v>
      </c>
      <c r="J3376" t="s">
        <v>6</v>
      </c>
      <c r="K3376" s="1">
        <v>32337</v>
      </c>
      <c r="L3376" t="s">
        <v>164</v>
      </c>
      <c r="M3376" t="s">
        <v>51</v>
      </c>
      <c r="N3376" t="s">
        <v>24</v>
      </c>
      <c r="O3376" t="s">
        <v>18</v>
      </c>
      <c r="P3376" t="s">
        <v>27</v>
      </c>
      <c r="Q3376">
        <v>8</v>
      </c>
      <c r="R3376">
        <v>12.2</v>
      </c>
      <c r="S3376">
        <f t="shared" si="172"/>
        <v>71400</v>
      </c>
      <c r="T3376">
        <f t="shared" si="173"/>
        <v>35750</v>
      </c>
      <c r="U3376">
        <f t="shared" si="174"/>
        <v>1.9972027972027973</v>
      </c>
      <c r="V3376">
        <v>404</v>
      </c>
      <c r="W3376">
        <v>325</v>
      </c>
    </row>
    <row r="3377" spans="1:23" x14ac:dyDescent="0.2">
      <c r="A3377">
        <v>61</v>
      </c>
      <c r="B3377" t="s">
        <v>101</v>
      </c>
      <c r="C3377" t="s">
        <v>102</v>
      </c>
      <c r="D3377" s="2" t="s">
        <v>163</v>
      </c>
      <c r="E3377">
        <v>17.440000000000001</v>
      </c>
      <c r="F3377">
        <v>145.32</v>
      </c>
      <c r="G3377">
        <v>-17.7333</v>
      </c>
      <c r="H3377">
        <v>145.5333</v>
      </c>
      <c r="I3377">
        <v>850</v>
      </c>
      <c r="J3377" t="s">
        <v>6</v>
      </c>
      <c r="K3377" s="1">
        <v>32337</v>
      </c>
      <c r="L3377" t="s">
        <v>164</v>
      </c>
      <c r="M3377" t="s">
        <v>51</v>
      </c>
      <c r="N3377" t="s">
        <v>24</v>
      </c>
      <c r="O3377" t="s">
        <v>18</v>
      </c>
      <c r="P3377" t="s">
        <v>27</v>
      </c>
      <c r="Q3377">
        <v>9</v>
      </c>
      <c r="R3377">
        <v>12.75</v>
      </c>
      <c r="S3377">
        <f t="shared" si="172"/>
        <v>71400</v>
      </c>
      <c r="T3377">
        <f t="shared" si="173"/>
        <v>35750</v>
      </c>
      <c r="U3377">
        <f t="shared" si="174"/>
        <v>1.9972027972027973</v>
      </c>
      <c r="V3377">
        <v>404</v>
      </c>
      <c r="W3377">
        <v>325</v>
      </c>
    </row>
    <row r="3378" spans="1:23" x14ac:dyDescent="0.2">
      <c r="A3378">
        <v>61</v>
      </c>
      <c r="B3378" t="s">
        <v>101</v>
      </c>
      <c r="C3378" t="s">
        <v>102</v>
      </c>
      <c r="D3378" s="2" t="s">
        <v>163</v>
      </c>
      <c r="E3378">
        <v>17.440000000000001</v>
      </c>
      <c r="F3378">
        <v>145.32</v>
      </c>
      <c r="G3378">
        <v>-17.7333</v>
      </c>
      <c r="H3378">
        <v>145.5333</v>
      </c>
      <c r="I3378">
        <v>850</v>
      </c>
      <c r="J3378" t="s">
        <v>6</v>
      </c>
      <c r="K3378" s="1">
        <v>32337</v>
      </c>
      <c r="L3378" t="s">
        <v>164</v>
      </c>
      <c r="M3378" t="s">
        <v>51</v>
      </c>
      <c r="N3378" t="s">
        <v>24</v>
      </c>
      <c r="O3378" t="s">
        <v>18</v>
      </c>
      <c r="P3378" t="s">
        <v>27</v>
      </c>
      <c r="Q3378">
        <v>10</v>
      </c>
      <c r="R3378">
        <v>11.12</v>
      </c>
      <c r="S3378">
        <f t="shared" si="172"/>
        <v>71400</v>
      </c>
      <c r="T3378">
        <f t="shared" si="173"/>
        <v>35750</v>
      </c>
      <c r="U3378">
        <f t="shared" si="174"/>
        <v>1.9972027972027973</v>
      </c>
      <c r="V3378">
        <v>404</v>
      </c>
      <c r="W3378">
        <v>325</v>
      </c>
    </row>
    <row r="3379" spans="1:23" hidden="1" x14ac:dyDescent="0.2">
      <c r="A3379">
        <v>62</v>
      </c>
      <c r="B3379" t="s">
        <v>101</v>
      </c>
      <c r="C3379" t="s">
        <v>102</v>
      </c>
      <c r="D3379" s="2" t="s">
        <v>63</v>
      </c>
      <c r="E3379">
        <v>17.3</v>
      </c>
      <c r="F3379">
        <v>145.27000000000001</v>
      </c>
      <c r="G3379">
        <v>-17.05</v>
      </c>
      <c r="H3379">
        <v>145.44999999999999</v>
      </c>
      <c r="I3379">
        <v>459</v>
      </c>
      <c r="J3379" t="s">
        <v>6</v>
      </c>
      <c r="K3379" s="1">
        <v>20683</v>
      </c>
      <c r="L3379" t="s">
        <v>165</v>
      </c>
      <c r="M3379" t="s">
        <v>90</v>
      </c>
      <c r="N3379" t="s">
        <v>14</v>
      </c>
      <c r="O3379" t="s">
        <v>15</v>
      </c>
      <c r="P3379" t="s">
        <v>27</v>
      </c>
      <c r="Q3379">
        <v>1</v>
      </c>
      <c r="R3379">
        <v>18.600000000000001</v>
      </c>
      <c r="S3379">
        <f>(97+100)*330</f>
        <v>65010</v>
      </c>
      <c r="T3379">
        <f>242*97</f>
        <v>23474</v>
      </c>
      <c r="U3379">
        <f t="shared" si="174"/>
        <v>2.7694470477975632</v>
      </c>
      <c r="V3379">
        <v>331</v>
      </c>
      <c r="W3379">
        <f>334</f>
        <v>334</v>
      </c>
    </row>
    <row r="3380" spans="1:23" hidden="1" x14ac:dyDescent="0.2">
      <c r="A3380">
        <v>62</v>
      </c>
      <c r="B3380" t="s">
        <v>101</v>
      </c>
      <c r="C3380" t="s">
        <v>102</v>
      </c>
      <c r="D3380" s="2" t="s">
        <v>63</v>
      </c>
      <c r="E3380">
        <v>17.3</v>
      </c>
      <c r="F3380">
        <v>145.27000000000001</v>
      </c>
      <c r="G3380">
        <v>-17.05</v>
      </c>
      <c r="H3380">
        <v>145.44999999999999</v>
      </c>
      <c r="I3380">
        <v>459</v>
      </c>
      <c r="J3380" t="s">
        <v>6</v>
      </c>
      <c r="K3380" s="1">
        <v>20683</v>
      </c>
      <c r="L3380" t="s">
        <v>165</v>
      </c>
      <c r="M3380" t="s">
        <v>90</v>
      </c>
      <c r="N3380" t="s">
        <v>14</v>
      </c>
      <c r="O3380" t="s">
        <v>15</v>
      </c>
      <c r="P3380" t="s">
        <v>27</v>
      </c>
      <c r="Q3380">
        <v>2</v>
      </c>
      <c r="R3380">
        <v>20.03</v>
      </c>
      <c r="S3380">
        <f t="shared" ref="S3380:S3432" si="175">(97+100)*330</f>
        <v>65010</v>
      </c>
      <c r="T3380">
        <f t="shared" ref="T3380:T3432" si="176">242*97</f>
        <v>23474</v>
      </c>
      <c r="U3380">
        <f t="shared" ref="U3380:U3433" si="177">S3380/T3380</f>
        <v>2.7694470477975632</v>
      </c>
      <c r="V3380">
        <v>331</v>
      </c>
      <c r="W3380">
        <f>334</f>
        <v>334</v>
      </c>
    </row>
    <row r="3381" spans="1:23" hidden="1" x14ac:dyDescent="0.2">
      <c r="A3381">
        <v>62</v>
      </c>
      <c r="B3381" t="s">
        <v>101</v>
      </c>
      <c r="C3381" t="s">
        <v>102</v>
      </c>
      <c r="D3381" s="2" t="s">
        <v>63</v>
      </c>
      <c r="E3381">
        <v>17.3</v>
      </c>
      <c r="F3381">
        <v>145.27000000000001</v>
      </c>
      <c r="G3381">
        <v>-17.05</v>
      </c>
      <c r="H3381">
        <v>145.44999999999999</v>
      </c>
      <c r="I3381">
        <v>459</v>
      </c>
      <c r="J3381" t="s">
        <v>6</v>
      </c>
      <c r="K3381" s="1">
        <v>20683</v>
      </c>
      <c r="L3381" t="s">
        <v>165</v>
      </c>
      <c r="M3381" t="s">
        <v>90</v>
      </c>
      <c r="N3381" t="s">
        <v>14</v>
      </c>
      <c r="O3381" t="s">
        <v>15</v>
      </c>
      <c r="P3381" t="s">
        <v>27</v>
      </c>
      <c r="Q3381">
        <v>3</v>
      </c>
      <c r="R3381">
        <v>19.47</v>
      </c>
      <c r="S3381">
        <f t="shared" si="175"/>
        <v>65010</v>
      </c>
      <c r="T3381">
        <f t="shared" si="176"/>
        <v>23474</v>
      </c>
      <c r="U3381">
        <f t="shared" si="177"/>
        <v>2.7694470477975632</v>
      </c>
      <c r="V3381">
        <v>331</v>
      </c>
      <c r="W3381">
        <f>334</f>
        <v>334</v>
      </c>
    </row>
    <row r="3382" spans="1:23" hidden="1" x14ac:dyDescent="0.2">
      <c r="A3382">
        <v>62</v>
      </c>
      <c r="B3382" t="s">
        <v>101</v>
      </c>
      <c r="C3382" t="s">
        <v>102</v>
      </c>
      <c r="D3382" s="2" t="s">
        <v>63</v>
      </c>
      <c r="E3382">
        <v>17.3</v>
      </c>
      <c r="F3382">
        <v>145.27000000000001</v>
      </c>
      <c r="G3382">
        <v>-17.05</v>
      </c>
      <c r="H3382">
        <v>145.44999999999999</v>
      </c>
      <c r="I3382">
        <v>459</v>
      </c>
      <c r="J3382" t="s">
        <v>6</v>
      </c>
      <c r="K3382" s="1">
        <v>20683</v>
      </c>
      <c r="L3382" t="s">
        <v>165</v>
      </c>
      <c r="M3382" t="s">
        <v>90</v>
      </c>
      <c r="N3382" t="s">
        <v>14</v>
      </c>
      <c r="O3382" t="s">
        <v>15</v>
      </c>
      <c r="P3382" t="s">
        <v>27</v>
      </c>
      <c r="Q3382">
        <v>4</v>
      </c>
      <c r="R3382">
        <v>21.49</v>
      </c>
      <c r="S3382">
        <f t="shared" si="175"/>
        <v>65010</v>
      </c>
      <c r="T3382">
        <f t="shared" si="176"/>
        <v>23474</v>
      </c>
      <c r="U3382">
        <f t="shared" si="177"/>
        <v>2.7694470477975632</v>
      </c>
      <c r="V3382">
        <v>331</v>
      </c>
      <c r="W3382">
        <f>334</f>
        <v>334</v>
      </c>
    </row>
    <row r="3383" spans="1:23" hidden="1" x14ac:dyDescent="0.2">
      <c r="A3383">
        <v>62</v>
      </c>
      <c r="B3383" t="s">
        <v>101</v>
      </c>
      <c r="C3383" t="s">
        <v>102</v>
      </c>
      <c r="D3383" s="2" t="s">
        <v>63</v>
      </c>
      <c r="E3383">
        <v>17.3</v>
      </c>
      <c r="F3383">
        <v>145.27000000000001</v>
      </c>
      <c r="G3383">
        <v>-17.05</v>
      </c>
      <c r="H3383">
        <v>145.44999999999999</v>
      </c>
      <c r="I3383">
        <v>459</v>
      </c>
      <c r="J3383" t="s">
        <v>6</v>
      </c>
      <c r="K3383" s="1">
        <v>20683</v>
      </c>
      <c r="L3383" t="s">
        <v>165</v>
      </c>
      <c r="M3383" t="s">
        <v>90</v>
      </c>
      <c r="N3383" t="s">
        <v>14</v>
      </c>
      <c r="O3383" t="s">
        <v>15</v>
      </c>
      <c r="P3383" t="s">
        <v>27</v>
      </c>
      <c r="Q3383">
        <v>5</v>
      </c>
      <c r="R3383">
        <v>21.66</v>
      </c>
      <c r="S3383">
        <f t="shared" si="175"/>
        <v>65010</v>
      </c>
      <c r="T3383">
        <f t="shared" si="176"/>
        <v>23474</v>
      </c>
      <c r="U3383">
        <f t="shared" si="177"/>
        <v>2.7694470477975632</v>
      </c>
      <c r="V3383">
        <v>331</v>
      </c>
      <c r="W3383">
        <f>334</f>
        <v>334</v>
      </c>
    </row>
    <row r="3384" spans="1:23" hidden="1" x14ac:dyDescent="0.2">
      <c r="A3384">
        <v>62</v>
      </c>
      <c r="B3384" t="s">
        <v>101</v>
      </c>
      <c r="C3384" t="s">
        <v>102</v>
      </c>
      <c r="D3384" s="2" t="s">
        <v>63</v>
      </c>
      <c r="E3384">
        <v>17.3</v>
      </c>
      <c r="F3384">
        <v>145.27000000000001</v>
      </c>
      <c r="G3384">
        <v>-17.05</v>
      </c>
      <c r="H3384">
        <v>145.44999999999999</v>
      </c>
      <c r="I3384">
        <v>459</v>
      </c>
      <c r="J3384" t="s">
        <v>6</v>
      </c>
      <c r="K3384" s="1">
        <v>20683</v>
      </c>
      <c r="L3384" t="s">
        <v>165</v>
      </c>
      <c r="M3384" t="s">
        <v>90</v>
      </c>
      <c r="N3384" t="s">
        <v>14</v>
      </c>
      <c r="O3384" t="s">
        <v>15</v>
      </c>
      <c r="P3384" t="s">
        <v>27</v>
      </c>
      <c r="Q3384">
        <v>6</v>
      </c>
      <c r="R3384">
        <v>17.84</v>
      </c>
      <c r="S3384">
        <f t="shared" si="175"/>
        <v>65010</v>
      </c>
      <c r="T3384">
        <f t="shared" si="176"/>
        <v>23474</v>
      </c>
      <c r="U3384">
        <f t="shared" si="177"/>
        <v>2.7694470477975632</v>
      </c>
      <c r="V3384">
        <v>331</v>
      </c>
      <c r="W3384">
        <f>334</f>
        <v>334</v>
      </c>
    </row>
    <row r="3385" spans="1:23" hidden="1" x14ac:dyDescent="0.2">
      <c r="A3385">
        <v>62</v>
      </c>
      <c r="B3385" t="s">
        <v>101</v>
      </c>
      <c r="C3385" t="s">
        <v>102</v>
      </c>
      <c r="D3385" s="2" t="s">
        <v>63</v>
      </c>
      <c r="E3385">
        <v>17.3</v>
      </c>
      <c r="F3385">
        <v>145.27000000000001</v>
      </c>
      <c r="G3385">
        <v>-17.05</v>
      </c>
      <c r="H3385">
        <v>145.44999999999999</v>
      </c>
      <c r="I3385">
        <v>459</v>
      </c>
      <c r="J3385" t="s">
        <v>6</v>
      </c>
      <c r="K3385" s="1">
        <v>20683</v>
      </c>
      <c r="L3385" t="s">
        <v>165</v>
      </c>
      <c r="M3385" t="s">
        <v>90</v>
      </c>
      <c r="N3385" t="s">
        <v>14</v>
      </c>
      <c r="O3385" t="s">
        <v>16</v>
      </c>
      <c r="P3385" t="s">
        <v>27</v>
      </c>
      <c r="Q3385">
        <v>1</v>
      </c>
      <c r="R3385">
        <v>21.2</v>
      </c>
      <c r="S3385">
        <f t="shared" si="175"/>
        <v>65010</v>
      </c>
      <c r="T3385">
        <f t="shared" si="176"/>
        <v>23474</v>
      </c>
      <c r="U3385">
        <f t="shared" si="177"/>
        <v>2.7694470477975632</v>
      </c>
      <c r="V3385">
        <v>331</v>
      </c>
      <c r="W3385">
        <f>334</f>
        <v>334</v>
      </c>
    </row>
    <row r="3386" spans="1:23" hidden="1" x14ac:dyDescent="0.2">
      <c r="A3386">
        <v>62</v>
      </c>
      <c r="B3386" t="s">
        <v>101</v>
      </c>
      <c r="C3386" t="s">
        <v>102</v>
      </c>
      <c r="D3386" s="2" t="s">
        <v>63</v>
      </c>
      <c r="E3386">
        <v>17.3</v>
      </c>
      <c r="F3386">
        <v>145.27000000000001</v>
      </c>
      <c r="G3386">
        <v>-17.05</v>
      </c>
      <c r="H3386">
        <v>145.44999999999999</v>
      </c>
      <c r="I3386">
        <v>459</v>
      </c>
      <c r="J3386" t="s">
        <v>6</v>
      </c>
      <c r="K3386" s="1">
        <v>20683</v>
      </c>
      <c r="L3386" t="s">
        <v>165</v>
      </c>
      <c r="M3386" t="s">
        <v>90</v>
      </c>
      <c r="N3386" t="s">
        <v>14</v>
      </c>
      <c r="O3386" t="s">
        <v>16</v>
      </c>
      <c r="P3386" t="s">
        <v>27</v>
      </c>
      <c r="Q3386">
        <v>2</v>
      </c>
      <c r="R3386">
        <v>20.27</v>
      </c>
      <c r="S3386">
        <f t="shared" si="175"/>
        <v>65010</v>
      </c>
      <c r="T3386">
        <f t="shared" si="176"/>
        <v>23474</v>
      </c>
      <c r="U3386">
        <f t="shared" si="177"/>
        <v>2.7694470477975632</v>
      </c>
      <c r="V3386">
        <v>331</v>
      </c>
      <c r="W3386">
        <f>334</f>
        <v>334</v>
      </c>
    </row>
    <row r="3387" spans="1:23" hidden="1" x14ac:dyDescent="0.2">
      <c r="A3387">
        <v>62</v>
      </c>
      <c r="B3387" t="s">
        <v>101</v>
      </c>
      <c r="C3387" t="s">
        <v>102</v>
      </c>
      <c r="D3387" s="2" t="s">
        <v>63</v>
      </c>
      <c r="E3387">
        <v>17.3</v>
      </c>
      <c r="F3387">
        <v>145.27000000000001</v>
      </c>
      <c r="G3387">
        <v>-17.05</v>
      </c>
      <c r="H3387">
        <v>145.44999999999999</v>
      </c>
      <c r="I3387">
        <v>459</v>
      </c>
      <c r="J3387" t="s">
        <v>6</v>
      </c>
      <c r="K3387" s="1">
        <v>20683</v>
      </c>
      <c r="L3387" t="s">
        <v>165</v>
      </c>
      <c r="M3387" t="s">
        <v>90</v>
      </c>
      <c r="N3387" t="s">
        <v>14</v>
      </c>
      <c r="O3387" t="s">
        <v>16</v>
      </c>
      <c r="P3387" t="s">
        <v>27</v>
      </c>
      <c r="Q3387">
        <v>3</v>
      </c>
      <c r="R3387">
        <v>20.21</v>
      </c>
      <c r="S3387">
        <f t="shared" si="175"/>
        <v>65010</v>
      </c>
      <c r="T3387">
        <f t="shared" si="176"/>
        <v>23474</v>
      </c>
      <c r="U3387">
        <f t="shared" si="177"/>
        <v>2.7694470477975632</v>
      </c>
      <c r="V3387">
        <v>331</v>
      </c>
      <c r="W3387">
        <f>334</f>
        <v>334</v>
      </c>
    </row>
    <row r="3388" spans="1:23" hidden="1" x14ac:dyDescent="0.2">
      <c r="A3388">
        <v>62</v>
      </c>
      <c r="B3388" t="s">
        <v>101</v>
      </c>
      <c r="C3388" t="s">
        <v>102</v>
      </c>
      <c r="D3388" s="2" t="s">
        <v>63</v>
      </c>
      <c r="E3388">
        <v>17.3</v>
      </c>
      <c r="F3388">
        <v>145.27000000000001</v>
      </c>
      <c r="G3388">
        <v>-17.05</v>
      </c>
      <c r="H3388">
        <v>145.44999999999999</v>
      </c>
      <c r="I3388">
        <v>459</v>
      </c>
      <c r="J3388" t="s">
        <v>6</v>
      </c>
      <c r="K3388" s="1">
        <v>20683</v>
      </c>
      <c r="L3388" t="s">
        <v>165</v>
      </c>
      <c r="M3388" t="s">
        <v>90</v>
      </c>
      <c r="N3388" t="s">
        <v>14</v>
      </c>
      <c r="O3388" t="s">
        <v>16</v>
      </c>
      <c r="P3388" t="s">
        <v>27</v>
      </c>
      <c r="Q3388">
        <v>4</v>
      </c>
      <c r="R3388">
        <v>16.440000000000001</v>
      </c>
      <c r="S3388">
        <f t="shared" si="175"/>
        <v>65010</v>
      </c>
      <c r="T3388">
        <f t="shared" si="176"/>
        <v>23474</v>
      </c>
      <c r="U3388">
        <f t="shared" si="177"/>
        <v>2.7694470477975632</v>
      </c>
      <c r="V3388">
        <v>331</v>
      </c>
      <c r="W3388">
        <f>334</f>
        <v>334</v>
      </c>
    </row>
    <row r="3389" spans="1:23" hidden="1" x14ac:dyDescent="0.2">
      <c r="A3389">
        <v>62</v>
      </c>
      <c r="B3389" t="s">
        <v>101</v>
      </c>
      <c r="C3389" t="s">
        <v>102</v>
      </c>
      <c r="D3389" s="2" t="s">
        <v>63</v>
      </c>
      <c r="E3389">
        <v>17.3</v>
      </c>
      <c r="F3389">
        <v>145.27000000000001</v>
      </c>
      <c r="G3389">
        <v>-17.05</v>
      </c>
      <c r="H3389">
        <v>145.44999999999999</v>
      </c>
      <c r="I3389">
        <v>459</v>
      </c>
      <c r="J3389" t="s">
        <v>6</v>
      </c>
      <c r="K3389" s="1">
        <v>20683</v>
      </c>
      <c r="L3389" t="s">
        <v>165</v>
      </c>
      <c r="M3389" t="s">
        <v>90</v>
      </c>
      <c r="N3389" t="s">
        <v>14</v>
      </c>
      <c r="O3389" t="s">
        <v>16</v>
      </c>
      <c r="P3389" t="s">
        <v>27</v>
      </c>
      <c r="Q3389">
        <v>5</v>
      </c>
      <c r="R3389">
        <v>19.79</v>
      </c>
      <c r="S3389">
        <f t="shared" si="175"/>
        <v>65010</v>
      </c>
      <c r="T3389">
        <f t="shared" si="176"/>
        <v>23474</v>
      </c>
      <c r="U3389">
        <f t="shared" si="177"/>
        <v>2.7694470477975632</v>
      </c>
      <c r="V3389">
        <v>331</v>
      </c>
      <c r="W3389">
        <f>334</f>
        <v>334</v>
      </c>
    </row>
    <row r="3390" spans="1:23" hidden="1" x14ac:dyDescent="0.2">
      <c r="A3390">
        <v>62</v>
      </c>
      <c r="B3390" t="s">
        <v>101</v>
      </c>
      <c r="C3390" t="s">
        <v>102</v>
      </c>
      <c r="D3390" s="2" t="s">
        <v>63</v>
      </c>
      <c r="E3390">
        <v>17.3</v>
      </c>
      <c r="F3390">
        <v>145.27000000000001</v>
      </c>
      <c r="G3390">
        <v>-17.05</v>
      </c>
      <c r="H3390">
        <v>145.44999999999999</v>
      </c>
      <c r="I3390">
        <v>459</v>
      </c>
      <c r="J3390" t="s">
        <v>6</v>
      </c>
      <c r="K3390" s="1">
        <v>20683</v>
      </c>
      <c r="L3390" t="s">
        <v>165</v>
      </c>
      <c r="M3390" t="s">
        <v>90</v>
      </c>
      <c r="N3390" t="s">
        <v>14</v>
      </c>
      <c r="O3390" t="s">
        <v>16</v>
      </c>
      <c r="P3390" t="s">
        <v>27</v>
      </c>
      <c r="Q3390">
        <v>6</v>
      </c>
      <c r="R3390">
        <v>15.08</v>
      </c>
      <c r="S3390">
        <f t="shared" si="175"/>
        <v>65010</v>
      </c>
      <c r="T3390">
        <f t="shared" si="176"/>
        <v>23474</v>
      </c>
      <c r="U3390">
        <f t="shared" si="177"/>
        <v>2.7694470477975632</v>
      </c>
      <c r="V3390">
        <v>331</v>
      </c>
      <c r="W3390">
        <f>334</f>
        <v>334</v>
      </c>
    </row>
    <row r="3391" spans="1:23" hidden="1" x14ac:dyDescent="0.2">
      <c r="A3391">
        <v>62</v>
      </c>
      <c r="B3391" t="s">
        <v>101</v>
      </c>
      <c r="C3391" t="s">
        <v>102</v>
      </c>
      <c r="D3391" s="2" t="s">
        <v>63</v>
      </c>
      <c r="E3391">
        <v>17.3</v>
      </c>
      <c r="F3391">
        <v>145.27000000000001</v>
      </c>
      <c r="G3391">
        <v>-17.05</v>
      </c>
      <c r="H3391">
        <v>145.44999999999999</v>
      </c>
      <c r="I3391">
        <v>459</v>
      </c>
      <c r="J3391" t="s">
        <v>6</v>
      </c>
      <c r="K3391" s="1">
        <v>20683</v>
      </c>
      <c r="L3391" t="s">
        <v>165</v>
      </c>
      <c r="M3391" t="s">
        <v>90</v>
      </c>
      <c r="N3391" t="s">
        <v>14</v>
      </c>
      <c r="O3391" t="s">
        <v>18</v>
      </c>
      <c r="P3391" t="s">
        <v>27</v>
      </c>
      <c r="Q3391">
        <v>1</v>
      </c>
      <c r="R3391">
        <v>3.74</v>
      </c>
      <c r="S3391">
        <f t="shared" si="175"/>
        <v>65010</v>
      </c>
      <c r="T3391">
        <f t="shared" si="176"/>
        <v>23474</v>
      </c>
      <c r="U3391">
        <f t="shared" si="177"/>
        <v>2.7694470477975632</v>
      </c>
      <c r="V3391">
        <v>331</v>
      </c>
      <c r="W3391">
        <f>334</f>
        <v>334</v>
      </c>
    </row>
    <row r="3392" spans="1:23" hidden="1" x14ac:dyDescent="0.2">
      <c r="A3392">
        <v>62</v>
      </c>
      <c r="B3392" t="s">
        <v>101</v>
      </c>
      <c r="C3392" t="s">
        <v>102</v>
      </c>
      <c r="D3392" s="2" t="s">
        <v>63</v>
      </c>
      <c r="E3392">
        <v>17.3</v>
      </c>
      <c r="F3392">
        <v>145.27000000000001</v>
      </c>
      <c r="G3392">
        <v>-17.05</v>
      </c>
      <c r="H3392">
        <v>145.44999999999999</v>
      </c>
      <c r="I3392">
        <v>459</v>
      </c>
      <c r="J3392" t="s">
        <v>6</v>
      </c>
      <c r="K3392" s="1">
        <v>20683</v>
      </c>
      <c r="L3392" t="s">
        <v>165</v>
      </c>
      <c r="M3392" t="s">
        <v>90</v>
      </c>
      <c r="N3392" t="s">
        <v>14</v>
      </c>
      <c r="O3392" t="s">
        <v>18</v>
      </c>
      <c r="P3392" t="s">
        <v>27</v>
      </c>
      <c r="Q3392">
        <v>2</v>
      </c>
      <c r="R3392">
        <v>3.97</v>
      </c>
      <c r="S3392">
        <f t="shared" si="175"/>
        <v>65010</v>
      </c>
      <c r="T3392">
        <f t="shared" si="176"/>
        <v>23474</v>
      </c>
      <c r="U3392">
        <f t="shared" si="177"/>
        <v>2.7694470477975632</v>
      </c>
      <c r="V3392">
        <v>331</v>
      </c>
      <c r="W3392">
        <f>334</f>
        <v>334</v>
      </c>
    </row>
    <row r="3393" spans="1:23" hidden="1" x14ac:dyDescent="0.2">
      <c r="A3393">
        <v>62</v>
      </c>
      <c r="B3393" t="s">
        <v>101</v>
      </c>
      <c r="C3393" t="s">
        <v>102</v>
      </c>
      <c r="D3393" s="2" t="s">
        <v>63</v>
      </c>
      <c r="E3393">
        <v>17.3</v>
      </c>
      <c r="F3393">
        <v>145.27000000000001</v>
      </c>
      <c r="G3393">
        <v>-17.05</v>
      </c>
      <c r="H3393">
        <v>145.44999999999999</v>
      </c>
      <c r="I3393">
        <v>459</v>
      </c>
      <c r="J3393" t="s">
        <v>6</v>
      </c>
      <c r="K3393" s="1">
        <v>20683</v>
      </c>
      <c r="L3393" t="s">
        <v>165</v>
      </c>
      <c r="M3393" t="s">
        <v>90</v>
      </c>
      <c r="N3393" t="s">
        <v>14</v>
      </c>
      <c r="O3393" t="s">
        <v>18</v>
      </c>
      <c r="P3393" t="s">
        <v>27</v>
      </c>
      <c r="Q3393">
        <v>3</v>
      </c>
      <c r="R3393">
        <v>4.99</v>
      </c>
      <c r="S3393">
        <f t="shared" si="175"/>
        <v>65010</v>
      </c>
      <c r="T3393">
        <f t="shared" si="176"/>
        <v>23474</v>
      </c>
      <c r="U3393">
        <f t="shared" si="177"/>
        <v>2.7694470477975632</v>
      </c>
      <c r="V3393">
        <v>331</v>
      </c>
      <c r="W3393">
        <f>334</f>
        <v>334</v>
      </c>
    </row>
    <row r="3394" spans="1:23" hidden="1" x14ac:dyDescent="0.2">
      <c r="A3394">
        <v>62</v>
      </c>
      <c r="B3394" t="s">
        <v>101</v>
      </c>
      <c r="C3394" t="s">
        <v>102</v>
      </c>
      <c r="D3394" s="2" t="s">
        <v>63</v>
      </c>
      <c r="E3394">
        <v>17.3</v>
      </c>
      <c r="F3394">
        <v>145.27000000000001</v>
      </c>
      <c r="G3394">
        <v>-17.05</v>
      </c>
      <c r="H3394">
        <v>145.44999999999999</v>
      </c>
      <c r="I3394">
        <v>459</v>
      </c>
      <c r="J3394" t="s">
        <v>6</v>
      </c>
      <c r="K3394" s="1">
        <v>20683</v>
      </c>
      <c r="L3394" t="s">
        <v>165</v>
      </c>
      <c r="M3394" t="s">
        <v>90</v>
      </c>
      <c r="N3394" t="s">
        <v>14</v>
      </c>
      <c r="O3394" t="s">
        <v>18</v>
      </c>
      <c r="P3394" t="s">
        <v>27</v>
      </c>
      <c r="Q3394">
        <v>4</v>
      </c>
      <c r="R3394">
        <v>6.37</v>
      </c>
      <c r="S3394">
        <f t="shared" si="175"/>
        <v>65010</v>
      </c>
      <c r="T3394">
        <f t="shared" si="176"/>
        <v>23474</v>
      </c>
      <c r="U3394">
        <f t="shared" si="177"/>
        <v>2.7694470477975632</v>
      </c>
      <c r="V3394">
        <v>331</v>
      </c>
      <c r="W3394">
        <f>334</f>
        <v>334</v>
      </c>
    </row>
    <row r="3395" spans="1:23" hidden="1" x14ac:dyDescent="0.2">
      <c r="A3395">
        <v>62</v>
      </c>
      <c r="B3395" t="s">
        <v>101</v>
      </c>
      <c r="C3395" t="s">
        <v>102</v>
      </c>
      <c r="D3395" s="2" t="s">
        <v>63</v>
      </c>
      <c r="E3395">
        <v>17.3</v>
      </c>
      <c r="F3395">
        <v>145.27000000000001</v>
      </c>
      <c r="G3395">
        <v>-17.05</v>
      </c>
      <c r="H3395">
        <v>145.44999999999999</v>
      </c>
      <c r="I3395">
        <v>459</v>
      </c>
      <c r="J3395" t="s">
        <v>6</v>
      </c>
      <c r="K3395" s="1">
        <v>20683</v>
      </c>
      <c r="L3395" t="s">
        <v>165</v>
      </c>
      <c r="M3395" t="s">
        <v>90</v>
      </c>
      <c r="N3395" t="s">
        <v>14</v>
      </c>
      <c r="O3395" t="s">
        <v>18</v>
      </c>
      <c r="P3395" t="s">
        <v>27</v>
      </c>
      <c r="Q3395">
        <v>5</v>
      </c>
      <c r="R3395">
        <v>4.49</v>
      </c>
      <c r="S3395">
        <f t="shared" si="175"/>
        <v>65010</v>
      </c>
      <c r="T3395">
        <f t="shared" si="176"/>
        <v>23474</v>
      </c>
      <c r="U3395">
        <f t="shared" si="177"/>
        <v>2.7694470477975632</v>
      </c>
      <c r="V3395">
        <v>331</v>
      </c>
      <c r="W3395">
        <f>334</f>
        <v>334</v>
      </c>
    </row>
    <row r="3396" spans="1:23" hidden="1" x14ac:dyDescent="0.2">
      <c r="A3396">
        <v>62</v>
      </c>
      <c r="B3396" t="s">
        <v>101</v>
      </c>
      <c r="C3396" t="s">
        <v>102</v>
      </c>
      <c r="D3396" s="2" t="s">
        <v>63</v>
      </c>
      <c r="E3396">
        <v>17.3</v>
      </c>
      <c r="F3396">
        <v>145.27000000000001</v>
      </c>
      <c r="G3396">
        <v>-17.05</v>
      </c>
      <c r="H3396">
        <v>145.44999999999999</v>
      </c>
      <c r="I3396">
        <v>459</v>
      </c>
      <c r="J3396" t="s">
        <v>6</v>
      </c>
      <c r="K3396" s="1">
        <v>20683</v>
      </c>
      <c r="L3396" t="s">
        <v>165</v>
      </c>
      <c r="M3396" t="s">
        <v>90</v>
      </c>
      <c r="N3396" t="s">
        <v>14</v>
      </c>
      <c r="O3396" t="s">
        <v>18</v>
      </c>
      <c r="P3396" t="s">
        <v>27</v>
      </c>
      <c r="Q3396">
        <v>6</v>
      </c>
      <c r="R3396">
        <v>3.93</v>
      </c>
      <c r="S3396">
        <f t="shared" si="175"/>
        <v>65010</v>
      </c>
      <c r="T3396">
        <f t="shared" si="176"/>
        <v>23474</v>
      </c>
      <c r="U3396">
        <f t="shared" si="177"/>
        <v>2.7694470477975632</v>
      </c>
      <c r="V3396">
        <v>331</v>
      </c>
      <c r="W3396">
        <f>334</f>
        <v>334</v>
      </c>
    </row>
    <row r="3397" spans="1:23" hidden="1" x14ac:dyDescent="0.2">
      <c r="A3397">
        <v>62</v>
      </c>
      <c r="B3397" t="s">
        <v>101</v>
      </c>
      <c r="C3397" t="s">
        <v>102</v>
      </c>
      <c r="D3397" s="2" t="s">
        <v>63</v>
      </c>
      <c r="E3397">
        <v>17.3</v>
      </c>
      <c r="F3397">
        <v>145.27000000000001</v>
      </c>
      <c r="G3397">
        <v>-17.05</v>
      </c>
      <c r="H3397">
        <v>145.44999999999999</v>
      </c>
      <c r="I3397">
        <v>459</v>
      </c>
      <c r="J3397" t="s">
        <v>6</v>
      </c>
      <c r="K3397" s="1">
        <v>20683</v>
      </c>
      <c r="L3397" t="s">
        <v>165</v>
      </c>
      <c r="M3397" t="s">
        <v>90</v>
      </c>
      <c r="N3397" t="s">
        <v>14</v>
      </c>
      <c r="O3397" t="s">
        <v>19</v>
      </c>
      <c r="P3397" t="s">
        <v>27</v>
      </c>
      <c r="Q3397">
        <v>1</v>
      </c>
      <c r="R3397">
        <v>14.72</v>
      </c>
      <c r="S3397">
        <f t="shared" si="175"/>
        <v>65010</v>
      </c>
      <c r="T3397">
        <f t="shared" si="176"/>
        <v>23474</v>
      </c>
      <c r="U3397">
        <f t="shared" si="177"/>
        <v>2.7694470477975632</v>
      </c>
      <c r="V3397">
        <v>331</v>
      </c>
      <c r="W3397">
        <f>334</f>
        <v>334</v>
      </c>
    </row>
    <row r="3398" spans="1:23" hidden="1" x14ac:dyDescent="0.2">
      <c r="A3398">
        <v>62</v>
      </c>
      <c r="B3398" t="s">
        <v>101</v>
      </c>
      <c r="C3398" t="s">
        <v>102</v>
      </c>
      <c r="D3398" s="2" t="s">
        <v>63</v>
      </c>
      <c r="E3398">
        <v>17.3</v>
      </c>
      <c r="F3398">
        <v>145.27000000000001</v>
      </c>
      <c r="G3398">
        <v>-17.05</v>
      </c>
      <c r="H3398">
        <v>145.44999999999999</v>
      </c>
      <c r="I3398">
        <v>459</v>
      </c>
      <c r="J3398" t="s">
        <v>6</v>
      </c>
      <c r="K3398" s="1">
        <v>20683</v>
      </c>
      <c r="L3398" t="s">
        <v>165</v>
      </c>
      <c r="M3398" t="s">
        <v>90</v>
      </c>
      <c r="N3398" t="s">
        <v>14</v>
      </c>
      <c r="O3398" t="s">
        <v>19</v>
      </c>
      <c r="P3398" t="s">
        <v>27</v>
      </c>
      <c r="Q3398">
        <v>2</v>
      </c>
      <c r="R3398">
        <v>10.54</v>
      </c>
      <c r="S3398">
        <f t="shared" si="175"/>
        <v>65010</v>
      </c>
      <c r="T3398">
        <f t="shared" si="176"/>
        <v>23474</v>
      </c>
      <c r="U3398">
        <f t="shared" si="177"/>
        <v>2.7694470477975632</v>
      </c>
      <c r="V3398">
        <v>331</v>
      </c>
      <c r="W3398">
        <f>334</f>
        <v>334</v>
      </c>
    </row>
    <row r="3399" spans="1:23" hidden="1" x14ac:dyDescent="0.2">
      <c r="A3399">
        <v>62</v>
      </c>
      <c r="B3399" t="s">
        <v>101</v>
      </c>
      <c r="C3399" t="s">
        <v>102</v>
      </c>
      <c r="D3399" s="2" t="s">
        <v>63</v>
      </c>
      <c r="E3399">
        <v>17.3</v>
      </c>
      <c r="F3399">
        <v>145.27000000000001</v>
      </c>
      <c r="G3399">
        <v>-17.05</v>
      </c>
      <c r="H3399">
        <v>145.44999999999999</v>
      </c>
      <c r="I3399">
        <v>459</v>
      </c>
      <c r="J3399" t="s">
        <v>6</v>
      </c>
      <c r="K3399" s="1">
        <v>20683</v>
      </c>
      <c r="L3399" t="s">
        <v>165</v>
      </c>
      <c r="M3399" t="s">
        <v>90</v>
      </c>
      <c r="N3399" t="s">
        <v>14</v>
      </c>
      <c r="O3399" t="s">
        <v>19</v>
      </c>
      <c r="P3399" t="s">
        <v>27</v>
      </c>
      <c r="Q3399">
        <v>3</v>
      </c>
      <c r="R3399">
        <v>11.58</v>
      </c>
      <c r="S3399">
        <f t="shared" si="175"/>
        <v>65010</v>
      </c>
      <c r="T3399">
        <f t="shared" si="176"/>
        <v>23474</v>
      </c>
      <c r="U3399">
        <f t="shared" si="177"/>
        <v>2.7694470477975632</v>
      </c>
      <c r="V3399">
        <v>331</v>
      </c>
      <c r="W3399">
        <f>334</f>
        <v>334</v>
      </c>
    </row>
    <row r="3400" spans="1:23" hidden="1" x14ac:dyDescent="0.2">
      <c r="A3400">
        <v>62</v>
      </c>
      <c r="B3400" t="s">
        <v>101</v>
      </c>
      <c r="C3400" t="s">
        <v>102</v>
      </c>
      <c r="D3400" s="2" t="s">
        <v>63</v>
      </c>
      <c r="E3400">
        <v>17.3</v>
      </c>
      <c r="F3400">
        <v>145.27000000000001</v>
      </c>
      <c r="G3400">
        <v>-17.05</v>
      </c>
      <c r="H3400">
        <v>145.44999999999999</v>
      </c>
      <c r="I3400">
        <v>459</v>
      </c>
      <c r="J3400" t="s">
        <v>6</v>
      </c>
      <c r="K3400" s="1">
        <v>20683</v>
      </c>
      <c r="L3400" t="s">
        <v>165</v>
      </c>
      <c r="M3400" t="s">
        <v>90</v>
      </c>
      <c r="N3400" t="s">
        <v>14</v>
      </c>
      <c r="O3400" t="s">
        <v>19</v>
      </c>
      <c r="P3400" t="s">
        <v>27</v>
      </c>
      <c r="Q3400">
        <v>4</v>
      </c>
      <c r="R3400">
        <v>10.08</v>
      </c>
      <c r="S3400">
        <f t="shared" si="175"/>
        <v>65010</v>
      </c>
      <c r="T3400">
        <f t="shared" si="176"/>
        <v>23474</v>
      </c>
      <c r="U3400">
        <f t="shared" si="177"/>
        <v>2.7694470477975632</v>
      </c>
      <c r="V3400">
        <v>331</v>
      </c>
      <c r="W3400">
        <f>334</f>
        <v>334</v>
      </c>
    </row>
    <row r="3401" spans="1:23" hidden="1" x14ac:dyDescent="0.2">
      <c r="A3401">
        <v>62</v>
      </c>
      <c r="B3401" t="s">
        <v>101</v>
      </c>
      <c r="C3401" t="s">
        <v>102</v>
      </c>
      <c r="D3401" s="2" t="s">
        <v>63</v>
      </c>
      <c r="E3401">
        <v>17.3</v>
      </c>
      <c r="F3401">
        <v>145.27000000000001</v>
      </c>
      <c r="G3401">
        <v>-17.05</v>
      </c>
      <c r="H3401">
        <v>145.44999999999999</v>
      </c>
      <c r="I3401">
        <v>459</v>
      </c>
      <c r="J3401" t="s">
        <v>6</v>
      </c>
      <c r="K3401" s="1">
        <v>20683</v>
      </c>
      <c r="L3401" t="s">
        <v>165</v>
      </c>
      <c r="M3401" t="s">
        <v>90</v>
      </c>
      <c r="N3401" t="s">
        <v>14</v>
      </c>
      <c r="O3401" t="s">
        <v>19</v>
      </c>
      <c r="P3401" t="s">
        <v>27</v>
      </c>
      <c r="Q3401">
        <v>5</v>
      </c>
      <c r="R3401">
        <v>12</v>
      </c>
      <c r="S3401">
        <f t="shared" si="175"/>
        <v>65010</v>
      </c>
      <c r="T3401">
        <f t="shared" si="176"/>
        <v>23474</v>
      </c>
      <c r="U3401">
        <f t="shared" si="177"/>
        <v>2.7694470477975632</v>
      </c>
      <c r="V3401">
        <v>331</v>
      </c>
      <c r="W3401">
        <f>334</f>
        <v>334</v>
      </c>
    </row>
    <row r="3402" spans="1:23" hidden="1" x14ac:dyDescent="0.2">
      <c r="A3402">
        <v>62</v>
      </c>
      <c r="B3402" t="s">
        <v>101</v>
      </c>
      <c r="C3402" t="s">
        <v>102</v>
      </c>
      <c r="D3402" s="2" t="s">
        <v>63</v>
      </c>
      <c r="E3402">
        <v>17.3</v>
      </c>
      <c r="F3402">
        <v>145.27000000000001</v>
      </c>
      <c r="G3402">
        <v>-17.05</v>
      </c>
      <c r="H3402">
        <v>145.44999999999999</v>
      </c>
      <c r="I3402">
        <v>459</v>
      </c>
      <c r="J3402" t="s">
        <v>6</v>
      </c>
      <c r="K3402" s="1">
        <v>20683</v>
      </c>
      <c r="L3402" t="s">
        <v>165</v>
      </c>
      <c r="M3402" t="s">
        <v>90</v>
      </c>
      <c r="N3402" t="s">
        <v>14</v>
      </c>
      <c r="O3402" t="s">
        <v>19</v>
      </c>
      <c r="P3402" t="s">
        <v>27</v>
      </c>
      <c r="Q3402">
        <v>6</v>
      </c>
      <c r="R3402">
        <v>8</v>
      </c>
      <c r="S3402">
        <f t="shared" si="175"/>
        <v>65010</v>
      </c>
      <c r="T3402">
        <f t="shared" si="176"/>
        <v>23474</v>
      </c>
      <c r="U3402">
        <f t="shared" si="177"/>
        <v>2.7694470477975632</v>
      </c>
      <c r="V3402">
        <v>331</v>
      </c>
      <c r="W3402">
        <f>334</f>
        <v>334</v>
      </c>
    </row>
    <row r="3403" spans="1:23" hidden="1" x14ac:dyDescent="0.2">
      <c r="A3403">
        <v>62</v>
      </c>
      <c r="B3403" t="s">
        <v>101</v>
      </c>
      <c r="C3403" t="s">
        <v>102</v>
      </c>
      <c r="D3403" s="2" t="s">
        <v>63</v>
      </c>
      <c r="E3403">
        <v>17.3</v>
      </c>
      <c r="F3403">
        <v>145.27000000000001</v>
      </c>
      <c r="G3403">
        <v>-17.05</v>
      </c>
      <c r="H3403">
        <v>145.44999999999999</v>
      </c>
      <c r="I3403">
        <v>459</v>
      </c>
      <c r="J3403" t="s">
        <v>6</v>
      </c>
      <c r="K3403" s="1">
        <v>20683</v>
      </c>
      <c r="L3403" t="s">
        <v>165</v>
      </c>
      <c r="M3403" t="s">
        <v>90</v>
      </c>
      <c r="N3403" t="s">
        <v>24</v>
      </c>
      <c r="O3403" t="s">
        <v>15</v>
      </c>
      <c r="P3403" t="s">
        <v>26</v>
      </c>
      <c r="Q3403">
        <v>1</v>
      </c>
      <c r="R3403">
        <v>40.03</v>
      </c>
      <c r="S3403">
        <f t="shared" si="175"/>
        <v>65010</v>
      </c>
      <c r="T3403">
        <f t="shared" si="176"/>
        <v>23474</v>
      </c>
      <c r="U3403">
        <f t="shared" si="177"/>
        <v>2.7694470477975632</v>
      </c>
      <c r="V3403">
        <v>331</v>
      </c>
      <c r="W3403">
        <f>334</f>
        <v>334</v>
      </c>
    </row>
    <row r="3404" spans="1:23" hidden="1" x14ac:dyDescent="0.2">
      <c r="A3404">
        <v>62</v>
      </c>
      <c r="B3404" t="s">
        <v>101</v>
      </c>
      <c r="C3404" t="s">
        <v>102</v>
      </c>
      <c r="D3404" s="2" t="s">
        <v>63</v>
      </c>
      <c r="E3404">
        <v>17.3</v>
      </c>
      <c r="F3404">
        <v>145.27000000000001</v>
      </c>
      <c r="G3404">
        <v>-17.05</v>
      </c>
      <c r="H3404">
        <v>145.44999999999999</v>
      </c>
      <c r="I3404">
        <v>459</v>
      </c>
      <c r="J3404" t="s">
        <v>6</v>
      </c>
      <c r="K3404" s="1">
        <v>20683</v>
      </c>
      <c r="L3404" t="s">
        <v>165</v>
      </c>
      <c r="M3404" t="s">
        <v>90</v>
      </c>
      <c r="N3404" t="s">
        <v>24</v>
      </c>
      <c r="O3404" t="s">
        <v>15</v>
      </c>
      <c r="P3404" t="s">
        <v>26</v>
      </c>
      <c r="Q3404">
        <v>2</v>
      </c>
      <c r="R3404">
        <v>36.74</v>
      </c>
      <c r="S3404">
        <f t="shared" si="175"/>
        <v>65010</v>
      </c>
      <c r="T3404">
        <f t="shared" si="176"/>
        <v>23474</v>
      </c>
      <c r="U3404">
        <f t="shared" si="177"/>
        <v>2.7694470477975632</v>
      </c>
      <c r="V3404">
        <v>331</v>
      </c>
      <c r="W3404">
        <f>334</f>
        <v>334</v>
      </c>
    </row>
    <row r="3405" spans="1:23" hidden="1" x14ac:dyDescent="0.2">
      <c r="A3405">
        <v>62</v>
      </c>
      <c r="B3405" t="s">
        <v>101</v>
      </c>
      <c r="C3405" t="s">
        <v>102</v>
      </c>
      <c r="D3405" s="2" t="s">
        <v>63</v>
      </c>
      <c r="E3405">
        <v>17.3</v>
      </c>
      <c r="F3405">
        <v>145.27000000000001</v>
      </c>
      <c r="G3405">
        <v>-17.05</v>
      </c>
      <c r="H3405">
        <v>145.44999999999999</v>
      </c>
      <c r="I3405">
        <v>459</v>
      </c>
      <c r="J3405" t="s">
        <v>6</v>
      </c>
      <c r="K3405" s="1">
        <v>20683</v>
      </c>
      <c r="L3405" t="s">
        <v>165</v>
      </c>
      <c r="M3405" t="s">
        <v>90</v>
      </c>
      <c r="N3405" t="s">
        <v>24</v>
      </c>
      <c r="O3405" t="s">
        <v>15</v>
      </c>
      <c r="P3405" t="s">
        <v>26</v>
      </c>
      <c r="Q3405">
        <v>3</v>
      </c>
      <c r="R3405">
        <v>39.89</v>
      </c>
      <c r="S3405">
        <f t="shared" si="175"/>
        <v>65010</v>
      </c>
      <c r="T3405">
        <f t="shared" si="176"/>
        <v>23474</v>
      </c>
      <c r="U3405">
        <f t="shared" si="177"/>
        <v>2.7694470477975632</v>
      </c>
      <c r="V3405">
        <v>331</v>
      </c>
      <c r="W3405">
        <f>334</f>
        <v>334</v>
      </c>
    </row>
    <row r="3406" spans="1:23" hidden="1" x14ac:dyDescent="0.2">
      <c r="A3406">
        <v>62</v>
      </c>
      <c r="B3406" t="s">
        <v>101</v>
      </c>
      <c r="C3406" t="s">
        <v>102</v>
      </c>
      <c r="D3406" s="2" t="s">
        <v>63</v>
      </c>
      <c r="E3406">
        <v>17.3</v>
      </c>
      <c r="F3406">
        <v>145.27000000000001</v>
      </c>
      <c r="G3406">
        <v>-17.05</v>
      </c>
      <c r="H3406">
        <v>145.44999999999999</v>
      </c>
      <c r="I3406">
        <v>459</v>
      </c>
      <c r="J3406" t="s">
        <v>6</v>
      </c>
      <c r="K3406" s="1">
        <v>20683</v>
      </c>
      <c r="L3406" t="s">
        <v>165</v>
      </c>
      <c r="M3406" t="s">
        <v>90</v>
      </c>
      <c r="N3406" t="s">
        <v>24</v>
      </c>
      <c r="O3406" t="s">
        <v>15</v>
      </c>
      <c r="P3406" t="s">
        <v>26</v>
      </c>
      <c r="Q3406">
        <v>4</v>
      </c>
      <c r="R3406">
        <v>34.9</v>
      </c>
      <c r="S3406">
        <f t="shared" si="175"/>
        <v>65010</v>
      </c>
      <c r="T3406">
        <f t="shared" si="176"/>
        <v>23474</v>
      </c>
      <c r="U3406">
        <f t="shared" si="177"/>
        <v>2.7694470477975632</v>
      </c>
      <c r="V3406">
        <v>331</v>
      </c>
      <c r="W3406">
        <f>334</f>
        <v>334</v>
      </c>
    </row>
    <row r="3407" spans="1:23" hidden="1" x14ac:dyDescent="0.2">
      <c r="A3407">
        <v>62</v>
      </c>
      <c r="B3407" t="s">
        <v>101</v>
      </c>
      <c r="C3407" t="s">
        <v>102</v>
      </c>
      <c r="D3407" s="2" t="s">
        <v>63</v>
      </c>
      <c r="E3407">
        <v>17.3</v>
      </c>
      <c r="F3407">
        <v>145.27000000000001</v>
      </c>
      <c r="G3407">
        <v>-17.05</v>
      </c>
      <c r="H3407">
        <v>145.44999999999999</v>
      </c>
      <c r="I3407">
        <v>459</v>
      </c>
      <c r="J3407" t="s">
        <v>6</v>
      </c>
      <c r="K3407" s="1">
        <v>20683</v>
      </c>
      <c r="L3407" t="s">
        <v>165</v>
      </c>
      <c r="M3407" t="s">
        <v>90</v>
      </c>
      <c r="N3407" t="s">
        <v>24</v>
      </c>
      <c r="O3407" t="s">
        <v>15</v>
      </c>
      <c r="P3407" t="s">
        <v>26</v>
      </c>
      <c r="Q3407">
        <v>5</v>
      </c>
      <c r="R3407">
        <v>39.21</v>
      </c>
      <c r="S3407">
        <f t="shared" si="175"/>
        <v>65010</v>
      </c>
      <c r="T3407">
        <f t="shared" si="176"/>
        <v>23474</v>
      </c>
      <c r="U3407">
        <f t="shared" si="177"/>
        <v>2.7694470477975632</v>
      </c>
      <c r="V3407">
        <v>331</v>
      </c>
      <c r="W3407">
        <f>334</f>
        <v>334</v>
      </c>
    </row>
    <row r="3408" spans="1:23" hidden="1" x14ac:dyDescent="0.2">
      <c r="A3408">
        <v>62</v>
      </c>
      <c r="B3408" t="s">
        <v>101</v>
      </c>
      <c r="C3408" t="s">
        <v>102</v>
      </c>
      <c r="D3408" s="2" t="s">
        <v>63</v>
      </c>
      <c r="E3408">
        <v>17.3</v>
      </c>
      <c r="F3408">
        <v>145.27000000000001</v>
      </c>
      <c r="G3408">
        <v>-17.05</v>
      </c>
      <c r="H3408">
        <v>145.44999999999999</v>
      </c>
      <c r="I3408">
        <v>459</v>
      </c>
      <c r="J3408" t="s">
        <v>6</v>
      </c>
      <c r="K3408" s="1">
        <v>20683</v>
      </c>
      <c r="L3408" t="s">
        <v>165</v>
      </c>
      <c r="M3408" t="s">
        <v>90</v>
      </c>
      <c r="N3408" t="s">
        <v>24</v>
      </c>
      <c r="O3408" t="s">
        <v>15</v>
      </c>
      <c r="P3408" t="s">
        <v>26</v>
      </c>
      <c r="Q3408">
        <v>6</v>
      </c>
      <c r="R3408">
        <v>40.89</v>
      </c>
      <c r="S3408">
        <f t="shared" si="175"/>
        <v>65010</v>
      </c>
      <c r="T3408">
        <f t="shared" si="176"/>
        <v>23474</v>
      </c>
      <c r="U3408">
        <f t="shared" si="177"/>
        <v>2.7694470477975632</v>
      </c>
      <c r="V3408">
        <v>331</v>
      </c>
      <c r="W3408">
        <f>334</f>
        <v>334</v>
      </c>
    </row>
    <row r="3409" spans="1:23" hidden="1" x14ac:dyDescent="0.2">
      <c r="A3409">
        <v>62</v>
      </c>
      <c r="B3409" t="s">
        <v>101</v>
      </c>
      <c r="C3409" t="s">
        <v>102</v>
      </c>
      <c r="D3409" s="2" t="s">
        <v>63</v>
      </c>
      <c r="E3409">
        <v>17.3</v>
      </c>
      <c r="F3409">
        <v>145.27000000000001</v>
      </c>
      <c r="G3409">
        <v>-17.05</v>
      </c>
      <c r="H3409">
        <v>145.44999999999999</v>
      </c>
      <c r="I3409">
        <v>459</v>
      </c>
      <c r="J3409" t="s">
        <v>6</v>
      </c>
      <c r="K3409" s="1">
        <v>20683</v>
      </c>
      <c r="L3409" t="s">
        <v>165</v>
      </c>
      <c r="M3409" t="s">
        <v>90</v>
      </c>
      <c r="N3409" t="s">
        <v>24</v>
      </c>
      <c r="O3409" t="s">
        <v>15</v>
      </c>
      <c r="P3409" t="s">
        <v>26</v>
      </c>
      <c r="Q3409">
        <v>7</v>
      </c>
      <c r="R3409">
        <v>39.020000000000003</v>
      </c>
      <c r="S3409">
        <f t="shared" si="175"/>
        <v>65010</v>
      </c>
      <c r="T3409">
        <f t="shared" si="176"/>
        <v>23474</v>
      </c>
      <c r="U3409">
        <f t="shared" si="177"/>
        <v>2.7694470477975632</v>
      </c>
      <c r="V3409">
        <v>331</v>
      </c>
      <c r="W3409">
        <f>334</f>
        <v>334</v>
      </c>
    </row>
    <row r="3410" spans="1:23" hidden="1" x14ac:dyDescent="0.2">
      <c r="A3410">
        <v>62</v>
      </c>
      <c r="B3410" t="s">
        <v>101</v>
      </c>
      <c r="C3410" t="s">
        <v>102</v>
      </c>
      <c r="D3410" s="2" t="s">
        <v>63</v>
      </c>
      <c r="E3410">
        <v>17.3</v>
      </c>
      <c r="F3410">
        <v>145.27000000000001</v>
      </c>
      <c r="G3410">
        <v>-17.05</v>
      </c>
      <c r="H3410">
        <v>145.44999999999999</v>
      </c>
      <c r="I3410">
        <v>459</v>
      </c>
      <c r="J3410" t="s">
        <v>6</v>
      </c>
      <c r="K3410" s="1">
        <v>20683</v>
      </c>
      <c r="L3410" t="s">
        <v>165</v>
      </c>
      <c r="M3410" t="s">
        <v>90</v>
      </c>
      <c r="N3410" t="s">
        <v>24</v>
      </c>
      <c r="O3410" t="s">
        <v>15</v>
      </c>
      <c r="P3410" t="s">
        <v>26</v>
      </c>
      <c r="Q3410">
        <v>8</v>
      </c>
      <c r="R3410">
        <v>41.17</v>
      </c>
      <c r="S3410">
        <f t="shared" si="175"/>
        <v>65010</v>
      </c>
      <c r="T3410">
        <f t="shared" si="176"/>
        <v>23474</v>
      </c>
      <c r="U3410">
        <f t="shared" si="177"/>
        <v>2.7694470477975632</v>
      </c>
      <c r="V3410">
        <v>331</v>
      </c>
      <c r="W3410">
        <f>334</f>
        <v>334</v>
      </c>
    </row>
    <row r="3411" spans="1:23" hidden="1" x14ac:dyDescent="0.2">
      <c r="A3411">
        <v>62</v>
      </c>
      <c r="B3411" t="s">
        <v>101</v>
      </c>
      <c r="C3411" t="s">
        <v>102</v>
      </c>
      <c r="D3411" s="2" t="s">
        <v>63</v>
      </c>
      <c r="E3411">
        <v>17.3</v>
      </c>
      <c r="F3411">
        <v>145.27000000000001</v>
      </c>
      <c r="G3411">
        <v>-17.05</v>
      </c>
      <c r="H3411">
        <v>145.44999999999999</v>
      </c>
      <c r="I3411">
        <v>459</v>
      </c>
      <c r="J3411" t="s">
        <v>6</v>
      </c>
      <c r="K3411" s="1">
        <v>20683</v>
      </c>
      <c r="L3411" t="s">
        <v>165</v>
      </c>
      <c r="M3411" t="s">
        <v>90</v>
      </c>
      <c r="N3411" t="s">
        <v>24</v>
      </c>
      <c r="O3411" t="s">
        <v>15</v>
      </c>
      <c r="P3411" t="s">
        <v>26</v>
      </c>
      <c r="Q3411">
        <v>9</v>
      </c>
      <c r="R3411">
        <v>38.299999999999997</v>
      </c>
      <c r="S3411">
        <f t="shared" si="175"/>
        <v>65010</v>
      </c>
      <c r="T3411">
        <f t="shared" si="176"/>
        <v>23474</v>
      </c>
      <c r="U3411">
        <f t="shared" si="177"/>
        <v>2.7694470477975632</v>
      </c>
      <c r="V3411">
        <v>331</v>
      </c>
      <c r="W3411">
        <f>334</f>
        <v>334</v>
      </c>
    </row>
    <row r="3412" spans="1:23" hidden="1" x14ac:dyDescent="0.2">
      <c r="A3412">
        <v>62</v>
      </c>
      <c r="B3412" t="s">
        <v>101</v>
      </c>
      <c r="C3412" t="s">
        <v>102</v>
      </c>
      <c r="D3412" s="2" t="s">
        <v>63</v>
      </c>
      <c r="E3412">
        <v>17.3</v>
      </c>
      <c r="F3412">
        <v>145.27000000000001</v>
      </c>
      <c r="G3412">
        <v>-17.05</v>
      </c>
      <c r="H3412">
        <v>145.44999999999999</v>
      </c>
      <c r="I3412">
        <v>459</v>
      </c>
      <c r="J3412" t="s">
        <v>6</v>
      </c>
      <c r="K3412" s="1">
        <v>20683</v>
      </c>
      <c r="L3412" t="s">
        <v>165</v>
      </c>
      <c r="M3412" t="s">
        <v>90</v>
      </c>
      <c r="N3412" t="s">
        <v>24</v>
      </c>
      <c r="O3412" t="s">
        <v>15</v>
      </c>
      <c r="P3412" t="s">
        <v>26</v>
      </c>
      <c r="Q3412">
        <v>10</v>
      </c>
      <c r="R3412">
        <v>44.91</v>
      </c>
      <c r="S3412">
        <f t="shared" si="175"/>
        <v>65010</v>
      </c>
      <c r="T3412">
        <f t="shared" si="176"/>
        <v>23474</v>
      </c>
      <c r="U3412">
        <f t="shared" si="177"/>
        <v>2.7694470477975632</v>
      </c>
      <c r="V3412">
        <v>331</v>
      </c>
      <c r="W3412">
        <f>334</f>
        <v>334</v>
      </c>
    </row>
    <row r="3413" spans="1:23" x14ac:dyDescent="0.2">
      <c r="A3413">
        <v>62</v>
      </c>
      <c r="B3413" t="s">
        <v>101</v>
      </c>
      <c r="C3413" t="s">
        <v>102</v>
      </c>
      <c r="D3413" s="2" t="s">
        <v>63</v>
      </c>
      <c r="E3413">
        <v>17.3</v>
      </c>
      <c r="F3413">
        <v>145.27000000000001</v>
      </c>
      <c r="G3413">
        <v>-17.05</v>
      </c>
      <c r="H3413">
        <v>145.44999999999999</v>
      </c>
      <c r="I3413">
        <v>459</v>
      </c>
      <c r="J3413" t="s">
        <v>6</v>
      </c>
      <c r="K3413" s="1">
        <v>20683</v>
      </c>
      <c r="L3413" t="s">
        <v>165</v>
      </c>
      <c r="M3413" t="s">
        <v>90</v>
      </c>
      <c r="N3413" t="s">
        <v>24</v>
      </c>
      <c r="O3413" t="s">
        <v>15</v>
      </c>
      <c r="P3413" t="s">
        <v>27</v>
      </c>
      <c r="Q3413">
        <v>1</v>
      </c>
      <c r="R3413">
        <v>27.5</v>
      </c>
      <c r="S3413">
        <f t="shared" si="175"/>
        <v>65010</v>
      </c>
      <c r="T3413">
        <f t="shared" si="176"/>
        <v>23474</v>
      </c>
      <c r="U3413">
        <f t="shared" si="177"/>
        <v>2.7694470477975632</v>
      </c>
      <c r="V3413">
        <v>331</v>
      </c>
      <c r="W3413">
        <f>334</f>
        <v>334</v>
      </c>
    </row>
    <row r="3414" spans="1:23" x14ac:dyDescent="0.2">
      <c r="A3414">
        <v>62</v>
      </c>
      <c r="B3414" t="s">
        <v>101</v>
      </c>
      <c r="C3414" t="s">
        <v>102</v>
      </c>
      <c r="D3414" s="2" t="s">
        <v>63</v>
      </c>
      <c r="E3414">
        <v>17.3</v>
      </c>
      <c r="F3414">
        <v>145.27000000000001</v>
      </c>
      <c r="G3414">
        <v>-17.05</v>
      </c>
      <c r="H3414">
        <v>145.44999999999999</v>
      </c>
      <c r="I3414">
        <v>459</v>
      </c>
      <c r="J3414" t="s">
        <v>6</v>
      </c>
      <c r="K3414" s="1">
        <v>20683</v>
      </c>
      <c r="L3414" t="s">
        <v>165</v>
      </c>
      <c r="M3414" t="s">
        <v>90</v>
      </c>
      <c r="N3414" t="s">
        <v>24</v>
      </c>
      <c r="O3414" t="s">
        <v>15</v>
      </c>
      <c r="P3414" t="s">
        <v>27</v>
      </c>
      <c r="Q3414">
        <v>2</v>
      </c>
      <c r="R3414">
        <v>28.52</v>
      </c>
      <c r="S3414">
        <f t="shared" si="175"/>
        <v>65010</v>
      </c>
      <c r="T3414">
        <f t="shared" si="176"/>
        <v>23474</v>
      </c>
      <c r="U3414">
        <f t="shared" si="177"/>
        <v>2.7694470477975632</v>
      </c>
      <c r="V3414">
        <v>331</v>
      </c>
      <c r="W3414">
        <f>334</f>
        <v>334</v>
      </c>
    </row>
    <row r="3415" spans="1:23" x14ac:dyDescent="0.2">
      <c r="A3415">
        <v>62</v>
      </c>
      <c r="B3415" t="s">
        <v>101</v>
      </c>
      <c r="C3415" t="s">
        <v>102</v>
      </c>
      <c r="D3415" s="2" t="s">
        <v>63</v>
      </c>
      <c r="E3415">
        <v>17.3</v>
      </c>
      <c r="F3415">
        <v>145.27000000000001</v>
      </c>
      <c r="G3415">
        <v>-17.05</v>
      </c>
      <c r="H3415">
        <v>145.44999999999999</v>
      </c>
      <c r="I3415">
        <v>459</v>
      </c>
      <c r="J3415" t="s">
        <v>6</v>
      </c>
      <c r="K3415" s="1">
        <v>20683</v>
      </c>
      <c r="L3415" t="s">
        <v>165</v>
      </c>
      <c r="M3415" t="s">
        <v>90</v>
      </c>
      <c r="N3415" t="s">
        <v>24</v>
      </c>
      <c r="O3415" t="s">
        <v>15</v>
      </c>
      <c r="P3415" t="s">
        <v>27</v>
      </c>
      <c r="Q3415">
        <v>3</v>
      </c>
      <c r="R3415">
        <v>28.32</v>
      </c>
      <c r="S3415">
        <f t="shared" si="175"/>
        <v>65010</v>
      </c>
      <c r="T3415">
        <f t="shared" si="176"/>
        <v>23474</v>
      </c>
      <c r="U3415">
        <f t="shared" si="177"/>
        <v>2.7694470477975632</v>
      </c>
      <c r="V3415">
        <v>331</v>
      </c>
      <c r="W3415">
        <f>334</f>
        <v>334</v>
      </c>
    </row>
    <row r="3416" spans="1:23" x14ac:dyDescent="0.2">
      <c r="A3416">
        <v>62</v>
      </c>
      <c r="B3416" t="s">
        <v>101</v>
      </c>
      <c r="C3416" t="s">
        <v>102</v>
      </c>
      <c r="D3416" s="2" t="s">
        <v>63</v>
      </c>
      <c r="E3416">
        <v>17.3</v>
      </c>
      <c r="F3416">
        <v>145.27000000000001</v>
      </c>
      <c r="G3416">
        <v>-17.05</v>
      </c>
      <c r="H3416">
        <v>145.44999999999999</v>
      </c>
      <c r="I3416">
        <v>459</v>
      </c>
      <c r="J3416" t="s">
        <v>6</v>
      </c>
      <c r="K3416" s="1">
        <v>20683</v>
      </c>
      <c r="L3416" t="s">
        <v>165</v>
      </c>
      <c r="M3416" t="s">
        <v>90</v>
      </c>
      <c r="N3416" t="s">
        <v>24</v>
      </c>
      <c r="O3416" t="s">
        <v>15</v>
      </c>
      <c r="P3416" t="s">
        <v>27</v>
      </c>
      <c r="Q3416">
        <v>4</v>
      </c>
      <c r="R3416">
        <v>34.58</v>
      </c>
      <c r="S3416">
        <f t="shared" si="175"/>
        <v>65010</v>
      </c>
      <c r="T3416">
        <f t="shared" si="176"/>
        <v>23474</v>
      </c>
      <c r="U3416">
        <f t="shared" si="177"/>
        <v>2.7694470477975632</v>
      </c>
      <c r="V3416">
        <v>331</v>
      </c>
      <c r="W3416">
        <f>334</f>
        <v>334</v>
      </c>
    </row>
    <row r="3417" spans="1:23" x14ac:dyDescent="0.2">
      <c r="A3417">
        <v>62</v>
      </c>
      <c r="B3417" t="s">
        <v>101</v>
      </c>
      <c r="C3417" t="s">
        <v>102</v>
      </c>
      <c r="D3417" s="2" t="s">
        <v>63</v>
      </c>
      <c r="E3417">
        <v>17.3</v>
      </c>
      <c r="F3417">
        <v>145.27000000000001</v>
      </c>
      <c r="G3417">
        <v>-17.05</v>
      </c>
      <c r="H3417">
        <v>145.44999999999999</v>
      </c>
      <c r="I3417">
        <v>459</v>
      </c>
      <c r="J3417" t="s">
        <v>6</v>
      </c>
      <c r="K3417" s="1">
        <v>20683</v>
      </c>
      <c r="L3417" t="s">
        <v>165</v>
      </c>
      <c r="M3417" t="s">
        <v>90</v>
      </c>
      <c r="N3417" t="s">
        <v>24</v>
      </c>
      <c r="O3417" t="s">
        <v>15</v>
      </c>
      <c r="P3417" t="s">
        <v>27</v>
      </c>
      <c r="Q3417">
        <v>5</v>
      </c>
      <c r="R3417">
        <v>30.88</v>
      </c>
      <c r="S3417">
        <f t="shared" si="175"/>
        <v>65010</v>
      </c>
      <c r="T3417">
        <f t="shared" si="176"/>
        <v>23474</v>
      </c>
      <c r="U3417">
        <f t="shared" si="177"/>
        <v>2.7694470477975632</v>
      </c>
      <c r="V3417">
        <v>331</v>
      </c>
      <c r="W3417">
        <f>334</f>
        <v>334</v>
      </c>
    </row>
    <row r="3418" spans="1:23" x14ac:dyDescent="0.2">
      <c r="A3418">
        <v>62</v>
      </c>
      <c r="B3418" t="s">
        <v>101</v>
      </c>
      <c r="C3418" t="s">
        <v>102</v>
      </c>
      <c r="D3418" s="2" t="s">
        <v>63</v>
      </c>
      <c r="E3418">
        <v>17.3</v>
      </c>
      <c r="F3418">
        <v>145.27000000000001</v>
      </c>
      <c r="G3418">
        <v>-17.05</v>
      </c>
      <c r="H3418">
        <v>145.44999999999999</v>
      </c>
      <c r="I3418">
        <v>459</v>
      </c>
      <c r="J3418" t="s">
        <v>6</v>
      </c>
      <c r="K3418" s="1">
        <v>20683</v>
      </c>
      <c r="L3418" t="s">
        <v>165</v>
      </c>
      <c r="M3418" t="s">
        <v>90</v>
      </c>
      <c r="N3418" t="s">
        <v>24</v>
      </c>
      <c r="O3418" t="s">
        <v>15</v>
      </c>
      <c r="P3418" t="s">
        <v>27</v>
      </c>
      <c r="Q3418">
        <v>6</v>
      </c>
      <c r="R3418">
        <v>32.67</v>
      </c>
      <c r="S3418">
        <f t="shared" si="175"/>
        <v>65010</v>
      </c>
      <c r="T3418">
        <f t="shared" si="176"/>
        <v>23474</v>
      </c>
      <c r="U3418">
        <f t="shared" si="177"/>
        <v>2.7694470477975632</v>
      </c>
      <c r="V3418">
        <v>331</v>
      </c>
      <c r="W3418">
        <f>334</f>
        <v>334</v>
      </c>
    </row>
    <row r="3419" spans="1:23" x14ac:dyDescent="0.2">
      <c r="A3419">
        <v>62</v>
      </c>
      <c r="B3419" t="s">
        <v>101</v>
      </c>
      <c r="C3419" t="s">
        <v>102</v>
      </c>
      <c r="D3419" s="2" t="s">
        <v>63</v>
      </c>
      <c r="E3419">
        <v>17.3</v>
      </c>
      <c r="F3419">
        <v>145.27000000000001</v>
      </c>
      <c r="G3419">
        <v>-17.05</v>
      </c>
      <c r="H3419">
        <v>145.44999999999999</v>
      </c>
      <c r="I3419">
        <v>459</v>
      </c>
      <c r="J3419" t="s">
        <v>6</v>
      </c>
      <c r="K3419" s="1">
        <v>20683</v>
      </c>
      <c r="L3419" t="s">
        <v>165</v>
      </c>
      <c r="M3419" t="s">
        <v>90</v>
      </c>
      <c r="N3419" t="s">
        <v>24</v>
      </c>
      <c r="O3419" t="s">
        <v>15</v>
      </c>
      <c r="P3419" t="s">
        <v>27</v>
      </c>
      <c r="Q3419">
        <v>7</v>
      </c>
      <c r="R3419">
        <v>28.91</v>
      </c>
      <c r="S3419">
        <f t="shared" si="175"/>
        <v>65010</v>
      </c>
      <c r="T3419">
        <f t="shared" si="176"/>
        <v>23474</v>
      </c>
      <c r="U3419">
        <f t="shared" si="177"/>
        <v>2.7694470477975632</v>
      </c>
      <c r="V3419">
        <v>331</v>
      </c>
      <c r="W3419">
        <f>334</f>
        <v>334</v>
      </c>
    </row>
    <row r="3420" spans="1:23" x14ac:dyDescent="0.2">
      <c r="A3420">
        <v>62</v>
      </c>
      <c r="B3420" t="s">
        <v>101</v>
      </c>
      <c r="C3420" t="s">
        <v>102</v>
      </c>
      <c r="D3420" s="2" t="s">
        <v>63</v>
      </c>
      <c r="E3420">
        <v>17.3</v>
      </c>
      <c r="F3420">
        <v>145.27000000000001</v>
      </c>
      <c r="G3420">
        <v>-17.05</v>
      </c>
      <c r="H3420">
        <v>145.44999999999999</v>
      </c>
      <c r="I3420">
        <v>459</v>
      </c>
      <c r="J3420" t="s">
        <v>6</v>
      </c>
      <c r="K3420" s="1">
        <v>20683</v>
      </c>
      <c r="L3420" t="s">
        <v>165</v>
      </c>
      <c r="M3420" t="s">
        <v>90</v>
      </c>
      <c r="N3420" t="s">
        <v>24</v>
      </c>
      <c r="O3420" t="s">
        <v>15</v>
      </c>
      <c r="P3420" t="s">
        <v>27</v>
      </c>
      <c r="Q3420">
        <v>8</v>
      </c>
      <c r="R3420">
        <v>30.77</v>
      </c>
      <c r="S3420">
        <f t="shared" si="175"/>
        <v>65010</v>
      </c>
      <c r="T3420">
        <f t="shared" si="176"/>
        <v>23474</v>
      </c>
      <c r="U3420">
        <f t="shared" si="177"/>
        <v>2.7694470477975632</v>
      </c>
      <c r="V3420">
        <v>331</v>
      </c>
      <c r="W3420">
        <f>334</f>
        <v>334</v>
      </c>
    </row>
    <row r="3421" spans="1:23" x14ac:dyDescent="0.2">
      <c r="A3421">
        <v>62</v>
      </c>
      <c r="B3421" t="s">
        <v>101</v>
      </c>
      <c r="C3421" t="s">
        <v>102</v>
      </c>
      <c r="D3421" s="2" t="s">
        <v>63</v>
      </c>
      <c r="E3421">
        <v>17.3</v>
      </c>
      <c r="F3421">
        <v>145.27000000000001</v>
      </c>
      <c r="G3421">
        <v>-17.05</v>
      </c>
      <c r="H3421">
        <v>145.44999999999999</v>
      </c>
      <c r="I3421">
        <v>459</v>
      </c>
      <c r="J3421" t="s">
        <v>6</v>
      </c>
      <c r="K3421" s="1">
        <v>20683</v>
      </c>
      <c r="L3421" t="s">
        <v>165</v>
      </c>
      <c r="M3421" t="s">
        <v>90</v>
      </c>
      <c r="N3421" t="s">
        <v>24</v>
      </c>
      <c r="O3421" t="s">
        <v>15</v>
      </c>
      <c r="P3421" t="s">
        <v>27</v>
      </c>
      <c r="Q3421">
        <v>9</v>
      </c>
      <c r="R3421">
        <v>28.1</v>
      </c>
      <c r="S3421">
        <f t="shared" si="175"/>
        <v>65010</v>
      </c>
      <c r="T3421">
        <f t="shared" si="176"/>
        <v>23474</v>
      </c>
      <c r="U3421">
        <f t="shared" si="177"/>
        <v>2.7694470477975632</v>
      </c>
      <c r="V3421">
        <v>331</v>
      </c>
      <c r="W3421">
        <f>334</f>
        <v>334</v>
      </c>
    </row>
    <row r="3422" spans="1:23" x14ac:dyDescent="0.2">
      <c r="A3422">
        <v>62</v>
      </c>
      <c r="B3422" t="s">
        <v>101</v>
      </c>
      <c r="C3422" t="s">
        <v>102</v>
      </c>
      <c r="D3422" s="2" t="s">
        <v>63</v>
      </c>
      <c r="E3422">
        <v>17.3</v>
      </c>
      <c r="F3422">
        <v>145.27000000000001</v>
      </c>
      <c r="G3422">
        <v>-17.05</v>
      </c>
      <c r="H3422">
        <v>145.44999999999999</v>
      </c>
      <c r="I3422">
        <v>459</v>
      </c>
      <c r="J3422" t="s">
        <v>6</v>
      </c>
      <c r="K3422" s="1">
        <v>20683</v>
      </c>
      <c r="L3422" t="s">
        <v>165</v>
      </c>
      <c r="M3422" t="s">
        <v>90</v>
      </c>
      <c r="N3422" t="s">
        <v>24</v>
      </c>
      <c r="O3422" t="s">
        <v>15</v>
      </c>
      <c r="P3422" t="s">
        <v>27</v>
      </c>
      <c r="Q3422">
        <v>10</v>
      </c>
      <c r="R3422">
        <v>32.79</v>
      </c>
      <c r="S3422">
        <f t="shared" si="175"/>
        <v>65010</v>
      </c>
      <c r="T3422">
        <f t="shared" si="176"/>
        <v>23474</v>
      </c>
      <c r="U3422">
        <f t="shared" si="177"/>
        <v>2.7694470477975632</v>
      </c>
      <c r="V3422">
        <v>331</v>
      </c>
      <c r="W3422">
        <f>334</f>
        <v>334</v>
      </c>
    </row>
    <row r="3423" spans="1:23" x14ac:dyDescent="0.2">
      <c r="A3423">
        <v>62</v>
      </c>
      <c r="B3423" t="s">
        <v>101</v>
      </c>
      <c r="C3423" t="s">
        <v>102</v>
      </c>
      <c r="D3423" s="2" t="s">
        <v>63</v>
      </c>
      <c r="E3423">
        <v>17.3</v>
      </c>
      <c r="F3423">
        <v>145.27000000000001</v>
      </c>
      <c r="G3423">
        <v>-17.05</v>
      </c>
      <c r="H3423">
        <v>145.44999999999999</v>
      </c>
      <c r="I3423">
        <v>459</v>
      </c>
      <c r="J3423" t="s">
        <v>6</v>
      </c>
      <c r="K3423" s="1">
        <v>20683</v>
      </c>
      <c r="L3423" t="s">
        <v>165</v>
      </c>
      <c r="M3423" t="s">
        <v>90</v>
      </c>
      <c r="N3423" t="s">
        <v>24</v>
      </c>
      <c r="O3423" t="s">
        <v>18</v>
      </c>
      <c r="P3423" t="s">
        <v>27</v>
      </c>
      <c r="Q3423">
        <v>1</v>
      </c>
      <c r="R3423">
        <v>11.76</v>
      </c>
      <c r="S3423">
        <f t="shared" si="175"/>
        <v>65010</v>
      </c>
      <c r="T3423">
        <f t="shared" si="176"/>
        <v>23474</v>
      </c>
      <c r="U3423">
        <f t="shared" si="177"/>
        <v>2.7694470477975632</v>
      </c>
      <c r="V3423">
        <v>331</v>
      </c>
      <c r="W3423">
        <f>334</f>
        <v>334</v>
      </c>
    </row>
    <row r="3424" spans="1:23" x14ac:dyDescent="0.2">
      <c r="A3424">
        <v>62</v>
      </c>
      <c r="B3424" t="s">
        <v>101</v>
      </c>
      <c r="C3424" t="s">
        <v>102</v>
      </c>
      <c r="D3424" s="2" t="s">
        <v>63</v>
      </c>
      <c r="E3424">
        <v>17.3</v>
      </c>
      <c r="F3424">
        <v>145.27000000000001</v>
      </c>
      <c r="G3424">
        <v>-17.05</v>
      </c>
      <c r="H3424">
        <v>145.44999999999999</v>
      </c>
      <c r="I3424">
        <v>459</v>
      </c>
      <c r="J3424" t="s">
        <v>6</v>
      </c>
      <c r="K3424" s="1">
        <v>20683</v>
      </c>
      <c r="L3424" t="s">
        <v>165</v>
      </c>
      <c r="M3424" t="s">
        <v>90</v>
      </c>
      <c r="N3424" t="s">
        <v>24</v>
      </c>
      <c r="O3424" t="s">
        <v>18</v>
      </c>
      <c r="P3424" t="s">
        <v>27</v>
      </c>
      <c r="Q3424">
        <v>2</v>
      </c>
      <c r="R3424">
        <v>12.51</v>
      </c>
      <c r="S3424">
        <f t="shared" si="175"/>
        <v>65010</v>
      </c>
      <c r="T3424">
        <f t="shared" si="176"/>
        <v>23474</v>
      </c>
      <c r="U3424">
        <f t="shared" si="177"/>
        <v>2.7694470477975632</v>
      </c>
      <c r="V3424">
        <v>331</v>
      </c>
      <c r="W3424">
        <f>334</f>
        <v>334</v>
      </c>
    </row>
    <row r="3425" spans="1:23" x14ac:dyDescent="0.2">
      <c r="A3425">
        <v>62</v>
      </c>
      <c r="B3425" t="s">
        <v>101</v>
      </c>
      <c r="C3425" t="s">
        <v>102</v>
      </c>
      <c r="D3425" s="2" t="s">
        <v>63</v>
      </c>
      <c r="E3425">
        <v>17.3</v>
      </c>
      <c r="F3425">
        <v>145.27000000000001</v>
      </c>
      <c r="G3425">
        <v>-17.05</v>
      </c>
      <c r="H3425">
        <v>145.44999999999999</v>
      </c>
      <c r="I3425">
        <v>459</v>
      </c>
      <c r="J3425" t="s">
        <v>6</v>
      </c>
      <c r="K3425" s="1">
        <v>20683</v>
      </c>
      <c r="L3425" t="s">
        <v>165</v>
      </c>
      <c r="M3425" t="s">
        <v>90</v>
      </c>
      <c r="N3425" t="s">
        <v>24</v>
      </c>
      <c r="O3425" t="s">
        <v>18</v>
      </c>
      <c r="P3425" t="s">
        <v>27</v>
      </c>
      <c r="Q3425">
        <v>3</v>
      </c>
      <c r="R3425">
        <v>14.28</v>
      </c>
      <c r="S3425">
        <f t="shared" si="175"/>
        <v>65010</v>
      </c>
      <c r="T3425">
        <f t="shared" si="176"/>
        <v>23474</v>
      </c>
      <c r="U3425">
        <f t="shared" si="177"/>
        <v>2.7694470477975632</v>
      </c>
      <c r="V3425">
        <v>331</v>
      </c>
      <c r="W3425">
        <f>334</f>
        <v>334</v>
      </c>
    </row>
    <row r="3426" spans="1:23" x14ac:dyDescent="0.2">
      <c r="A3426">
        <v>62</v>
      </c>
      <c r="B3426" t="s">
        <v>101</v>
      </c>
      <c r="C3426" t="s">
        <v>102</v>
      </c>
      <c r="D3426" s="2" t="s">
        <v>63</v>
      </c>
      <c r="E3426">
        <v>17.3</v>
      </c>
      <c r="F3426">
        <v>145.27000000000001</v>
      </c>
      <c r="G3426">
        <v>-17.05</v>
      </c>
      <c r="H3426">
        <v>145.44999999999999</v>
      </c>
      <c r="I3426">
        <v>459</v>
      </c>
      <c r="J3426" t="s">
        <v>6</v>
      </c>
      <c r="K3426" s="1">
        <v>20683</v>
      </c>
      <c r="L3426" t="s">
        <v>165</v>
      </c>
      <c r="M3426" t="s">
        <v>90</v>
      </c>
      <c r="N3426" t="s">
        <v>24</v>
      </c>
      <c r="O3426" t="s">
        <v>18</v>
      </c>
      <c r="P3426" t="s">
        <v>27</v>
      </c>
      <c r="Q3426">
        <v>4</v>
      </c>
      <c r="R3426">
        <v>21.38</v>
      </c>
      <c r="S3426">
        <f t="shared" si="175"/>
        <v>65010</v>
      </c>
      <c r="T3426">
        <f t="shared" si="176"/>
        <v>23474</v>
      </c>
      <c r="U3426">
        <f t="shared" si="177"/>
        <v>2.7694470477975632</v>
      </c>
      <c r="V3426">
        <v>331</v>
      </c>
      <c r="W3426">
        <f>334</f>
        <v>334</v>
      </c>
    </row>
    <row r="3427" spans="1:23" x14ac:dyDescent="0.2">
      <c r="A3427">
        <v>62</v>
      </c>
      <c r="B3427" t="s">
        <v>101</v>
      </c>
      <c r="C3427" t="s">
        <v>102</v>
      </c>
      <c r="D3427" s="2" t="s">
        <v>63</v>
      </c>
      <c r="E3427">
        <v>17.3</v>
      </c>
      <c r="F3427">
        <v>145.27000000000001</v>
      </c>
      <c r="G3427">
        <v>-17.05</v>
      </c>
      <c r="H3427">
        <v>145.44999999999999</v>
      </c>
      <c r="I3427">
        <v>459</v>
      </c>
      <c r="J3427" t="s">
        <v>6</v>
      </c>
      <c r="K3427" s="1">
        <v>20683</v>
      </c>
      <c r="L3427" t="s">
        <v>165</v>
      </c>
      <c r="M3427" t="s">
        <v>90</v>
      </c>
      <c r="N3427" t="s">
        <v>24</v>
      </c>
      <c r="O3427" t="s">
        <v>18</v>
      </c>
      <c r="P3427" t="s">
        <v>27</v>
      </c>
      <c r="Q3427">
        <v>5</v>
      </c>
      <c r="R3427">
        <v>12.09</v>
      </c>
      <c r="S3427">
        <f t="shared" si="175"/>
        <v>65010</v>
      </c>
      <c r="T3427">
        <f t="shared" si="176"/>
        <v>23474</v>
      </c>
      <c r="U3427">
        <f t="shared" si="177"/>
        <v>2.7694470477975632</v>
      </c>
      <c r="V3427">
        <v>331</v>
      </c>
      <c r="W3427">
        <f>334</f>
        <v>334</v>
      </c>
    </row>
    <row r="3428" spans="1:23" x14ac:dyDescent="0.2">
      <c r="A3428">
        <v>62</v>
      </c>
      <c r="B3428" t="s">
        <v>101</v>
      </c>
      <c r="C3428" t="s">
        <v>102</v>
      </c>
      <c r="D3428" s="2" t="s">
        <v>63</v>
      </c>
      <c r="E3428">
        <v>17.3</v>
      </c>
      <c r="F3428">
        <v>145.27000000000001</v>
      </c>
      <c r="G3428">
        <v>-17.05</v>
      </c>
      <c r="H3428">
        <v>145.44999999999999</v>
      </c>
      <c r="I3428">
        <v>459</v>
      </c>
      <c r="J3428" t="s">
        <v>6</v>
      </c>
      <c r="K3428" s="1">
        <v>20683</v>
      </c>
      <c r="L3428" t="s">
        <v>165</v>
      </c>
      <c r="M3428" t="s">
        <v>90</v>
      </c>
      <c r="N3428" t="s">
        <v>24</v>
      </c>
      <c r="O3428" t="s">
        <v>18</v>
      </c>
      <c r="P3428" t="s">
        <v>27</v>
      </c>
      <c r="Q3428">
        <v>6</v>
      </c>
      <c r="R3428">
        <v>17.649999999999999</v>
      </c>
      <c r="S3428">
        <f t="shared" si="175"/>
        <v>65010</v>
      </c>
      <c r="T3428">
        <f t="shared" si="176"/>
        <v>23474</v>
      </c>
      <c r="U3428">
        <f t="shared" si="177"/>
        <v>2.7694470477975632</v>
      </c>
      <c r="V3428">
        <v>331</v>
      </c>
      <c r="W3428">
        <f>334</f>
        <v>334</v>
      </c>
    </row>
    <row r="3429" spans="1:23" x14ac:dyDescent="0.2">
      <c r="A3429">
        <v>62</v>
      </c>
      <c r="B3429" t="s">
        <v>101</v>
      </c>
      <c r="C3429" t="s">
        <v>102</v>
      </c>
      <c r="D3429" s="2" t="s">
        <v>63</v>
      </c>
      <c r="E3429">
        <v>17.3</v>
      </c>
      <c r="F3429">
        <v>145.27000000000001</v>
      </c>
      <c r="G3429">
        <v>-17.05</v>
      </c>
      <c r="H3429">
        <v>145.44999999999999</v>
      </c>
      <c r="I3429">
        <v>459</v>
      </c>
      <c r="J3429" t="s">
        <v>6</v>
      </c>
      <c r="K3429" s="1">
        <v>20683</v>
      </c>
      <c r="L3429" t="s">
        <v>165</v>
      </c>
      <c r="M3429" t="s">
        <v>90</v>
      </c>
      <c r="N3429" t="s">
        <v>24</v>
      </c>
      <c r="O3429" t="s">
        <v>18</v>
      </c>
      <c r="P3429" t="s">
        <v>27</v>
      </c>
      <c r="Q3429">
        <v>7</v>
      </c>
      <c r="R3429">
        <v>14.12</v>
      </c>
      <c r="S3429">
        <f t="shared" si="175"/>
        <v>65010</v>
      </c>
      <c r="T3429">
        <f t="shared" si="176"/>
        <v>23474</v>
      </c>
      <c r="U3429">
        <f t="shared" si="177"/>
        <v>2.7694470477975632</v>
      </c>
      <c r="V3429">
        <v>331</v>
      </c>
      <c r="W3429">
        <f>334</f>
        <v>334</v>
      </c>
    </row>
    <row r="3430" spans="1:23" x14ac:dyDescent="0.2">
      <c r="A3430">
        <v>62</v>
      </c>
      <c r="B3430" t="s">
        <v>101</v>
      </c>
      <c r="C3430" t="s">
        <v>102</v>
      </c>
      <c r="D3430" s="2" t="s">
        <v>63</v>
      </c>
      <c r="E3430">
        <v>17.3</v>
      </c>
      <c r="F3430">
        <v>145.27000000000001</v>
      </c>
      <c r="G3430">
        <v>-17.05</v>
      </c>
      <c r="H3430">
        <v>145.44999999999999</v>
      </c>
      <c r="I3430">
        <v>459</v>
      </c>
      <c r="J3430" t="s">
        <v>6</v>
      </c>
      <c r="K3430" s="1">
        <v>20683</v>
      </c>
      <c r="L3430" t="s">
        <v>165</v>
      </c>
      <c r="M3430" t="s">
        <v>90</v>
      </c>
      <c r="N3430" t="s">
        <v>24</v>
      </c>
      <c r="O3430" t="s">
        <v>18</v>
      </c>
      <c r="P3430" t="s">
        <v>27</v>
      </c>
      <c r="Q3430">
        <v>8</v>
      </c>
      <c r="R3430">
        <v>11.49</v>
      </c>
      <c r="S3430">
        <f t="shared" si="175"/>
        <v>65010</v>
      </c>
      <c r="T3430">
        <f t="shared" si="176"/>
        <v>23474</v>
      </c>
      <c r="U3430">
        <f t="shared" si="177"/>
        <v>2.7694470477975632</v>
      </c>
      <c r="V3430">
        <v>331</v>
      </c>
      <c r="W3430">
        <f>334</f>
        <v>334</v>
      </c>
    </row>
    <row r="3431" spans="1:23" x14ac:dyDescent="0.2">
      <c r="A3431">
        <v>62</v>
      </c>
      <c r="B3431" t="s">
        <v>101</v>
      </c>
      <c r="C3431" t="s">
        <v>102</v>
      </c>
      <c r="D3431" s="2" t="s">
        <v>63</v>
      </c>
      <c r="E3431">
        <v>17.3</v>
      </c>
      <c r="F3431">
        <v>145.27000000000001</v>
      </c>
      <c r="G3431">
        <v>-17.05</v>
      </c>
      <c r="H3431">
        <v>145.44999999999999</v>
      </c>
      <c r="I3431">
        <v>459</v>
      </c>
      <c r="J3431" t="s">
        <v>6</v>
      </c>
      <c r="K3431" s="1">
        <v>20683</v>
      </c>
      <c r="L3431" t="s">
        <v>165</v>
      </c>
      <c r="M3431" t="s">
        <v>90</v>
      </c>
      <c r="N3431" t="s">
        <v>24</v>
      </c>
      <c r="O3431" t="s">
        <v>18</v>
      </c>
      <c r="P3431" t="s">
        <v>27</v>
      </c>
      <c r="Q3431">
        <v>9</v>
      </c>
      <c r="R3431">
        <v>10.5</v>
      </c>
      <c r="S3431">
        <f t="shared" si="175"/>
        <v>65010</v>
      </c>
      <c r="T3431">
        <f t="shared" si="176"/>
        <v>23474</v>
      </c>
      <c r="U3431">
        <f t="shared" si="177"/>
        <v>2.7694470477975632</v>
      </c>
      <c r="V3431">
        <v>331</v>
      </c>
      <c r="W3431">
        <f>334</f>
        <v>334</v>
      </c>
    </row>
    <row r="3432" spans="1:23" x14ac:dyDescent="0.2">
      <c r="A3432">
        <v>62</v>
      </c>
      <c r="B3432" t="s">
        <v>101</v>
      </c>
      <c r="C3432" t="s">
        <v>102</v>
      </c>
      <c r="D3432" s="2" t="s">
        <v>63</v>
      </c>
      <c r="E3432">
        <v>17.3</v>
      </c>
      <c r="F3432">
        <v>145.27000000000001</v>
      </c>
      <c r="G3432">
        <v>-17.05</v>
      </c>
      <c r="H3432">
        <v>145.44999999999999</v>
      </c>
      <c r="I3432">
        <v>459</v>
      </c>
      <c r="J3432" t="s">
        <v>6</v>
      </c>
      <c r="K3432" s="1">
        <v>20683</v>
      </c>
      <c r="L3432" t="s">
        <v>165</v>
      </c>
      <c r="M3432" t="s">
        <v>90</v>
      </c>
      <c r="N3432" t="s">
        <v>24</v>
      </c>
      <c r="O3432" t="s">
        <v>18</v>
      </c>
      <c r="P3432" t="s">
        <v>27</v>
      </c>
      <c r="Q3432">
        <v>10</v>
      </c>
      <c r="R3432">
        <v>12.55</v>
      </c>
      <c r="S3432">
        <f t="shared" si="175"/>
        <v>65010</v>
      </c>
      <c r="T3432">
        <f t="shared" si="176"/>
        <v>23474</v>
      </c>
      <c r="U3432">
        <f t="shared" si="177"/>
        <v>2.7694470477975632</v>
      </c>
      <c r="V3432">
        <v>331</v>
      </c>
      <c r="W3432">
        <f>334</f>
        <v>334</v>
      </c>
    </row>
    <row r="3433" spans="1:23" hidden="1" x14ac:dyDescent="0.2">
      <c r="A3433">
        <v>63</v>
      </c>
      <c r="B3433" t="s">
        <v>101</v>
      </c>
      <c r="C3433" t="s">
        <v>102</v>
      </c>
      <c r="D3433" s="2" t="s">
        <v>166</v>
      </c>
      <c r="G3433">
        <v>-17.296966000000001</v>
      </c>
      <c r="H3433">
        <v>145.45275799999999</v>
      </c>
      <c r="I3433">
        <v>905</v>
      </c>
      <c r="J3433" t="s">
        <v>40</v>
      </c>
      <c r="K3433" s="1">
        <v>37872</v>
      </c>
      <c r="L3433" t="s">
        <v>167</v>
      </c>
      <c r="M3433" t="s">
        <v>168</v>
      </c>
      <c r="N3433" t="s">
        <v>14</v>
      </c>
      <c r="O3433" t="s">
        <v>15</v>
      </c>
      <c r="P3433" t="s">
        <v>27</v>
      </c>
      <c r="Q3433">
        <v>1</v>
      </c>
      <c r="R3433">
        <v>22.15</v>
      </c>
      <c r="S3433">
        <f>200*310</f>
        <v>62000</v>
      </c>
      <c r="T3433">
        <f>242*80</f>
        <v>19360</v>
      </c>
      <c r="U3433">
        <f t="shared" si="177"/>
        <v>3.2024793388429753</v>
      </c>
      <c r="V3433">
        <v>348</v>
      </c>
      <c r="W3433">
        <v>300</v>
      </c>
    </row>
    <row r="3434" spans="1:23" hidden="1" x14ac:dyDescent="0.2">
      <c r="A3434">
        <v>63</v>
      </c>
      <c r="B3434" t="s">
        <v>101</v>
      </c>
      <c r="C3434" t="s">
        <v>102</v>
      </c>
      <c r="D3434" s="2" t="s">
        <v>166</v>
      </c>
      <c r="G3434">
        <v>-17.296966000000001</v>
      </c>
      <c r="H3434">
        <v>145.45275799999999</v>
      </c>
      <c r="I3434">
        <v>905</v>
      </c>
      <c r="J3434" t="s">
        <v>40</v>
      </c>
      <c r="K3434" s="1">
        <v>37872</v>
      </c>
      <c r="L3434" t="s">
        <v>167</v>
      </c>
      <c r="M3434" t="s">
        <v>168</v>
      </c>
      <c r="N3434" t="s">
        <v>14</v>
      </c>
      <c r="O3434" t="s">
        <v>15</v>
      </c>
      <c r="P3434" t="s">
        <v>27</v>
      </c>
      <c r="Q3434">
        <v>2</v>
      </c>
      <c r="R3434">
        <v>19.739999999999998</v>
      </c>
      <c r="S3434">
        <f t="shared" ref="S3434:S3486" si="178">200*310</f>
        <v>62000</v>
      </c>
      <c r="T3434">
        <f t="shared" ref="T3434:T3486" si="179">242*80</f>
        <v>19360</v>
      </c>
      <c r="U3434">
        <f t="shared" ref="U3434:U3487" si="180">S3434/T3434</f>
        <v>3.2024793388429753</v>
      </c>
      <c r="V3434">
        <v>348</v>
      </c>
      <c r="W3434">
        <v>300</v>
      </c>
    </row>
    <row r="3435" spans="1:23" hidden="1" x14ac:dyDescent="0.2">
      <c r="A3435">
        <v>63</v>
      </c>
      <c r="B3435" t="s">
        <v>101</v>
      </c>
      <c r="C3435" t="s">
        <v>102</v>
      </c>
      <c r="D3435" s="2" t="s">
        <v>166</v>
      </c>
      <c r="G3435">
        <v>-17.296966000000001</v>
      </c>
      <c r="H3435">
        <v>145.45275799999999</v>
      </c>
      <c r="I3435">
        <v>905</v>
      </c>
      <c r="J3435" t="s">
        <v>40</v>
      </c>
      <c r="K3435" s="1">
        <v>37872</v>
      </c>
      <c r="L3435" t="s">
        <v>167</v>
      </c>
      <c r="M3435" t="s">
        <v>168</v>
      </c>
      <c r="N3435" t="s">
        <v>14</v>
      </c>
      <c r="O3435" t="s">
        <v>15</v>
      </c>
      <c r="P3435" t="s">
        <v>27</v>
      </c>
      <c r="Q3435">
        <v>3</v>
      </c>
      <c r="R3435">
        <v>19.579999999999998</v>
      </c>
      <c r="S3435">
        <f t="shared" si="178"/>
        <v>62000</v>
      </c>
      <c r="T3435">
        <f t="shared" si="179"/>
        <v>19360</v>
      </c>
      <c r="U3435">
        <f t="shared" si="180"/>
        <v>3.2024793388429753</v>
      </c>
      <c r="V3435">
        <v>348</v>
      </c>
      <c r="W3435">
        <v>300</v>
      </c>
    </row>
    <row r="3436" spans="1:23" hidden="1" x14ac:dyDescent="0.2">
      <c r="A3436">
        <v>63</v>
      </c>
      <c r="B3436" t="s">
        <v>101</v>
      </c>
      <c r="C3436" t="s">
        <v>102</v>
      </c>
      <c r="D3436" s="2" t="s">
        <v>166</v>
      </c>
      <c r="G3436">
        <v>-17.296966000000001</v>
      </c>
      <c r="H3436">
        <v>145.45275799999999</v>
      </c>
      <c r="I3436">
        <v>905</v>
      </c>
      <c r="J3436" t="s">
        <v>40</v>
      </c>
      <c r="K3436" s="1">
        <v>37872</v>
      </c>
      <c r="L3436" t="s">
        <v>167</v>
      </c>
      <c r="M3436" t="s">
        <v>168</v>
      </c>
      <c r="N3436" t="s">
        <v>14</v>
      </c>
      <c r="O3436" t="s">
        <v>15</v>
      </c>
      <c r="P3436" t="s">
        <v>27</v>
      </c>
      <c r="Q3436">
        <v>4</v>
      </c>
      <c r="R3436">
        <v>19.100000000000001</v>
      </c>
      <c r="S3436">
        <f t="shared" si="178"/>
        <v>62000</v>
      </c>
      <c r="T3436">
        <f t="shared" si="179"/>
        <v>19360</v>
      </c>
      <c r="U3436">
        <f t="shared" si="180"/>
        <v>3.2024793388429753</v>
      </c>
      <c r="V3436">
        <v>348</v>
      </c>
      <c r="W3436">
        <v>300</v>
      </c>
    </row>
    <row r="3437" spans="1:23" hidden="1" x14ac:dyDescent="0.2">
      <c r="A3437">
        <v>63</v>
      </c>
      <c r="B3437" t="s">
        <v>101</v>
      </c>
      <c r="C3437" t="s">
        <v>102</v>
      </c>
      <c r="D3437" s="2" t="s">
        <v>166</v>
      </c>
      <c r="G3437">
        <v>-17.296966000000001</v>
      </c>
      <c r="H3437">
        <v>145.45275799999999</v>
      </c>
      <c r="I3437">
        <v>905</v>
      </c>
      <c r="J3437" t="s">
        <v>40</v>
      </c>
      <c r="K3437" s="1">
        <v>37872</v>
      </c>
      <c r="L3437" t="s">
        <v>167</v>
      </c>
      <c r="M3437" t="s">
        <v>168</v>
      </c>
      <c r="N3437" t="s">
        <v>14</v>
      </c>
      <c r="O3437" t="s">
        <v>15</v>
      </c>
      <c r="P3437" t="s">
        <v>27</v>
      </c>
      <c r="Q3437">
        <v>5</v>
      </c>
      <c r="R3437">
        <v>19.23</v>
      </c>
      <c r="S3437">
        <f t="shared" si="178"/>
        <v>62000</v>
      </c>
      <c r="T3437">
        <f t="shared" si="179"/>
        <v>19360</v>
      </c>
      <c r="U3437">
        <f t="shared" si="180"/>
        <v>3.2024793388429753</v>
      </c>
      <c r="V3437">
        <v>348</v>
      </c>
      <c r="W3437">
        <v>300</v>
      </c>
    </row>
    <row r="3438" spans="1:23" hidden="1" x14ac:dyDescent="0.2">
      <c r="A3438">
        <v>63</v>
      </c>
      <c r="B3438" t="s">
        <v>101</v>
      </c>
      <c r="C3438" t="s">
        <v>102</v>
      </c>
      <c r="D3438" s="2" t="s">
        <v>166</v>
      </c>
      <c r="G3438">
        <v>-17.296966000000001</v>
      </c>
      <c r="H3438">
        <v>145.45275799999999</v>
      </c>
      <c r="I3438">
        <v>905</v>
      </c>
      <c r="J3438" t="s">
        <v>40</v>
      </c>
      <c r="K3438" s="1">
        <v>37872</v>
      </c>
      <c r="L3438" t="s">
        <v>167</v>
      </c>
      <c r="M3438" t="s">
        <v>168</v>
      </c>
      <c r="N3438" t="s">
        <v>14</v>
      </c>
      <c r="O3438" t="s">
        <v>15</v>
      </c>
      <c r="P3438" t="s">
        <v>27</v>
      </c>
      <c r="Q3438">
        <v>6</v>
      </c>
      <c r="R3438">
        <v>19.77</v>
      </c>
      <c r="S3438">
        <f t="shared" si="178"/>
        <v>62000</v>
      </c>
      <c r="T3438">
        <f t="shared" si="179"/>
        <v>19360</v>
      </c>
      <c r="U3438">
        <f t="shared" si="180"/>
        <v>3.2024793388429753</v>
      </c>
      <c r="V3438">
        <v>348</v>
      </c>
      <c r="W3438">
        <v>300</v>
      </c>
    </row>
    <row r="3439" spans="1:23" hidden="1" x14ac:dyDescent="0.2">
      <c r="A3439">
        <v>63</v>
      </c>
      <c r="B3439" t="s">
        <v>101</v>
      </c>
      <c r="C3439" t="s">
        <v>102</v>
      </c>
      <c r="D3439" s="2" t="s">
        <v>166</v>
      </c>
      <c r="G3439">
        <v>-17.296966000000001</v>
      </c>
      <c r="H3439">
        <v>145.45275799999999</v>
      </c>
      <c r="I3439">
        <v>905</v>
      </c>
      <c r="J3439" t="s">
        <v>40</v>
      </c>
      <c r="K3439" s="1">
        <v>37872</v>
      </c>
      <c r="L3439" t="s">
        <v>167</v>
      </c>
      <c r="M3439" t="s">
        <v>168</v>
      </c>
      <c r="N3439" t="s">
        <v>14</v>
      </c>
      <c r="O3439" t="s">
        <v>16</v>
      </c>
      <c r="P3439" t="s">
        <v>27</v>
      </c>
      <c r="Q3439">
        <v>1</v>
      </c>
      <c r="R3439">
        <v>20.27</v>
      </c>
      <c r="S3439">
        <f t="shared" si="178"/>
        <v>62000</v>
      </c>
      <c r="T3439">
        <f t="shared" si="179"/>
        <v>19360</v>
      </c>
      <c r="U3439">
        <f t="shared" si="180"/>
        <v>3.2024793388429753</v>
      </c>
      <c r="V3439">
        <v>348</v>
      </c>
      <c r="W3439">
        <v>300</v>
      </c>
    </row>
    <row r="3440" spans="1:23" hidden="1" x14ac:dyDescent="0.2">
      <c r="A3440">
        <v>63</v>
      </c>
      <c r="B3440" t="s">
        <v>101</v>
      </c>
      <c r="C3440" t="s">
        <v>102</v>
      </c>
      <c r="D3440" s="2" t="s">
        <v>166</v>
      </c>
      <c r="G3440">
        <v>-17.296966000000001</v>
      </c>
      <c r="H3440">
        <v>145.45275799999999</v>
      </c>
      <c r="I3440">
        <v>905</v>
      </c>
      <c r="J3440" t="s">
        <v>40</v>
      </c>
      <c r="K3440" s="1">
        <v>37872</v>
      </c>
      <c r="L3440" t="s">
        <v>167</v>
      </c>
      <c r="M3440" t="s">
        <v>168</v>
      </c>
      <c r="N3440" t="s">
        <v>14</v>
      </c>
      <c r="O3440" t="s">
        <v>16</v>
      </c>
      <c r="P3440" t="s">
        <v>27</v>
      </c>
      <c r="Q3440">
        <v>2</v>
      </c>
      <c r="R3440">
        <v>18.78</v>
      </c>
      <c r="S3440">
        <f t="shared" si="178"/>
        <v>62000</v>
      </c>
      <c r="T3440">
        <f t="shared" si="179"/>
        <v>19360</v>
      </c>
      <c r="U3440">
        <f t="shared" si="180"/>
        <v>3.2024793388429753</v>
      </c>
      <c r="V3440">
        <v>348</v>
      </c>
      <c r="W3440">
        <v>300</v>
      </c>
    </row>
    <row r="3441" spans="1:23" hidden="1" x14ac:dyDescent="0.2">
      <c r="A3441">
        <v>63</v>
      </c>
      <c r="B3441" t="s">
        <v>101</v>
      </c>
      <c r="C3441" t="s">
        <v>102</v>
      </c>
      <c r="D3441" s="2" t="s">
        <v>166</v>
      </c>
      <c r="G3441">
        <v>-17.296966000000001</v>
      </c>
      <c r="H3441">
        <v>145.45275799999999</v>
      </c>
      <c r="I3441">
        <v>905</v>
      </c>
      <c r="J3441" t="s">
        <v>40</v>
      </c>
      <c r="K3441" s="1">
        <v>37872</v>
      </c>
      <c r="L3441" t="s">
        <v>167</v>
      </c>
      <c r="M3441" t="s">
        <v>168</v>
      </c>
      <c r="N3441" t="s">
        <v>14</v>
      </c>
      <c r="O3441" t="s">
        <v>16</v>
      </c>
      <c r="P3441" t="s">
        <v>27</v>
      </c>
      <c r="Q3441">
        <v>3</v>
      </c>
      <c r="R3441">
        <v>18.350000000000001</v>
      </c>
      <c r="S3441">
        <f t="shared" si="178"/>
        <v>62000</v>
      </c>
      <c r="T3441">
        <f t="shared" si="179"/>
        <v>19360</v>
      </c>
      <c r="U3441">
        <f t="shared" si="180"/>
        <v>3.2024793388429753</v>
      </c>
      <c r="V3441">
        <v>348</v>
      </c>
      <c r="W3441">
        <v>300</v>
      </c>
    </row>
    <row r="3442" spans="1:23" hidden="1" x14ac:dyDescent="0.2">
      <c r="A3442">
        <v>63</v>
      </c>
      <c r="B3442" t="s">
        <v>101</v>
      </c>
      <c r="C3442" t="s">
        <v>102</v>
      </c>
      <c r="D3442" s="2" t="s">
        <v>166</v>
      </c>
      <c r="G3442">
        <v>-17.296966000000001</v>
      </c>
      <c r="H3442">
        <v>145.45275799999999</v>
      </c>
      <c r="I3442">
        <v>905</v>
      </c>
      <c r="J3442" t="s">
        <v>40</v>
      </c>
      <c r="K3442" s="1">
        <v>37872</v>
      </c>
      <c r="L3442" t="s">
        <v>167</v>
      </c>
      <c r="M3442" t="s">
        <v>168</v>
      </c>
      <c r="N3442" t="s">
        <v>14</v>
      </c>
      <c r="O3442" t="s">
        <v>16</v>
      </c>
      <c r="P3442" t="s">
        <v>27</v>
      </c>
      <c r="Q3442">
        <v>4</v>
      </c>
      <c r="R3442">
        <v>20.41</v>
      </c>
      <c r="S3442">
        <f t="shared" si="178"/>
        <v>62000</v>
      </c>
      <c r="T3442">
        <f t="shared" si="179"/>
        <v>19360</v>
      </c>
      <c r="U3442">
        <f t="shared" si="180"/>
        <v>3.2024793388429753</v>
      </c>
      <c r="V3442">
        <v>348</v>
      </c>
      <c r="W3442">
        <v>300</v>
      </c>
    </row>
    <row r="3443" spans="1:23" hidden="1" x14ac:dyDescent="0.2">
      <c r="A3443">
        <v>63</v>
      </c>
      <c r="B3443" t="s">
        <v>101</v>
      </c>
      <c r="C3443" t="s">
        <v>102</v>
      </c>
      <c r="D3443" s="2" t="s">
        <v>166</v>
      </c>
      <c r="G3443">
        <v>-17.296966000000001</v>
      </c>
      <c r="H3443">
        <v>145.45275799999999</v>
      </c>
      <c r="I3443">
        <v>905</v>
      </c>
      <c r="J3443" t="s">
        <v>40</v>
      </c>
      <c r="K3443" s="1">
        <v>37872</v>
      </c>
      <c r="L3443" t="s">
        <v>167</v>
      </c>
      <c r="M3443" t="s">
        <v>168</v>
      </c>
      <c r="N3443" t="s">
        <v>14</v>
      </c>
      <c r="O3443" t="s">
        <v>16</v>
      </c>
      <c r="P3443" t="s">
        <v>27</v>
      </c>
      <c r="Q3443">
        <v>5</v>
      </c>
      <c r="R3443">
        <v>20.87</v>
      </c>
      <c r="S3443">
        <f t="shared" si="178"/>
        <v>62000</v>
      </c>
      <c r="T3443">
        <f t="shared" si="179"/>
        <v>19360</v>
      </c>
      <c r="U3443">
        <f t="shared" si="180"/>
        <v>3.2024793388429753</v>
      </c>
      <c r="V3443">
        <v>348</v>
      </c>
      <c r="W3443">
        <v>300</v>
      </c>
    </row>
    <row r="3444" spans="1:23" hidden="1" x14ac:dyDescent="0.2">
      <c r="A3444">
        <v>63</v>
      </c>
      <c r="B3444" t="s">
        <v>101</v>
      </c>
      <c r="C3444" t="s">
        <v>102</v>
      </c>
      <c r="D3444" s="2" t="s">
        <v>166</v>
      </c>
      <c r="G3444">
        <v>-17.296966000000001</v>
      </c>
      <c r="H3444">
        <v>145.45275799999999</v>
      </c>
      <c r="I3444">
        <v>905</v>
      </c>
      <c r="J3444" t="s">
        <v>40</v>
      </c>
      <c r="K3444" s="1">
        <v>37872</v>
      </c>
      <c r="L3444" t="s">
        <v>167</v>
      </c>
      <c r="M3444" t="s">
        <v>168</v>
      </c>
      <c r="N3444" t="s">
        <v>14</v>
      </c>
      <c r="O3444" t="s">
        <v>16</v>
      </c>
      <c r="P3444" t="s">
        <v>27</v>
      </c>
      <c r="Q3444">
        <v>6</v>
      </c>
      <c r="R3444">
        <v>20.2</v>
      </c>
      <c r="S3444">
        <f t="shared" si="178"/>
        <v>62000</v>
      </c>
      <c r="T3444">
        <f t="shared" si="179"/>
        <v>19360</v>
      </c>
      <c r="U3444">
        <f t="shared" si="180"/>
        <v>3.2024793388429753</v>
      </c>
      <c r="V3444">
        <v>348</v>
      </c>
      <c r="W3444">
        <v>300</v>
      </c>
    </row>
    <row r="3445" spans="1:23" hidden="1" x14ac:dyDescent="0.2">
      <c r="A3445">
        <v>63</v>
      </c>
      <c r="B3445" t="s">
        <v>101</v>
      </c>
      <c r="C3445" t="s">
        <v>102</v>
      </c>
      <c r="D3445" s="2" t="s">
        <v>166</v>
      </c>
      <c r="G3445">
        <v>-17.296966000000001</v>
      </c>
      <c r="H3445">
        <v>145.45275799999999</v>
      </c>
      <c r="I3445">
        <v>905</v>
      </c>
      <c r="J3445" t="s">
        <v>40</v>
      </c>
      <c r="K3445" s="1">
        <v>37872</v>
      </c>
      <c r="L3445" t="s">
        <v>167</v>
      </c>
      <c r="M3445" t="s">
        <v>168</v>
      </c>
      <c r="N3445" t="s">
        <v>14</v>
      </c>
      <c r="O3445" t="s">
        <v>18</v>
      </c>
      <c r="P3445" t="s">
        <v>27</v>
      </c>
      <c r="Q3445">
        <v>1</v>
      </c>
      <c r="R3445">
        <v>2.5499999999999998</v>
      </c>
      <c r="S3445">
        <f t="shared" si="178"/>
        <v>62000</v>
      </c>
      <c r="T3445">
        <f t="shared" si="179"/>
        <v>19360</v>
      </c>
      <c r="U3445">
        <f t="shared" si="180"/>
        <v>3.2024793388429753</v>
      </c>
      <c r="V3445">
        <v>348</v>
      </c>
      <c r="W3445">
        <v>300</v>
      </c>
    </row>
    <row r="3446" spans="1:23" hidden="1" x14ac:dyDescent="0.2">
      <c r="A3446">
        <v>63</v>
      </c>
      <c r="B3446" t="s">
        <v>101</v>
      </c>
      <c r="C3446" t="s">
        <v>102</v>
      </c>
      <c r="D3446" s="2" t="s">
        <v>166</v>
      </c>
      <c r="G3446">
        <v>-17.296966000000001</v>
      </c>
      <c r="H3446">
        <v>145.45275799999999</v>
      </c>
      <c r="I3446">
        <v>905</v>
      </c>
      <c r="J3446" t="s">
        <v>40</v>
      </c>
      <c r="K3446" s="1">
        <v>37872</v>
      </c>
      <c r="L3446" t="s">
        <v>167</v>
      </c>
      <c r="M3446" t="s">
        <v>168</v>
      </c>
      <c r="N3446" t="s">
        <v>14</v>
      </c>
      <c r="O3446" t="s">
        <v>18</v>
      </c>
      <c r="P3446" t="s">
        <v>27</v>
      </c>
      <c r="Q3446">
        <v>2</v>
      </c>
      <c r="R3446">
        <v>5.62</v>
      </c>
      <c r="S3446">
        <f t="shared" si="178"/>
        <v>62000</v>
      </c>
      <c r="T3446">
        <f t="shared" si="179"/>
        <v>19360</v>
      </c>
      <c r="U3446">
        <f t="shared" si="180"/>
        <v>3.2024793388429753</v>
      </c>
      <c r="V3446">
        <v>348</v>
      </c>
      <c r="W3446">
        <v>300</v>
      </c>
    </row>
    <row r="3447" spans="1:23" hidden="1" x14ac:dyDescent="0.2">
      <c r="A3447">
        <v>63</v>
      </c>
      <c r="B3447" t="s">
        <v>101</v>
      </c>
      <c r="C3447" t="s">
        <v>102</v>
      </c>
      <c r="D3447" s="2" t="s">
        <v>166</v>
      </c>
      <c r="G3447">
        <v>-17.296966000000001</v>
      </c>
      <c r="H3447">
        <v>145.45275799999999</v>
      </c>
      <c r="I3447">
        <v>905</v>
      </c>
      <c r="J3447" t="s">
        <v>40</v>
      </c>
      <c r="K3447" s="1">
        <v>37872</v>
      </c>
      <c r="L3447" t="s">
        <v>167</v>
      </c>
      <c r="M3447" t="s">
        <v>168</v>
      </c>
      <c r="N3447" t="s">
        <v>14</v>
      </c>
      <c r="O3447" t="s">
        <v>18</v>
      </c>
      <c r="P3447" t="s">
        <v>27</v>
      </c>
      <c r="Q3447">
        <v>3</v>
      </c>
      <c r="R3447">
        <v>4.05</v>
      </c>
      <c r="S3447">
        <f t="shared" si="178"/>
        <v>62000</v>
      </c>
      <c r="T3447">
        <f t="shared" si="179"/>
        <v>19360</v>
      </c>
      <c r="U3447">
        <f t="shared" si="180"/>
        <v>3.2024793388429753</v>
      </c>
      <c r="V3447">
        <v>348</v>
      </c>
      <c r="W3447">
        <v>300</v>
      </c>
    </row>
    <row r="3448" spans="1:23" hidden="1" x14ac:dyDescent="0.2">
      <c r="A3448">
        <v>63</v>
      </c>
      <c r="B3448" t="s">
        <v>101</v>
      </c>
      <c r="C3448" t="s">
        <v>102</v>
      </c>
      <c r="D3448" s="2" t="s">
        <v>166</v>
      </c>
      <c r="G3448">
        <v>-17.296966000000001</v>
      </c>
      <c r="H3448">
        <v>145.45275799999999</v>
      </c>
      <c r="I3448">
        <v>905</v>
      </c>
      <c r="J3448" t="s">
        <v>40</v>
      </c>
      <c r="K3448" s="1">
        <v>37872</v>
      </c>
      <c r="L3448" t="s">
        <v>167</v>
      </c>
      <c r="M3448" t="s">
        <v>168</v>
      </c>
      <c r="N3448" t="s">
        <v>14</v>
      </c>
      <c r="O3448" t="s">
        <v>18</v>
      </c>
      <c r="P3448" t="s">
        <v>27</v>
      </c>
      <c r="Q3448">
        <v>4</v>
      </c>
      <c r="R3448">
        <v>3.47</v>
      </c>
      <c r="S3448">
        <f t="shared" si="178"/>
        <v>62000</v>
      </c>
      <c r="T3448">
        <f t="shared" si="179"/>
        <v>19360</v>
      </c>
      <c r="U3448">
        <f t="shared" si="180"/>
        <v>3.2024793388429753</v>
      </c>
      <c r="V3448">
        <v>348</v>
      </c>
      <c r="W3448">
        <v>300</v>
      </c>
    </row>
    <row r="3449" spans="1:23" hidden="1" x14ac:dyDescent="0.2">
      <c r="A3449">
        <v>63</v>
      </c>
      <c r="B3449" t="s">
        <v>101</v>
      </c>
      <c r="C3449" t="s">
        <v>102</v>
      </c>
      <c r="D3449" s="2" t="s">
        <v>166</v>
      </c>
      <c r="G3449">
        <v>-17.296966000000001</v>
      </c>
      <c r="H3449">
        <v>145.45275799999999</v>
      </c>
      <c r="I3449">
        <v>905</v>
      </c>
      <c r="J3449" t="s">
        <v>40</v>
      </c>
      <c r="K3449" s="1">
        <v>37872</v>
      </c>
      <c r="L3449" t="s">
        <v>167</v>
      </c>
      <c r="M3449" t="s">
        <v>168</v>
      </c>
      <c r="N3449" t="s">
        <v>14</v>
      </c>
      <c r="O3449" t="s">
        <v>18</v>
      </c>
      <c r="P3449" t="s">
        <v>27</v>
      </c>
      <c r="Q3449">
        <v>5</v>
      </c>
      <c r="R3449">
        <v>4.49</v>
      </c>
      <c r="S3449">
        <f t="shared" si="178"/>
        <v>62000</v>
      </c>
      <c r="T3449">
        <f t="shared" si="179"/>
        <v>19360</v>
      </c>
      <c r="U3449">
        <f t="shared" si="180"/>
        <v>3.2024793388429753</v>
      </c>
      <c r="V3449">
        <v>348</v>
      </c>
      <c r="W3449">
        <v>300</v>
      </c>
    </row>
    <row r="3450" spans="1:23" hidden="1" x14ac:dyDescent="0.2">
      <c r="A3450">
        <v>63</v>
      </c>
      <c r="B3450" t="s">
        <v>101</v>
      </c>
      <c r="C3450" t="s">
        <v>102</v>
      </c>
      <c r="D3450" s="2" t="s">
        <v>166</v>
      </c>
      <c r="G3450">
        <v>-17.296966000000001</v>
      </c>
      <c r="H3450">
        <v>145.45275799999999</v>
      </c>
      <c r="I3450">
        <v>905</v>
      </c>
      <c r="J3450" t="s">
        <v>40</v>
      </c>
      <c r="K3450" s="1">
        <v>37872</v>
      </c>
      <c r="L3450" t="s">
        <v>167</v>
      </c>
      <c r="M3450" t="s">
        <v>168</v>
      </c>
      <c r="N3450" t="s">
        <v>14</v>
      </c>
      <c r="O3450" t="s">
        <v>18</v>
      </c>
      <c r="P3450" t="s">
        <v>27</v>
      </c>
      <c r="Q3450">
        <v>6</v>
      </c>
      <c r="R3450">
        <v>2.94</v>
      </c>
      <c r="S3450">
        <f t="shared" si="178"/>
        <v>62000</v>
      </c>
      <c r="T3450">
        <f t="shared" si="179"/>
        <v>19360</v>
      </c>
      <c r="U3450">
        <f t="shared" si="180"/>
        <v>3.2024793388429753</v>
      </c>
      <c r="V3450">
        <v>348</v>
      </c>
      <c r="W3450">
        <v>300</v>
      </c>
    </row>
    <row r="3451" spans="1:23" hidden="1" x14ac:dyDescent="0.2">
      <c r="A3451">
        <v>63</v>
      </c>
      <c r="B3451" t="s">
        <v>101</v>
      </c>
      <c r="C3451" t="s">
        <v>102</v>
      </c>
      <c r="D3451" s="2" t="s">
        <v>166</v>
      </c>
      <c r="G3451">
        <v>-17.296966000000001</v>
      </c>
      <c r="H3451">
        <v>145.45275799999999</v>
      </c>
      <c r="I3451">
        <v>905</v>
      </c>
      <c r="J3451" t="s">
        <v>40</v>
      </c>
      <c r="K3451" s="1">
        <v>37872</v>
      </c>
      <c r="L3451" t="s">
        <v>167</v>
      </c>
      <c r="M3451" t="s">
        <v>168</v>
      </c>
      <c r="N3451" t="s">
        <v>14</v>
      </c>
      <c r="O3451" t="s">
        <v>19</v>
      </c>
      <c r="P3451" t="s">
        <v>27</v>
      </c>
      <c r="Q3451">
        <v>1</v>
      </c>
      <c r="R3451">
        <v>6.62</v>
      </c>
      <c r="S3451">
        <f t="shared" si="178"/>
        <v>62000</v>
      </c>
      <c r="T3451">
        <f t="shared" si="179"/>
        <v>19360</v>
      </c>
      <c r="U3451">
        <f t="shared" si="180"/>
        <v>3.2024793388429753</v>
      </c>
      <c r="V3451">
        <v>348</v>
      </c>
      <c r="W3451">
        <v>300</v>
      </c>
    </row>
    <row r="3452" spans="1:23" hidden="1" x14ac:dyDescent="0.2">
      <c r="A3452">
        <v>63</v>
      </c>
      <c r="B3452" t="s">
        <v>101</v>
      </c>
      <c r="C3452" t="s">
        <v>102</v>
      </c>
      <c r="D3452" s="2" t="s">
        <v>166</v>
      </c>
      <c r="G3452">
        <v>-17.296966000000001</v>
      </c>
      <c r="H3452">
        <v>145.45275799999999</v>
      </c>
      <c r="I3452">
        <v>905</v>
      </c>
      <c r="J3452" t="s">
        <v>40</v>
      </c>
      <c r="K3452" s="1">
        <v>37872</v>
      </c>
      <c r="L3452" t="s">
        <v>167</v>
      </c>
      <c r="M3452" t="s">
        <v>168</v>
      </c>
      <c r="N3452" t="s">
        <v>14</v>
      </c>
      <c r="O3452" t="s">
        <v>19</v>
      </c>
      <c r="P3452" t="s">
        <v>27</v>
      </c>
      <c r="Q3452">
        <v>2</v>
      </c>
      <c r="R3452">
        <v>8.9600000000000009</v>
      </c>
      <c r="S3452">
        <f t="shared" si="178"/>
        <v>62000</v>
      </c>
      <c r="T3452">
        <f t="shared" si="179"/>
        <v>19360</v>
      </c>
      <c r="U3452">
        <f t="shared" si="180"/>
        <v>3.2024793388429753</v>
      </c>
      <c r="V3452">
        <v>348</v>
      </c>
      <c r="W3452">
        <v>300</v>
      </c>
    </row>
    <row r="3453" spans="1:23" hidden="1" x14ac:dyDescent="0.2">
      <c r="A3453">
        <v>63</v>
      </c>
      <c r="B3453" t="s">
        <v>101</v>
      </c>
      <c r="C3453" t="s">
        <v>102</v>
      </c>
      <c r="D3453" s="2" t="s">
        <v>166</v>
      </c>
      <c r="G3453">
        <v>-17.296966000000001</v>
      </c>
      <c r="H3453">
        <v>145.45275799999999</v>
      </c>
      <c r="I3453">
        <v>905</v>
      </c>
      <c r="J3453" t="s">
        <v>40</v>
      </c>
      <c r="K3453" s="1">
        <v>37872</v>
      </c>
      <c r="L3453" t="s">
        <v>167</v>
      </c>
      <c r="M3453" t="s">
        <v>168</v>
      </c>
      <c r="N3453" t="s">
        <v>14</v>
      </c>
      <c r="O3453" t="s">
        <v>19</v>
      </c>
      <c r="P3453" t="s">
        <v>27</v>
      </c>
      <c r="Q3453">
        <v>3</v>
      </c>
      <c r="R3453">
        <v>6.45</v>
      </c>
      <c r="S3453">
        <f t="shared" si="178"/>
        <v>62000</v>
      </c>
      <c r="T3453">
        <f t="shared" si="179"/>
        <v>19360</v>
      </c>
      <c r="U3453">
        <f t="shared" si="180"/>
        <v>3.2024793388429753</v>
      </c>
      <c r="V3453">
        <v>348</v>
      </c>
      <c r="W3453">
        <v>300</v>
      </c>
    </row>
    <row r="3454" spans="1:23" hidden="1" x14ac:dyDescent="0.2">
      <c r="A3454">
        <v>63</v>
      </c>
      <c r="B3454" t="s">
        <v>101</v>
      </c>
      <c r="C3454" t="s">
        <v>102</v>
      </c>
      <c r="D3454" s="2" t="s">
        <v>166</v>
      </c>
      <c r="G3454">
        <v>-17.296966000000001</v>
      </c>
      <c r="H3454">
        <v>145.45275799999999</v>
      </c>
      <c r="I3454">
        <v>905</v>
      </c>
      <c r="J3454" t="s">
        <v>40</v>
      </c>
      <c r="K3454" s="1">
        <v>37872</v>
      </c>
      <c r="L3454" t="s">
        <v>167</v>
      </c>
      <c r="M3454" t="s">
        <v>168</v>
      </c>
      <c r="N3454" t="s">
        <v>14</v>
      </c>
      <c r="O3454" t="s">
        <v>19</v>
      </c>
      <c r="P3454" t="s">
        <v>27</v>
      </c>
      <c r="Q3454">
        <v>4</v>
      </c>
      <c r="R3454">
        <v>7.45</v>
      </c>
      <c r="S3454">
        <f t="shared" si="178"/>
        <v>62000</v>
      </c>
      <c r="T3454">
        <f t="shared" si="179"/>
        <v>19360</v>
      </c>
      <c r="U3454">
        <f t="shared" si="180"/>
        <v>3.2024793388429753</v>
      </c>
      <c r="V3454">
        <v>348</v>
      </c>
      <c r="W3454">
        <v>300</v>
      </c>
    </row>
    <row r="3455" spans="1:23" hidden="1" x14ac:dyDescent="0.2">
      <c r="A3455">
        <v>63</v>
      </c>
      <c r="B3455" t="s">
        <v>101</v>
      </c>
      <c r="C3455" t="s">
        <v>102</v>
      </c>
      <c r="D3455" s="2" t="s">
        <v>166</v>
      </c>
      <c r="G3455">
        <v>-17.296966000000001</v>
      </c>
      <c r="H3455">
        <v>145.45275799999999</v>
      </c>
      <c r="I3455">
        <v>905</v>
      </c>
      <c r="J3455" t="s">
        <v>40</v>
      </c>
      <c r="K3455" s="1">
        <v>37872</v>
      </c>
      <c r="L3455" t="s">
        <v>167</v>
      </c>
      <c r="M3455" t="s">
        <v>168</v>
      </c>
      <c r="N3455" t="s">
        <v>14</v>
      </c>
      <c r="O3455" t="s">
        <v>19</v>
      </c>
      <c r="P3455" t="s">
        <v>27</v>
      </c>
      <c r="Q3455">
        <v>5</v>
      </c>
      <c r="R3455">
        <v>8.01</v>
      </c>
      <c r="S3455">
        <f t="shared" si="178"/>
        <v>62000</v>
      </c>
      <c r="T3455">
        <f t="shared" si="179"/>
        <v>19360</v>
      </c>
      <c r="U3455">
        <f t="shared" si="180"/>
        <v>3.2024793388429753</v>
      </c>
      <c r="V3455">
        <v>348</v>
      </c>
      <c r="W3455">
        <v>300</v>
      </c>
    </row>
    <row r="3456" spans="1:23" hidden="1" x14ac:dyDescent="0.2">
      <c r="A3456">
        <v>63</v>
      </c>
      <c r="B3456" t="s">
        <v>101</v>
      </c>
      <c r="C3456" t="s">
        <v>102</v>
      </c>
      <c r="D3456" s="2" t="s">
        <v>166</v>
      </c>
      <c r="G3456">
        <v>-17.296966000000001</v>
      </c>
      <c r="H3456">
        <v>145.45275799999999</v>
      </c>
      <c r="I3456">
        <v>905</v>
      </c>
      <c r="J3456" t="s">
        <v>40</v>
      </c>
      <c r="K3456" s="1">
        <v>37872</v>
      </c>
      <c r="L3456" t="s">
        <v>167</v>
      </c>
      <c r="M3456" t="s">
        <v>168</v>
      </c>
      <c r="N3456" t="s">
        <v>14</v>
      </c>
      <c r="O3456" t="s">
        <v>19</v>
      </c>
      <c r="P3456" t="s">
        <v>27</v>
      </c>
      <c r="Q3456">
        <v>6</v>
      </c>
      <c r="R3456">
        <v>6.2</v>
      </c>
      <c r="S3456">
        <f t="shared" si="178"/>
        <v>62000</v>
      </c>
      <c r="T3456">
        <f t="shared" si="179"/>
        <v>19360</v>
      </c>
      <c r="U3456">
        <f t="shared" si="180"/>
        <v>3.2024793388429753</v>
      </c>
      <c r="V3456">
        <v>348</v>
      </c>
      <c r="W3456">
        <v>300</v>
      </c>
    </row>
    <row r="3457" spans="1:23" hidden="1" x14ac:dyDescent="0.2">
      <c r="A3457">
        <v>63</v>
      </c>
      <c r="B3457" t="s">
        <v>101</v>
      </c>
      <c r="C3457" t="s">
        <v>102</v>
      </c>
      <c r="D3457" s="2" t="s">
        <v>166</v>
      </c>
      <c r="G3457">
        <v>-17.296966000000001</v>
      </c>
      <c r="H3457">
        <v>145.45275799999999</v>
      </c>
      <c r="I3457">
        <v>905</v>
      </c>
      <c r="J3457" t="s">
        <v>40</v>
      </c>
      <c r="K3457" s="1">
        <v>37872</v>
      </c>
      <c r="L3457" t="s">
        <v>167</v>
      </c>
      <c r="M3457" t="s">
        <v>168</v>
      </c>
      <c r="N3457" t="s">
        <v>24</v>
      </c>
      <c r="O3457" t="s">
        <v>15</v>
      </c>
      <c r="P3457" t="s">
        <v>26</v>
      </c>
      <c r="Q3457">
        <v>1</v>
      </c>
      <c r="R3457">
        <v>28.19</v>
      </c>
      <c r="S3457">
        <f t="shared" si="178"/>
        <v>62000</v>
      </c>
      <c r="T3457">
        <f t="shared" si="179"/>
        <v>19360</v>
      </c>
      <c r="U3457">
        <f t="shared" si="180"/>
        <v>3.2024793388429753</v>
      </c>
      <c r="V3457">
        <v>348</v>
      </c>
      <c r="W3457">
        <v>300</v>
      </c>
    </row>
    <row r="3458" spans="1:23" hidden="1" x14ac:dyDescent="0.2">
      <c r="A3458">
        <v>63</v>
      </c>
      <c r="B3458" t="s">
        <v>101</v>
      </c>
      <c r="C3458" t="s">
        <v>102</v>
      </c>
      <c r="D3458" s="2" t="s">
        <v>166</v>
      </c>
      <c r="G3458">
        <v>-17.296966000000001</v>
      </c>
      <c r="H3458">
        <v>145.45275799999999</v>
      </c>
      <c r="I3458">
        <v>905</v>
      </c>
      <c r="J3458" t="s">
        <v>40</v>
      </c>
      <c r="K3458" s="1">
        <v>37872</v>
      </c>
      <c r="L3458" t="s">
        <v>167</v>
      </c>
      <c r="M3458" t="s">
        <v>168</v>
      </c>
      <c r="N3458" t="s">
        <v>24</v>
      </c>
      <c r="O3458" t="s">
        <v>15</v>
      </c>
      <c r="P3458" t="s">
        <v>26</v>
      </c>
      <c r="Q3458">
        <v>2</v>
      </c>
      <c r="R3458">
        <v>32.590000000000003</v>
      </c>
      <c r="S3458">
        <f t="shared" si="178"/>
        <v>62000</v>
      </c>
      <c r="T3458">
        <f t="shared" si="179"/>
        <v>19360</v>
      </c>
      <c r="U3458">
        <f t="shared" si="180"/>
        <v>3.2024793388429753</v>
      </c>
      <c r="V3458">
        <v>348</v>
      </c>
      <c r="W3458">
        <v>300</v>
      </c>
    </row>
    <row r="3459" spans="1:23" hidden="1" x14ac:dyDescent="0.2">
      <c r="A3459">
        <v>63</v>
      </c>
      <c r="B3459" t="s">
        <v>101</v>
      </c>
      <c r="C3459" t="s">
        <v>102</v>
      </c>
      <c r="D3459" s="2" t="s">
        <v>166</v>
      </c>
      <c r="G3459">
        <v>-17.296966000000001</v>
      </c>
      <c r="H3459">
        <v>145.45275799999999</v>
      </c>
      <c r="I3459">
        <v>905</v>
      </c>
      <c r="J3459" t="s">
        <v>40</v>
      </c>
      <c r="K3459" s="1">
        <v>37872</v>
      </c>
      <c r="L3459" t="s">
        <v>167</v>
      </c>
      <c r="M3459" t="s">
        <v>168</v>
      </c>
      <c r="N3459" t="s">
        <v>24</v>
      </c>
      <c r="O3459" t="s">
        <v>15</v>
      </c>
      <c r="P3459" t="s">
        <v>26</v>
      </c>
      <c r="Q3459">
        <v>3</v>
      </c>
      <c r="R3459">
        <v>35.28</v>
      </c>
      <c r="S3459">
        <f t="shared" si="178"/>
        <v>62000</v>
      </c>
      <c r="T3459">
        <f t="shared" si="179"/>
        <v>19360</v>
      </c>
      <c r="U3459">
        <f t="shared" si="180"/>
        <v>3.2024793388429753</v>
      </c>
      <c r="V3459">
        <v>348</v>
      </c>
      <c r="W3459">
        <v>300</v>
      </c>
    </row>
    <row r="3460" spans="1:23" hidden="1" x14ac:dyDescent="0.2">
      <c r="A3460">
        <v>63</v>
      </c>
      <c r="B3460" t="s">
        <v>101</v>
      </c>
      <c r="C3460" t="s">
        <v>102</v>
      </c>
      <c r="D3460" s="2" t="s">
        <v>166</v>
      </c>
      <c r="G3460">
        <v>-17.296966000000001</v>
      </c>
      <c r="H3460">
        <v>145.45275799999999</v>
      </c>
      <c r="I3460">
        <v>905</v>
      </c>
      <c r="J3460" t="s">
        <v>40</v>
      </c>
      <c r="K3460" s="1">
        <v>37872</v>
      </c>
      <c r="L3460" t="s">
        <v>167</v>
      </c>
      <c r="M3460" t="s">
        <v>168</v>
      </c>
      <c r="N3460" t="s">
        <v>24</v>
      </c>
      <c r="O3460" t="s">
        <v>15</v>
      </c>
      <c r="P3460" t="s">
        <v>26</v>
      </c>
      <c r="Q3460">
        <v>4</v>
      </c>
      <c r="R3460">
        <v>29.82</v>
      </c>
      <c r="S3460">
        <f t="shared" si="178"/>
        <v>62000</v>
      </c>
      <c r="T3460">
        <f t="shared" si="179"/>
        <v>19360</v>
      </c>
      <c r="U3460">
        <f t="shared" si="180"/>
        <v>3.2024793388429753</v>
      </c>
      <c r="V3460">
        <v>348</v>
      </c>
      <c r="W3460">
        <v>300</v>
      </c>
    </row>
    <row r="3461" spans="1:23" hidden="1" x14ac:dyDescent="0.2">
      <c r="A3461">
        <v>63</v>
      </c>
      <c r="B3461" t="s">
        <v>101</v>
      </c>
      <c r="C3461" t="s">
        <v>102</v>
      </c>
      <c r="D3461" s="2" t="s">
        <v>166</v>
      </c>
      <c r="G3461">
        <v>-17.296966000000001</v>
      </c>
      <c r="H3461">
        <v>145.45275799999999</v>
      </c>
      <c r="I3461">
        <v>905</v>
      </c>
      <c r="J3461" t="s">
        <v>40</v>
      </c>
      <c r="K3461" s="1">
        <v>37872</v>
      </c>
      <c r="L3461" t="s">
        <v>167</v>
      </c>
      <c r="M3461" t="s">
        <v>168</v>
      </c>
      <c r="N3461" t="s">
        <v>24</v>
      </c>
      <c r="O3461" t="s">
        <v>15</v>
      </c>
      <c r="P3461" t="s">
        <v>26</v>
      </c>
      <c r="Q3461">
        <v>5</v>
      </c>
      <c r="R3461">
        <v>38.270000000000003</v>
      </c>
      <c r="S3461">
        <f t="shared" si="178"/>
        <v>62000</v>
      </c>
      <c r="T3461">
        <f t="shared" si="179"/>
        <v>19360</v>
      </c>
      <c r="U3461">
        <f t="shared" si="180"/>
        <v>3.2024793388429753</v>
      </c>
      <c r="V3461">
        <v>348</v>
      </c>
      <c r="W3461">
        <v>300</v>
      </c>
    </row>
    <row r="3462" spans="1:23" hidden="1" x14ac:dyDescent="0.2">
      <c r="A3462">
        <v>63</v>
      </c>
      <c r="B3462" t="s">
        <v>101</v>
      </c>
      <c r="C3462" t="s">
        <v>102</v>
      </c>
      <c r="D3462" s="2" t="s">
        <v>166</v>
      </c>
      <c r="G3462">
        <v>-17.296966000000001</v>
      </c>
      <c r="H3462">
        <v>145.45275799999999</v>
      </c>
      <c r="I3462">
        <v>905</v>
      </c>
      <c r="J3462" t="s">
        <v>40</v>
      </c>
      <c r="K3462" s="1">
        <v>37872</v>
      </c>
      <c r="L3462" t="s">
        <v>167</v>
      </c>
      <c r="M3462" t="s">
        <v>168</v>
      </c>
      <c r="N3462" t="s">
        <v>24</v>
      </c>
      <c r="O3462" t="s">
        <v>15</v>
      </c>
      <c r="P3462" t="s">
        <v>26</v>
      </c>
      <c r="Q3462">
        <v>6</v>
      </c>
      <c r="R3462">
        <v>30.67</v>
      </c>
      <c r="S3462">
        <f t="shared" si="178"/>
        <v>62000</v>
      </c>
      <c r="T3462">
        <f t="shared" si="179"/>
        <v>19360</v>
      </c>
      <c r="U3462">
        <f t="shared" si="180"/>
        <v>3.2024793388429753</v>
      </c>
      <c r="V3462">
        <v>348</v>
      </c>
      <c r="W3462">
        <v>300</v>
      </c>
    </row>
    <row r="3463" spans="1:23" hidden="1" x14ac:dyDescent="0.2">
      <c r="A3463">
        <v>63</v>
      </c>
      <c r="B3463" t="s">
        <v>101</v>
      </c>
      <c r="C3463" t="s">
        <v>102</v>
      </c>
      <c r="D3463" s="2" t="s">
        <v>166</v>
      </c>
      <c r="G3463">
        <v>-17.296966000000001</v>
      </c>
      <c r="H3463">
        <v>145.45275799999999</v>
      </c>
      <c r="I3463">
        <v>905</v>
      </c>
      <c r="J3463" t="s">
        <v>40</v>
      </c>
      <c r="K3463" s="1">
        <v>37872</v>
      </c>
      <c r="L3463" t="s">
        <v>167</v>
      </c>
      <c r="M3463" t="s">
        <v>168</v>
      </c>
      <c r="N3463" t="s">
        <v>24</v>
      </c>
      <c r="O3463" t="s">
        <v>15</v>
      </c>
      <c r="P3463" t="s">
        <v>26</v>
      </c>
      <c r="Q3463">
        <v>7</v>
      </c>
      <c r="R3463">
        <v>35.57</v>
      </c>
      <c r="S3463">
        <f t="shared" si="178"/>
        <v>62000</v>
      </c>
      <c r="T3463">
        <f t="shared" si="179"/>
        <v>19360</v>
      </c>
      <c r="U3463">
        <f t="shared" si="180"/>
        <v>3.2024793388429753</v>
      </c>
      <c r="V3463">
        <v>348</v>
      </c>
      <c r="W3463">
        <v>300</v>
      </c>
    </row>
    <row r="3464" spans="1:23" hidden="1" x14ac:dyDescent="0.2">
      <c r="A3464">
        <v>63</v>
      </c>
      <c r="B3464" t="s">
        <v>101</v>
      </c>
      <c r="C3464" t="s">
        <v>102</v>
      </c>
      <c r="D3464" s="2" t="s">
        <v>166</v>
      </c>
      <c r="G3464">
        <v>-17.296966000000001</v>
      </c>
      <c r="H3464">
        <v>145.45275799999999</v>
      </c>
      <c r="I3464">
        <v>905</v>
      </c>
      <c r="J3464" t="s">
        <v>40</v>
      </c>
      <c r="K3464" s="1">
        <v>37872</v>
      </c>
      <c r="L3464" t="s">
        <v>167</v>
      </c>
      <c r="M3464" t="s">
        <v>168</v>
      </c>
      <c r="N3464" t="s">
        <v>24</v>
      </c>
      <c r="O3464" t="s">
        <v>15</v>
      </c>
      <c r="P3464" t="s">
        <v>26</v>
      </c>
      <c r="Q3464">
        <v>8</v>
      </c>
      <c r="R3464">
        <v>29.88</v>
      </c>
      <c r="S3464">
        <f t="shared" si="178"/>
        <v>62000</v>
      </c>
      <c r="T3464">
        <f t="shared" si="179"/>
        <v>19360</v>
      </c>
      <c r="U3464">
        <f t="shared" si="180"/>
        <v>3.2024793388429753</v>
      </c>
      <c r="V3464">
        <v>348</v>
      </c>
      <c r="W3464">
        <v>300</v>
      </c>
    </row>
    <row r="3465" spans="1:23" hidden="1" x14ac:dyDescent="0.2">
      <c r="A3465">
        <v>63</v>
      </c>
      <c r="B3465" t="s">
        <v>101</v>
      </c>
      <c r="C3465" t="s">
        <v>102</v>
      </c>
      <c r="D3465" s="2" t="s">
        <v>166</v>
      </c>
      <c r="G3465">
        <v>-17.296966000000001</v>
      </c>
      <c r="H3465">
        <v>145.45275799999999</v>
      </c>
      <c r="I3465">
        <v>905</v>
      </c>
      <c r="J3465" t="s">
        <v>40</v>
      </c>
      <c r="K3465" s="1">
        <v>37872</v>
      </c>
      <c r="L3465" t="s">
        <v>167</v>
      </c>
      <c r="M3465" t="s">
        <v>168</v>
      </c>
      <c r="N3465" t="s">
        <v>24</v>
      </c>
      <c r="O3465" t="s">
        <v>15</v>
      </c>
      <c r="P3465" t="s">
        <v>26</v>
      </c>
      <c r="Q3465">
        <v>9</v>
      </c>
      <c r="R3465">
        <v>34.5</v>
      </c>
      <c r="S3465">
        <f t="shared" si="178"/>
        <v>62000</v>
      </c>
      <c r="T3465">
        <f t="shared" si="179"/>
        <v>19360</v>
      </c>
      <c r="U3465">
        <f t="shared" si="180"/>
        <v>3.2024793388429753</v>
      </c>
      <c r="V3465">
        <v>348</v>
      </c>
      <c r="W3465">
        <v>300</v>
      </c>
    </row>
    <row r="3466" spans="1:23" hidden="1" x14ac:dyDescent="0.2">
      <c r="A3466">
        <v>63</v>
      </c>
      <c r="B3466" t="s">
        <v>101</v>
      </c>
      <c r="C3466" t="s">
        <v>102</v>
      </c>
      <c r="D3466" s="2" t="s">
        <v>166</v>
      </c>
      <c r="G3466">
        <v>-17.296966000000001</v>
      </c>
      <c r="H3466">
        <v>145.45275799999999</v>
      </c>
      <c r="I3466">
        <v>905</v>
      </c>
      <c r="J3466" t="s">
        <v>40</v>
      </c>
      <c r="K3466" s="1">
        <v>37872</v>
      </c>
      <c r="L3466" t="s">
        <v>167</v>
      </c>
      <c r="M3466" t="s">
        <v>168</v>
      </c>
      <c r="N3466" t="s">
        <v>24</v>
      </c>
      <c r="O3466" t="s">
        <v>15</v>
      </c>
      <c r="P3466" t="s">
        <v>26</v>
      </c>
      <c r="Q3466">
        <v>10</v>
      </c>
      <c r="R3466">
        <v>47.38</v>
      </c>
      <c r="S3466">
        <f t="shared" si="178"/>
        <v>62000</v>
      </c>
      <c r="T3466">
        <f t="shared" si="179"/>
        <v>19360</v>
      </c>
      <c r="U3466">
        <f t="shared" si="180"/>
        <v>3.2024793388429753</v>
      </c>
      <c r="V3466">
        <v>348</v>
      </c>
      <c r="W3466">
        <v>300</v>
      </c>
    </row>
    <row r="3467" spans="1:23" x14ac:dyDescent="0.2">
      <c r="A3467">
        <v>63</v>
      </c>
      <c r="B3467" t="s">
        <v>101</v>
      </c>
      <c r="C3467" t="s">
        <v>102</v>
      </c>
      <c r="D3467" s="2" t="s">
        <v>166</v>
      </c>
      <c r="G3467">
        <v>-17.296966000000001</v>
      </c>
      <c r="H3467">
        <v>145.45275799999999</v>
      </c>
      <c r="I3467">
        <v>905</v>
      </c>
      <c r="J3467" t="s">
        <v>40</v>
      </c>
      <c r="K3467" s="1">
        <v>37872</v>
      </c>
      <c r="L3467" t="s">
        <v>167</v>
      </c>
      <c r="M3467" t="s">
        <v>168</v>
      </c>
      <c r="N3467" t="s">
        <v>24</v>
      </c>
      <c r="O3467" t="s">
        <v>15</v>
      </c>
      <c r="P3467" t="s">
        <v>27</v>
      </c>
      <c r="Q3467">
        <v>1</v>
      </c>
      <c r="R3467">
        <v>26.44</v>
      </c>
      <c r="S3467">
        <f t="shared" si="178"/>
        <v>62000</v>
      </c>
      <c r="T3467">
        <f t="shared" si="179"/>
        <v>19360</v>
      </c>
      <c r="U3467">
        <f t="shared" si="180"/>
        <v>3.2024793388429753</v>
      </c>
      <c r="V3467">
        <v>348</v>
      </c>
      <c r="W3467">
        <v>300</v>
      </c>
    </row>
    <row r="3468" spans="1:23" x14ac:dyDescent="0.2">
      <c r="A3468">
        <v>63</v>
      </c>
      <c r="B3468" t="s">
        <v>101</v>
      </c>
      <c r="C3468" t="s">
        <v>102</v>
      </c>
      <c r="D3468" s="2" t="s">
        <v>166</v>
      </c>
      <c r="G3468">
        <v>-17.296966000000001</v>
      </c>
      <c r="H3468">
        <v>145.45275799999999</v>
      </c>
      <c r="I3468">
        <v>905</v>
      </c>
      <c r="J3468" t="s">
        <v>40</v>
      </c>
      <c r="K3468" s="1">
        <v>37872</v>
      </c>
      <c r="L3468" t="s">
        <v>167</v>
      </c>
      <c r="M3468" t="s">
        <v>168</v>
      </c>
      <c r="N3468" t="s">
        <v>24</v>
      </c>
      <c r="O3468" t="s">
        <v>15</v>
      </c>
      <c r="P3468" t="s">
        <v>27</v>
      </c>
      <c r="Q3468">
        <v>2</v>
      </c>
      <c r="R3468">
        <v>27.47</v>
      </c>
      <c r="S3468">
        <f t="shared" si="178"/>
        <v>62000</v>
      </c>
      <c r="T3468">
        <f t="shared" si="179"/>
        <v>19360</v>
      </c>
      <c r="U3468">
        <f t="shared" si="180"/>
        <v>3.2024793388429753</v>
      </c>
      <c r="V3468">
        <v>348</v>
      </c>
      <c r="W3468">
        <v>300</v>
      </c>
    </row>
    <row r="3469" spans="1:23" x14ac:dyDescent="0.2">
      <c r="A3469">
        <v>63</v>
      </c>
      <c r="B3469" t="s">
        <v>101</v>
      </c>
      <c r="C3469" t="s">
        <v>102</v>
      </c>
      <c r="D3469" s="2" t="s">
        <v>166</v>
      </c>
      <c r="G3469">
        <v>-17.296966000000001</v>
      </c>
      <c r="H3469">
        <v>145.45275799999999</v>
      </c>
      <c r="I3469">
        <v>905</v>
      </c>
      <c r="J3469" t="s">
        <v>40</v>
      </c>
      <c r="K3469" s="1">
        <v>37872</v>
      </c>
      <c r="L3469" t="s">
        <v>167</v>
      </c>
      <c r="M3469" t="s">
        <v>168</v>
      </c>
      <c r="N3469" t="s">
        <v>24</v>
      </c>
      <c r="O3469" t="s">
        <v>15</v>
      </c>
      <c r="P3469" t="s">
        <v>27</v>
      </c>
      <c r="Q3469">
        <v>3</v>
      </c>
      <c r="R3469">
        <v>26.92</v>
      </c>
      <c r="S3469">
        <f t="shared" si="178"/>
        <v>62000</v>
      </c>
      <c r="T3469">
        <f t="shared" si="179"/>
        <v>19360</v>
      </c>
      <c r="U3469">
        <f t="shared" si="180"/>
        <v>3.2024793388429753</v>
      </c>
      <c r="V3469">
        <v>348</v>
      </c>
      <c r="W3469">
        <v>300</v>
      </c>
    </row>
    <row r="3470" spans="1:23" x14ac:dyDescent="0.2">
      <c r="A3470">
        <v>63</v>
      </c>
      <c r="B3470" t="s">
        <v>101</v>
      </c>
      <c r="C3470" t="s">
        <v>102</v>
      </c>
      <c r="D3470" s="2" t="s">
        <v>166</v>
      </c>
      <c r="G3470">
        <v>-17.296966000000001</v>
      </c>
      <c r="H3470">
        <v>145.45275799999999</v>
      </c>
      <c r="I3470">
        <v>905</v>
      </c>
      <c r="J3470" t="s">
        <v>40</v>
      </c>
      <c r="K3470" s="1">
        <v>37872</v>
      </c>
      <c r="L3470" t="s">
        <v>167</v>
      </c>
      <c r="M3470" t="s">
        <v>168</v>
      </c>
      <c r="N3470" t="s">
        <v>24</v>
      </c>
      <c r="O3470" t="s">
        <v>15</v>
      </c>
      <c r="P3470" t="s">
        <v>27</v>
      </c>
      <c r="Q3470">
        <v>4</v>
      </c>
      <c r="R3470">
        <v>26.87</v>
      </c>
      <c r="S3470">
        <f t="shared" si="178"/>
        <v>62000</v>
      </c>
      <c r="T3470">
        <f t="shared" si="179"/>
        <v>19360</v>
      </c>
      <c r="U3470">
        <f t="shared" si="180"/>
        <v>3.2024793388429753</v>
      </c>
      <c r="V3470">
        <v>348</v>
      </c>
      <c r="W3470">
        <v>300</v>
      </c>
    </row>
    <row r="3471" spans="1:23" x14ac:dyDescent="0.2">
      <c r="A3471">
        <v>63</v>
      </c>
      <c r="B3471" t="s">
        <v>101</v>
      </c>
      <c r="C3471" t="s">
        <v>102</v>
      </c>
      <c r="D3471" s="2" t="s">
        <v>166</v>
      </c>
      <c r="G3471">
        <v>-17.296966000000001</v>
      </c>
      <c r="H3471">
        <v>145.45275799999999</v>
      </c>
      <c r="I3471">
        <v>905</v>
      </c>
      <c r="J3471" t="s">
        <v>40</v>
      </c>
      <c r="K3471" s="1">
        <v>37872</v>
      </c>
      <c r="L3471" t="s">
        <v>167</v>
      </c>
      <c r="M3471" t="s">
        <v>168</v>
      </c>
      <c r="N3471" t="s">
        <v>24</v>
      </c>
      <c r="O3471" t="s">
        <v>15</v>
      </c>
      <c r="P3471" t="s">
        <v>27</v>
      </c>
      <c r="Q3471">
        <v>5</v>
      </c>
      <c r="R3471">
        <v>25</v>
      </c>
      <c r="S3471">
        <f t="shared" si="178"/>
        <v>62000</v>
      </c>
      <c r="T3471">
        <f t="shared" si="179"/>
        <v>19360</v>
      </c>
      <c r="U3471">
        <f t="shared" si="180"/>
        <v>3.2024793388429753</v>
      </c>
      <c r="V3471">
        <v>348</v>
      </c>
      <c r="W3471">
        <v>300</v>
      </c>
    </row>
    <row r="3472" spans="1:23" x14ac:dyDescent="0.2">
      <c r="A3472">
        <v>63</v>
      </c>
      <c r="B3472" t="s">
        <v>101</v>
      </c>
      <c r="C3472" t="s">
        <v>102</v>
      </c>
      <c r="D3472" s="2" t="s">
        <v>166</v>
      </c>
      <c r="G3472">
        <v>-17.296966000000001</v>
      </c>
      <c r="H3472">
        <v>145.45275799999999</v>
      </c>
      <c r="I3472">
        <v>905</v>
      </c>
      <c r="J3472" t="s">
        <v>40</v>
      </c>
      <c r="K3472" s="1">
        <v>37872</v>
      </c>
      <c r="L3472" t="s">
        <v>167</v>
      </c>
      <c r="M3472" t="s">
        <v>168</v>
      </c>
      <c r="N3472" t="s">
        <v>24</v>
      </c>
      <c r="O3472" t="s">
        <v>15</v>
      </c>
      <c r="P3472" t="s">
        <v>27</v>
      </c>
      <c r="Q3472">
        <v>6</v>
      </c>
      <c r="R3472">
        <v>23.51</v>
      </c>
      <c r="S3472">
        <f t="shared" si="178"/>
        <v>62000</v>
      </c>
      <c r="T3472">
        <f t="shared" si="179"/>
        <v>19360</v>
      </c>
      <c r="U3472">
        <f t="shared" si="180"/>
        <v>3.2024793388429753</v>
      </c>
      <c r="V3472">
        <v>348</v>
      </c>
      <c r="W3472">
        <v>300</v>
      </c>
    </row>
    <row r="3473" spans="1:23" x14ac:dyDescent="0.2">
      <c r="A3473">
        <v>63</v>
      </c>
      <c r="B3473" t="s">
        <v>101</v>
      </c>
      <c r="C3473" t="s">
        <v>102</v>
      </c>
      <c r="D3473" s="2" t="s">
        <v>166</v>
      </c>
      <c r="G3473">
        <v>-17.296966000000001</v>
      </c>
      <c r="H3473">
        <v>145.45275799999999</v>
      </c>
      <c r="I3473">
        <v>905</v>
      </c>
      <c r="J3473" t="s">
        <v>40</v>
      </c>
      <c r="K3473" s="1">
        <v>37872</v>
      </c>
      <c r="L3473" t="s">
        <v>167</v>
      </c>
      <c r="M3473" t="s">
        <v>168</v>
      </c>
      <c r="N3473" t="s">
        <v>24</v>
      </c>
      <c r="O3473" t="s">
        <v>15</v>
      </c>
      <c r="P3473" t="s">
        <v>27</v>
      </c>
      <c r="Q3473">
        <v>7</v>
      </c>
      <c r="R3473">
        <v>30.35</v>
      </c>
      <c r="S3473">
        <f t="shared" si="178"/>
        <v>62000</v>
      </c>
      <c r="T3473">
        <f t="shared" si="179"/>
        <v>19360</v>
      </c>
      <c r="U3473">
        <f t="shared" si="180"/>
        <v>3.2024793388429753</v>
      </c>
      <c r="V3473">
        <v>348</v>
      </c>
      <c r="W3473">
        <v>300</v>
      </c>
    </row>
    <row r="3474" spans="1:23" x14ac:dyDescent="0.2">
      <c r="A3474">
        <v>63</v>
      </c>
      <c r="B3474" t="s">
        <v>101</v>
      </c>
      <c r="C3474" t="s">
        <v>102</v>
      </c>
      <c r="D3474" s="2" t="s">
        <v>166</v>
      </c>
      <c r="G3474">
        <v>-17.296966000000001</v>
      </c>
      <c r="H3474">
        <v>145.45275799999999</v>
      </c>
      <c r="I3474">
        <v>905</v>
      </c>
      <c r="J3474" t="s">
        <v>40</v>
      </c>
      <c r="K3474" s="1">
        <v>37872</v>
      </c>
      <c r="L3474" t="s">
        <v>167</v>
      </c>
      <c r="M3474" t="s">
        <v>168</v>
      </c>
      <c r="N3474" t="s">
        <v>24</v>
      </c>
      <c r="O3474" t="s">
        <v>15</v>
      </c>
      <c r="P3474" t="s">
        <v>27</v>
      </c>
      <c r="Q3474">
        <v>8</v>
      </c>
      <c r="R3474">
        <v>27.59</v>
      </c>
      <c r="S3474">
        <f t="shared" si="178"/>
        <v>62000</v>
      </c>
      <c r="T3474">
        <f t="shared" si="179"/>
        <v>19360</v>
      </c>
      <c r="U3474">
        <f t="shared" si="180"/>
        <v>3.2024793388429753</v>
      </c>
      <c r="V3474">
        <v>348</v>
      </c>
      <c r="W3474">
        <v>300</v>
      </c>
    </row>
    <row r="3475" spans="1:23" x14ac:dyDescent="0.2">
      <c r="A3475">
        <v>63</v>
      </c>
      <c r="B3475" t="s">
        <v>101</v>
      </c>
      <c r="C3475" t="s">
        <v>102</v>
      </c>
      <c r="D3475" s="2" t="s">
        <v>166</v>
      </c>
      <c r="G3475">
        <v>-17.296966000000001</v>
      </c>
      <c r="H3475">
        <v>145.45275799999999</v>
      </c>
      <c r="I3475">
        <v>905</v>
      </c>
      <c r="J3475" t="s">
        <v>40</v>
      </c>
      <c r="K3475" s="1">
        <v>37872</v>
      </c>
      <c r="L3475" t="s">
        <v>167</v>
      </c>
      <c r="M3475" t="s">
        <v>168</v>
      </c>
      <c r="N3475" t="s">
        <v>24</v>
      </c>
      <c r="O3475" t="s">
        <v>15</v>
      </c>
      <c r="P3475" t="s">
        <v>27</v>
      </c>
      <c r="Q3475">
        <v>9</v>
      </c>
      <c r="R3475">
        <v>27.44</v>
      </c>
      <c r="S3475">
        <f t="shared" si="178"/>
        <v>62000</v>
      </c>
      <c r="T3475">
        <f t="shared" si="179"/>
        <v>19360</v>
      </c>
      <c r="U3475">
        <f t="shared" si="180"/>
        <v>3.2024793388429753</v>
      </c>
      <c r="V3475">
        <v>348</v>
      </c>
      <c r="W3475">
        <v>300</v>
      </c>
    </row>
    <row r="3476" spans="1:23" x14ac:dyDescent="0.2">
      <c r="A3476">
        <v>63</v>
      </c>
      <c r="B3476" t="s">
        <v>101</v>
      </c>
      <c r="C3476" t="s">
        <v>102</v>
      </c>
      <c r="D3476" s="2" t="s">
        <v>166</v>
      </c>
      <c r="G3476">
        <v>-17.296966000000001</v>
      </c>
      <c r="H3476">
        <v>145.45275799999999</v>
      </c>
      <c r="I3476">
        <v>905</v>
      </c>
      <c r="J3476" t="s">
        <v>40</v>
      </c>
      <c r="K3476" s="1">
        <v>37872</v>
      </c>
      <c r="L3476" t="s">
        <v>167</v>
      </c>
      <c r="M3476" t="s">
        <v>168</v>
      </c>
      <c r="N3476" t="s">
        <v>24</v>
      </c>
      <c r="O3476" t="s">
        <v>15</v>
      </c>
      <c r="P3476" t="s">
        <v>27</v>
      </c>
      <c r="Q3476">
        <v>10</v>
      </c>
      <c r="R3476">
        <v>25.3</v>
      </c>
      <c r="S3476">
        <f t="shared" si="178"/>
        <v>62000</v>
      </c>
      <c r="T3476">
        <f t="shared" si="179"/>
        <v>19360</v>
      </c>
      <c r="U3476">
        <f t="shared" si="180"/>
        <v>3.2024793388429753</v>
      </c>
      <c r="V3476">
        <v>348</v>
      </c>
      <c r="W3476">
        <v>300</v>
      </c>
    </row>
    <row r="3477" spans="1:23" x14ac:dyDescent="0.2">
      <c r="A3477">
        <v>63</v>
      </c>
      <c r="B3477" t="s">
        <v>101</v>
      </c>
      <c r="C3477" t="s">
        <v>102</v>
      </c>
      <c r="D3477" s="2" t="s">
        <v>166</v>
      </c>
      <c r="G3477">
        <v>-17.296966000000001</v>
      </c>
      <c r="H3477">
        <v>145.45275799999999</v>
      </c>
      <c r="I3477">
        <v>905</v>
      </c>
      <c r="J3477" t="s">
        <v>40</v>
      </c>
      <c r="K3477" s="1">
        <v>37872</v>
      </c>
      <c r="L3477" t="s">
        <v>167</v>
      </c>
      <c r="M3477" t="s">
        <v>168</v>
      </c>
      <c r="N3477" t="s">
        <v>24</v>
      </c>
      <c r="O3477" t="s">
        <v>18</v>
      </c>
      <c r="P3477" t="s">
        <v>27</v>
      </c>
      <c r="Q3477">
        <v>1</v>
      </c>
      <c r="R3477">
        <v>13.38</v>
      </c>
      <c r="S3477">
        <f t="shared" si="178"/>
        <v>62000</v>
      </c>
      <c r="T3477">
        <f t="shared" si="179"/>
        <v>19360</v>
      </c>
      <c r="U3477">
        <f t="shared" si="180"/>
        <v>3.2024793388429753</v>
      </c>
      <c r="V3477">
        <v>348</v>
      </c>
      <c r="W3477">
        <v>300</v>
      </c>
    </row>
    <row r="3478" spans="1:23" x14ac:dyDescent="0.2">
      <c r="A3478">
        <v>63</v>
      </c>
      <c r="B3478" t="s">
        <v>101</v>
      </c>
      <c r="C3478" t="s">
        <v>102</v>
      </c>
      <c r="D3478" s="2" t="s">
        <v>166</v>
      </c>
      <c r="G3478">
        <v>-17.296966000000001</v>
      </c>
      <c r="H3478">
        <v>145.45275799999999</v>
      </c>
      <c r="I3478">
        <v>905</v>
      </c>
      <c r="J3478" t="s">
        <v>40</v>
      </c>
      <c r="K3478" s="1">
        <v>37872</v>
      </c>
      <c r="L3478" t="s">
        <v>167</v>
      </c>
      <c r="M3478" t="s">
        <v>168</v>
      </c>
      <c r="N3478" t="s">
        <v>24</v>
      </c>
      <c r="O3478" t="s">
        <v>18</v>
      </c>
      <c r="P3478" t="s">
        <v>27</v>
      </c>
      <c r="Q3478">
        <v>2</v>
      </c>
      <c r="R3478">
        <v>8.94</v>
      </c>
      <c r="S3478">
        <f t="shared" si="178"/>
        <v>62000</v>
      </c>
      <c r="T3478">
        <f t="shared" si="179"/>
        <v>19360</v>
      </c>
      <c r="U3478">
        <f t="shared" si="180"/>
        <v>3.2024793388429753</v>
      </c>
      <c r="V3478">
        <v>348</v>
      </c>
      <c r="W3478">
        <v>300</v>
      </c>
    </row>
    <row r="3479" spans="1:23" x14ac:dyDescent="0.2">
      <c r="A3479">
        <v>63</v>
      </c>
      <c r="B3479" t="s">
        <v>101</v>
      </c>
      <c r="C3479" t="s">
        <v>102</v>
      </c>
      <c r="D3479" s="2" t="s">
        <v>166</v>
      </c>
      <c r="G3479">
        <v>-17.296966000000001</v>
      </c>
      <c r="H3479">
        <v>145.45275799999999</v>
      </c>
      <c r="I3479">
        <v>905</v>
      </c>
      <c r="J3479" t="s">
        <v>40</v>
      </c>
      <c r="K3479" s="1">
        <v>37872</v>
      </c>
      <c r="L3479" t="s">
        <v>167</v>
      </c>
      <c r="M3479" t="s">
        <v>168</v>
      </c>
      <c r="N3479" t="s">
        <v>24</v>
      </c>
      <c r="O3479" t="s">
        <v>18</v>
      </c>
      <c r="P3479" t="s">
        <v>27</v>
      </c>
      <c r="Q3479">
        <v>3</v>
      </c>
      <c r="R3479">
        <v>13.11</v>
      </c>
      <c r="S3479">
        <f t="shared" si="178"/>
        <v>62000</v>
      </c>
      <c r="T3479">
        <f t="shared" si="179"/>
        <v>19360</v>
      </c>
      <c r="U3479">
        <f t="shared" si="180"/>
        <v>3.2024793388429753</v>
      </c>
      <c r="V3479">
        <v>348</v>
      </c>
      <c r="W3479">
        <v>300</v>
      </c>
    </row>
    <row r="3480" spans="1:23" x14ac:dyDescent="0.2">
      <c r="A3480">
        <v>63</v>
      </c>
      <c r="B3480" t="s">
        <v>101</v>
      </c>
      <c r="C3480" t="s">
        <v>102</v>
      </c>
      <c r="D3480" s="2" t="s">
        <v>166</v>
      </c>
      <c r="G3480">
        <v>-17.296966000000001</v>
      </c>
      <c r="H3480">
        <v>145.45275799999999</v>
      </c>
      <c r="I3480">
        <v>905</v>
      </c>
      <c r="J3480" t="s">
        <v>40</v>
      </c>
      <c r="K3480" s="1">
        <v>37872</v>
      </c>
      <c r="L3480" t="s">
        <v>167</v>
      </c>
      <c r="M3480" t="s">
        <v>168</v>
      </c>
      <c r="N3480" t="s">
        <v>24</v>
      </c>
      <c r="O3480" t="s">
        <v>18</v>
      </c>
      <c r="P3480" t="s">
        <v>27</v>
      </c>
      <c r="Q3480">
        <v>4</v>
      </c>
      <c r="R3480">
        <v>8.57</v>
      </c>
      <c r="S3480">
        <f t="shared" si="178"/>
        <v>62000</v>
      </c>
      <c r="T3480">
        <f t="shared" si="179"/>
        <v>19360</v>
      </c>
      <c r="U3480">
        <f t="shared" si="180"/>
        <v>3.2024793388429753</v>
      </c>
      <c r="V3480">
        <v>348</v>
      </c>
      <c r="W3480">
        <v>300</v>
      </c>
    </row>
    <row r="3481" spans="1:23" x14ac:dyDescent="0.2">
      <c r="A3481">
        <v>63</v>
      </c>
      <c r="B3481" t="s">
        <v>101</v>
      </c>
      <c r="C3481" t="s">
        <v>102</v>
      </c>
      <c r="D3481" s="2" t="s">
        <v>166</v>
      </c>
      <c r="G3481">
        <v>-17.296966000000001</v>
      </c>
      <c r="H3481">
        <v>145.45275799999999</v>
      </c>
      <c r="I3481">
        <v>905</v>
      </c>
      <c r="J3481" t="s">
        <v>40</v>
      </c>
      <c r="K3481" s="1">
        <v>37872</v>
      </c>
      <c r="L3481" t="s">
        <v>167</v>
      </c>
      <c r="M3481" t="s">
        <v>168</v>
      </c>
      <c r="N3481" t="s">
        <v>24</v>
      </c>
      <c r="O3481" t="s">
        <v>18</v>
      </c>
      <c r="P3481" t="s">
        <v>27</v>
      </c>
      <c r="Q3481">
        <v>5</v>
      </c>
      <c r="R3481">
        <v>10.52</v>
      </c>
      <c r="S3481">
        <f t="shared" si="178"/>
        <v>62000</v>
      </c>
      <c r="T3481">
        <f t="shared" si="179"/>
        <v>19360</v>
      </c>
      <c r="U3481">
        <f t="shared" si="180"/>
        <v>3.2024793388429753</v>
      </c>
      <c r="V3481">
        <v>348</v>
      </c>
      <c r="W3481">
        <v>300</v>
      </c>
    </row>
    <row r="3482" spans="1:23" x14ac:dyDescent="0.2">
      <c r="A3482">
        <v>63</v>
      </c>
      <c r="B3482" t="s">
        <v>101</v>
      </c>
      <c r="C3482" t="s">
        <v>102</v>
      </c>
      <c r="D3482" s="2" t="s">
        <v>166</v>
      </c>
      <c r="G3482">
        <v>-17.296966000000001</v>
      </c>
      <c r="H3482">
        <v>145.45275799999999</v>
      </c>
      <c r="I3482">
        <v>905</v>
      </c>
      <c r="J3482" t="s">
        <v>40</v>
      </c>
      <c r="K3482" s="1">
        <v>37872</v>
      </c>
      <c r="L3482" t="s">
        <v>167</v>
      </c>
      <c r="M3482" t="s">
        <v>168</v>
      </c>
      <c r="N3482" t="s">
        <v>24</v>
      </c>
      <c r="O3482" t="s">
        <v>18</v>
      </c>
      <c r="P3482" t="s">
        <v>27</v>
      </c>
      <c r="Q3482">
        <v>6</v>
      </c>
      <c r="R3482">
        <v>16.809999999999999</v>
      </c>
      <c r="S3482">
        <f t="shared" si="178"/>
        <v>62000</v>
      </c>
      <c r="T3482">
        <f t="shared" si="179"/>
        <v>19360</v>
      </c>
      <c r="U3482">
        <f t="shared" si="180"/>
        <v>3.2024793388429753</v>
      </c>
      <c r="V3482">
        <v>348</v>
      </c>
      <c r="W3482">
        <v>300</v>
      </c>
    </row>
    <row r="3483" spans="1:23" x14ac:dyDescent="0.2">
      <c r="A3483">
        <v>63</v>
      </c>
      <c r="B3483" t="s">
        <v>101</v>
      </c>
      <c r="C3483" t="s">
        <v>102</v>
      </c>
      <c r="D3483" s="2" t="s">
        <v>166</v>
      </c>
      <c r="G3483">
        <v>-17.296966000000001</v>
      </c>
      <c r="H3483">
        <v>145.45275799999999</v>
      </c>
      <c r="I3483">
        <v>905</v>
      </c>
      <c r="J3483" t="s">
        <v>40</v>
      </c>
      <c r="K3483" s="1">
        <v>37872</v>
      </c>
      <c r="L3483" t="s">
        <v>167</v>
      </c>
      <c r="M3483" t="s">
        <v>168</v>
      </c>
      <c r="N3483" t="s">
        <v>24</v>
      </c>
      <c r="O3483" t="s">
        <v>18</v>
      </c>
      <c r="P3483" t="s">
        <v>27</v>
      </c>
      <c r="Q3483">
        <v>7</v>
      </c>
      <c r="R3483">
        <v>14.29</v>
      </c>
      <c r="S3483">
        <f t="shared" si="178"/>
        <v>62000</v>
      </c>
      <c r="T3483">
        <f t="shared" si="179"/>
        <v>19360</v>
      </c>
      <c r="U3483">
        <f t="shared" si="180"/>
        <v>3.2024793388429753</v>
      </c>
      <c r="V3483">
        <v>348</v>
      </c>
      <c r="W3483">
        <v>300</v>
      </c>
    </row>
    <row r="3484" spans="1:23" x14ac:dyDescent="0.2">
      <c r="A3484">
        <v>63</v>
      </c>
      <c r="B3484" t="s">
        <v>101</v>
      </c>
      <c r="C3484" t="s">
        <v>102</v>
      </c>
      <c r="D3484" s="2" t="s">
        <v>166</v>
      </c>
      <c r="G3484">
        <v>-17.296966000000001</v>
      </c>
      <c r="H3484">
        <v>145.45275799999999</v>
      </c>
      <c r="I3484">
        <v>905</v>
      </c>
      <c r="J3484" t="s">
        <v>40</v>
      </c>
      <c r="K3484" s="1">
        <v>37872</v>
      </c>
      <c r="L3484" t="s">
        <v>167</v>
      </c>
      <c r="M3484" t="s">
        <v>168</v>
      </c>
      <c r="N3484" t="s">
        <v>24</v>
      </c>
      <c r="O3484" t="s">
        <v>18</v>
      </c>
      <c r="P3484" t="s">
        <v>27</v>
      </c>
      <c r="Q3484">
        <v>8</v>
      </c>
      <c r="R3484">
        <v>11.58</v>
      </c>
      <c r="S3484">
        <f t="shared" si="178"/>
        <v>62000</v>
      </c>
      <c r="T3484">
        <f t="shared" si="179"/>
        <v>19360</v>
      </c>
      <c r="U3484">
        <f t="shared" si="180"/>
        <v>3.2024793388429753</v>
      </c>
      <c r="V3484">
        <v>348</v>
      </c>
      <c r="W3484">
        <v>300</v>
      </c>
    </row>
    <row r="3485" spans="1:23" x14ac:dyDescent="0.2">
      <c r="A3485">
        <v>63</v>
      </c>
      <c r="B3485" t="s">
        <v>101</v>
      </c>
      <c r="C3485" t="s">
        <v>102</v>
      </c>
      <c r="D3485" s="2" t="s">
        <v>166</v>
      </c>
      <c r="G3485">
        <v>-17.296966000000001</v>
      </c>
      <c r="H3485">
        <v>145.45275799999999</v>
      </c>
      <c r="I3485">
        <v>905</v>
      </c>
      <c r="J3485" t="s">
        <v>40</v>
      </c>
      <c r="K3485" s="1">
        <v>37872</v>
      </c>
      <c r="L3485" t="s">
        <v>167</v>
      </c>
      <c r="M3485" t="s">
        <v>168</v>
      </c>
      <c r="N3485" t="s">
        <v>24</v>
      </c>
      <c r="O3485" t="s">
        <v>18</v>
      </c>
      <c r="P3485" t="s">
        <v>27</v>
      </c>
      <c r="Q3485">
        <v>9</v>
      </c>
      <c r="R3485">
        <v>9.66</v>
      </c>
      <c r="S3485">
        <f t="shared" si="178"/>
        <v>62000</v>
      </c>
      <c r="T3485">
        <f t="shared" si="179"/>
        <v>19360</v>
      </c>
      <c r="U3485">
        <f t="shared" si="180"/>
        <v>3.2024793388429753</v>
      </c>
      <c r="V3485">
        <v>348</v>
      </c>
      <c r="W3485">
        <v>300</v>
      </c>
    </row>
    <row r="3486" spans="1:23" x14ac:dyDescent="0.2">
      <c r="A3486">
        <v>63</v>
      </c>
      <c r="B3486" t="s">
        <v>101</v>
      </c>
      <c r="C3486" t="s">
        <v>102</v>
      </c>
      <c r="D3486" s="2" t="s">
        <v>166</v>
      </c>
      <c r="G3486">
        <v>-17.296966000000001</v>
      </c>
      <c r="H3486">
        <v>145.45275799999999</v>
      </c>
      <c r="I3486">
        <v>905</v>
      </c>
      <c r="J3486" t="s">
        <v>40</v>
      </c>
      <c r="K3486" s="1">
        <v>37872</v>
      </c>
      <c r="L3486" t="s">
        <v>167</v>
      </c>
      <c r="M3486" t="s">
        <v>168</v>
      </c>
      <c r="N3486" t="s">
        <v>24</v>
      </c>
      <c r="O3486" t="s">
        <v>18</v>
      </c>
      <c r="P3486" t="s">
        <v>27</v>
      </c>
      <c r="Q3486">
        <v>10</v>
      </c>
      <c r="R3486">
        <v>10.5</v>
      </c>
      <c r="S3486">
        <f t="shared" si="178"/>
        <v>62000</v>
      </c>
      <c r="T3486">
        <f t="shared" si="179"/>
        <v>19360</v>
      </c>
      <c r="U3486">
        <f t="shared" si="180"/>
        <v>3.2024793388429753</v>
      </c>
      <c r="V3486">
        <v>348</v>
      </c>
      <c r="W3486">
        <v>300</v>
      </c>
    </row>
    <row r="3487" spans="1:23" hidden="1" x14ac:dyDescent="0.2">
      <c r="A3487">
        <v>64</v>
      </c>
      <c r="B3487" t="s">
        <v>101</v>
      </c>
      <c r="C3487" t="s">
        <v>102</v>
      </c>
      <c r="D3487" s="2" t="s">
        <v>169</v>
      </c>
      <c r="E3487">
        <v>17.36</v>
      </c>
      <c r="F3487">
        <v>145.29</v>
      </c>
      <c r="G3487">
        <v>-17.600000000000001</v>
      </c>
      <c r="H3487">
        <v>145.48330000000001</v>
      </c>
      <c r="I3487">
        <v>910</v>
      </c>
      <c r="J3487" t="s">
        <v>6</v>
      </c>
      <c r="K3487" s="1">
        <v>30103</v>
      </c>
      <c r="L3487" t="s">
        <v>170</v>
      </c>
      <c r="M3487" t="s">
        <v>171</v>
      </c>
      <c r="N3487" t="s">
        <v>14</v>
      </c>
      <c r="O3487" t="s">
        <v>15</v>
      </c>
      <c r="P3487" t="s">
        <v>27</v>
      </c>
      <c r="Q3487">
        <v>1</v>
      </c>
      <c r="R3487">
        <v>19.32</v>
      </c>
      <c r="S3487">
        <f>230*300</f>
        <v>69000</v>
      </c>
      <c r="T3487">
        <f>110*255</f>
        <v>28050</v>
      </c>
      <c r="U3487">
        <f t="shared" si="180"/>
        <v>2.4598930481283423</v>
      </c>
      <c r="V3487">
        <v>334</v>
      </c>
      <c r="W3487">
        <v>324</v>
      </c>
    </row>
    <row r="3488" spans="1:23" hidden="1" x14ac:dyDescent="0.2">
      <c r="A3488">
        <v>64</v>
      </c>
      <c r="B3488" t="s">
        <v>101</v>
      </c>
      <c r="C3488" t="s">
        <v>102</v>
      </c>
      <c r="D3488" s="2" t="s">
        <v>169</v>
      </c>
      <c r="E3488">
        <v>17.36</v>
      </c>
      <c r="F3488">
        <v>145.29</v>
      </c>
      <c r="G3488">
        <v>-17.600000000000001</v>
      </c>
      <c r="H3488">
        <v>145.48330000000001</v>
      </c>
      <c r="I3488">
        <v>910</v>
      </c>
      <c r="J3488" t="s">
        <v>6</v>
      </c>
      <c r="K3488" s="1">
        <v>30103</v>
      </c>
      <c r="L3488" t="s">
        <v>170</v>
      </c>
      <c r="M3488" t="s">
        <v>171</v>
      </c>
      <c r="N3488" t="s">
        <v>14</v>
      </c>
      <c r="O3488" t="s">
        <v>15</v>
      </c>
      <c r="P3488" t="s">
        <v>27</v>
      </c>
      <c r="Q3488">
        <v>2</v>
      </c>
      <c r="R3488">
        <v>19.45</v>
      </c>
      <c r="S3488">
        <f t="shared" ref="S3488:S3540" si="181">230*300</f>
        <v>69000</v>
      </c>
      <c r="T3488">
        <f t="shared" ref="T3488:T3540" si="182">110*255</f>
        <v>28050</v>
      </c>
      <c r="U3488">
        <f t="shared" ref="U3488:U3541" si="183">S3488/T3488</f>
        <v>2.4598930481283423</v>
      </c>
      <c r="V3488">
        <v>334</v>
      </c>
      <c r="W3488">
        <v>324</v>
      </c>
    </row>
    <row r="3489" spans="1:23" hidden="1" x14ac:dyDescent="0.2">
      <c r="A3489">
        <v>64</v>
      </c>
      <c r="B3489" t="s">
        <v>101</v>
      </c>
      <c r="C3489" t="s">
        <v>102</v>
      </c>
      <c r="D3489" s="2" t="s">
        <v>169</v>
      </c>
      <c r="E3489">
        <v>17.36</v>
      </c>
      <c r="F3489">
        <v>145.29</v>
      </c>
      <c r="G3489">
        <v>-17.600000000000001</v>
      </c>
      <c r="H3489">
        <v>145.48330000000001</v>
      </c>
      <c r="I3489">
        <v>910</v>
      </c>
      <c r="J3489" t="s">
        <v>6</v>
      </c>
      <c r="K3489" s="1">
        <v>30103</v>
      </c>
      <c r="L3489" t="s">
        <v>170</v>
      </c>
      <c r="M3489" t="s">
        <v>171</v>
      </c>
      <c r="N3489" t="s">
        <v>14</v>
      </c>
      <c r="O3489" t="s">
        <v>15</v>
      </c>
      <c r="P3489" t="s">
        <v>27</v>
      </c>
      <c r="Q3489">
        <v>3</v>
      </c>
      <c r="R3489">
        <v>20.99</v>
      </c>
      <c r="S3489">
        <f t="shared" si="181"/>
        <v>69000</v>
      </c>
      <c r="T3489">
        <f t="shared" si="182"/>
        <v>28050</v>
      </c>
      <c r="U3489">
        <f t="shared" si="183"/>
        <v>2.4598930481283423</v>
      </c>
      <c r="V3489">
        <v>334</v>
      </c>
      <c r="W3489">
        <v>324</v>
      </c>
    </row>
    <row r="3490" spans="1:23" hidden="1" x14ac:dyDescent="0.2">
      <c r="A3490">
        <v>64</v>
      </c>
      <c r="B3490" t="s">
        <v>101</v>
      </c>
      <c r="C3490" t="s">
        <v>102</v>
      </c>
      <c r="D3490" s="2" t="s">
        <v>169</v>
      </c>
      <c r="E3490">
        <v>17.36</v>
      </c>
      <c r="F3490">
        <v>145.29</v>
      </c>
      <c r="G3490">
        <v>-17.600000000000001</v>
      </c>
      <c r="H3490">
        <v>145.48330000000001</v>
      </c>
      <c r="I3490">
        <v>910</v>
      </c>
      <c r="J3490" t="s">
        <v>6</v>
      </c>
      <c r="K3490" s="1">
        <v>30103</v>
      </c>
      <c r="L3490" t="s">
        <v>170</v>
      </c>
      <c r="M3490" t="s">
        <v>171</v>
      </c>
      <c r="N3490" t="s">
        <v>14</v>
      </c>
      <c r="O3490" t="s">
        <v>15</v>
      </c>
      <c r="P3490" t="s">
        <v>27</v>
      </c>
      <c r="Q3490">
        <v>4</v>
      </c>
      <c r="R3490">
        <v>19.309999999999999</v>
      </c>
      <c r="S3490">
        <f t="shared" si="181"/>
        <v>69000</v>
      </c>
      <c r="T3490">
        <f t="shared" si="182"/>
        <v>28050</v>
      </c>
      <c r="U3490">
        <f t="shared" si="183"/>
        <v>2.4598930481283423</v>
      </c>
      <c r="V3490">
        <v>334</v>
      </c>
      <c r="W3490">
        <v>324</v>
      </c>
    </row>
    <row r="3491" spans="1:23" hidden="1" x14ac:dyDescent="0.2">
      <c r="A3491">
        <v>64</v>
      </c>
      <c r="B3491" t="s">
        <v>101</v>
      </c>
      <c r="C3491" t="s">
        <v>102</v>
      </c>
      <c r="D3491" s="2" t="s">
        <v>169</v>
      </c>
      <c r="E3491">
        <v>17.36</v>
      </c>
      <c r="F3491">
        <v>145.29</v>
      </c>
      <c r="G3491">
        <v>-17.600000000000001</v>
      </c>
      <c r="H3491">
        <v>145.48330000000001</v>
      </c>
      <c r="I3491">
        <v>910</v>
      </c>
      <c r="J3491" t="s">
        <v>6</v>
      </c>
      <c r="K3491" s="1">
        <v>30103</v>
      </c>
      <c r="L3491" t="s">
        <v>170</v>
      </c>
      <c r="M3491" t="s">
        <v>171</v>
      </c>
      <c r="N3491" t="s">
        <v>14</v>
      </c>
      <c r="O3491" t="s">
        <v>15</v>
      </c>
      <c r="P3491" t="s">
        <v>27</v>
      </c>
      <c r="Q3491">
        <v>5</v>
      </c>
      <c r="R3491">
        <v>20.16</v>
      </c>
      <c r="S3491">
        <f t="shared" si="181"/>
        <v>69000</v>
      </c>
      <c r="T3491">
        <f t="shared" si="182"/>
        <v>28050</v>
      </c>
      <c r="U3491">
        <f t="shared" si="183"/>
        <v>2.4598930481283423</v>
      </c>
      <c r="V3491">
        <v>334</v>
      </c>
      <c r="W3491">
        <v>324</v>
      </c>
    </row>
    <row r="3492" spans="1:23" hidden="1" x14ac:dyDescent="0.2">
      <c r="A3492">
        <v>64</v>
      </c>
      <c r="B3492" t="s">
        <v>101</v>
      </c>
      <c r="C3492" t="s">
        <v>102</v>
      </c>
      <c r="D3492" s="2" t="s">
        <v>169</v>
      </c>
      <c r="E3492">
        <v>17.36</v>
      </c>
      <c r="F3492">
        <v>145.29</v>
      </c>
      <c r="G3492">
        <v>-17.600000000000001</v>
      </c>
      <c r="H3492">
        <v>145.48330000000001</v>
      </c>
      <c r="I3492">
        <v>910</v>
      </c>
      <c r="J3492" t="s">
        <v>6</v>
      </c>
      <c r="K3492" s="1">
        <v>30103</v>
      </c>
      <c r="L3492" t="s">
        <v>170</v>
      </c>
      <c r="M3492" t="s">
        <v>171</v>
      </c>
      <c r="N3492" t="s">
        <v>14</v>
      </c>
      <c r="O3492" t="s">
        <v>15</v>
      </c>
      <c r="P3492" t="s">
        <v>27</v>
      </c>
      <c r="Q3492">
        <v>6</v>
      </c>
      <c r="R3492">
        <v>19.53</v>
      </c>
      <c r="S3492">
        <f t="shared" si="181"/>
        <v>69000</v>
      </c>
      <c r="T3492">
        <f t="shared" si="182"/>
        <v>28050</v>
      </c>
      <c r="U3492">
        <f t="shared" si="183"/>
        <v>2.4598930481283423</v>
      </c>
      <c r="V3492">
        <v>334</v>
      </c>
      <c r="W3492">
        <v>324</v>
      </c>
    </row>
    <row r="3493" spans="1:23" hidden="1" x14ac:dyDescent="0.2">
      <c r="A3493">
        <v>64</v>
      </c>
      <c r="B3493" t="s">
        <v>101</v>
      </c>
      <c r="C3493" t="s">
        <v>102</v>
      </c>
      <c r="D3493" s="2" t="s">
        <v>169</v>
      </c>
      <c r="E3493">
        <v>17.36</v>
      </c>
      <c r="F3493">
        <v>145.29</v>
      </c>
      <c r="G3493">
        <v>-17.600000000000001</v>
      </c>
      <c r="H3493">
        <v>145.48330000000001</v>
      </c>
      <c r="I3493">
        <v>910</v>
      </c>
      <c r="J3493" t="s">
        <v>6</v>
      </c>
      <c r="K3493" s="1">
        <v>30103</v>
      </c>
      <c r="L3493" t="s">
        <v>170</v>
      </c>
      <c r="M3493" t="s">
        <v>171</v>
      </c>
      <c r="N3493" t="s">
        <v>14</v>
      </c>
      <c r="O3493" t="s">
        <v>16</v>
      </c>
      <c r="P3493" t="s">
        <v>27</v>
      </c>
      <c r="Q3493">
        <v>1</v>
      </c>
      <c r="R3493">
        <v>19.350000000000001</v>
      </c>
      <c r="S3493">
        <f t="shared" si="181"/>
        <v>69000</v>
      </c>
      <c r="T3493">
        <f t="shared" si="182"/>
        <v>28050</v>
      </c>
      <c r="U3493">
        <f t="shared" si="183"/>
        <v>2.4598930481283423</v>
      </c>
      <c r="V3493">
        <v>334</v>
      </c>
      <c r="W3493">
        <v>324</v>
      </c>
    </row>
    <row r="3494" spans="1:23" hidden="1" x14ac:dyDescent="0.2">
      <c r="A3494">
        <v>64</v>
      </c>
      <c r="B3494" t="s">
        <v>101</v>
      </c>
      <c r="C3494" t="s">
        <v>102</v>
      </c>
      <c r="D3494" s="2" t="s">
        <v>169</v>
      </c>
      <c r="E3494">
        <v>17.36</v>
      </c>
      <c r="F3494">
        <v>145.29</v>
      </c>
      <c r="G3494">
        <v>-17.600000000000001</v>
      </c>
      <c r="H3494">
        <v>145.48330000000001</v>
      </c>
      <c r="I3494">
        <v>910</v>
      </c>
      <c r="J3494" t="s">
        <v>6</v>
      </c>
      <c r="K3494" s="1">
        <v>30103</v>
      </c>
      <c r="L3494" t="s">
        <v>170</v>
      </c>
      <c r="M3494" t="s">
        <v>171</v>
      </c>
      <c r="N3494" t="s">
        <v>14</v>
      </c>
      <c r="O3494" t="s">
        <v>16</v>
      </c>
      <c r="P3494" t="s">
        <v>27</v>
      </c>
      <c r="Q3494">
        <v>2</v>
      </c>
      <c r="R3494">
        <v>17.79</v>
      </c>
      <c r="S3494">
        <f t="shared" si="181"/>
        <v>69000</v>
      </c>
      <c r="T3494">
        <f t="shared" si="182"/>
        <v>28050</v>
      </c>
      <c r="U3494">
        <f t="shared" si="183"/>
        <v>2.4598930481283423</v>
      </c>
      <c r="V3494">
        <v>334</v>
      </c>
      <c r="W3494">
        <v>324</v>
      </c>
    </row>
    <row r="3495" spans="1:23" hidden="1" x14ac:dyDescent="0.2">
      <c r="A3495">
        <v>64</v>
      </c>
      <c r="B3495" t="s">
        <v>101</v>
      </c>
      <c r="C3495" t="s">
        <v>102</v>
      </c>
      <c r="D3495" s="2" t="s">
        <v>169</v>
      </c>
      <c r="E3495">
        <v>17.36</v>
      </c>
      <c r="F3495">
        <v>145.29</v>
      </c>
      <c r="G3495">
        <v>-17.600000000000001</v>
      </c>
      <c r="H3495">
        <v>145.48330000000001</v>
      </c>
      <c r="I3495">
        <v>910</v>
      </c>
      <c r="J3495" t="s">
        <v>6</v>
      </c>
      <c r="K3495" s="1">
        <v>30103</v>
      </c>
      <c r="L3495" t="s">
        <v>170</v>
      </c>
      <c r="M3495" t="s">
        <v>171</v>
      </c>
      <c r="N3495" t="s">
        <v>14</v>
      </c>
      <c r="O3495" t="s">
        <v>16</v>
      </c>
      <c r="P3495" t="s">
        <v>27</v>
      </c>
      <c r="Q3495">
        <v>3</v>
      </c>
      <c r="R3495">
        <v>16.62</v>
      </c>
      <c r="S3495">
        <f t="shared" si="181"/>
        <v>69000</v>
      </c>
      <c r="T3495">
        <f t="shared" si="182"/>
        <v>28050</v>
      </c>
      <c r="U3495">
        <f t="shared" si="183"/>
        <v>2.4598930481283423</v>
      </c>
      <c r="V3495">
        <v>334</v>
      </c>
      <c r="W3495">
        <v>324</v>
      </c>
    </row>
    <row r="3496" spans="1:23" hidden="1" x14ac:dyDescent="0.2">
      <c r="A3496">
        <v>64</v>
      </c>
      <c r="B3496" t="s">
        <v>101</v>
      </c>
      <c r="C3496" t="s">
        <v>102</v>
      </c>
      <c r="D3496" s="2" t="s">
        <v>169</v>
      </c>
      <c r="E3496">
        <v>17.36</v>
      </c>
      <c r="F3496">
        <v>145.29</v>
      </c>
      <c r="G3496">
        <v>-17.600000000000001</v>
      </c>
      <c r="H3496">
        <v>145.48330000000001</v>
      </c>
      <c r="I3496">
        <v>910</v>
      </c>
      <c r="J3496" t="s">
        <v>6</v>
      </c>
      <c r="K3496" s="1">
        <v>30103</v>
      </c>
      <c r="L3496" t="s">
        <v>170</v>
      </c>
      <c r="M3496" t="s">
        <v>171</v>
      </c>
      <c r="N3496" t="s">
        <v>14</v>
      </c>
      <c r="O3496" t="s">
        <v>16</v>
      </c>
      <c r="P3496" t="s">
        <v>27</v>
      </c>
      <c r="Q3496">
        <v>4</v>
      </c>
      <c r="R3496">
        <v>16.04</v>
      </c>
      <c r="S3496">
        <f t="shared" si="181"/>
        <v>69000</v>
      </c>
      <c r="T3496">
        <f t="shared" si="182"/>
        <v>28050</v>
      </c>
      <c r="U3496">
        <f t="shared" si="183"/>
        <v>2.4598930481283423</v>
      </c>
      <c r="V3496">
        <v>334</v>
      </c>
      <c r="W3496">
        <v>324</v>
      </c>
    </row>
    <row r="3497" spans="1:23" hidden="1" x14ac:dyDescent="0.2">
      <c r="A3497">
        <v>64</v>
      </c>
      <c r="B3497" t="s">
        <v>101</v>
      </c>
      <c r="C3497" t="s">
        <v>102</v>
      </c>
      <c r="D3497" s="2" t="s">
        <v>169</v>
      </c>
      <c r="E3497">
        <v>17.36</v>
      </c>
      <c r="F3497">
        <v>145.29</v>
      </c>
      <c r="G3497">
        <v>-17.600000000000001</v>
      </c>
      <c r="H3497">
        <v>145.48330000000001</v>
      </c>
      <c r="I3497">
        <v>910</v>
      </c>
      <c r="J3497" t="s">
        <v>6</v>
      </c>
      <c r="K3497" s="1">
        <v>30103</v>
      </c>
      <c r="L3497" t="s">
        <v>170</v>
      </c>
      <c r="M3497" t="s">
        <v>171</v>
      </c>
      <c r="N3497" t="s">
        <v>14</v>
      </c>
      <c r="O3497" t="s">
        <v>16</v>
      </c>
      <c r="P3497" t="s">
        <v>27</v>
      </c>
      <c r="Q3497">
        <v>5</v>
      </c>
      <c r="R3497">
        <v>18.100000000000001</v>
      </c>
      <c r="S3497">
        <f t="shared" si="181"/>
        <v>69000</v>
      </c>
      <c r="T3497">
        <f t="shared" si="182"/>
        <v>28050</v>
      </c>
      <c r="U3497">
        <f t="shared" si="183"/>
        <v>2.4598930481283423</v>
      </c>
      <c r="V3497">
        <v>334</v>
      </c>
      <c r="W3497">
        <v>324</v>
      </c>
    </row>
    <row r="3498" spans="1:23" hidden="1" x14ac:dyDescent="0.2">
      <c r="A3498">
        <v>64</v>
      </c>
      <c r="B3498" t="s">
        <v>101</v>
      </c>
      <c r="C3498" t="s">
        <v>102</v>
      </c>
      <c r="D3498" s="2" t="s">
        <v>169</v>
      </c>
      <c r="E3498">
        <v>17.36</v>
      </c>
      <c r="F3498">
        <v>145.29</v>
      </c>
      <c r="G3498">
        <v>-17.600000000000001</v>
      </c>
      <c r="H3498">
        <v>145.48330000000001</v>
      </c>
      <c r="I3498">
        <v>910</v>
      </c>
      <c r="J3498" t="s">
        <v>6</v>
      </c>
      <c r="K3498" s="1">
        <v>30103</v>
      </c>
      <c r="L3498" t="s">
        <v>170</v>
      </c>
      <c r="M3498" t="s">
        <v>171</v>
      </c>
      <c r="N3498" t="s">
        <v>14</v>
      </c>
      <c r="O3498" t="s">
        <v>16</v>
      </c>
      <c r="P3498" t="s">
        <v>27</v>
      </c>
      <c r="Q3498">
        <v>6</v>
      </c>
      <c r="R3498">
        <v>17.89</v>
      </c>
      <c r="S3498">
        <f t="shared" si="181"/>
        <v>69000</v>
      </c>
      <c r="T3498">
        <f t="shared" si="182"/>
        <v>28050</v>
      </c>
      <c r="U3498">
        <f t="shared" si="183"/>
        <v>2.4598930481283423</v>
      </c>
      <c r="V3498">
        <v>334</v>
      </c>
      <c r="W3498">
        <v>324</v>
      </c>
    </row>
    <row r="3499" spans="1:23" hidden="1" x14ac:dyDescent="0.2">
      <c r="A3499">
        <v>64</v>
      </c>
      <c r="B3499" t="s">
        <v>101</v>
      </c>
      <c r="C3499" t="s">
        <v>102</v>
      </c>
      <c r="D3499" s="2" t="s">
        <v>169</v>
      </c>
      <c r="E3499">
        <v>17.36</v>
      </c>
      <c r="F3499">
        <v>145.29</v>
      </c>
      <c r="G3499">
        <v>-17.600000000000001</v>
      </c>
      <c r="H3499">
        <v>145.48330000000001</v>
      </c>
      <c r="I3499">
        <v>910</v>
      </c>
      <c r="J3499" t="s">
        <v>6</v>
      </c>
      <c r="K3499" s="1">
        <v>30103</v>
      </c>
      <c r="L3499" t="s">
        <v>170</v>
      </c>
      <c r="M3499" t="s">
        <v>171</v>
      </c>
      <c r="N3499" t="s">
        <v>14</v>
      </c>
      <c r="O3499" t="s">
        <v>18</v>
      </c>
      <c r="P3499" t="s">
        <v>27</v>
      </c>
      <c r="Q3499">
        <v>1</v>
      </c>
      <c r="R3499">
        <v>2.41</v>
      </c>
      <c r="S3499">
        <f t="shared" si="181"/>
        <v>69000</v>
      </c>
      <c r="T3499">
        <f t="shared" si="182"/>
        <v>28050</v>
      </c>
      <c r="U3499">
        <f t="shared" si="183"/>
        <v>2.4598930481283423</v>
      </c>
      <c r="V3499">
        <v>334</v>
      </c>
      <c r="W3499">
        <v>324</v>
      </c>
    </row>
    <row r="3500" spans="1:23" hidden="1" x14ac:dyDescent="0.2">
      <c r="A3500">
        <v>64</v>
      </c>
      <c r="B3500" t="s">
        <v>101</v>
      </c>
      <c r="C3500" t="s">
        <v>102</v>
      </c>
      <c r="D3500" s="2" t="s">
        <v>169</v>
      </c>
      <c r="E3500">
        <v>17.36</v>
      </c>
      <c r="F3500">
        <v>145.29</v>
      </c>
      <c r="G3500">
        <v>-17.600000000000001</v>
      </c>
      <c r="H3500">
        <v>145.48330000000001</v>
      </c>
      <c r="I3500">
        <v>910</v>
      </c>
      <c r="J3500" t="s">
        <v>6</v>
      </c>
      <c r="K3500" s="1">
        <v>30103</v>
      </c>
      <c r="L3500" t="s">
        <v>170</v>
      </c>
      <c r="M3500" t="s">
        <v>171</v>
      </c>
      <c r="N3500" t="s">
        <v>14</v>
      </c>
      <c r="O3500" t="s">
        <v>18</v>
      </c>
      <c r="P3500" t="s">
        <v>27</v>
      </c>
      <c r="Q3500">
        <v>2</v>
      </c>
      <c r="R3500">
        <v>4.58</v>
      </c>
      <c r="S3500">
        <f t="shared" si="181"/>
        <v>69000</v>
      </c>
      <c r="T3500">
        <f t="shared" si="182"/>
        <v>28050</v>
      </c>
      <c r="U3500">
        <f t="shared" si="183"/>
        <v>2.4598930481283423</v>
      </c>
      <c r="V3500">
        <v>334</v>
      </c>
      <c r="W3500">
        <v>324</v>
      </c>
    </row>
    <row r="3501" spans="1:23" hidden="1" x14ac:dyDescent="0.2">
      <c r="A3501">
        <v>64</v>
      </c>
      <c r="B3501" t="s">
        <v>101</v>
      </c>
      <c r="C3501" t="s">
        <v>102</v>
      </c>
      <c r="D3501" s="2" t="s">
        <v>169</v>
      </c>
      <c r="E3501">
        <v>17.36</v>
      </c>
      <c r="F3501">
        <v>145.29</v>
      </c>
      <c r="G3501">
        <v>-17.600000000000001</v>
      </c>
      <c r="H3501">
        <v>145.48330000000001</v>
      </c>
      <c r="I3501">
        <v>910</v>
      </c>
      <c r="J3501" t="s">
        <v>6</v>
      </c>
      <c r="K3501" s="1">
        <v>30103</v>
      </c>
      <c r="L3501" t="s">
        <v>170</v>
      </c>
      <c r="M3501" t="s">
        <v>171</v>
      </c>
      <c r="N3501" t="s">
        <v>14</v>
      </c>
      <c r="O3501" t="s">
        <v>18</v>
      </c>
      <c r="P3501" t="s">
        <v>27</v>
      </c>
      <c r="Q3501">
        <v>3</v>
      </c>
      <c r="R3501">
        <v>4.7300000000000004</v>
      </c>
      <c r="S3501">
        <f t="shared" si="181"/>
        <v>69000</v>
      </c>
      <c r="T3501">
        <f t="shared" si="182"/>
        <v>28050</v>
      </c>
      <c r="U3501">
        <f t="shared" si="183"/>
        <v>2.4598930481283423</v>
      </c>
      <c r="V3501">
        <v>334</v>
      </c>
      <c r="W3501">
        <v>324</v>
      </c>
    </row>
    <row r="3502" spans="1:23" hidden="1" x14ac:dyDescent="0.2">
      <c r="A3502">
        <v>64</v>
      </c>
      <c r="B3502" t="s">
        <v>101</v>
      </c>
      <c r="C3502" t="s">
        <v>102</v>
      </c>
      <c r="D3502" s="2" t="s">
        <v>169</v>
      </c>
      <c r="E3502">
        <v>17.36</v>
      </c>
      <c r="F3502">
        <v>145.29</v>
      </c>
      <c r="G3502">
        <v>-17.600000000000001</v>
      </c>
      <c r="H3502">
        <v>145.48330000000001</v>
      </c>
      <c r="I3502">
        <v>910</v>
      </c>
      <c r="J3502" t="s">
        <v>6</v>
      </c>
      <c r="K3502" s="1">
        <v>30103</v>
      </c>
      <c r="L3502" t="s">
        <v>170</v>
      </c>
      <c r="M3502" t="s">
        <v>171</v>
      </c>
      <c r="N3502" t="s">
        <v>14</v>
      </c>
      <c r="O3502" t="s">
        <v>18</v>
      </c>
      <c r="P3502" t="s">
        <v>27</v>
      </c>
      <c r="Q3502">
        <v>4</v>
      </c>
      <c r="R3502">
        <v>5.04</v>
      </c>
      <c r="S3502">
        <f t="shared" si="181"/>
        <v>69000</v>
      </c>
      <c r="T3502">
        <f t="shared" si="182"/>
        <v>28050</v>
      </c>
      <c r="U3502">
        <f t="shared" si="183"/>
        <v>2.4598930481283423</v>
      </c>
      <c r="V3502">
        <v>334</v>
      </c>
      <c r="W3502">
        <v>324</v>
      </c>
    </row>
    <row r="3503" spans="1:23" hidden="1" x14ac:dyDescent="0.2">
      <c r="A3503">
        <v>64</v>
      </c>
      <c r="B3503" t="s">
        <v>101</v>
      </c>
      <c r="C3503" t="s">
        <v>102</v>
      </c>
      <c r="D3503" s="2" t="s">
        <v>169</v>
      </c>
      <c r="E3503">
        <v>17.36</v>
      </c>
      <c r="F3503">
        <v>145.29</v>
      </c>
      <c r="G3503">
        <v>-17.600000000000001</v>
      </c>
      <c r="H3503">
        <v>145.48330000000001</v>
      </c>
      <c r="I3503">
        <v>910</v>
      </c>
      <c r="J3503" t="s">
        <v>6</v>
      </c>
      <c r="K3503" s="1">
        <v>30103</v>
      </c>
      <c r="L3503" t="s">
        <v>170</v>
      </c>
      <c r="M3503" t="s">
        <v>171</v>
      </c>
      <c r="N3503" t="s">
        <v>14</v>
      </c>
      <c r="O3503" t="s">
        <v>18</v>
      </c>
      <c r="P3503" t="s">
        <v>27</v>
      </c>
      <c r="Q3503">
        <v>5</v>
      </c>
      <c r="R3503">
        <v>3.97</v>
      </c>
      <c r="S3503">
        <f t="shared" si="181"/>
        <v>69000</v>
      </c>
      <c r="T3503">
        <f t="shared" si="182"/>
        <v>28050</v>
      </c>
      <c r="U3503">
        <f t="shared" si="183"/>
        <v>2.4598930481283423</v>
      </c>
      <c r="V3503">
        <v>334</v>
      </c>
      <c r="W3503">
        <v>324</v>
      </c>
    </row>
    <row r="3504" spans="1:23" hidden="1" x14ac:dyDescent="0.2">
      <c r="A3504">
        <v>64</v>
      </c>
      <c r="B3504" t="s">
        <v>101</v>
      </c>
      <c r="C3504" t="s">
        <v>102</v>
      </c>
      <c r="D3504" s="2" t="s">
        <v>169</v>
      </c>
      <c r="E3504">
        <v>17.36</v>
      </c>
      <c r="F3504">
        <v>145.29</v>
      </c>
      <c r="G3504">
        <v>-17.600000000000001</v>
      </c>
      <c r="H3504">
        <v>145.48330000000001</v>
      </c>
      <c r="I3504">
        <v>910</v>
      </c>
      <c r="J3504" t="s">
        <v>6</v>
      </c>
      <c r="K3504" s="1">
        <v>30103</v>
      </c>
      <c r="L3504" t="s">
        <v>170</v>
      </c>
      <c r="M3504" t="s">
        <v>171</v>
      </c>
      <c r="N3504" t="s">
        <v>14</v>
      </c>
      <c r="O3504" t="s">
        <v>18</v>
      </c>
      <c r="P3504" t="s">
        <v>27</v>
      </c>
      <c r="Q3504">
        <v>6</v>
      </c>
      <c r="R3504">
        <v>3.68</v>
      </c>
      <c r="S3504">
        <f t="shared" si="181"/>
        <v>69000</v>
      </c>
      <c r="T3504">
        <f t="shared" si="182"/>
        <v>28050</v>
      </c>
      <c r="U3504">
        <f t="shared" si="183"/>
        <v>2.4598930481283423</v>
      </c>
      <c r="V3504">
        <v>334</v>
      </c>
      <c r="W3504">
        <v>324</v>
      </c>
    </row>
    <row r="3505" spans="1:23" hidden="1" x14ac:dyDescent="0.2">
      <c r="A3505">
        <v>64</v>
      </c>
      <c r="B3505" t="s">
        <v>101</v>
      </c>
      <c r="C3505" t="s">
        <v>102</v>
      </c>
      <c r="D3505" s="2" t="s">
        <v>169</v>
      </c>
      <c r="E3505">
        <v>17.36</v>
      </c>
      <c r="F3505">
        <v>145.29</v>
      </c>
      <c r="G3505">
        <v>-17.600000000000001</v>
      </c>
      <c r="H3505">
        <v>145.48330000000001</v>
      </c>
      <c r="I3505">
        <v>910</v>
      </c>
      <c r="J3505" t="s">
        <v>6</v>
      </c>
      <c r="K3505" s="1">
        <v>30103</v>
      </c>
      <c r="L3505" t="s">
        <v>170</v>
      </c>
      <c r="M3505" t="s">
        <v>171</v>
      </c>
      <c r="N3505" t="s">
        <v>14</v>
      </c>
      <c r="O3505" t="s">
        <v>19</v>
      </c>
      <c r="P3505" t="s">
        <v>27</v>
      </c>
      <c r="Q3505">
        <v>1</v>
      </c>
      <c r="R3505">
        <v>11.36</v>
      </c>
      <c r="S3505">
        <f t="shared" si="181"/>
        <v>69000</v>
      </c>
      <c r="T3505">
        <f t="shared" si="182"/>
        <v>28050</v>
      </c>
      <c r="U3505">
        <f t="shared" si="183"/>
        <v>2.4598930481283423</v>
      </c>
      <c r="V3505">
        <v>334</v>
      </c>
      <c r="W3505">
        <v>324</v>
      </c>
    </row>
    <row r="3506" spans="1:23" hidden="1" x14ac:dyDescent="0.2">
      <c r="A3506">
        <v>64</v>
      </c>
      <c r="B3506" t="s">
        <v>101</v>
      </c>
      <c r="C3506" t="s">
        <v>102</v>
      </c>
      <c r="D3506" s="2" t="s">
        <v>169</v>
      </c>
      <c r="E3506">
        <v>17.36</v>
      </c>
      <c r="F3506">
        <v>145.29</v>
      </c>
      <c r="G3506">
        <v>-17.600000000000001</v>
      </c>
      <c r="H3506">
        <v>145.48330000000001</v>
      </c>
      <c r="I3506">
        <v>910</v>
      </c>
      <c r="J3506" t="s">
        <v>6</v>
      </c>
      <c r="K3506" s="1">
        <v>30103</v>
      </c>
      <c r="L3506" t="s">
        <v>170</v>
      </c>
      <c r="M3506" t="s">
        <v>171</v>
      </c>
      <c r="N3506" t="s">
        <v>14</v>
      </c>
      <c r="O3506" t="s">
        <v>19</v>
      </c>
      <c r="P3506" t="s">
        <v>27</v>
      </c>
      <c r="Q3506">
        <v>2</v>
      </c>
      <c r="R3506">
        <v>9.1</v>
      </c>
      <c r="S3506">
        <f t="shared" si="181"/>
        <v>69000</v>
      </c>
      <c r="T3506">
        <f t="shared" si="182"/>
        <v>28050</v>
      </c>
      <c r="U3506">
        <f t="shared" si="183"/>
        <v>2.4598930481283423</v>
      </c>
      <c r="V3506">
        <v>334</v>
      </c>
      <c r="W3506">
        <v>324</v>
      </c>
    </row>
    <row r="3507" spans="1:23" hidden="1" x14ac:dyDescent="0.2">
      <c r="A3507">
        <v>64</v>
      </c>
      <c r="B3507" t="s">
        <v>101</v>
      </c>
      <c r="C3507" t="s">
        <v>102</v>
      </c>
      <c r="D3507" s="2" t="s">
        <v>169</v>
      </c>
      <c r="E3507">
        <v>17.36</v>
      </c>
      <c r="F3507">
        <v>145.29</v>
      </c>
      <c r="G3507">
        <v>-17.600000000000001</v>
      </c>
      <c r="H3507">
        <v>145.48330000000001</v>
      </c>
      <c r="I3507">
        <v>910</v>
      </c>
      <c r="J3507" t="s">
        <v>6</v>
      </c>
      <c r="K3507" s="1">
        <v>30103</v>
      </c>
      <c r="L3507" t="s">
        <v>170</v>
      </c>
      <c r="M3507" t="s">
        <v>171</v>
      </c>
      <c r="N3507" t="s">
        <v>14</v>
      </c>
      <c r="O3507" t="s">
        <v>19</v>
      </c>
      <c r="P3507" t="s">
        <v>27</v>
      </c>
      <c r="Q3507">
        <v>3</v>
      </c>
      <c r="R3507">
        <v>10.56</v>
      </c>
      <c r="S3507">
        <f t="shared" si="181"/>
        <v>69000</v>
      </c>
      <c r="T3507">
        <f t="shared" si="182"/>
        <v>28050</v>
      </c>
      <c r="U3507">
        <f t="shared" si="183"/>
        <v>2.4598930481283423</v>
      </c>
      <c r="V3507">
        <v>334</v>
      </c>
      <c r="W3507">
        <v>324</v>
      </c>
    </row>
    <row r="3508" spans="1:23" hidden="1" x14ac:dyDescent="0.2">
      <c r="A3508">
        <v>64</v>
      </c>
      <c r="B3508" t="s">
        <v>101</v>
      </c>
      <c r="C3508" t="s">
        <v>102</v>
      </c>
      <c r="D3508" s="2" t="s">
        <v>169</v>
      </c>
      <c r="E3508">
        <v>17.36</v>
      </c>
      <c r="F3508">
        <v>145.29</v>
      </c>
      <c r="G3508">
        <v>-17.600000000000001</v>
      </c>
      <c r="H3508">
        <v>145.48330000000001</v>
      </c>
      <c r="I3508">
        <v>910</v>
      </c>
      <c r="J3508" t="s">
        <v>6</v>
      </c>
      <c r="K3508" s="1">
        <v>30103</v>
      </c>
      <c r="L3508" t="s">
        <v>170</v>
      </c>
      <c r="M3508" t="s">
        <v>171</v>
      </c>
      <c r="N3508" t="s">
        <v>14</v>
      </c>
      <c r="O3508" t="s">
        <v>19</v>
      </c>
      <c r="P3508" t="s">
        <v>27</v>
      </c>
      <c r="Q3508">
        <v>4</v>
      </c>
      <c r="R3508">
        <v>10.050000000000001</v>
      </c>
      <c r="S3508">
        <f t="shared" si="181"/>
        <v>69000</v>
      </c>
      <c r="T3508">
        <f t="shared" si="182"/>
        <v>28050</v>
      </c>
      <c r="U3508">
        <f t="shared" si="183"/>
        <v>2.4598930481283423</v>
      </c>
      <c r="V3508">
        <v>334</v>
      </c>
      <c r="W3508">
        <v>324</v>
      </c>
    </row>
    <row r="3509" spans="1:23" hidden="1" x14ac:dyDescent="0.2">
      <c r="A3509">
        <v>64</v>
      </c>
      <c r="B3509" t="s">
        <v>101</v>
      </c>
      <c r="C3509" t="s">
        <v>102</v>
      </c>
      <c r="D3509" s="2" t="s">
        <v>169</v>
      </c>
      <c r="E3509">
        <v>17.36</v>
      </c>
      <c r="F3509">
        <v>145.29</v>
      </c>
      <c r="G3509">
        <v>-17.600000000000001</v>
      </c>
      <c r="H3509">
        <v>145.48330000000001</v>
      </c>
      <c r="I3509">
        <v>910</v>
      </c>
      <c r="J3509" t="s">
        <v>6</v>
      </c>
      <c r="K3509" s="1">
        <v>30103</v>
      </c>
      <c r="L3509" t="s">
        <v>170</v>
      </c>
      <c r="M3509" t="s">
        <v>171</v>
      </c>
      <c r="N3509" t="s">
        <v>14</v>
      </c>
      <c r="O3509" t="s">
        <v>19</v>
      </c>
      <c r="P3509" t="s">
        <v>27</v>
      </c>
      <c r="Q3509">
        <v>5</v>
      </c>
      <c r="R3509">
        <v>8.39</v>
      </c>
      <c r="S3509">
        <f t="shared" si="181"/>
        <v>69000</v>
      </c>
      <c r="T3509">
        <f t="shared" si="182"/>
        <v>28050</v>
      </c>
      <c r="U3509">
        <f t="shared" si="183"/>
        <v>2.4598930481283423</v>
      </c>
      <c r="V3509">
        <v>334</v>
      </c>
      <c r="W3509">
        <v>324</v>
      </c>
    </row>
    <row r="3510" spans="1:23" hidden="1" x14ac:dyDescent="0.2">
      <c r="A3510">
        <v>64</v>
      </c>
      <c r="B3510" t="s">
        <v>101</v>
      </c>
      <c r="C3510" t="s">
        <v>102</v>
      </c>
      <c r="D3510" s="2" t="s">
        <v>169</v>
      </c>
      <c r="E3510">
        <v>17.36</v>
      </c>
      <c r="F3510">
        <v>145.29</v>
      </c>
      <c r="G3510">
        <v>-17.600000000000001</v>
      </c>
      <c r="H3510">
        <v>145.48330000000001</v>
      </c>
      <c r="I3510">
        <v>910</v>
      </c>
      <c r="J3510" t="s">
        <v>6</v>
      </c>
      <c r="K3510" s="1">
        <v>30103</v>
      </c>
      <c r="L3510" t="s">
        <v>170</v>
      </c>
      <c r="M3510" t="s">
        <v>171</v>
      </c>
      <c r="N3510" t="s">
        <v>14</v>
      </c>
      <c r="O3510" t="s">
        <v>19</v>
      </c>
      <c r="P3510" t="s">
        <v>27</v>
      </c>
      <c r="Q3510">
        <v>6</v>
      </c>
      <c r="R3510">
        <v>8.76</v>
      </c>
      <c r="S3510">
        <f t="shared" si="181"/>
        <v>69000</v>
      </c>
      <c r="T3510">
        <f t="shared" si="182"/>
        <v>28050</v>
      </c>
      <c r="U3510">
        <f t="shared" si="183"/>
        <v>2.4598930481283423</v>
      </c>
      <c r="V3510">
        <v>334</v>
      </c>
      <c r="W3510">
        <v>324</v>
      </c>
    </row>
    <row r="3511" spans="1:23" hidden="1" x14ac:dyDescent="0.2">
      <c r="A3511">
        <v>64</v>
      </c>
      <c r="B3511" t="s">
        <v>101</v>
      </c>
      <c r="C3511" t="s">
        <v>102</v>
      </c>
      <c r="D3511" s="2" t="s">
        <v>169</v>
      </c>
      <c r="E3511">
        <v>17.36</v>
      </c>
      <c r="F3511">
        <v>145.29</v>
      </c>
      <c r="G3511">
        <v>-17.600000000000001</v>
      </c>
      <c r="H3511">
        <v>145.48330000000001</v>
      </c>
      <c r="I3511">
        <v>910</v>
      </c>
      <c r="J3511" t="s">
        <v>6</v>
      </c>
      <c r="K3511" s="1">
        <v>30103</v>
      </c>
      <c r="L3511" t="s">
        <v>170</v>
      </c>
      <c r="M3511" t="s">
        <v>171</v>
      </c>
      <c r="N3511" t="s">
        <v>24</v>
      </c>
      <c r="O3511" t="s">
        <v>15</v>
      </c>
      <c r="P3511" t="s">
        <v>26</v>
      </c>
      <c r="Q3511">
        <v>1</v>
      </c>
      <c r="R3511">
        <v>39.53</v>
      </c>
      <c r="S3511">
        <f t="shared" si="181"/>
        <v>69000</v>
      </c>
      <c r="T3511">
        <f t="shared" si="182"/>
        <v>28050</v>
      </c>
      <c r="U3511">
        <f t="shared" si="183"/>
        <v>2.4598930481283423</v>
      </c>
      <c r="V3511">
        <v>334</v>
      </c>
      <c r="W3511">
        <v>324</v>
      </c>
    </row>
    <row r="3512" spans="1:23" hidden="1" x14ac:dyDescent="0.2">
      <c r="A3512">
        <v>64</v>
      </c>
      <c r="B3512" t="s">
        <v>101</v>
      </c>
      <c r="C3512" t="s">
        <v>102</v>
      </c>
      <c r="D3512" s="2" t="s">
        <v>169</v>
      </c>
      <c r="E3512">
        <v>17.36</v>
      </c>
      <c r="F3512">
        <v>145.29</v>
      </c>
      <c r="G3512">
        <v>-17.600000000000001</v>
      </c>
      <c r="H3512">
        <v>145.48330000000001</v>
      </c>
      <c r="I3512">
        <v>910</v>
      </c>
      <c r="J3512" t="s">
        <v>6</v>
      </c>
      <c r="K3512" s="1">
        <v>30103</v>
      </c>
      <c r="L3512" t="s">
        <v>170</v>
      </c>
      <c r="M3512" t="s">
        <v>171</v>
      </c>
      <c r="N3512" t="s">
        <v>24</v>
      </c>
      <c r="O3512" t="s">
        <v>15</v>
      </c>
      <c r="P3512" t="s">
        <v>26</v>
      </c>
      <c r="Q3512">
        <v>2</v>
      </c>
      <c r="R3512">
        <v>36.86</v>
      </c>
      <c r="S3512">
        <f t="shared" si="181"/>
        <v>69000</v>
      </c>
      <c r="T3512">
        <f t="shared" si="182"/>
        <v>28050</v>
      </c>
      <c r="U3512">
        <f t="shared" si="183"/>
        <v>2.4598930481283423</v>
      </c>
      <c r="V3512">
        <v>334</v>
      </c>
      <c r="W3512">
        <v>324</v>
      </c>
    </row>
    <row r="3513" spans="1:23" hidden="1" x14ac:dyDescent="0.2">
      <c r="A3513">
        <v>64</v>
      </c>
      <c r="B3513" t="s">
        <v>101</v>
      </c>
      <c r="C3513" t="s">
        <v>102</v>
      </c>
      <c r="D3513" s="2" t="s">
        <v>169</v>
      </c>
      <c r="E3513">
        <v>17.36</v>
      </c>
      <c r="F3513">
        <v>145.29</v>
      </c>
      <c r="G3513">
        <v>-17.600000000000001</v>
      </c>
      <c r="H3513">
        <v>145.48330000000001</v>
      </c>
      <c r="I3513">
        <v>910</v>
      </c>
      <c r="J3513" t="s">
        <v>6</v>
      </c>
      <c r="K3513" s="1">
        <v>30103</v>
      </c>
      <c r="L3513" t="s">
        <v>170</v>
      </c>
      <c r="M3513" t="s">
        <v>171</v>
      </c>
      <c r="N3513" t="s">
        <v>24</v>
      </c>
      <c r="O3513" t="s">
        <v>15</v>
      </c>
      <c r="P3513" t="s">
        <v>26</v>
      </c>
      <c r="Q3513">
        <v>3</v>
      </c>
      <c r="R3513">
        <v>40.32</v>
      </c>
      <c r="S3513">
        <f t="shared" si="181"/>
        <v>69000</v>
      </c>
      <c r="T3513">
        <f t="shared" si="182"/>
        <v>28050</v>
      </c>
      <c r="U3513">
        <f t="shared" si="183"/>
        <v>2.4598930481283423</v>
      </c>
      <c r="V3513">
        <v>334</v>
      </c>
      <c r="W3513">
        <v>324</v>
      </c>
    </row>
    <row r="3514" spans="1:23" hidden="1" x14ac:dyDescent="0.2">
      <c r="A3514">
        <v>64</v>
      </c>
      <c r="B3514" t="s">
        <v>101</v>
      </c>
      <c r="C3514" t="s">
        <v>102</v>
      </c>
      <c r="D3514" s="2" t="s">
        <v>169</v>
      </c>
      <c r="E3514">
        <v>17.36</v>
      </c>
      <c r="F3514">
        <v>145.29</v>
      </c>
      <c r="G3514">
        <v>-17.600000000000001</v>
      </c>
      <c r="H3514">
        <v>145.48330000000001</v>
      </c>
      <c r="I3514">
        <v>910</v>
      </c>
      <c r="J3514" t="s">
        <v>6</v>
      </c>
      <c r="K3514" s="1">
        <v>30103</v>
      </c>
      <c r="L3514" t="s">
        <v>170</v>
      </c>
      <c r="M3514" t="s">
        <v>171</v>
      </c>
      <c r="N3514" t="s">
        <v>24</v>
      </c>
      <c r="O3514" t="s">
        <v>15</v>
      </c>
      <c r="P3514" t="s">
        <v>26</v>
      </c>
      <c r="Q3514">
        <v>4</v>
      </c>
      <c r="R3514">
        <v>36.79</v>
      </c>
      <c r="S3514">
        <f t="shared" si="181"/>
        <v>69000</v>
      </c>
      <c r="T3514">
        <f t="shared" si="182"/>
        <v>28050</v>
      </c>
      <c r="U3514">
        <f t="shared" si="183"/>
        <v>2.4598930481283423</v>
      </c>
      <c r="V3514">
        <v>334</v>
      </c>
      <c r="W3514">
        <v>324</v>
      </c>
    </row>
    <row r="3515" spans="1:23" hidden="1" x14ac:dyDescent="0.2">
      <c r="A3515">
        <v>64</v>
      </c>
      <c r="B3515" t="s">
        <v>101</v>
      </c>
      <c r="C3515" t="s">
        <v>102</v>
      </c>
      <c r="D3515" s="2" t="s">
        <v>169</v>
      </c>
      <c r="E3515">
        <v>17.36</v>
      </c>
      <c r="F3515">
        <v>145.29</v>
      </c>
      <c r="G3515">
        <v>-17.600000000000001</v>
      </c>
      <c r="H3515">
        <v>145.48330000000001</v>
      </c>
      <c r="I3515">
        <v>910</v>
      </c>
      <c r="J3515" t="s">
        <v>6</v>
      </c>
      <c r="K3515" s="1">
        <v>30103</v>
      </c>
      <c r="L3515" t="s">
        <v>170</v>
      </c>
      <c r="M3515" t="s">
        <v>171</v>
      </c>
      <c r="N3515" t="s">
        <v>24</v>
      </c>
      <c r="O3515" t="s">
        <v>15</v>
      </c>
      <c r="P3515" t="s">
        <v>26</v>
      </c>
      <c r="Q3515">
        <v>5</v>
      </c>
      <c r="R3515">
        <v>40.64</v>
      </c>
      <c r="S3515">
        <f t="shared" si="181"/>
        <v>69000</v>
      </c>
      <c r="T3515">
        <f t="shared" si="182"/>
        <v>28050</v>
      </c>
      <c r="U3515">
        <f t="shared" si="183"/>
        <v>2.4598930481283423</v>
      </c>
      <c r="V3515">
        <v>334</v>
      </c>
      <c r="W3515">
        <v>324</v>
      </c>
    </row>
    <row r="3516" spans="1:23" hidden="1" x14ac:dyDescent="0.2">
      <c r="A3516">
        <v>64</v>
      </c>
      <c r="B3516" t="s">
        <v>101</v>
      </c>
      <c r="C3516" t="s">
        <v>102</v>
      </c>
      <c r="D3516" s="2" t="s">
        <v>169</v>
      </c>
      <c r="E3516">
        <v>17.36</v>
      </c>
      <c r="F3516">
        <v>145.29</v>
      </c>
      <c r="G3516">
        <v>-17.600000000000001</v>
      </c>
      <c r="H3516">
        <v>145.48330000000001</v>
      </c>
      <c r="I3516">
        <v>910</v>
      </c>
      <c r="J3516" t="s">
        <v>6</v>
      </c>
      <c r="K3516" s="1">
        <v>30103</v>
      </c>
      <c r="L3516" t="s">
        <v>170</v>
      </c>
      <c r="M3516" t="s">
        <v>171</v>
      </c>
      <c r="N3516" t="s">
        <v>24</v>
      </c>
      <c r="O3516" t="s">
        <v>15</v>
      </c>
      <c r="P3516" t="s">
        <v>26</v>
      </c>
      <c r="Q3516">
        <v>6</v>
      </c>
      <c r="R3516">
        <v>41.75</v>
      </c>
      <c r="S3516">
        <f t="shared" si="181"/>
        <v>69000</v>
      </c>
      <c r="T3516">
        <f t="shared" si="182"/>
        <v>28050</v>
      </c>
      <c r="U3516">
        <f t="shared" si="183"/>
        <v>2.4598930481283423</v>
      </c>
      <c r="V3516">
        <v>334</v>
      </c>
      <c r="W3516">
        <v>324</v>
      </c>
    </row>
    <row r="3517" spans="1:23" hidden="1" x14ac:dyDescent="0.2">
      <c r="A3517">
        <v>64</v>
      </c>
      <c r="B3517" t="s">
        <v>101</v>
      </c>
      <c r="C3517" t="s">
        <v>102</v>
      </c>
      <c r="D3517" s="2" t="s">
        <v>169</v>
      </c>
      <c r="E3517">
        <v>17.36</v>
      </c>
      <c r="F3517">
        <v>145.29</v>
      </c>
      <c r="G3517">
        <v>-17.600000000000001</v>
      </c>
      <c r="H3517">
        <v>145.48330000000001</v>
      </c>
      <c r="I3517">
        <v>910</v>
      </c>
      <c r="J3517" t="s">
        <v>6</v>
      </c>
      <c r="K3517" s="1">
        <v>30103</v>
      </c>
      <c r="L3517" t="s">
        <v>170</v>
      </c>
      <c r="M3517" t="s">
        <v>171</v>
      </c>
      <c r="N3517" t="s">
        <v>24</v>
      </c>
      <c r="O3517" t="s">
        <v>15</v>
      </c>
      <c r="P3517" t="s">
        <v>26</v>
      </c>
      <c r="Q3517">
        <v>7</v>
      </c>
      <c r="R3517">
        <v>40.44</v>
      </c>
      <c r="S3517">
        <f t="shared" si="181"/>
        <v>69000</v>
      </c>
      <c r="T3517">
        <f t="shared" si="182"/>
        <v>28050</v>
      </c>
      <c r="U3517">
        <f t="shared" si="183"/>
        <v>2.4598930481283423</v>
      </c>
      <c r="V3517">
        <v>334</v>
      </c>
      <c r="W3517">
        <v>324</v>
      </c>
    </row>
    <row r="3518" spans="1:23" hidden="1" x14ac:dyDescent="0.2">
      <c r="A3518">
        <v>64</v>
      </c>
      <c r="B3518" t="s">
        <v>101</v>
      </c>
      <c r="C3518" t="s">
        <v>102</v>
      </c>
      <c r="D3518" s="2" t="s">
        <v>169</v>
      </c>
      <c r="E3518">
        <v>17.36</v>
      </c>
      <c r="F3518">
        <v>145.29</v>
      </c>
      <c r="G3518">
        <v>-17.600000000000001</v>
      </c>
      <c r="H3518">
        <v>145.48330000000001</v>
      </c>
      <c r="I3518">
        <v>910</v>
      </c>
      <c r="J3518" t="s">
        <v>6</v>
      </c>
      <c r="K3518" s="1">
        <v>30103</v>
      </c>
      <c r="L3518" t="s">
        <v>170</v>
      </c>
      <c r="M3518" t="s">
        <v>171</v>
      </c>
      <c r="N3518" t="s">
        <v>24</v>
      </c>
      <c r="O3518" t="s">
        <v>15</v>
      </c>
      <c r="P3518" t="s">
        <v>26</v>
      </c>
      <c r="Q3518">
        <v>8</v>
      </c>
      <c r="R3518">
        <v>43.07</v>
      </c>
      <c r="S3518">
        <f t="shared" si="181"/>
        <v>69000</v>
      </c>
      <c r="T3518">
        <f t="shared" si="182"/>
        <v>28050</v>
      </c>
      <c r="U3518">
        <f t="shared" si="183"/>
        <v>2.4598930481283423</v>
      </c>
      <c r="V3518">
        <v>334</v>
      </c>
      <c r="W3518">
        <v>324</v>
      </c>
    </row>
    <row r="3519" spans="1:23" hidden="1" x14ac:dyDescent="0.2">
      <c r="A3519">
        <v>64</v>
      </c>
      <c r="B3519" t="s">
        <v>101</v>
      </c>
      <c r="C3519" t="s">
        <v>102</v>
      </c>
      <c r="D3519" s="2" t="s">
        <v>169</v>
      </c>
      <c r="E3519">
        <v>17.36</v>
      </c>
      <c r="F3519">
        <v>145.29</v>
      </c>
      <c r="G3519">
        <v>-17.600000000000001</v>
      </c>
      <c r="H3519">
        <v>145.48330000000001</v>
      </c>
      <c r="I3519">
        <v>910</v>
      </c>
      <c r="J3519" t="s">
        <v>6</v>
      </c>
      <c r="K3519" s="1">
        <v>30103</v>
      </c>
      <c r="L3519" t="s">
        <v>170</v>
      </c>
      <c r="M3519" t="s">
        <v>171</v>
      </c>
      <c r="N3519" t="s">
        <v>24</v>
      </c>
      <c r="O3519" t="s">
        <v>15</v>
      </c>
      <c r="P3519" t="s">
        <v>26</v>
      </c>
      <c r="Q3519">
        <v>9</v>
      </c>
      <c r="R3519">
        <v>34.880000000000003</v>
      </c>
      <c r="S3519">
        <f t="shared" si="181"/>
        <v>69000</v>
      </c>
      <c r="T3519">
        <f t="shared" si="182"/>
        <v>28050</v>
      </c>
      <c r="U3519">
        <f t="shared" si="183"/>
        <v>2.4598930481283423</v>
      </c>
      <c r="V3519">
        <v>334</v>
      </c>
      <c r="W3519">
        <v>324</v>
      </c>
    </row>
    <row r="3520" spans="1:23" hidden="1" x14ac:dyDescent="0.2">
      <c r="A3520">
        <v>64</v>
      </c>
      <c r="B3520" t="s">
        <v>101</v>
      </c>
      <c r="C3520" t="s">
        <v>102</v>
      </c>
      <c r="D3520" s="2" t="s">
        <v>169</v>
      </c>
      <c r="E3520">
        <v>17.36</v>
      </c>
      <c r="F3520">
        <v>145.29</v>
      </c>
      <c r="G3520">
        <v>-17.600000000000001</v>
      </c>
      <c r="H3520">
        <v>145.48330000000001</v>
      </c>
      <c r="I3520">
        <v>910</v>
      </c>
      <c r="J3520" t="s">
        <v>6</v>
      </c>
      <c r="K3520" s="1">
        <v>30103</v>
      </c>
      <c r="L3520" t="s">
        <v>170</v>
      </c>
      <c r="M3520" t="s">
        <v>171</v>
      </c>
      <c r="N3520" t="s">
        <v>24</v>
      </c>
      <c r="O3520" t="s">
        <v>15</v>
      </c>
      <c r="P3520" t="s">
        <v>26</v>
      </c>
      <c r="Q3520">
        <v>10</v>
      </c>
      <c r="R3520">
        <v>36.72</v>
      </c>
      <c r="S3520">
        <f t="shared" si="181"/>
        <v>69000</v>
      </c>
      <c r="T3520">
        <f t="shared" si="182"/>
        <v>28050</v>
      </c>
      <c r="U3520">
        <f t="shared" si="183"/>
        <v>2.4598930481283423</v>
      </c>
      <c r="V3520">
        <v>334</v>
      </c>
      <c r="W3520">
        <v>324</v>
      </c>
    </row>
    <row r="3521" spans="1:23" x14ac:dyDescent="0.2">
      <c r="A3521">
        <v>64</v>
      </c>
      <c r="B3521" t="s">
        <v>101</v>
      </c>
      <c r="C3521" t="s">
        <v>102</v>
      </c>
      <c r="D3521" s="2" t="s">
        <v>169</v>
      </c>
      <c r="E3521">
        <v>17.36</v>
      </c>
      <c r="F3521">
        <v>145.29</v>
      </c>
      <c r="G3521">
        <v>-17.600000000000001</v>
      </c>
      <c r="H3521">
        <v>145.48330000000001</v>
      </c>
      <c r="I3521">
        <v>910</v>
      </c>
      <c r="J3521" t="s">
        <v>6</v>
      </c>
      <c r="K3521" s="1">
        <v>30103</v>
      </c>
      <c r="L3521" t="s">
        <v>170</v>
      </c>
      <c r="M3521" t="s">
        <v>171</v>
      </c>
      <c r="N3521" t="s">
        <v>24</v>
      </c>
      <c r="O3521" t="s">
        <v>15</v>
      </c>
      <c r="P3521" t="s">
        <v>27</v>
      </c>
      <c r="Q3521">
        <v>1</v>
      </c>
      <c r="R3521">
        <v>30.72</v>
      </c>
      <c r="S3521">
        <f t="shared" si="181"/>
        <v>69000</v>
      </c>
      <c r="T3521">
        <f t="shared" si="182"/>
        <v>28050</v>
      </c>
      <c r="U3521">
        <f t="shared" si="183"/>
        <v>2.4598930481283423</v>
      </c>
      <c r="V3521">
        <v>334</v>
      </c>
      <c r="W3521">
        <v>324</v>
      </c>
    </row>
    <row r="3522" spans="1:23" x14ac:dyDescent="0.2">
      <c r="A3522">
        <v>64</v>
      </c>
      <c r="B3522" t="s">
        <v>101</v>
      </c>
      <c r="C3522" t="s">
        <v>102</v>
      </c>
      <c r="D3522" s="2" t="s">
        <v>169</v>
      </c>
      <c r="E3522">
        <v>17.36</v>
      </c>
      <c r="F3522">
        <v>145.29</v>
      </c>
      <c r="G3522">
        <v>-17.600000000000001</v>
      </c>
      <c r="H3522">
        <v>145.48330000000001</v>
      </c>
      <c r="I3522">
        <v>910</v>
      </c>
      <c r="J3522" t="s">
        <v>6</v>
      </c>
      <c r="K3522" s="1">
        <v>30103</v>
      </c>
      <c r="L3522" t="s">
        <v>170</v>
      </c>
      <c r="M3522" t="s">
        <v>171</v>
      </c>
      <c r="N3522" t="s">
        <v>24</v>
      </c>
      <c r="O3522" t="s">
        <v>15</v>
      </c>
      <c r="P3522" t="s">
        <v>27</v>
      </c>
      <c r="Q3522">
        <v>2</v>
      </c>
      <c r="R3522">
        <v>30.79</v>
      </c>
      <c r="S3522">
        <f t="shared" si="181"/>
        <v>69000</v>
      </c>
      <c r="T3522">
        <f t="shared" si="182"/>
        <v>28050</v>
      </c>
      <c r="U3522">
        <f t="shared" si="183"/>
        <v>2.4598930481283423</v>
      </c>
      <c r="V3522">
        <v>334</v>
      </c>
      <c r="W3522">
        <v>324</v>
      </c>
    </row>
    <row r="3523" spans="1:23" x14ac:dyDescent="0.2">
      <c r="A3523">
        <v>64</v>
      </c>
      <c r="B3523" t="s">
        <v>101</v>
      </c>
      <c r="C3523" t="s">
        <v>102</v>
      </c>
      <c r="D3523" s="2" t="s">
        <v>169</v>
      </c>
      <c r="E3523">
        <v>17.36</v>
      </c>
      <c r="F3523">
        <v>145.29</v>
      </c>
      <c r="G3523">
        <v>-17.600000000000001</v>
      </c>
      <c r="H3523">
        <v>145.48330000000001</v>
      </c>
      <c r="I3523">
        <v>910</v>
      </c>
      <c r="J3523" t="s">
        <v>6</v>
      </c>
      <c r="K3523" s="1">
        <v>30103</v>
      </c>
      <c r="L3523" t="s">
        <v>170</v>
      </c>
      <c r="M3523" t="s">
        <v>171</v>
      </c>
      <c r="N3523" t="s">
        <v>24</v>
      </c>
      <c r="O3523" t="s">
        <v>15</v>
      </c>
      <c r="P3523" t="s">
        <v>27</v>
      </c>
      <c r="Q3523">
        <v>3</v>
      </c>
      <c r="R3523">
        <v>38.96</v>
      </c>
      <c r="S3523">
        <f t="shared" si="181"/>
        <v>69000</v>
      </c>
      <c r="T3523">
        <f t="shared" si="182"/>
        <v>28050</v>
      </c>
      <c r="U3523">
        <f t="shared" si="183"/>
        <v>2.4598930481283423</v>
      </c>
      <c r="V3523">
        <v>334</v>
      </c>
      <c r="W3523">
        <v>324</v>
      </c>
    </row>
    <row r="3524" spans="1:23" x14ac:dyDescent="0.2">
      <c r="A3524">
        <v>64</v>
      </c>
      <c r="B3524" t="s">
        <v>101</v>
      </c>
      <c r="C3524" t="s">
        <v>102</v>
      </c>
      <c r="D3524" s="2" t="s">
        <v>169</v>
      </c>
      <c r="E3524">
        <v>17.36</v>
      </c>
      <c r="F3524">
        <v>145.29</v>
      </c>
      <c r="G3524">
        <v>-17.600000000000001</v>
      </c>
      <c r="H3524">
        <v>145.48330000000001</v>
      </c>
      <c r="I3524">
        <v>910</v>
      </c>
      <c r="J3524" t="s">
        <v>6</v>
      </c>
      <c r="K3524" s="1">
        <v>30103</v>
      </c>
      <c r="L3524" t="s">
        <v>170</v>
      </c>
      <c r="M3524" t="s">
        <v>171</v>
      </c>
      <c r="N3524" t="s">
        <v>24</v>
      </c>
      <c r="O3524" t="s">
        <v>15</v>
      </c>
      <c r="P3524" t="s">
        <v>27</v>
      </c>
      <c r="Q3524">
        <v>4</v>
      </c>
      <c r="R3524">
        <v>28.94</v>
      </c>
      <c r="S3524">
        <f t="shared" si="181"/>
        <v>69000</v>
      </c>
      <c r="T3524">
        <f t="shared" si="182"/>
        <v>28050</v>
      </c>
      <c r="U3524">
        <f t="shared" si="183"/>
        <v>2.4598930481283423</v>
      </c>
      <c r="V3524">
        <v>334</v>
      </c>
      <c r="W3524">
        <v>324</v>
      </c>
    </row>
    <row r="3525" spans="1:23" x14ac:dyDescent="0.2">
      <c r="A3525">
        <v>64</v>
      </c>
      <c r="B3525" t="s">
        <v>101</v>
      </c>
      <c r="C3525" t="s">
        <v>102</v>
      </c>
      <c r="D3525" s="2" t="s">
        <v>169</v>
      </c>
      <c r="E3525">
        <v>17.36</v>
      </c>
      <c r="F3525">
        <v>145.29</v>
      </c>
      <c r="G3525">
        <v>-17.600000000000001</v>
      </c>
      <c r="H3525">
        <v>145.48330000000001</v>
      </c>
      <c r="I3525">
        <v>910</v>
      </c>
      <c r="J3525" t="s">
        <v>6</v>
      </c>
      <c r="K3525" s="1">
        <v>30103</v>
      </c>
      <c r="L3525" t="s">
        <v>170</v>
      </c>
      <c r="M3525" t="s">
        <v>171</v>
      </c>
      <c r="N3525" t="s">
        <v>24</v>
      </c>
      <c r="O3525" t="s">
        <v>15</v>
      </c>
      <c r="P3525" t="s">
        <v>27</v>
      </c>
      <c r="Q3525">
        <v>5</v>
      </c>
      <c r="R3525">
        <v>30.44</v>
      </c>
      <c r="S3525">
        <f t="shared" si="181"/>
        <v>69000</v>
      </c>
      <c r="T3525">
        <f t="shared" si="182"/>
        <v>28050</v>
      </c>
      <c r="U3525">
        <f t="shared" si="183"/>
        <v>2.4598930481283423</v>
      </c>
      <c r="V3525">
        <v>334</v>
      </c>
      <c r="W3525">
        <v>324</v>
      </c>
    </row>
    <row r="3526" spans="1:23" x14ac:dyDescent="0.2">
      <c r="A3526">
        <v>64</v>
      </c>
      <c r="B3526" t="s">
        <v>101</v>
      </c>
      <c r="C3526" t="s">
        <v>102</v>
      </c>
      <c r="D3526" s="2" t="s">
        <v>169</v>
      </c>
      <c r="E3526">
        <v>17.36</v>
      </c>
      <c r="F3526">
        <v>145.29</v>
      </c>
      <c r="G3526">
        <v>-17.600000000000001</v>
      </c>
      <c r="H3526">
        <v>145.48330000000001</v>
      </c>
      <c r="I3526">
        <v>910</v>
      </c>
      <c r="J3526" t="s">
        <v>6</v>
      </c>
      <c r="K3526" s="1">
        <v>30103</v>
      </c>
      <c r="L3526" t="s">
        <v>170</v>
      </c>
      <c r="M3526" t="s">
        <v>171</v>
      </c>
      <c r="N3526" t="s">
        <v>24</v>
      </c>
      <c r="O3526" t="s">
        <v>15</v>
      </c>
      <c r="P3526" t="s">
        <v>27</v>
      </c>
      <c r="Q3526">
        <v>6</v>
      </c>
      <c r="R3526">
        <v>30.42</v>
      </c>
      <c r="S3526">
        <f t="shared" si="181"/>
        <v>69000</v>
      </c>
      <c r="T3526">
        <f t="shared" si="182"/>
        <v>28050</v>
      </c>
      <c r="U3526">
        <f t="shared" si="183"/>
        <v>2.4598930481283423</v>
      </c>
      <c r="V3526">
        <v>334</v>
      </c>
      <c r="W3526">
        <v>324</v>
      </c>
    </row>
    <row r="3527" spans="1:23" x14ac:dyDescent="0.2">
      <c r="A3527">
        <v>64</v>
      </c>
      <c r="B3527" t="s">
        <v>101</v>
      </c>
      <c r="C3527" t="s">
        <v>102</v>
      </c>
      <c r="D3527" s="2" t="s">
        <v>169</v>
      </c>
      <c r="E3527">
        <v>17.36</v>
      </c>
      <c r="F3527">
        <v>145.29</v>
      </c>
      <c r="G3527">
        <v>-17.600000000000001</v>
      </c>
      <c r="H3527">
        <v>145.48330000000001</v>
      </c>
      <c r="I3527">
        <v>910</v>
      </c>
      <c r="J3527" t="s">
        <v>6</v>
      </c>
      <c r="K3527" s="1">
        <v>30103</v>
      </c>
      <c r="L3527" t="s">
        <v>170</v>
      </c>
      <c r="M3527" t="s">
        <v>171</v>
      </c>
      <c r="N3527" t="s">
        <v>24</v>
      </c>
      <c r="O3527" t="s">
        <v>15</v>
      </c>
      <c r="P3527" t="s">
        <v>27</v>
      </c>
      <c r="Q3527">
        <v>7</v>
      </c>
      <c r="R3527">
        <v>28.09</v>
      </c>
      <c r="S3527">
        <f t="shared" si="181"/>
        <v>69000</v>
      </c>
      <c r="T3527">
        <f t="shared" si="182"/>
        <v>28050</v>
      </c>
      <c r="U3527">
        <f t="shared" si="183"/>
        <v>2.4598930481283423</v>
      </c>
      <c r="V3527">
        <v>334</v>
      </c>
      <c r="W3527">
        <v>324</v>
      </c>
    </row>
    <row r="3528" spans="1:23" x14ac:dyDescent="0.2">
      <c r="A3528">
        <v>64</v>
      </c>
      <c r="B3528" t="s">
        <v>101</v>
      </c>
      <c r="C3528" t="s">
        <v>102</v>
      </c>
      <c r="D3528" s="2" t="s">
        <v>169</v>
      </c>
      <c r="E3528">
        <v>17.36</v>
      </c>
      <c r="F3528">
        <v>145.29</v>
      </c>
      <c r="G3528">
        <v>-17.600000000000001</v>
      </c>
      <c r="H3528">
        <v>145.48330000000001</v>
      </c>
      <c r="I3528">
        <v>910</v>
      </c>
      <c r="J3528" t="s">
        <v>6</v>
      </c>
      <c r="K3528" s="1">
        <v>30103</v>
      </c>
      <c r="L3528" t="s">
        <v>170</v>
      </c>
      <c r="M3528" t="s">
        <v>171</v>
      </c>
      <c r="N3528" t="s">
        <v>24</v>
      </c>
      <c r="O3528" t="s">
        <v>15</v>
      </c>
      <c r="P3528" t="s">
        <v>27</v>
      </c>
      <c r="Q3528">
        <v>8</v>
      </c>
      <c r="R3528">
        <v>32.36</v>
      </c>
      <c r="S3528">
        <f t="shared" si="181"/>
        <v>69000</v>
      </c>
      <c r="T3528">
        <f t="shared" si="182"/>
        <v>28050</v>
      </c>
      <c r="U3528">
        <f t="shared" si="183"/>
        <v>2.4598930481283423</v>
      </c>
      <c r="V3528">
        <v>334</v>
      </c>
      <c r="W3528">
        <v>324</v>
      </c>
    </row>
    <row r="3529" spans="1:23" x14ac:dyDescent="0.2">
      <c r="A3529">
        <v>64</v>
      </c>
      <c r="B3529" t="s">
        <v>101</v>
      </c>
      <c r="C3529" t="s">
        <v>102</v>
      </c>
      <c r="D3529" s="2" t="s">
        <v>169</v>
      </c>
      <c r="E3529">
        <v>17.36</v>
      </c>
      <c r="F3529">
        <v>145.29</v>
      </c>
      <c r="G3529">
        <v>-17.600000000000001</v>
      </c>
      <c r="H3529">
        <v>145.48330000000001</v>
      </c>
      <c r="I3529">
        <v>910</v>
      </c>
      <c r="J3529" t="s">
        <v>6</v>
      </c>
      <c r="K3529" s="1">
        <v>30103</v>
      </c>
      <c r="L3529" t="s">
        <v>170</v>
      </c>
      <c r="M3529" t="s">
        <v>171</v>
      </c>
      <c r="N3529" t="s">
        <v>24</v>
      </c>
      <c r="O3529" t="s">
        <v>15</v>
      </c>
      <c r="P3529" t="s">
        <v>27</v>
      </c>
      <c r="Q3529">
        <v>9</v>
      </c>
      <c r="R3529">
        <v>34.340000000000003</v>
      </c>
      <c r="S3529">
        <f t="shared" si="181"/>
        <v>69000</v>
      </c>
      <c r="T3529">
        <f t="shared" si="182"/>
        <v>28050</v>
      </c>
      <c r="U3529">
        <f t="shared" si="183"/>
        <v>2.4598930481283423</v>
      </c>
      <c r="V3529">
        <v>334</v>
      </c>
      <c r="W3529">
        <v>324</v>
      </c>
    </row>
    <row r="3530" spans="1:23" x14ac:dyDescent="0.2">
      <c r="A3530">
        <v>64</v>
      </c>
      <c r="B3530" t="s">
        <v>101</v>
      </c>
      <c r="C3530" t="s">
        <v>102</v>
      </c>
      <c r="D3530" s="2" t="s">
        <v>169</v>
      </c>
      <c r="E3530">
        <v>17.36</v>
      </c>
      <c r="F3530">
        <v>145.29</v>
      </c>
      <c r="G3530">
        <v>-17.600000000000001</v>
      </c>
      <c r="H3530">
        <v>145.48330000000001</v>
      </c>
      <c r="I3530">
        <v>910</v>
      </c>
      <c r="J3530" t="s">
        <v>6</v>
      </c>
      <c r="K3530" s="1">
        <v>30103</v>
      </c>
      <c r="L3530" t="s">
        <v>170</v>
      </c>
      <c r="M3530" t="s">
        <v>171</v>
      </c>
      <c r="N3530" t="s">
        <v>24</v>
      </c>
      <c r="O3530" t="s">
        <v>15</v>
      </c>
      <c r="P3530" t="s">
        <v>27</v>
      </c>
      <c r="Q3530">
        <v>10</v>
      </c>
      <c r="R3530">
        <v>33.51</v>
      </c>
      <c r="S3530">
        <f t="shared" si="181"/>
        <v>69000</v>
      </c>
      <c r="T3530">
        <f t="shared" si="182"/>
        <v>28050</v>
      </c>
      <c r="U3530">
        <f t="shared" si="183"/>
        <v>2.4598930481283423</v>
      </c>
      <c r="V3530">
        <v>334</v>
      </c>
      <c r="W3530">
        <v>324</v>
      </c>
    </row>
    <row r="3531" spans="1:23" x14ac:dyDescent="0.2">
      <c r="A3531">
        <v>64</v>
      </c>
      <c r="B3531" t="s">
        <v>101</v>
      </c>
      <c r="C3531" t="s">
        <v>102</v>
      </c>
      <c r="D3531" s="2" t="s">
        <v>169</v>
      </c>
      <c r="E3531">
        <v>17.36</v>
      </c>
      <c r="F3531">
        <v>145.29</v>
      </c>
      <c r="G3531">
        <v>-17.600000000000001</v>
      </c>
      <c r="H3531">
        <v>145.48330000000001</v>
      </c>
      <c r="I3531">
        <v>910</v>
      </c>
      <c r="J3531" t="s">
        <v>6</v>
      </c>
      <c r="K3531" s="1">
        <v>30103</v>
      </c>
      <c r="L3531" t="s">
        <v>170</v>
      </c>
      <c r="M3531" t="s">
        <v>171</v>
      </c>
      <c r="N3531" t="s">
        <v>24</v>
      </c>
      <c r="O3531" t="s">
        <v>18</v>
      </c>
      <c r="P3531" t="s">
        <v>27</v>
      </c>
      <c r="Q3531">
        <v>1</v>
      </c>
      <c r="R3531">
        <v>15.17</v>
      </c>
      <c r="S3531">
        <f t="shared" si="181"/>
        <v>69000</v>
      </c>
      <c r="T3531">
        <f t="shared" si="182"/>
        <v>28050</v>
      </c>
      <c r="U3531">
        <f t="shared" si="183"/>
        <v>2.4598930481283423</v>
      </c>
      <c r="V3531">
        <v>334</v>
      </c>
      <c r="W3531">
        <v>324</v>
      </c>
    </row>
    <row r="3532" spans="1:23" x14ac:dyDescent="0.2">
      <c r="A3532">
        <v>64</v>
      </c>
      <c r="B3532" t="s">
        <v>101</v>
      </c>
      <c r="C3532" t="s">
        <v>102</v>
      </c>
      <c r="D3532" s="2" t="s">
        <v>169</v>
      </c>
      <c r="E3532">
        <v>17.36</v>
      </c>
      <c r="F3532">
        <v>145.29</v>
      </c>
      <c r="G3532">
        <v>-17.600000000000001</v>
      </c>
      <c r="H3532">
        <v>145.48330000000001</v>
      </c>
      <c r="I3532">
        <v>910</v>
      </c>
      <c r="J3532" t="s">
        <v>6</v>
      </c>
      <c r="K3532" s="1">
        <v>30103</v>
      </c>
      <c r="L3532" t="s">
        <v>170</v>
      </c>
      <c r="M3532" t="s">
        <v>171</v>
      </c>
      <c r="N3532" t="s">
        <v>24</v>
      </c>
      <c r="O3532" t="s">
        <v>18</v>
      </c>
      <c r="P3532" t="s">
        <v>27</v>
      </c>
      <c r="Q3532">
        <v>2</v>
      </c>
      <c r="R3532">
        <v>13.45</v>
      </c>
      <c r="S3532">
        <f t="shared" si="181"/>
        <v>69000</v>
      </c>
      <c r="T3532">
        <f t="shared" si="182"/>
        <v>28050</v>
      </c>
      <c r="U3532">
        <f t="shared" si="183"/>
        <v>2.4598930481283423</v>
      </c>
      <c r="V3532">
        <v>334</v>
      </c>
      <c r="W3532">
        <v>324</v>
      </c>
    </row>
    <row r="3533" spans="1:23" x14ac:dyDescent="0.2">
      <c r="A3533">
        <v>64</v>
      </c>
      <c r="B3533" t="s">
        <v>101</v>
      </c>
      <c r="C3533" t="s">
        <v>102</v>
      </c>
      <c r="D3533" s="2" t="s">
        <v>169</v>
      </c>
      <c r="E3533">
        <v>17.36</v>
      </c>
      <c r="F3533">
        <v>145.29</v>
      </c>
      <c r="G3533">
        <v>-17.600000000000001</v>
      </c>
      <c r="H3533">
        <v>145.48330000000001</v>
      </c>
      <c r="I3533">
        <v>910</v>
      </c>
      <c r="J3533" t="s">
        <v>6</v>
      </c>
      <c r="K3533" s="1">
        <v>30103</v>
      </c>
      <c r="L3533" t="s">
        <v>170</v>
      </c>
      <c r="M3533" t="s">
        <v>171</v>
      </c>
      <c r="N3533" t="s">
        <v>24</v>
      </c>
      <c r="O3533" t="s">
        <v>18</v>
      </c>
      <c r="P3533" t="s">
        <v>27</v>
      </c>
      <c r="Q3533">
        <v>3</v>
      </c>
      <c r="R3533">
        <v>11.97</v>
      </c>
      <c r="S3533">
        <f t="shared" si="181"/>
        <v>69000</v>
      </c>
      <c r="T3533">
        <f t="shared" si="182"/>
        <v>28050</v>
      </c>
      <c r="U3533">
        <f t="shared" si="183"/>
        <v>2.4598930481283423</v>
      </c>
      <c r="V3533">
        <v>334</v>
      </c>
      <c r="W3533">
        <v>324</v>
      </c>
    </row>
    <row r="3534" spans="1:23" x14ac:dyDescent="0.2">
      <c r="A3534">
        <v>64</v>
      </c>
      <c r="B3534" t="s">
        <v>101</v>
      </c>
      <c r="C3534" t="s">
        <v>102</v>
      </c>
      <c r="D3534" s="2" t="s">
        <v>169</v>
      </c>
      <c r="E3534">
        <v>17.36</v>
      </c>
      <c r="F3534">
        <v>145.29</v>
      </c>
      <c r="G3534">
        <v>-17.600000000000001</v>
      </c>
      <c r="H3534">
        <v>145.48330000000001</v>
      </c>
      <c r="I3534">
        <v>910</v>
      </c>
      <c r="J3534" t="s">
        <v>6</v>
      </c>
      <c r="K3534" s="1">
        <v>30103</v>
      </c>
      <c r="L3534" t="s">
        <v>170</v>
      </c>
      <c r="M3534" t="s">
        <v>171</v>
      </c>
      <c r="N3534" t="s">
        <v>24</v>
      </c>
      <c r="O3534" t="s">
        <v>18</v>
      </c>
      <c r="P3534" t="s">
        <v>27</v>
      </c>
      <c r="Q3534">
        <v>4</v>
      </c>
      <c r="R3534">
        <v>10.94</v>
      </c>
      <c r="S3534">
        <f t="shared" si="181"/>
        <v>69000</v>
      </c>
      <c r="T3534">
        <f t="shared" si="182"/>
        <v>28050</v>
      </c>
      <c r="U3534">
        <f t="shared" si="183"/>
        <v>2.4598930481283423</v>
      </c>
      <c r="V3534">
        <v>334</v>
      </c>
      <c r="W3534">
        <v>324</v>
      </c>
    </row>
    <row r="3535" spans="1:23" x14ac:dyDescent="0.2">
      <c r="A3535">
        <v>64</v>
      </c>
      <c r="B3535" t="s">
        <v>101</v>
      </c>
      <c r="C3535" t="s">
        <v>102</v>
      </c>
      <c r="D3535" s="2" t="s">
        <v>169</v>
      </c>
      <c r="E3535">
        <v>17.36</v>
      </c>
      <c r="F3535">
        <v>145.29</v>
      </c>
      <c r="G3535">
        <v>-17.600000000000001</v>
      </c>
      <c r="H3535">
        <v>145.48330000000001</v>
      </c>
      <c r="I3535">
        <v>910</v>
      </c>
      <c r="J3535" t="s">
        <v>6</v>
      </c>
      <c r="K3535" s="1">
        <v>30103</v>
      </c>
      <c r="L3535" t="s">
        <v>170</v>
      </c>
      <c r="M3535" t="s">
        <v>171</v>
      </c>
      <c r="N3535" t="s">
        <v>24</v>
      </c>
      <c r="O3535" t="s">
        <v>18</v>
      </c>
      <c r="P3535" t="s">
        <v>27</v>
      </c>
      <c r="Q3535">
        <v>5</v>
      </c>
      <c r="R3535">
        <v>11.89</v>
      </c>
      <c r="S3535">
        <f t="shared" si="181"/>
        <v>69000</v>
      </c>
      <c r="T3535">
        <f t="shared" si="182"/>
        <v>28050</v>
      </c>
      <c r="U3535">
        <f t="shared" si="183"/>
        <v>2.4598930481283423</v>
      </c>
      <c r="V3535">
        <v>334</v>
      </c>
      <c r="W3535">
        <v>324</v>
      </c>
    </row>
    <row r="3536" spans="1:23" x14ac:dyDescent="0.2">
      <c r="A3536">
        <v>64</v>
      </c>
      <c r="B3536" t="s">
        <v>101</v>
      </c>
      <c r="C3536" t="s">
        <v>102</v>
      </c>
      <c r="D3536" s="2" t="s">
        <v>169</v>
      </c>
      <c r="E3536">
        <v>17.36</v>
      </c>
      <c r="F3536">
        <v>145.29</v>
      </c>
      <c r="G3536">
        <v>-17.600000000000001</v>
      </c>
      <c r="H3536">
        <v>145.48330000000001</v>
      </c>
      <c r="I3536">
        <v>910</v>
      </c>
      <c r="J3536" t="s">
        <v>6</v>
      </c>
      <c r="K3536" s="1">
        <v>30103</v>
      </c>
      <c r="L3536" t="s">
        <v>170</v>
      </c>
      <c r="M3536" t="s">
        <v>171</v>
      </c>
      <c r="N3536" t="s">
        <v>24</v>
      </c>
      <c r="O3536" t="s">
        <v>18</v>
      </c>
      <c r="P3536" t="s">
        <v>27</v>
      </c>
      <c r="Q3536">
        <v>6</v>
      </c>
      <c r="R3536">
        <v>10.73</v>
      </c>
      <c r="S3536">
        <f t="shared" si="181"/>
        <v>69000</v>
      </c>
      <c r="T3536">
        <f t="shared" si="182"/>
        <v>28050</v>
      </c>
      <c r="U3536">
        <f t="shared" si="183"/>
        <v>2.4598930481283423</v>
      </c>
      <c r="V3536">
        <v>334</v>
      </c>
      <c r="W3536">
        <v>324</v>
      </c>
    </row>
    <row r="3537" spans="1:23" x14ac:dyDescent="0.2">
      <c r="A3537">
        <v>64</v>
      </c>
      <c r="B3537" t="s">
        <v>101</v>
      </c>
      <c r="C3537" t="s">
        <v>102</v>
      </c>
      <c r="D3537" s="2" t="s">
        <v>169</v>
      </c>
      <c r="E3537">
        <v>17.36</v>
      </c>
      <c r="F3537">
        <v>145.29</v>
      </c>
      <c r="G3537">
        <v>-17.600000000000001</v>
      </c>
      <c r="H3537">
        <v>145.48330000000001</v>
      </c>
      <c r="I3537">
        <v>910</v>
      </c>
      <c r="J3537" t="s">
        <v>6</v>
      </c>
      <c r="K3537" s="1">
        <v>30103</v>
      </c>
      <c r="L3537" t="s">
        <v>170</v>
      </c>
      <c r="M3537" t="s">
        <v>171</v>
      </c>
      <c r="N3537" t="s">
        <v>24</v>
      </c>
      <c r="O3537" t="s">
        <v>18</v>
      </c>
      <c r="P3537" t="s">
        <v>27</v>
      </c>
      <c r="Q3537">
        <v>7</v>
      </c>
      <c r="R3537">
        <v>10.6</v>
      </c>
      <c r="S3537">
        <f t="shared" si="181"/>
        <v>69000</v>
      </c>
      <c r="T3537">
        <f t="shared" si="182"/>
        <v>28050</v>
      </c>
      <c r="U3537">
        <f t="shared" si="183"/>
        <v>2.4598930481283423</v>
      </c>
      <c r="V3537">
        <v>334</v>
      </c>
      <c r="W3537">
        <v>324</v>
      </c>
    </row>
    <row r="3538" spans="1:23" x14ac:dyDescent="0.2">
      <c r="A3538">
        <v>64</v>
      </c>
      <c r="B3538" t="s">
        <v>101</v>
      </c>
      <c r="C3538" t="s">
        <v>102</v>
      </c>
      <c r="D3538" s="2" t="s">
        <v>169</v>
      </c>
      <c r="E3538">
        <v>17.36</v>
      </c>
      <c r="F3538">
        <v>145.29</v>
      </c>
      <c r="G3538">
        <v>-17.600000000000001</v>
      </c>
      <c r="H3538">
        <v>145.48330000000001</v>
      </c>
      <c r="I3538">
        <v>910</v>
      </c>
      <c r="J3538" t="s">
        <v>6</v>
      </c>
      <c r="K3538" s="1">
        <v>30103</v>
      </c>
      <c r="L3538" t="s">
        <v>170</v>
      </c>
      <c r="M3538" t="s">
        <v>171</v>
      </c>
      <c r="N3538" t="s">
        <v>24</v>
      </c>
      <c r="O3538" t="s">
        <v>18</v>
      </c>
      <c r="P3538" t="s">
        <v>27</v>
      </c>
      <c r="Q3538">
        <v>8</v>
      </c>
      <c r="R3538">
        <v>12.68</v>
      </c>
      <c r="S3538">
        <f t="shared" si="181"/>
        <v>69000</v>
      </c>
      <c r="T3538">
        <f t="shared" si="182"/>
        <v>28050</v>
      </c>
      <c r="U3538">
        <f t="shared" si="183"/>
        <v>2.4598930481283423</v>
      </c>
      <c r="V3538">
        <v>334</v>
      </c>
      <c r="W3538">
        <v>324</v>
      </c>
    </row>
    <row r="3539" spans="1:23" x14ac:dyDescent="0.2">
      <c r="A3539">
        <v>64</v>
      </c>
      <c r="B3539" t="s">
        <v>101</v>
      </c>
      <c r="C3539" t="s">
        <v>102</v>
      </c>
      <c r="D3539" s="2" t="s">
        <v>169</v>
      </c>
      <c r="E3539">
        <v>17.36</v>
      </c>
      <c r="F3539">
        <v>145.29</v>
      </c>
      <c r="G3539">
        <v>-17.600000000000001</v>
      </c>
      <c r="H3539">
        <v>145.48330000000001</v>
      </c>
      <c r="I3539">
        <v>910</v>
      </c>
      <c r="J3539" t="s">
        <v>6</v>
      </c>
      <c r="K3539" s="1">
        <v>30103</v>
      </c>
      <c r="L3539" t="s">
        <v>170</v>
      </c>
      <c r="M3539" t="s">
        <v>171</v>
      </c>
      <c r="N3539" t="s">
        <v>24</v>
      </c>
      <c r="O3539" t="s">
        <v>18</v>
      </c>
      <c r="P3539" t="s">
        <v>27</v>
      </c>
      <c r="Q3539">
        <v>9</v>
      </c>
      <c r="R3539">
        <v>9.5299999999999994</v>
      </c>
      <c r="S3539">
        <f t="shared" si="181"/>
        <v>69000</v>
      </c>
      <c r="T3539">
        <f t="shared" si="182"/>
        <v>28050</v>
      </c>
      <c r="U3539">
        <f t="shared" si="183"/>
        <v>2.4598930481283423</v>
      </c>
      <c r="V3539">
        <v>334</v>
      </c>
      <c r="W3539">
        <v>324</v>
      </c>
    </row>
    <row r="3540" spans="1:23" x14ac:dyDescent="0.2">
      <c r="A3540">
        <v>64</v>
      </c>
      <c r="B3540" t="s">
        <v>101</v>
      </c>
      <c r="C3540" t="s">
        <v>102</v>
      </c>
      <c r="D3540" s="2" t="s">
        <v>169</v>
      </c>
      <c r="E3540">
        <v>17.36</v>
      </c>
      <c r="F3540">
        <v>145.29</v>
      </c>
      <c r="G3540">
        <v>-17.600000000000001</v>
      </c>
      <c r="H3540">
        <v>145.48330000000001</v>
      </c>
      <c r="I3540">
        <v>910</v>
      </c>
      <c r="J3540" t="s">
        <v>6</v>
      </c>
      <c r="K3540" s="1">
        <v>30103</v>
      </c>
      <c r="L3540" t="s">
        <v>170</v>
      </c>
      <c r="M3540" t="s">
        <v>171</v>
      </c>
      <c r="N3540" t="s">
        <v>24</v>
      </c>
      <c r="O3540" t="s">
        <v>18</v>
      </c>
      <c r="P3540" t="s">
        <v>27</v>
      </c>
      <c r="Q3540">
        <v>10</v>
      </c>
      <c r="R3540">
        <v>11.12</v>
      </c>
      <c r="S3540">
        <f t="shared" si="181"/>
        <v>69000</v>
      </c>
      <c r="T3540">
        <f t="shared" si="182"/>
        <v>28050</v>
      </c>
      <c r="U3540">
        <f t="shared" si="183"/>
        <v>2.4598930481283423</v>
      </c>
      <c r="V3540">
        <v>334</v>
      </c>
      <c r="W3540">
        <v>324</v>
      </c>
    </row>
    <row r="3541" spans="1:23" hidden="1" x14ac:dyDescent="0.2">
      <c r="A3541">
        <v>65</v>
      </c>
      <c r="B3541" t="s">
        <v>101</v>
      </c>
      <c r="C3541" t="s">
        <v>102</v>
      </c>
      <c r="D3541" s="2" t="s">
        <v>60</v>
      </c>
      <c r="E3541">
        <v>17.100000000000001</v>
      </c>
      <c r="F3541">
        <v>145.38</v>
      </c>
      <c r="G3541">
        <v>-17.024999999999999</v>
      </c>
      <c r="H3541">
        <v>145.64150000000001</v>
      </c>
      <c r="I3541">
        <v>1206</v>
      </c>
      <c r="J3541" t="s">
        <v>40</v>
      </c>
      <c r="K3541" s="1">
        <v>20648</v>
      </c>
      <c r="L3541" t="s">
        <v>172</v>
      </c>
      <c r="M3541" t="s">
        <v>62</v>
      </c>
      <c r="N3541" t="s">
        <v>14</v>
      </c>
      <c r="O3541" t="s">
        <v>15</v>
      </c>
      <c r="P3541" t="s">
        <v>27</v>
      </c>
      <c r="Q3541">
        <v>1</v>
      </c>
      <c r="R3541">
        <v>18.170000000000002</v>
      </c>
      <c r="S3541">
        <f>(85+80)*265</f>
        <v>43725</v>
      </c>
      <c r="T3541">
        <f>225*85</f>
        <v>19125</v>
      </c>
      <c r="U3541">
        <f t="shared" si="183"/>
        <v>2.2862745098039214</v>
      </c>
      <c r="V3541">
        <v>303</v>
      </c>
      <c r="W3541">
        <v>353</v>
      </c>
    </row>
    <row r="3542" spans="1:23" hidden="1" x14ac:dyDescent="0.2">
      <c r="A3542">
        <v>65</v>
      </c>
      <c r="B3542" t="s">
        <v>101</v>
      </c>
      <c r="C3542" t="s">
        <v>102</v>
      </c>
      <c r="D3542" s="2" t="s">
        <v>60</v>
      </c>
      <c r="E3542">
        <v>17.100000000000001</v>
      </c>
      <c r="F3542">
        <v>145.38</v>
      </c>
      <c r="G3542">
        <v>-17.024999999999999</v>
      </c>
      <c r="H3542">
        <v>145.64150000000001</v>
      </c>
      <c r="I3542">
        <v>1206</v>
      </c>
      <c r="J3542" t="s">
        <v>40</v>
      </c>
      <c r="K3542" s="1">
        <v>20648</v>
      </c>
      <c r="L3542" t="s">
        <v>172</v>
      </c>
      <c r="M3542" t="s">
        <v>62</v>
      </c>
      <c r="N3542" t="s">
        <v>14</v>
      </c>
      <c r="O3542" t="s">
        <v>15</v>
      </c>
      <c r="P3542" t="s">
        <v>27</v>
      </c>
      <c r="Q3542">
        <v>2</v>
      </c>
      <c r="R3542">
        <v>20.48</v>
      </c>
      <c r="S3542">
        <f t="shared" ref="S3542:S3594" si="184">(85+80)*265</f>
        <v>43725</v>
      </c>
      <c r="T3542">
        <f t="shared" ref="T3542:T3594" si="185">225*85</f>
        <v>19125</v>
      </c>
      <c r="U3542">
        <f t="shared" ref="U3542:U3595" si="186">S3542/T3542</f>
        <v>2.2862745098039214</v>
      </c>
      <c r="V3542">
        <v>303</v>
      </c>
      <c r="W3542">
        <v>353</v>
      </c>
    </row>
    <row r="3543" spans="1:23" hidden="1" x14ac:dyDescent="0.2">
      <c r="A3543">
        <v>65</v>
      </c>
      <c r="B3543" t="s">
        <v>101</v>
      </c>
      <c r="C3543" t="s">
        <v>102</v>
      </c>
      <c r="D3543" s="2" t="s">
        <v>60</v>
      </c>
      <c r="E3543">
        <v>17.100000000000001</v>
      </c>
      <c r="F3543">
        <v>145.38</v>
      </c>
      <c r="G3543">
        <v>-17.024999999999999</v>
      </c>
      <c r="H3543">
        <v>145.64150000000001</v>
      </c>
      <c r="I3543">
        <v>1206</v>
      </c>
      <c r="J3543" t="s">
        <v>40</v>
      </c>
      <c r="K3543" s="1">
        <v>20648</v>
      </c>
      <c r="L3543" t="s">
        <v>172</v>
      </c>
      <c r="M3543" t="s">
        <v>62</v>
      </c>
      <c r="N3543" t="s">
        <v>14</v>
      </c>
      <c r="O3543" t="s">
        <v>15</v>
      </c>
      <c r="P3543" t="s">
        <v>27</v>
      </c>
      <c r="Q3543">
        <v>3</v>
      </c>
      <c r="R3543">
        <v>19.809999999999999</v>
      </c>
      <c r="S3543">
        <f t="shared" si="184"/>
        <v>43725</v>
      </c>
      <c r="T3543">
        <f t="shared" si="185"/>
        <v>19125</v>
      </c>
      <c r="U3543">
        <f t="shared" si="186"/>
        <v>2.2862745098039214</v>
      </c>
      <c r="V3543">
        <v>303</v>
      </c>
      <c r="W3543">
        <v>353</v>
      </c>
    </row>
    <row r="3544" spans="1:23" hidden="1" x14ac:dyDescent="0.2">
      <c r="A3544">
        <v>65</v>
      </c>
      <c r="B3544" t="s">
        <v>101</v>
      </c>
      <c r="C3544" t="s">
        <v>102</v>
      </c>
      <c r="D3544" s="2" t="s">
        <v>60</v>
      </c>
      <c r="E3544">
        <v>17.100000000000001</v>
      </c>
      <c r="F3544">
        <v>145.38</v>
      </c>
      <c r="G3544">
        <v>-17.024999999999999</v>
      </c>
      <c r="H3544">
        <v>145.64150000000001</v>
      </c>
      <c r="I3544">
        <v>1206</v>
      </c>
      <c r="J3544" t="s">
        <v>40</v>
      </c>
      <c r="K3544" s="1">
        <v>20648</v>
      </c>
      <c r="L3544" t="s">
        <v>172</v>
      </c>
      <c r="M3544" t="s">
        <v>62</v>
      </c>
      <c r="N3544" t="s">
        <v>14</v>
      </c>
      <c r="O3544" t="s">
        <v>15</v>
      </c>
      <c r="P3544" t="s">
        <v>27</v>
      </c>
      <c r="Q3544">
        <v>4</v>
      </c>
      <c r="R3544">
        <v>22.2</v>
      </c>
      <c r="S3544">
        <f t="shared" si="184"/>
        <v>43725</v>
      </c>
      <c r="T3544">
        <f t="shared" si="185"/>
        <v>19125</v>
      </c>
      <c r="U3544">
        <f t="shared" si="186"/>
        <v>2.2862745098039214</v>
      </c>
      <c r="V3544">
        <v>303</v>
      </c>
      <c r="W3544">
        <v>353</v>
      </c>
    </row>
    <row r="3545" spans="1:23" hidden="1" x14ac:dyDescent="0.2">
      <c r="A3545">
        <v>65</v>
      </c>
      <c r="B3545" t="s">
        <v>101</v>
      </c>
      <c r="C3545" t="s">
        <v>102</v>
      </c>
      <c r="D3545" s="2" t="s">
        <v>60</v>
      </c>
      <c r="E3545">
        <v>17.100000000000001</v>
      </c>
      <c r="F3545">
        <v>145.38</v>
      </c>
      <c r="G3545">
        <v>-17.024999999999999</v>
      </c>
      <c r="H3545">
        <v>145.64150000000001</v>
      </c>
      <c r="I3545">
        <v>1206</v>
      </c>
      <c r="J3545" t="s">
        <v>40</v>
      </c>
      <c r="K3545" s="1">
        <v>20648</v>
      </c>
      <c r="L3545" t="s">
        <v>172</v>
      </c>
      <c r="M3545" t="s">
        <v>62</v>
      </c>
      <c r="N3545" t="s">
        <v>14</v>
      </c>
      <c r="O3545" t="s">
        <v>15</v>
      </c>
      <c r="P3545" t="s">
        <v>27</v>
      </c>
      <c r="Q3545">
        <v>5</v>
      </c>
      <c r="R3545">
        <v>18.850000000000001</v>
      </c>
      <c r="S3545">
        <f t="shared" si="184"/>
        <v>43725</v>
      </c>
      <c r="T3545">
        <f t="shared" si="185"/>
        <v>19125</v>
      </c>
      <c r="U3545">
        <f t="shared" si="186"/>
        <v>2.2862745098039214</v>
      </c>
      <c r="V3545">
        <v>303</v>
      </c>
      <c r="W3545">
        <v>353</v>
      </c>
    </row>
    <row r="3546" spans="1:23" hidden="1" x14ac:dyDescent="0.2">
      <c r="A3546">
        <v>65</v>
      </c>
      <c r="B3546" t="s">
        <v>101</v>
      </c>
      <c r="C3546" t="s">
        <v>102</v>
      </c>
      <c r="D3546" s="2" t="s">
        <v>60</v>
      </c>
      <c r="E3546">
        <v>17.100000000000001</v>
      </c>
      <c r="F3546">
        <v>145.38</v>
      </c>
      <c r="G3546">
        <v>-17.024999999999999</v>
      </c>
      <c r="H3546">
        <v>145.64150000000001</v>
      </c>
      <c r="I3546">
        <v>1206</v>
      </c>
      <c r="J3546" t="s">
        <v>40</v>
      </c>
      <c r="K3546" s="1">
        <v>20648</v>
      </c>
      <c r="L3546" t="s">
        <v>172</v>
      </c>
      <c r="M3546" t="s">
        <v>62</v>
      </c>
      <c r="N3546" t="s">
        <v>14</v>
      </c>
      <c r="O3546" t="s">
        <v>15</v>
      </c>
      <c r="P3546" t="s">
        <v>27</v>
      </c>
      <c r="Q3546">
        <v>6</v>
      </c>
      <c r="R3546">
        <v>21.97</v>
      </c>
      <c r="S3546">
        <f t="shared" si="184"/>
        <v>43725</v>
      </c>
      <c r="T3546">
        <f t="shared" si="185"/>
        <v>19125</v>
      </c>
      <c r="U3546">
        <f t="shared" si="186"/>
        <v>2.2862745098039214</v>
      </c>
      <c r="V3546">
        <v>303</v>
      </c>
      <c r="W3546">
        <v>353</v>
      </c>
    </row>
    <row r="3547" spans="1:23" hidden="1" x14ac:dyDescent="0.2">
      <c r="A3547">
        <v>65</v>
      </c>
      <c r="B3547" t="s">
        <v>101</v>
      </c>
      <c r="C3547" t="s">
        <v>102</v>
      </c>
      <c r="D3547" s="2" t="s">
        <v>60</v>
      </c>
      <c r="E3547">
        <v>17.100000000000001</v>
      </c>
      <c r="F3547">
        <v>145.38</v>
      </c>
      <c r="G3547">
        <v>-17.024999999999999</v>
      </c>
      <c r="H3547">
        <v>145.64150000000001</v>
      </c>
      <c r="I3547">
        <v>1206</v>
      </c>
      <c r="J3547" t="s">
        <v>40</v>
      </c>
      <c r="K3547" s="1">
        <v>20648</v>
      </c>
      <c r="L3547" t="s">
        <v>172</v>
      </c>
      <c r="M3547" t="s">
        <v>62</v>
      </c>
      <c r="N3547" t="s">
        <v>14</v>
      </c>
      <c r="O3547" t="s">
        <v>16</v>
      </c>
      <c r="P3547" t="s">
        <v>27</v>
      </c>
      <c r="Q3547">
        <v>1</v>
      </c>
      <c r="R3547">
        <v>16.59</v>
      </c>
      <c r="S3547">
        <f t="shared" si="184"/>
        <v>43725</v>
      </c>
      <c r="T3547">
        <f t="shared" si="185"/>
        <v>19125</v>
      </c>
      <c r="U3547">
        <f t="shared" si="186"/>
        <v>2.2862745098039214</v>
      </c>
      <c r="V3547">
        <v>303</v>
      </c>
      <c r="W3547">
        <v>353</v>
      </c>
    </row>
    <row r="3548" spans="1:23" hidden="1" x14ac:dyDescent="0.2">
      <c r="A3548">
        <v>65</v>
      </c>
      <c r="B3548" t="s">
        <v>101</v>
      </c>
      <c r="C3548" t="s">
        <v>102</v>
      </c>
      <c r="D3548" s="2" t="s">
        <v>60</v>
      </c>
      <c r="E3548">
        <v>17.100000000000001</v>
      </c>
      <c r="F3548">
        <v>145.38</v>
      </c>
      <c r="G3548">
        <v>-17.024999999999999</v>
      </c>
      <c r="H3548">
        <v>145.64150000000001</v>
      </c>
      <c r="I3548">
        <v>1206</v>
      </c>
      <c r="J3548" t="s">
        <v>40</v>
      </c>
      <c r="K3548" s="1">
        <v>20648</v>
      </c>
      <c r="L3548" t="s">
        <v>172</v>
      </c>
      <c r="M3548" t="s">
        <v>62</v>
      </c>
      <c r="N3548" t="s">
        <v>14</v>
      </c>
      <c r="O3548" t="s">
        <v>16</v>
      </c>
      <c r="P3548" t="s">
        <v>27</v>
      </c>
      <c r="Q3548">
        <v>2</v>
      </c>
      <c r="R3548">
        <v>17.79</v>
      </c>
      <c r="S3548">
        <f t="shared" si="184"/>
        <v>43725</v>
      </c>
      <c r="T3548">
        <f t="shared" si="185"/>
        <v>19125</v>
      </c>
      <c r="U3548">
        <f t="shared" si="186"/>
        <v>2.2862745098039214</v>
      </c>
      <c r="V3548">
        <v>303</v>
      </c>
      <c r="W3548">
        <v>353</v>
      </c>
    </row>
    <row r="3549" spans="1:23" hidden="1" x14ac:dyDescent="0.2">
      <c r="A3549">
        <v>65</v>
      </c>
      <c r="B3549" t="s">
        <v>101</v>
      </c>
      <c r="C3549" t="s">
        <v>102</v>
      </c>
      <c r="D3549" s="2" t="s">
        <v>60</v>
      </c>
      <c r="E3549">
        <v>17.100000000000001</v>
      </c>
      <c r="F3549">
        <v>145.38</v>
      </c>
      <c r="G3549">
        <v>-17.024999999999999</v>
      </c>
      <c r="H3549">
        <v>145.64150000000001</v>
      </c>
      <c r="I3549">
        <v>1206</v>
      </c>
      <c r="J3549" t="s">
        <v>40</v>
      </c>
      <c r="K3549" s="1">
        <v>20648</v>
      </c>
      <c r="L3549" t="s">
        <v>172</v>
      </c>
      <c r="M3549" t="s">
        <v>62</v>
      </c>
      <c r="N3549" t="s">
        <v>14</v>
      </c>
      <c r="O3549" t="s">
        <v>16</v>
      </c>
      <c r="P3549" t="s">
        <v>27</v>
      </c>
      <c r="Q3549">
        <v>3</v>
      </c>
      <c r="R3549">
        <v>18.29</v>
      </c>
      <c r="S3549">
        <f t="shared" si="184"/>
        <v>43725</v>
      </c>
      <c r="T3549">
        <f t="shared" si="185"/>
        <v>19125</v>
      </c>
      <c r="U3549">
        <f t="shared" si="186"/>
        <v>2.2862745098039214</v>
      </c>
      <c r="V3549">
        <v>303</v>
      </c>
      <c r="W3549">
        <v>353</v>
      </c>
    </row>
    <row r="3550" spans="1:23" hidden="1" x14ac:dyDescent="0.2">
      <c r="A3550">
        <v>65</v>
      </c>
      <c r="B3550" t="s">
        <v>101</v>
      </c>
      <c r="C3550" t="s">
        <v>102</v>
      </c>
      <c r="D3550" s="2" t="s">
        <v>60</v>
      </c>
      <c r="E3550">
        <v>17.100000000000001</v>
      </c>
      <c r="F3550">
        <v>145.38</v>
      </c>
      <c r="G3550">
        <v>-17.024999999999999</v>
      </c>
      <c r="H3550">
        <v>145.64150000000001</v>
      </c>
      <c r="I3550">
        <v>1206</v>
      </c>
      <c r="J3550" t="s">
        <v>40</v>
      </c>
      <c r="K3550" s="1">
        <v>20648</v>
      </c>
      <c r="L3550" t="s">
        <v>172</v>
      </c>
      <c r="M3550" t="s">
        <v>62</v>
      </c>
      <c r="N3550" t="s">
        <v>14</v>
      </c>
      <c r="O3550" t="s">
        <v>16</v>
      </c>
      <c r="P3550" t="s">
        <v>27</v>
      </c>
      <c r="Q3550">
        <v>4</v>
      </c>
      <c r="R3550">
        <v>16.420000000000002</v>
      </c>
      <c r="S3550">
        <f t="shared" si="184"/>
        <v>43725</v>
      </c>
      <c r="T3550">
        <f t="shared" si="185"/>
        <v>19125</v>
      </c>
      <c r="U3550">
        <f t="shared" si="186"/>
        <v>2.2862745098039214</v>
      </c>
      <c r="V3550">
        <v>303</v>
      </c>
      <c r="W3550">
        <v>353</v>
      </c>
    </row>
    <row r="3551" spans="1:23" hidden="1" x14ac:dyDescent="0.2">
      <c r="A3551">
        <v>65</v>
      </c>
      <c r="B3551" t="s">
        <v>101</v>
      </c>
      <c r="C3551" t="s">
        <v>102</v>
      </c>
      <c r="D3551" s="2" t="s">
        <v>60</v>
      </c>
      <c r="E3551">
        <v>17.100000000000001</v>
      </c>
      <c r="F3551">
        <v>145.38</v>
      </c>
      <c r="G3551">
        <v>-17.024999999999999</v>
      </c>
      <c r="H3551">
        <v>145.64150000000001</v>
      </c>
      <c r="I3551">
        <v>1206</v>
      </c>
      <c r="J3551" t="s">
        <v>40</v>
      </c>
      <c r="K3551" s="1">
        <v>20648</v>
      </c>
      <c r="L3551" t="s">
        <v>172</v>
      </c>
      <c r="M3551" t="s">
        <v>62</v>
      </c>
      <c r="N3551" t="s">
        <v>14</v>
      </c>
      <c r="O3551" t="s">
        <v>16</v>
      </c>
      <c r="P3551" t="s">
        <v>27</v>
      </c>
      <c r="Q3551">
        <v>5</v>
      </c>
      <c r="R3551">
        <v>21.7</v>
      </c>
      <c r="S3551">
        <f t="shared" si="184"/>
        <v>43725</v>
      </c>
      <c r="T3551">
        <f t="shared" si="185"/>
        <v>19125</v>
      </c>
      <c r="U3551">
        <f t="shared" si="186"/>
        <v>2.2862745098039214</v>
      </c>
      <c r="V3551">
        <v>303</v>
      </c>
      <c r="W3551">
        <v>353</v>
      </c>
    </row>
    <row r="3552" spans="1:23" hidden="1" x14ac:dyDescent="0.2">
      <c r="A3552">
        <v>65</v>
      </c>
      <c r="B3552" t="s">
        <v>101</v>
      </c>
      <c r="C3552" t="s">
        <v>102</v>
      </c>
      <c r="D3552" s="2" t="s">
        <v>60</v>
      </c>
      <c r="E3552">
        <v>17.100000000000001</v>
      </c>
      <c r="F3552">
        <v>145.38</v>
      </c>
      <c r="G3552">
        <v>-17.024999999999999</v>
      </c>
      <c r="H3552">
        <v>145.64150000000001</v>
      </c>
      <c r="I3552">
        <v>1206</v>
      </c>
      <c r="J3552" t="s">
        <v>40</v>
      </c>
      <c r="K3552" s="1">
        <v>20648</v>
      </c>
      <c r="L3552" t="s">
        <v>172</v>
      </c>
      <c r="M3552" t="s">
        <v>62</v>
      </c>
      <c r="N3552" t="s">
        <v>14</v>
      </c>
      <c r="O3552" t="s">
        <v>16</v>
      </c>
      <c r="P3552" t="s">
        <v>27</v>
      </c>
      <c r="Q3552">
        <v>6</v>
      </c>
      <c r="R3552">
        <v>16.579999999999998</v>
      </c>
      <c r="S3552">
        <f t="shared" si="184"/>
        <v>43725</v>
      </c>
      <c r="T3552">
        <f t="shared" si="185"/>
        <v>19125</v>
      </c>
      <c r="U3552">
        <f t="shared" si="186"/>
        <v>2.2862745098039214</v>
      </c>
      <c r="V3552">
        <v>303</v>
      </c>
      <c r="W3552">
        <v>353</v>
      </c>
    </row>
    <row r="3553" spans="1:23" hidden="1" x14ac:dyDescent="0.2">
      <c r="A3553">
        <v>65</v>
      </c>
      <c r="B3553" t="s">
        <v>101</v>
      </c>
      <c r="C3553" t="s">
        <v>102</v>
      </c>
      <c r="D3553" s="2" t="s">
        <v>60</v>
      </c>
      <c r="E3553">
        <v>17.100000000000001</v>
      </c>
      <c r="F3553">
        <v>145.38</v>
      </c>
      <c r="G3553">
        <v>-17.024999999999999</v>
      </c>
      <c r="H3553">
        <v>145.64150000000001</v>
      </c>
      <c r="I3553">
        <v>1206</v>
      </c>
      <c r="J3553" t="s">
        <v>40</v>
      </c>
      <c r="K3553" s="1">
        <v>20648</v>
      </c>
      <c r="L3553" t="s">
        <v>172</v>
      </c>
      <c r="M3553" t="s">
        <v>62</v>
      </c>
      <c r="N3553" t="s">
        <v>14</v>
      </c>
      <c r="O3553" t="s">
        <v>18</v>
      </c>
      <c r="P3553" t="s">
        <v>27</v>
      </c>
      <c r="Q3553">
        <v>1</v>
      </c>
      <c r="R3553">
        <v>2.62</v>
      </c>
      <c r="S3553">
        <f t="shared" si="184"/>
        <v>43725</v>
      </c>
      <c r="T3553">
        <f t="shared" si="185"/>
        <v>19125</v>
      </c>
      <c r="U3553">
        <f t="shared" si="186"/>
        <v>2.2862745098039214</v>
      </c>
      <c r="V3553">
        <v>303</v>
      </c>
      <c r="W3553">
        <v>353</v>
      </c>
    </row>
    <row r="3554" spans="1:23" hidden="1" x14ac:dyDescent="0.2">
      <c r="A3554">
        <v>65</v>
      </c>
      <c r="B3554" t="s">
        <v>101</v>
      </c>
      <c r="C3554" t="s">
        <v>102</v>
      </c>
      <c r="D3554" s="2" t="s">
        <v>60</v>
      </c>
      <c r="E3554">
        <v>17.100000000000001</v>
      </c>
      <c r="F3554">
        <v>145.38</v>
      </c>
      <c r="G3554">
        <v>-17.024999999999999</v>
      </c>
      <c r="H3554">
        <v>145.64150000000001</v>
      </c>
      <c r="I3554">
        <v>1206</v>
      </c>
      <c r="J3554" t="s">
        <v>40</v>
      </c>
      <c r="K3554" s="1">
        <v>20648</v>
      </c>
      <c r="L3554" t="s">
        <v>172</v>
      </c>
      <c r="M3554" t="s">
        <v>62</v>
      </c>
      <c r="N3554" t="s">
        <v>14</v>
      </c>
      <c r="O3554" t="s">
        <v>18</v>
      </c>
      <c r="P3554" t="s">
        <v>27</v>
      </c>
      <c r="Q3554">
        <v>2</v>
      </c>
      <c r="R3554">
        <v>3.85</v>
      </c>
      <c r="S3554">
        <f t="shared" si="184"/>
        <v>43725</v>
      </c>
      <c r="T3554">
        <f t="shared" si="185"/>
        <v>19125</v>
      </c>
      <c r="U3554">
        <f t="shared" si="186"/>
        <v>2.2862745098039214</v>
      </c>
      <c r="V3554">
        <v>303</v>
      </c>
      <c r="W3554">
        <v>353</v>
      </c>
    </row>
    <row r="3555" spans="1:23" hidden="1" x14ac:dyDescent="0.2">
      <c r="A3555">
        <v>65</v>
      </c>
      <c r="B3555" t="s">
        <v>101</v>
      </c>
      <c r="C3555" t="s">
        <v>102</v>
      </c>
      <c r="D3555" s="2" t="s">
        <v>60</v>
      </c>
      <c r="E3555">
        <v>17.100000000000001</v>
      </c>
      <c r="F3555">
        <v>145.38</v>
      </c>
      <c r="G3555">
        <v>-17.024999999999999</v>
      </c>
      <c r="H3555">
        <v>145.64150000000001</v>
      </c>
      <c r="I3555">
        <v>1206</v>
      </c>
      <c r="J3555" t="s">
        <v>40</v>
      </c>
      <c r="K3555" s="1">
        <v>20648</v>
      </c>
      <c r="L3555" t="s">
        <v>172</v>
      </c>
      <c r="M3555" t="s">
        <v>62</v>
      </c>
      <c r="N3555" t="s">
        <v>14</v>
      </c>
      <c r="O3555" t="s">
        <v>18</v>
      </c>
      <c r="P3555" t="s">
        <v>27</v>
      </c>
      <c r="Q3555">
        <v>3</v>
      </c>
      <c r="R3555">
        <v>6.77</v>
      </c>
      <c r="S3555">
        <f t="shared" si="184"/>
        <v>43725</v>
      </c>
      <c r="T3555">
        <f t="shared" si="185"/>
        <v>19125</v>
      </c>
      <c r="U3555">
        <f t="shared" si="186"/>
        <v>2.2862745098039214</v>
      </c>
      <c r="V3555">
        <v>303</v>
      </c>
      <c r="W3555">
        <v>353</v>
      </c>
    </row>
    <row r="3556" spans="1:23" hidden="1" x14ac:dyDescent="0.2">
      <c r="A3556">
        <v>65</v>
      </c>
      <c r="B3556" t="s">
        <v>101</v>
      </c>
      <c r="C3556" t="s">
        <v>102</v>
      </c>
      <c r="D3556" s="2" t="s">
        <v>60</v>
      </c>
      <c r="E3556">
        <v>17.100000000000001</v>
      </c>
      <c r="F3556">
        <v>145.38</v>
      </c>
      <c r="G3556">
        <v>-17.024999999999999</v>
      </c>
      <c r="H3556">
        <v>145.64150000000001</v>
      </c>
      <c r="I3556">
        <v>1206</v>
      </c>
      <c r="J3556" t="s">
        <v>40</v>
      </c>
      <c r="K3556" s="1">
        <v>20648</v>
      </c>
      <c r="L3556" t="s">
        <v>172</v>
      </c>
      <c r="M3556" t="s">
        <v>62</v>
      </c>
      <c r="N3556" t="s">
        <v>14</v>
      </c>
      <c r="O3556" t="s">
        <v>18</v>
      </c>
      <c r="P3556" t="s">
        <v>27</v>
      </c>
      <c r="Q3556">
        <v>4</v>
      </c>
      <c r="R3556">
        <v>3.46</v>
      </c>
      <c r="S3556">
        <f t="shared" si="184"/>
        <v>43725</v>
      </c>
      <c r="T3556">
        <f t="shared" si="185"/>
        <v>19125</v>
      </c>
      <c r="U3556">
        <f t="shared" si="186"/>
        <v>2.2862745098039214</v>
      </c>
      <c r="V3556">
        <v>303</v>
      </c>
      <c r="W3556">
        <v>353</v>
      </c>
    </row>
    <row r="3557" spans="1:23" hidden="1" x14ac:dyDescent="0.2">
      <c r="A3557">
        <v>65</v>
      </c>
      <c r="B3557" t="s">
        <v>101</v>
      </c>
      <c r="C3557" t="s">
        <v>102</v>
      </c>
      <c r="D3557" s="2" t="s">
        <v>60</v>
      </c>
      <c r="E3557">
        <v>17.100000000000001</v>
      </c>
      <c r="F3557">
        <v>145.38</v>
      </c>
      <c r="G3557">
        <v>-17.024999999999999</v>
      </c>
      <c r="H3557">
        <v>145.64150000000001</v>
      </c>
      <c r="I3557">
        <v>1206</v>
      </c>
      <c r="J3557" t="s">
        <v>40</v>
      </c>
      <c r="K3557" s="1">
        <v>20648</v>
      </c>
      <c r="L3557" t="s">
        <v>172</v>
      </c>
      <c r="M3557" t="s">
        <v>62</v>
      </c>
      <c r="N3557" t="s">
        <v>14</v>
      </c>
      <c r="O3557" t="s">
        <v>18</v>
      </c>
      <c r="P3557" t="s">
        <v>27</v>
      </c>
      <c r="Q3557">
        <v>5</v>
      </c>
      <c r="R3557">
        <v>5.43</v>
      </c>
      <c r="S3557">
        <f t="shared" si="184"/>
        <v>43725</v>
      </c>
      <c r="T3557">
        <f t="shared" si="185"/>
        <v>19125</v>
      </c>
      <c r="U3557">
        <f t="shared" si="186"/>
        <v>2.2862745098039214</v>
      </c>
      <c r="V3557">
        <v>303</v>
      </c>
      <c r="W3557">
        <v>353</v>
      </c>
    </row>
    <row r="3558" spans="1:23" hidden="1" x14ac:dyDescent="0.2">
      <c r="A3558">
        <v>65</v>
      </c>
      <c r="B3558" t="s">
        <v>101</v>
      </c>
      <c r="C3558" t="s">
        <v>102</v>
      </c>
      <c r="D3558" s="2" t="s">
        <v>60</v>
      </c>
      <c r="E3558">
        <v>17.100000000000001</v>
      </c>
      <c r="F3558">
        <v>145.38</v>
      </c>
      <c r="G3558">
        <v>-17.024999999999999</v>
      </c>
      <c r="H3558">
        <v>145.64150000000001</v>
      </c>
      <c r="I3558">
        <v>1206</v>
      </c>
      <c r="J3558" t="s">
        <v>40</v>
      </c>
      <c r="K3558" s="1">
        <v>20648</v>
      </c>
      <c r="L3558" t="s">
        <v>172</v>
      </c>
      <c r="M3558" t="s">
        <v>62</v>
      </c>
      <c r="N3558" t="s">
        <v>14</v>
      </c>
      <c r="O3558" t="s">
        <v>18</v>
      </c>
      <c r="P3558" t="s">
        <v>27</v>
      </c>
      <c r="Q3558">
        <v>6</v>
      </c>
      <c r="R3558">
        <v>5.28</v>
      </c>
      <c r="S3558">
        <f t="shared" si="184"/>
        <v>43725</v>
      </c>
      <c r="T3558">
        <f t="shared" si="185"/>
        <v>19125</v>
      </c>
      <c r="U3558">
        <f t="shared" si="186"/>
        <v>2.2862745098039214</v>
      </c>
      <c r="V3558">
        <v>303</v>
      </c>
      <c r="W3558">
        <v>353</v>
      </c>
    </row>
    <row r="3559" spans="1:23" hidden="1" x14ac:dyDescent="0.2">
      <c r="A3559">
        <v>65</v>
      </c>
      <c r="B3559" t="s">
        <v>101</v>
      </c>
      <c r="C3559" t="s">
        <v>102</v>
      </c>
      <c r="D3559" s="2" t="s">
        <v>60</v>
      </c>
      <c r="E3559">
        <v>17.100000000000001</v>
      </c>
      <c r="F3559">
        <v>145.38</v>
      </c>
      <c r="G3559">
        <v>-17.024999999999999</v>
      </c>
      <c r="H3559">
        <v>145.64150000000001</v>
      </c>
      <c r="I3559">
        <v>1206</v>
      </c>
      <c r="J3559" t="s">
        <v>40</v>
      </c>
      <c r="K3559" s="1">
        <v>20648</v>
      </c>
      <c r="L3559" t="s">
        <v>172</v>
      </c>
      <c r="M3559" t="s">
        <v>62</v>
      </c>
      <c r="N3559" t="s">
        <v>14</v>
      </c>
      <c r="O3559" t="s">
        <v>19</v>
      </c>
      <c r="P3559" t="s">
        <v>27</v>
      </c>
      <c r="Q3559">
        <v>1</v>
      </c>
      <c r="R3559">
        <v>9.82</v>
      </c>
      <c r="S3559">
        <f t="shared" si="184"/>
        <v>43725</v>
      </c>
      <c r="T3559">
        <f t="shared" si="185"/>
        <v>19125</v>
      </c>
      <c r="U3559">
        <f t="shared" si="186"/>
        <v>2.2862745098039214</v>
      </c>
      <c r="V3559">
        <v>303</v>
      </c>
      <c r="W3559">
        <v>353</v>
      </c>
    </row>
    <row r="3560" spans="1:23" hidden="1" x14ac:dyDescent="0.2">
      <c r="A3560">
        <v>65</v>
      </c>
      <c r="B3560" t="s">
        <v>101</v>
      </c>
      <c r="C3560" t="s">
        <v>102</v>
      </c>
      <c r="D3560" s="2" t="s">
        <v>60</v>
      </c>
      <c r="E3560">
        <v>17.100000000000001</v>
      </c>
      <c r="F3560">
        <v>145.38</v>
      </c>
      <c r="G3560">
        <v>-17.024999999999999</v>
      </c>
      <c r="H3560">
        <v>145.64150000000001</v>
      </c>
      <c r="I3560">
        <v>1206</v>
      </c>
      <c r="J3560" t="s">
        <v>40</v>
      </c>
      <c r="K3560" s="1">
        <v>20648</v>
      </c>
      <c r="L3560" t="s">
        <v>172</v>
      </c>
      <c r="M3560" t="s">
        <v>62</v>
      </c>
      <c r="N3560" t="s">
        <v>14</v>
      </c>
      <c r="O3560" t="s">
        <v>19</v>
      </c>
      <c r="P3560" t="s">
        <v>27</v>
      </c>
      <c r="Q3560">
        <v>2</v>
      </c>
      <c r="R3560">
        <v>6.74</v>
      </c>
      <c r="S3560">
        <f t="shared" si="184"/>
        <v>43725</v>
      </c>
      <c r="T3560">
        <f t="shared" si="185"/>
        <v>19125</v>
      </c>
      <c r="U3560">
        <f t="shared" si="186"/>
        <v>2.2862745098039214</v>
      </c>
      <c r="V3560">
        <v>303</v>
      </c>
      <c r="W3560">
        <v>353</v>
      </c>
    </row>
    <row r="3561" spans="1:23" hidden="1" x14ac:dyDescent="0.2">
      <c r="A3561">
        <v>65</v>
      </c>
      <c r="B3561" t="s">
        <v>101</v>
      </c>
      <c r="C3561" t="s">
        <v>102</v>
      </c>
      <c r="D3561" s="2" t="s">
        <v>60</v>
      </c>
      <c r="E3561">
        <v>17.100000000000001</v>
      </c>
      <c r="F3561">
        <v>145.38</v>
      </c>
      <c r="G3561">
        <v>-17.024999999999999</v>
      </c>
      <c r="H3561">
        <v>145.64150000000001</v>
      </c>
      <c r="I3561">
        <v>1206</v>
      </c>
      <c r="J3561" t="s">
        <v>40</v>
      </c>
      <c r="K3561" s="1">
        <v>20648</v>
      </c>
      <c r="L3561" t="s">
        <v>172</v>
      </c>
      <c r="M3561" t="s">
        <v>62</v>
      </c>
      <c r="N3561" t="s">
        <v>14</v>
      </c>
      <c r="O3561" t="s">
        <v>19</v>
      </c>
      <c r="P3561" t="s">
        <v>27</v>
      </c>
      <c r="Q3561">
        <v>3</v>
      </c>
      <c r="R3561">
        <v>6.98</v>
      </c>
      <c r="S3561">
        <f t="shared" si="184"/>
        <v>43725</v>
      </c>
      <c r="T3561">
        <f t="shared" si="185"/>
        <v>19125</v>
      </c>
      <c r="U3561">
        <f t="shared" si="186"/>
        <v>2.2862745098039214</v>
      </c>
      <c r="V3561">
        <v>303</v>
      </c>
      <c r="W3561">
        <v>353</v>
      </c>
    </row>
    <row r="3562" spans="1:23" hidden="1" x14ac:dyDescent="0.2">
      <c r="A3562">
        <v>65</v>
      </c>
      <c r="B3562" t="s">
        <v>101</v>
      </c>
      <c r="C3562" t="s">
        <v>102</v>
      </c>
      <c r="D3562" s="2" t="s">
        <v>60</v>
      </c>
      <c r="E3562">
        <v>17.100000000000001</v>
      </c>
      <c r="F3562">
        <v>145.38</v>
      </c>
      <c r="G3562">
        <v>-17.024999999999999</v>
      </c>
      <c r="H3562">
        <v>145.64150000000001</v>
      </c>
      <c r="I3562">
        <v>1206</v>
      </c>
      <c r="J3562" t="s">
        <v>40</v>
      </c>
      <c r="K3562" s="1">
        <v>20648</v>
      </c>
      <c r="L3562" t="s">
        <v>172</v>
      </c>
      <c r="M3562" t="s">
        <v>62</v>
      </c>
      <c r="N3562" t="s">
        <v>14</v>
      </c>
      <c r="O3562" t="s">
        <v>19</v>
      </c>
      <c r="P3562" t="s">
        <v>27</v>
      </c>
      <c r="Q3562">
        <v>4</v>
      </c>
      <c r="R3562">
        <v>7.58</v>
      </c>
      <c r="S3562">
        <f t="shared" si="184"/>
        <v>43725</v>
      </c>
      <c r="T3562">
        <f t="shared" si="185"/>
        <v>19125</v>
      </c>
      <c r="U3562">
        <f t="shared" si="186"/>
        <v>2.2862745098039214</v>
      </c>
      <c r="V3562">
        <v>303</v>
      </c>
      <c r="W3562">
        <v>353</v>
      </c>
    </row>
    <row r="3563" spans="1:23" hidden="1" x14ac:dyDescent="0.2">
      <c r="A3563">
        <v>65</v>
      </c>
      <c r="B3563" t="s">
        <v>101</v>
      </c>
      <c r="C3563" t="s">
        <v>102</v>
      </c>
      <c r="D3563" s="2" t="s">
        <v>60</v>
      </c>
      <c r="E3563">
        <v>17.100000000000001</v>
      </c>
      <c r="F3563">
        <v>145.38</v>
      </c>
      <c r="G3563">
        <v>-17.024999999999999</v>
      </c>
      <c r="H3563">
        <v>145.64150000000001</v>
      </c>
      <c r="I3563">
        <v>1206</v>
      </c>
      <c r="J3563" t="s">
        <v>40</v>
      </c>
      <c r="K3563" s="1">
        <v>20648</v>
      </c>
      <c r="L3563" t="s">
        <v>172</v>
      </c>
      <c r="M3563" t="s">
        <v>62</v>
      </c>
      <c r="N3563" t="s">
        <v>14</v>
      </c>
      <c r="O3563" t="s">
        <v>19</v>
      </c>
      <c r="P3563" t="s">
        <v>27</v>
      </c>
      <c r="Q3563">
        <v>5</v>
      </c>
      <c r="R3563">
        <v>8.34</v>
      </c>
      <c r="S3563">
        <f t="shared" si="184"/>
        <v>43725</v>
      </c>
      <c r="T3563">
        <f t="shared" si="185"/>
        <v>19125</v>
      </c>
      <c r="U3563">
        <f t="shared" si="186"/>
        <v>2.2862745098039214</v>
      </c>
      <c r="V3563">
        <v>303</v>
      </c>
      <c r="W3563">
        <v>353</v>
      </c>
    </row>
    <row r="3564" spans="1:23" hidden="1" x14ac:dyDescent="0.2">
      <c r="A3564">
        <v>65</v>
      </c>
      <c r="B3564" t="s">
        <v>101</v>
      </c>
      <c r="C3564" t="s">
        <v>102</v>
      </c>
      <c r="D3564" s="2" t="s">
        <v>60</v>
      </c>
      <c r="E3564">
        <v>17.100000000000001</v>
      </c>
      <c r="F3564">
        <v>145.38</v>
      </c>
      <c r="G3564">
        <v>-17.024999999999999</v>
      </c>
      <c r="H3564">
        <v>145.64150000000001</v>
      </c>
      <c r="I3564">
        <v>1206</v>
      </c>
      <c r="J3564" t="s">
        <v>40</v>
      </c>
      <c r="K3564" s="1">
        <v>20648</v>
      </c>
      <c r="L3564" t="s">
        <v>172</v>
      </c>
      <c r="M3564" t="s">
        <v>62</v>
      </c>
      <c r="N3564" t="s">
        <v>14</v>
      </c>
      <c r="O3564" t="s">
        <v>19</v>
      </c>
      <c r="P3564" t="s">
        <v>27</v>
      </c>
      <c r="Q3564">
        <v>6</v>
      </c>
      <c r="R3564">
        <v>7.81</v>
      </c>
      <c r="S3564">
        <f t="shared" si="184"/>
        <v>43725</v>
      </c>
      <c r="T3564">
        <f t="shared" si="185"/>
        <v>19125</v>
      </c>
      <c r="U3564">
        <f t="shared" si="186"/>
        <v>2.2862745098039214</v>
      </c>
      <c r="V3564">
        <v>303</v>
      </c>
      <c r="W3564">
        <v>353</v>
      </c>
    </row>
    <row r="3565" spans="1:23" hidden="1" x14ac:dyDescent="0.2">
      <c r="A3565">
        <v>65</v>
      </c>
      <c r="B3565" t="s">
        <v>101</v>
      </c>
      <c r="C3565" t="s">
        <v>102</v>
      </c>
      <c r="D3565" s="2" t="s">
        <v>60</v>
      </c>
      <c r="E3565">
        <v>17.100000000000001</v>
      </c>
      <c r="F3565">
        <v>145.38</v>
      </c>
      <c r="G3565">
        <v>-17.024999999999999</v>
      </c>
      <c r="H3565">
        <v>145.64150000000001</v>
      </c>
      <c r="I3565">
        <v>1206</v>
      </c>
      <c r="J3565" t="s">
        <v>40</v>
      </c>
      <c r="K3565" s="1">
        <v>20648</v>
      </c>
      <c r="L3565" t="s">
        <v>172</v>
      </c>
      <c r="M3565" t="s">
        <v>62</v>
      </c>
      <c r="N3565" t="s">
        <v>24</v>
      </c>
      <c r="O3565" t="s">
        <v>15</v>
      </c>
      <c r="P3565" t="s">
        <v>26</v>
      </c>
      <c r="Q3565">
        <v>1</v>
      </c>
      <c r="R3565">
        <v>31.61</v>
      </c>
      <c r="S3565">
        <f t="shared" si="184"/>
        <v>43725</v>
      </c>
      <c r="T3565">
        <f t="shared" si="185"/>
        <v>19125</v>
      </c>
      <c r="U3565">
        <f t="shared" si="186"/>
        <v>2.2862745098039214</v>
      </c>
      <c r="V3565">
        <v>303</v>
      </c>
      <c r="W3565">
        <v>353</v>
      </c>
    </row>
    <row r="3566" spans="1:23" hidden="1" x14ac:dyDescent="0.2">
      <c r="A3566">
        <v>65</v>
      </c>
      <c r="B3566" t="s">
        <v>101</v>
      </c>
      <c r="C3566" t="s">
        <v>102</v>
      </c>
      <c r="D3566" s="2" t="s">
        <v>60</v>
      </c>
      <c r="E3566">
        <v>17.100000000000001</v>
      </c>
      <c r="F3566">
        <v>145.38</v>
      </c>
      <c r="G3566">
        <v>-17.024999999999999</v>
      </c>
      <c r="H3566">
        <v>145.64150000000001</v>
      </c>
      <c r="I3566">
        <v>1206</v>
      </c>
      <c r="J3566" t="s">
        <v>40</v>
      </c>
      <c r="K3566" s="1">
        <v>20648</v>
      </c>
      <c r="L3566" t="s">
        <v>172</v>
      </c>
      <c r="M3566" t="s">
        <v>62</v>
      </c>
      <c r="N3566" t="s">
        <v>24</v>
      </c>
      <c r="O3566" t="s">
        <v>15</v>
      </c>
      <c r="P3566" t="s">
        <v>26</v>
      </c>
      <c r="Q3566">
        <v>2</v>
      </c>
      <c r="R3566">
        <v>35.42</v>
      </c>
      <c r="S3566">
        <f t="shared" si="184"/>
        <v>43725</v>
      </c>
      <c r="T3566">
        <f t="shared" si="185"/>
        <v>19125</v>
      </c>
      <c r="U3566">
        <f t="shared" si="186"/>
        <v>2.2862745098039214</v>
      </c>
      <c r="V3566">
        <v>303</v>
      </c>
      <c r="W3566">
        <v>353</v>
      </c>
    </row>
    <row r="3567" spans="1:23" hidden="1" x14ac:dyDescent="0.2">
      <c r="A3567">
        <v>65</v>
      </c>
      <c r="B3567" t="s">
        <v>101</v>
      </c>
      <c r="C3567" t="s">
        <v>102</v>
      </c>
      <c r="D3567" s="2" t="s">
        <v>60</v>
      </c>
      <c r="E3567">
        <v>17.100000000000001</v>
      </c>
      <c r="F3567">
        <v>145.38</v>
      </c>
      <c r="G3567">
        <v>-17.024999999999999</v>
      </c>
      <c r="H3567">
        <v>145.64150000000001</v>
      </c>
      <c r="I3567">
        <v>1206</v>
      </c>
      <c r="J3567" t="s">
        <v>40</v>
      </c>
      <c r="K3567" s="1">
        <v>20648</v>
      </c>
      <c r="L3567" t="s">
        <v>172</v>
      </c>
      <c r="M3567" t="s">
        <v>62</v>
      </c>
      <c r="N3567" t="s">
        <v>24</v>
      </c>
      <c r="O3567" t="s">
        <v>15</v>
      </c>
      <c r="P3567" t="s">
        <v>26</v>
      </c>
      <c r="Q3567">
        <v>3</v>
      </c>
      <c r="R3567">
        <v>35.89</v>
      </c>
      <c r="S3567">
        <f t="shared" si="184"/>
        <v>43725</v>
      </c>
      <c r="T3567">
        <f t="shared" si="185"/>
        <v>19125</v>
      </c>
      <c r="U3567">
        <f t="shared" si="186"/>
        <v>2.2862745098039214</v>
      </c>
      <c r="V3567">
        <v>303</v>
      </c>
      <c r="W3567">
        <v>353</v>
      </c>
    </row>
    <row r="3568" spans="1:23" hidden="1" x14ac:dyDescent="0.2">
      <c r="A3568">
        <v>65</v>
      </c>
      <c r="B3568" t="s">
        <v>101</v>
      </c>
      <c r="C3568" t="s">
        <v>102</v>
      </c>
      <c r="D3568" s="2" t="s">
        <v>60</v>
      </c>
      <c r="E3568">
        <v>17.100000000000001</v>
      </c>
      <c r="F3568">
        <v>145.38</v>
      </c>
      <c r="G3568">
        <v>-17.024999999999999</v>
      </c>
      <c r="H3568">
        <v>145.64150000000001</v>
      </c>
      <c r="I3568">
        <v>1206</v>
      </c>
      <c r="J3568" t="s">
        <v>40</v>
      </c>
      <c r="K3568" s="1">
        <v>20648</v>
      </c>
      <c r="L3568" t="s">
        <v>172</v>
      </c>
      <c r="M3568" t="s">
        <v>62</v>
      </c>
      <c r="N3568" t="s">
        <v>24</v>
      </c>
      <c r="O3568" t="s">
        <v>15</v>
      </c>
      <c r="P3568" t="s">
        <v>26</v>
      </c>
      <c r="Q3568">
        <v>4</v>
      </c>
      <c r="R3568">
        <v>33.18</v>
      </c>
      <c r="S3568">
        <f t="shared" si="184"/>
        <v>43725</v>
      </c>
      <c r="T3568">
        <f t="shared" si="185"/>
        <v>19125</v>
      </c>
      <c r="U3568">
        <f t="shared" si="186"/>
        <v>2.2862745098039214</v>
      </c>
      <c r="V3568">
        <v>303</v>
      </c>
      <c r="W3568">
        <v>353</v>
      </c>
    </row>
    <row r="3569" spans="1:23" hidden="1" x14ac:dyDescent="0.2">
      <c r="A3569">
        <v>65</v>
      </c>
      <c r="B3569" t="s">
        <v>101</v>
      </c>
      <c r="C3569" t="s">
        <v>102</v>
      </c>
      <c r="D3569" s="2" t="s">
        <v>60</v>
      </c>
      <c r="E3569">
        <v>17.100000000000001</v>
      </c>
      <c r="F3569">
        <v>145.38</v>
      </c>
      <c r="G3569">
        <v>-17.024999999999999</v>
      </c>
      <c r="H3569">
        <v>145.64150000000001</v>
      </c>
      <c r="I3569">
        <v>1206</v>
      </c>
      <c r="J3569" t="s">
        <v>40</v>
      </c>
      <c r="K3569" s="1">
        <v>20648</v>
      </c>
      <c r="L3569" t="s">
        <v>172</v>
      </c>
      <c r="M3569" t="s">
        <v>62</v>
      </c>
      <c r="N3569" t="s">
        <v>24</v>
      </c>
      <c r="O3569" t="s">
        <v>15</v>
      </c>
      <c r="P3569" t="s">
        <v>26</v>
      </c>
      <c r="Q3569">
        <v>5</v>
      </c>
      <c r="R3569">
        <v>31.34</v>
      </c>
      <c r="S3569">
        <f t="shared" si="184"/>
        <v>43725</v>
      </c>
      <c r="T3569">
        <f t="shared" si="185"/>
        <v>19125</v>
      </c>
      <c r="U3569">
        <f t="shared" si="186"/>
        <v>2.2862745098039214</v>
      </c>
      <c r="V3569">
        <v>303</v>
      </c>
      <c r="W3569">
        <v>353</v>
      </c>
    </row>
    <row r="3570" spans="1:23" hidden="1" x14ac:dyDescent="0.2">
      <c r="A3570">
        <v>65</v>
      </c>
      <c r="B3570" t="s">
        <v>101</v>
      </c>
      <c r="C3570" t="s">
        <v>102</v>
      </c>
      <c r="D3570" s="2" t="s">
        <v>60</v>
      </c>
      <c r="E3570">
        <v>17.100000000000001</v>
      </c>
      <c r="F3570">
        <v>145.38</v>
      </c>
      <c r="G3570">
        <v>-17.024999999999999</v>
      </c>
      <c r="H3570">
        <v>145.64150000000001</v>
      </c>
      <c r="I3570">
        <v>1206</v>
      </c>
      <c r="J3570" t="s">
        <v>40</v>
      </c>
      <c r="K3570" s="1">
        <v>20648</v>
      </c>
      <c r="L3570" t="s">
        <v>172</v>
      </c>
      <c r="M3570" t="s">
        <v>62</v>
      </c>
      <c r="N3570" t="s">
        <v>24</v>
      </c>
      <c r="O3570" t="s">
        <v>15</v>
      </c>
      <c r="P3570" t="s">
        <v>26</v>
      </c>
      <c r="Q3570">
        <v>6</v>
      </c>
      <c r="R3570">
        <v>33.770000000000003</v>
      </c>
      <c r="S3570">
        <f t="shared" si="184"/>
        <v>43725</v>
      </c>
      <c r="T3570">
        <f t="shared" si="185"/>
        <v>19125</v>
      </c>
      <c r="U3570">
        <f t="shared" si="186"/>
        <v>2.2862745098039214</v>
      </c>
      <c r="V3570">
        <v>303</v>
      </c>
      <c r="W3570">
        <v>353</v>
      </c>
    </row>
    <row r="3571" spans="1:23" hidden="1" x14ac:dyDescent="0.2">
      <c r="A3571">
        <v>65</v>
      </c>
      <c r="B3571" t="s">
        <v>101</v>
      </c>
      <c r="C3571" t="s">
        <v>102</v>
      </c>
      <c r="D3571" s="2" t="s">
        <v>60</v>
      </c>
      <c r="E3571">
        <v>17.100000000000001</v>
      </c>
      <c r="F3571">
        <v>145.38</v>
      </c>
      <c r="G3571">
        <v>-17.024999999999999</v>
      </c>
      <c r="H3571">
        <v>145.64150000000001</v>
      </c>
      <c r="I3571">
        <v>1206</v>
      </c>
      <c r="J3571" t="s">
        <v>40</v>
      </c>
      <c r="K3571" s="1">
        <v>20648</v>
      </c>
      <c r="L3571" t="s">
        <v>172</v>
      </c>
      <c r="M3571" t="s">
        <v>62</v>
      </c>
      <c r="N3571" t="s">
        <v>24</v>
      </c>
      <c r="O3571" t="s">
        <v>15</v>
      </c>
      <c r="P3571" t="s">
        <v>26</v>
      </c>
      <c r="Q3571">
        <v>7</v>
      </c>
      <c r="R3571">
        <v>31.3</v>
      </c>
      <c r="S3571">
        <f t="shared" si="184"/>
        <v>43725</v>
      </c>
      <c r="T3571">
        <f t="shared" si="185"/>
        <v>19125</v>
      </c>
      <c r="U3571">
        <f t="shared" si="186"/>
        <v>2.2862745098039214</v>
      </c>
      <c r="V3571">
        <v>303</v>
      </c>
      <c r="W3571">
        <v>353</v>
      </c>
    </row>
    <row r="3572" spans="1:23" hidden="1" x14ac:dyDescent="0.2">
      <c r="A3572">
        <v>65</v>
      </c>
      <c r="B3572" t="s">
        <v>101</v>
      </c>
      <c r="C3572" t="s">
        <v>102</v>
      </c>
      <c r="D3572" s="2" t="s">
        <v>60</v>
      </c>
      <c r="E3572">
        <v>17.100000000000001</v>
      </c>
      <c r="F3572">
        <v>145.38</v>
      </c>
      <c r="G3572">
        <v>-17.024999999999999</v>
      </c>
      <c r="H3572">
        <v>145.64150000000001</v>
      </c>
      <c r="I3572">
        <v>1206</v>
      </c>
      <c r="J3572" t="s">
        <v>40</v>
      </c>
      <c r="K3572" s="1">
        <v>20648</v>
      </c>
      <c r="L3572" t="s">
        <v>172</v>
      </c>
      <c r="M3572" t="s">
        <v>62</v>
      </c>
      <c r="N3572" t="s">
        <v>24</v>
      </c>
      <c r="O3572" t="s">
        <v>15</v>
      </c>
      <c r="P3572" t="s">
        <v>26</v>
      </c>
      <c r="Q3572">
        <v>8</v>
      </c>
      <c r="R3572">
        <v>33.31</v>
      </c>
      <c r="S3572">
        <f t="shared" si="184"/>
        <v>43725</v>
      </c>
      <c r="T3572">
        <f t="shared" si="185"/>
        <v>19125</v>
      </c>
      <c r="U3572">
        <f t="shared" si="186"/>
        <v>2.2862745098039214</v>
      </c>
      <c r="V3572">
        <v>303</v>
      </c>
      <c r="W3572">
        <v>353</v>
      </c>
    </row>
    <row r="3573" spans="1:23" hidden="1" x14ac:dyDescent="0.2">
      <c r="A3573">
        <v>65</v>
      </c>
      <c r="B3573" t="s">
        <v>101</v>
      </c>
      <c r="C3573" t="s">
        <v>102</v>
      </c>
      <c r="D3573" s="2" t="s">
        <v>60</v>
      </c>
      <c r="E3573">
        <v>17.100000000000001</v>
      </c>
      <c r="F3573">
        <v>145.38</v>
      </c>
      <c r="G3573">
        <v>-17.024999999999999</v>
      </c>
      <c r="H3573">
        <v>145.64150000000001</v>
      </c>
      <c r="I3573">
        <v>1206</v>
      </c>
      <c r="J3573" t="s">
        <v>40</v>
      </c>
      <c r="K3573" s="1">
        <v>20648</v>
      </c>
      <c r="L3573" t="s">
        <v>172</v>
      </c>
      <c r="M3573" t="s">
        <v>62</v>
      </c>
      <c r="N3573" t="s">
        <v>24</v>
      </c>
      <c r="O3573" t="s">
        <v>15</v>
      </c>
      <c r="P3573" t="s">
        <v>26</v>
      </c>
      <c r="Q3573">
        <v>9</v>
      </c>
      <c r="R3573">
        <v>35.29</v>
      </c>
      <c r="S3573">
        <f t="shared" si="184"/>
        <v>43725</v>
      </c>
      <c r="T3573">
        <f t="shared" si="185"/>
        <v>19125</v>
      </c>
      <c r="U3573">
        <f t="shared" si="186"/>
        <v>2.2862745098039214</v>
      </c>
      <c r="V3573">
        <v>303</v>
      </c>
      <c r="W3573">
        <v>353</v>
      </c>
    </row>
    <row r="3574" spans="1:23" hidden="1" x14ac:dyDescent="0.2">
      <c r="A3574">
        <v>65</v>
      </c>
      <c r="B3574" t="s">
        <v>101</v>
      </c>
      <c r="C3574" t="s">
        <v>102</v>
      </c>
      <c r="D3574" s="2" t="s">
        <v>60</v>
      </c>
      <c r="E3574">
        <v>17.100000000000001</v>
      </c>
      <c r="F3574">
        <v>145.38</v>
      </c>
      <c r="G3574">
        <v>-17.024999999999999</v>
      </c>
      <c r="H3574">
        <v>145.64150000000001</v>
      </c>
      <c r="I3574">
        <v>1206</v>
      </c>
      <c r="J3574" t="s">
        <v>40</v>
      </c>
      <c r="K3574" s="1">
        <v>20648</v>
      </c>
      <c r="L3574" t="s">
        <v>172</v>
      </c>
      <c r="M3574" t="s">
        <v>62</v>
      </c>
      <c r="N3574" t="s">
        <v>24</v>
      </c>
      <c r="O3574" t="s">
        <v>15</v>
      </c>
      <c r="P3574" t="s">
        <v>26</v>
      </c>
      <c r="Q3574">
        <v>10</v>
      </c>
      <c r="R3574">
        <v>31.46</v>
      </c>
      <c r="S3574">
        <f t="shared" si="184"/>
        <v>43725</v>
      </c>
      <c r="T3574">
        <f t="shared" si="185"/>
        <v>19125</v>
      </c>
      <c r="U3574">
        <f t="shared" si="186"/>
        <v>2.2862745098039214</v>
      </c>
      <c r="V3574">
        <v>303</v>
      </c>
      <c r="W3574">
        <v>353</v>
      </c>
    </row>
    <row r="3575" spans="1:23" x14ac:dyDescent="0.2">
      <c r="A3575">
        <v>65</v>
      </c>
      <c r="B3575" t="s">
        <v>101</v>
      </c>
      <c r="C3575" t="s">
        <v>102</v>
      </c>
      <c r="D3575" s="2" t="s">
        <v>60</v>
      </c>
      <c r="E3575">
        <v>17.100000000000001</v>
      </c>
      <c r="F3575">
        <v>145.38</v>
      </c>
      <c r="G3575">
        <v>-17.024999999999999</v>
      </c>
      <c r="H3575">
        <v>145.64150000000001</v>
      </c>
      <c r="I3575">
        <v>1206</v>
      </c>
      <c r="J3575" t="s">
        <v>40</v>
      </c>
      <c r="K3575" s="1">
        <v>20648</v>
      </c>
      <c r="L3575" t="s">
        <v>172</v>
      </c>
      <c r="M3575" t="s">
        <v>62</v>
      </c>
      <c r="N3575" t="s">
        <v>24</v>
      </c>
      <c r="O3575" t="s">
        <v>15</v>
      </c>
      <c r="P3575" t="s">
        <v>27</v>
      </c>
      <c r="Q3575">
        <v>1</v>
      </c>
      <c r="R3575">
        <v>25.85</v>
      </c>
      <c r="S3575">
        <f t="shared" si="184"/>
        <v>43725</v>
      </c>
      <c r="T3575">
        <f t="shared" si="185"/>
        <v>19125</v>
      </c>
      <c r="U3575">
        <f t="shared" si="186"/>
        <v>2.2862745098039214</v>
      </c>
      <c r="V3575">
        <v>303</v>
      </c>
      <c r="W3575">
        <v>353</v>
      </c>
    </row>
    <row r="3576" spans="1:23" x14ac:dyDescent="0.2">
      <c r="A3576">
        <v>65</v>
      </c>
      <c r="B3576" t="s">
        <v>101</v>
      </c>
      <c r="C3576" t="s">
        <v>102</v>
      </c>
      <c r="D3576" s="2" t="s">
        <v>60</v>
      </c>
      <c r="E3576">
        <v>17.100000000000001</v>
      </c>
      <c r="F3576">
        <v>145.38</v>
      </c>
      <c r="G3576">
        <v>-17.024999999999999</v>
      </c>
      <c r="H3576">
        <v>145.64150000000001</v>
      </c>
      <c r="I3576">
        <v>1206</v>
      </c>
      <c r="J3576" t="s">
        <v>40</v>
      </c>
      <c r="K3576" s="1">
        <v>20648</v>
      </c>
      <c r="L3576" t="s">
        <v>172</v>
      </c>
      <c r="M3576" t="s">
        <v>62</v>
      </c>
      <c r="N3576" t="s">
        <v>24</v>
      </c>
      <c r="O3576" t="s">
        <v>15</v>
      </c>
      <c r="P3576" t="s">
        <v>27</v>
      </c>
      <c r="Q3576">
        <v>2</v>
      </c>
      <c r="R3576">
        <v>24.85</v>
      </c>
      <c r="S3576">
        <f t="shared" si="184"/>
        <v>43725</v>
      </c>
      <c r="T3576">
        <f t="shared" si="185"/>
        <v>19125</v>
      </c>
      <c r="U3576">
        <f t="shared" si="186"/>
        <v>2.2862745098039214</v>
      </c>
      <c r="V3576">
        <v>303</v>
      </c>
      <c r="W3576">
        <v>353</v>
      </c>
    </row>
    <row r="3577" spans="1:23" x14ac:dyDescent="0.2">
      <c r="A3577">
        <v>65</v>
      </c>
      <c r="B3577" t="s">
        <v>101</v>
      </c>
      <c r="C3577" t="s">
        <v>102</v>
      </c>
      <c r="D3577" s="2" t="s">
        <v>60</v>
      </c>
      <c r="E3577">
        <v>17.100000000000001</v>
      </c>
      <c r="F3577">
        <v>145.38</v>
      </c>
      <c r="G3577">
        <v>-17.024999999999999</v>
      </c>
      <c r="H3577">
        <v>145.64150000000001</v>
      </c>
      <c r="I3577">
        <v>1206</v>
      </c>
      <c r="J3577" t="s">
        <v>40</v>
      </c>
      <c r="K3577" s="1">
        <v>20648</v>
      </c>
      <c r="L3577" t="s">
        <v>172</v>
      </c>
      <c r="M3577" t="s">
        <v>62</v>
      </c>
      <c r="N3577" t="s">
        <v>24</v>
      </c>
      <c r="O3577" t="s">
        <v>15</v>
      </c>
      <c r="P3577" t="s">
        <v>27</v>
      </c>
      <c r="Q3577">
        <v>3</v>
      </c>
      <c r="R3577">
        <v>25.41</v>
      </c>
      <c r="S3577">
        <f t="shared" si="184"/>
        <v>43725</v>
      </c>
      <c r="T3577">
        <f t="shared" si="185"/>
        <v>19125</v>
      </c>
      <c r="U3577">
        <f t="shared" si="186"/>
        <v>2.2862745098039214</v>
      </c>
      <c r="V3577">
        <v>303</v>
      </c>
      <c r="W3577">
        <v>353</v>
      </c>
    </row>
    <row r="3578" spans="1:23" x14ac:dyDescent="0.2">
      <c r="A3578">
        <v>65</v>
      </c>
      <c r="B3578" t="s">
        <v>101</v>
      </c>
      <c r="C3578" t="s">
        <v>102</v>
      </c>
      <c r="D3578" s="2" t="s">
        <v>60</v>
      </c>
      <c r="E3578">
        <v>17.100000000000001</v>
      </c>
      <c r="F3578">
        <v>145.38</v>
      </c>
      <c r="G3578">
        <v>-17.024999999999999</v>
      </c>
      <c r="H3578">
        <v>145.64150000000001</v>
      </c>
      <c r="I3578">
        <v>1206</v>
      </c>
      <c r="J3578" t="s">
        <v>40</v>
      </c>
      <c r="K3578" s="1">
        <v>20648</v>
      </c>
      <c r="L3578" t="s">
        <v>172</v>
      </c>
      <c r="M3578" t="s">
        <v>62</v>
      </c>
      <c r="N3578" t="s">
        <v>24</v>
      </c>
      <c r="O3578" t="s">
        <v>15</v>
      </c>
      <c r="P3578" t="s">
        <v>27</v>
      </c>
      <c r="Q3578">
        <v>4</v>
      </c>
      <c r="R3578">
        <v>24.41</v>
      </c>
      <c r="S3578">
        <f t="shared" si="184"/>
        <v>43725</v>
      </c>
      <c r="T3578">
        <f t="shared" si="185"/>
        <v>19125</v>
      </c>
      <c r="U3578">
        <f t="shared" si="186"/>
        <v>2.2862745098039214</v>
      </c>
      <c r="V3578">
        <v>303</v>
      </c>
      <c r="W3578">
        <v>353</v>
      </c>
    </row>
    <row r="3579" spans="1:23" x14ac:dyDescent="0.2">
      <c r="A3579">
        <v>65</v>
      </c>
      <c r="B3579" t="s">
        <v>101</v>
      </c>
      <c r="C3579" t="s">
        <v>102</v>
      </c>
      <c r="D3579" s="2" t="s">
        <v>60</v>
      </c>
      <c r="E3579">
        <v>17.100000000000001</v>
      </c>
      <c r="F3579">
        <v>145.38</v>
      </c>
      <c r="G3579">
        <v>-17.024999999999999</v>
      </c>
      <c r="H3579">
        <v>145.64150000000001</v>
      </c>
      <c r="I3579">
        <v>1206</v>
      </c>
      <c r="J3579" t="s">
        <v>40</v>
      </c>
      <c r="K3579" s="1">
        <v>20648</v>
      </c>
      <c r="L3579" t="s">
        <v>172</v>
      </c>
      <c r="M3579" t="s">
        <v>62</v>
      </c>
      <c r="N3579" t="s">
        <v>24</v>
      </c>
      <c r="O3579" t="s">
        <v>15</v>
      </c>
      <c r="P3579" t="s">
        <v>27</v>
      </c>
      <c r="Q3579">
        <v>5</v>
      </c>
      <c r="R3579">
        <v>23.97</v>
      </c>
      <c r="S3579">
        <f t="shared" si="184"/>
        <v>43725</v>
      </c>
      <c r="T3579">
        <f t="shared" si="185"/>
        <v>19125</v>
      </c>
      <c r="U3579">
        <f t="shared" si="186"/>
        <v>2.2862745098039214</v>
      </c>
      <c r="V3579">
        <v>303</v>
      </c>
      <c r="W3579">
        <v>353</v>
      </c>
    </row>
    <row r="3580" spans="1:23" x14ac:dyDescent="0.2">
      <c r="A3580">
        <v>65</v>
      </c>
      <c r="B3580" t="s">
        <v>101</v>
      </c>
      <c r="C3580" t="s">
        <v>102</v>
      </c>
      <c r="D3580" s="2" t="s">
        <v>60</v>
      </c>
      <c r="E3580">
        <v>17.100000000000001</v>
      </c>
      <c r="F3580">
        <v>145.38</v>
      </c>
      <c r="G3580">
        <v>-17.024999999999999</v>
      </c>
      <c r="H3580">
        <v>145.64150000000001</v>
      </c>
      <c r="I3580">
        <v>1206</v>
      </c>
      <c r="J3580" t="s">
        <v>40</v>
      </c>
      <c r="K3580" s="1">
        <v>20648</v>
      </c>
      <c r="L3580" t="s">
        <v>172</v>
      </c>
      <c r="M3580" t="s">
        <v>62</v>
      </c>
      <c r="N3580" t="s">
        <v>24</v>
      </c>
      <c r="O3580" t="s">
        <v>15</v>
      </c>
      <c r="P3580" t="s">
        <v>27</v>
      </c>
      <c r="Q3580">
        <v>6</v>
      </c>
      <c r="R3580">
        <v>25.2</v>
      </c>
      <c r="S3580">
        <f t="shared" si="184"/>
        <v>43725</v>
      </c>
      <c r="T3580">
        <f t="shared" si="185"/>
        <v>19125</v>
      </c>
      <c r="U3580">
        <f t="shared" si="186"/>
        <v>2.2862745098039214</v>
      </c>
      <c r="V3580">
        <v>303</v>
      </c>
      <c r="W3580">
        <v>353</v>
      </c>
    </row>
    <row r="3581" spans="1:23" x14ac:dyDescent="0.2">
      <c r="A3581">
        <v>65</v>
      </c>
      <c r="B3581" t="s">
        <v>101</v>
      </c>
      <c r="C3581" t="s">
        <v>102</v>
      </c>
      <c r="D3581" s="2" t="s">
        <v>60</v>
      </c>
      <c r="E3581">
        <v>17.100000000000001</v>
      </c>
      <c r="F3581">
        <v>145.38</v>
      </c>
      <c r="G3581">
        <v>-17.024999999999999</v>
      </c>
      <c r="H3581">
        <v>145.64150000000001</v>
      </c>
      <c r="I3581">
        <v>1206</v>
      </c>
      <c r="J3581" t="s">
        <v>40</v>
      </c>
      <c r="K3581" s="1">
        <v>20648</v>
      </c>
      <c r="L3581" t="s">
        <v>172</v>
      </c>
      <c r="M3581" t="s">
        <v>62</v>
      </c>
      <c r="N3581" t="s">
        <v>24</v>
      </c>
      <c r="O3581" t="s">
        <v>15</v>
      </c>
      <c r="P3581" t="s">
        <v>27</v>
      </c>
      <c r="Q3581">
        <v>7</v>
      </c>
      <c r="R3581">
        <v>24.08</v>
      </c>
      <c r="S3581">
        <f t="shared" si="184"/>
        <v>43725</v>
      </c>
      <c r="T3581">
        <f t="shared" si="185"/>
        <v>19125</v>
      </c>
      <c r="U3581">
        <f t="shared" si="186"/>
        <v>2.2862745098039214</v>
      </c>
      <c r="V3581">
        <v>303</v>
      </c>
      <c r="W3581">
        <v>353</v>
      </c>
    </row>
    <row r="3582" spans="1:23" x14ac:dyDescent="0.2">
      <c r="A3582">
        <v>65</v>
      </c>
      <c r="B3582" t="s">
        <v>101</v>
      </c>
      <c r="C3582" t="s">
        <v>102</v>
      </c>
      <c r="D3582" s="2" t="s">
        <v>60</v>
      </c>
      <c r="E3582">
        <v>17.100000000000001</v>
      </c>
      <c r="F3582">
        <v>145.38</v>
      </c>
      <c r="G3582">
        <v>-17.024999999999999</v>
      </c>
      <c r="H3582">
        <v>145.64150000000001</v>
      </c>
      <c r="I3582">
        <v>1206</v>
      </c>
      <c r="J3582" t="s">
        <v>40</v>
      </c>
      <c r="K3582" s="1">
        <v>20648</v>
      </c>
      <c r="L3582" t="s">
        <v>172</v>
      </c>
      <c r="M3582" t="s">
        <v>62</v>
      </c>
      <c r="N3582" t="s">
        <v>24</v>
      </c>
      <c r="O3582" t="s">
        <v>15</v>
      </c>
      <c r="P3582" t="s">
        <v>27</v>
      </c>
      <c r="Q3582">
        <v>8</v>
      </c>
      <c r="R3582">
        <v>25.06</v>
      </c>
      <c r="S3582">
        <f t="shared" si="184"/>
        <v>43725</v>
      </c>
      <c r="T3582">
        <f t="shared" si="185"/>
        <v>19125</v>
      </c>
      <c r="U3582">
        <f t="shared" si="186"/>
        <v>2.2862745098039214</v>
      </c>
      <c r="V3582">
        <v>303</v>
      </c>
      <c r="W3582">
        <v>353</v>
      </c>
    </row>
    <row r="3583" spans="1:23" x14ac:dyDescent="0.2">
      <c r="A3583">
        <v>65</v>
      </c>
      <c r="B3583" t="s">
        <v>101</v>
      </c>
      <c r="C3583" t="s">
        <v>102</v>
      </c>
      <c r="D3583" s="2" t="s">
        <v>60</v>
      </c>
      <c r="E3583">
        <v>17.100000000000001</v>
      </c>
      <c r="F3583">
        <v>145.38</v>
      </c>
      <c r="G3583">
        <v>-17.024999999999999</v>
      </c>
      <c r="H3583">
        <v>145.64150000000001</v>
      </c>
      <c r="I3583">
        <v>1206</v>
      </c>
      <c r="J3583" t="s">
        <v>40</v>
      </c>
      <c r="K3583" s="1">
        <v>20648</v>
      </c>
      <c r="L3583" t="s">
        <v>172</v>
      </c>
      <c r="M3583" t="s">
        <v>62</v>
      </c>
      <c r="N3583" t="s">
        <v>24</v>
      </c>
      <c r="O3583" t="s">
        <v>15</v>
      </c>
      <c r="P3583" t="s">
        <v>27</v>
      </c>
      <c r="Q3583">
        <v>9</v>
      </c>
      <c r="R3583">
        <v>24.38</v>
      </c>
      <c r="S3583">
        <f t="shared" si="184"/>
        <v>43725</v>
      </c>
      <c r="T3583">
        <f t="shared" si="185"/>
        <v>19125</v>
      </c>
      <c r="U3583">
        <f t="shared" si="186"/>
        <v>2.2862745098039214</v>
      </c>
      <c r="V3583">
        <v>303</v>
      </c>
      <c r="W3583">
        <v>353</v>
      </c>
    </row>
    <row r="3584" spans="1:23" x14ac:dyDescent="0.2">
      <c r="A3584">
        <v>65</v>
      </c>
      <c r="B3584" t="s">
        <v>101</v>
      </c>
      <c r="C3584" t="s">
        <v>102</v>
      </c>
      <c r="D3584" s="2" t="s">
        <v>60</v>
      </c>
      <c r="E3584">
        <v>17.100000000000001</v>
      </c>
      <c r="F3584">
        <v>145.38</v>
      </c>
      <c r="G3584">
        <v>-17.024999999999999</v>
      </c>
      <c r="H3584">
        <v>145.64150000000001</v>
      </c>
      <c r="I3584">
        <v>1206</v>
      </c>
      <c r="J3584" t="s">
        <v>40</v>
      </c>
      <c r="K3584" s="1">
        <v>20648</v>
      </c>
      <c r="L3584" t="s">
        <v>172</v>
      </c>
      <c r="M3584" t="s">
        <v>62</v>
      </c>
      <c r="N3584" t="s">
        <v>24</v>
      </c>
      <c r="O3584" t="s">
        <v>15</v>
      </c>
      <c r="P3584" t="s">
        <v>27</v>
      </c>
      <c r="Q3584">
        <v>10</v>
      </c>
      <c r="R3584">
        <v>26.03</v>
      </c>
      <c r="S3584">
        <f t="shared" si="184"/>
        <v>43725</v>
      </c>
      <c r="T3584">
        <f t="shared" si="185"/>
        <v>19125</v>
      </c>
      <c r="U3584">
        <f t="shared" si="186"/>
        <v>2.2862745098039214</v>
      </c>
      <c r="V3584">
        <v>303</v>
      </c>
      <c r="W3584">
        <v>353</v>
      </c>
    </row>
    <row r="3585" spans="1:23" x14ac:dyDescent="0.2">
      <c r="A3585">
        <v>65</v>
      </c>
      <c r="B3585" t="s">
        <v>101</v>
      </c>
      <c r="C3585" t="s">
        <v>102</v>
      </c>
      <c r="D3585" s="2" t="s">
        <v>60</v>
      </c>
      <c r="E3585">
        <v>17.100000000000001</v>
      </c>
      <c r="F3585">
        <v>145.38</v>
      </c>
      <c r="G3585">
        <v>-17.024999999999999</v>
      </c>
      <c r="H3585">
        <v>145.64150000000001</v>
      </c>
      <c r="I3585">
        <v>1206</v>
      </c>
      <c r="J3585" t="s">
        <v>40</v>
      </c>
      <c r="K3585" s="1">
        <v>20648</v>
      </c>
      <c r="L3585" t="s">
        <v>172</v>
      </c>
      <c r="M3585" t="s">
        <v>62</v>
      </c>
      <c r="N3585" t="s">
        <v>24</v>
      </c>
      <c r="O3585" t="s">
        <v>18</v>
      </c>
      <c r="P3585" t="s">
        <v>27</v>
      </c>
      <c r="Q3585">
        <v>1</v>
      </c>
      <c r="R3585">
        <v>13.9</v>
      </c>
      <c r="S3585">
        <f t="shared" si="184"/>
        <v>43725</v>
      </c>
      <c r="T3585">
        <f t="shared" si="185"/>
        <v>19125</v>
      </c>
      <c r="U3585">
        <f t="shared" si="186"/>
        <v>2.2862745098039214</v>
      </c>
      <c r="V3585">
        <v>303</v>
      </c>
      <c r="W3585">
        <v>353</v>
      </c>
    </row>
    <row r="3586" spans="1:23" x14ac:dyDescent="0.2">
      <c r="A3586">
        <v>65</v>
      </c>
      <c r="B3586" t="s">
        <v>101</v>
      </c>
      <c r="C3586" t="s">
        <v>102</v>
      </c>
      <c r="D3586" s="2" t="s">
        <v>60</v>
      </c>
      <c r="E3586">
        <v>17.100000000000001</v>
      </c>
      <c r="F3586">
        <v>145.38</v>
      </c>
      <c r="G3586">
        <v>-17.024999999999999</v>
      </c>
      <c r="H3586">
        <v>145.64150000000001</v>
      </c>
      <c r="I3586">
        <v>1206</v>
      </c>
      <c r="J3586" t="s">
        <v>40</v>
      </c>
      <c r="K3586" s="1">
        <v>20648</v>
      </c>
      <c r="L3586" t="s">
        <v>172</v>
      </c>
      <c r="M3586" t="s">
        <v>62</v>
      </c>
      <c r="N3586" t="s">
        <v>24</v>
      </c>
      <c r="O3586" t="s">
        <v>18</v>
      </c>
      <c r="P3586" t="s">
        <v>27</v>
      </c>
      <c r="Q3586">
        <v>2</v>
      </c>
      <c r="R3586">
        <v>9.18</v>
      </c>
      <c r="S3586">
        <f t="shared" si="184"/>
        <v>43725</v>
      </c>
      <c r="T3586">
        <f t="shared" si="185"/>
        <v>19125</v>
      </c>
      <c r="U3586">
        <f t="shared" si="186"/>
        <v>2.2862745098039214</v>
      </c>
      <c r="V3586">
        <v>303</v>
      </c>
      <c r="W3586">
        <v>353</v>
      </c>
    </row>
    <row r="3587" spans="1:23" x14ac:dyDescent="0.2">
      <c r="A3587">
        <v>65</v>
      </c>
      <c r="B3587" t="s">
        <v>101</v>
      </c>
      <c r="C3587" t="s">
        <v>102</v>
      </c>
      <c r="D3587" s="2" t="s">
        <v>60</v>
      </c>
      <c r="E3587">
        <v>17.100000000000001</v>
      </c>
      <c r="F3587">
        <v>145.38</v>
      </c>
      <c r="G3587">
        <v>-17.024999999999999</v>
      </c>
      <c r="H3587">
        <v>145.64150000000001</v>
      </c>
      <c r="I3587">
        <v>1206</v>
      </c>
      <c r="J3587" t="s">
        <v>40</v>
      </c>
      <c r="K3587" s="1">
        <v>20648</v>
      </c>
      <c r="L3587" t="s">
        <v>172</v>
      </c>
      <c r="M3587" t="s">
        <v>62</v>
      </c>
      <c r="N3587" t="s">
        <v>24</v>
      </c>
      <c r="O3587" t="s">
        <v>18</v>
      </c>
      <c r="P3587" t="s">
        <v>27</v>
      </c>
      <c r="Q3587">
        <v>3</v>
      </c>
      <c r="R3587">
        <v>12.4</v>
      </c>
      <c r="S3587">
        <f t="shared" si="184"/>
        <v>43725</v>
      </c>
      <c r="T3587">
        <f t="shared" si="185"/>
        <v>19125</v>
      </c>
      <c r="U3587">
        <f t="shared" si="186"/>
        <v>2.2862745098039214</v>
      </c>
      <c r="V3587">
        <v>303</v>
      </c>
      <c r="W3587">
        <v>353</v>
      </c>
    </row>
    <row r="3588" spans="1:23" x14ac:dyDescent="0.2">
      <c r="A3588">
        <v>65</v>
      </c>
      <c r="B3588" t="s">
        <v>101</v>
      </c>
      <c r="C3588" t="s">
        <v>102</v>
      </c>
      <c r="D3588" s="2" t="s">
        <v>60</v>
      </c>
      <c r="E3588">
        <v>17.100000000000001</v>
      </c>
      <c r="F3588">
        <v>145.38</v>
      </c>
      <c r="G3588">
        <v>-17.024999999999999</v>
      </c>
      <c r="H3588">
        <v>145.64150000000001</v>
      </c>
      <c r="I3588">
        <v>1206</v>
      </c>
      <c r="J3588" t="s">
        <v>40</v>
      </c>
      <c r="K3588" s="1">
        <v>20648</v>
      </c>
      <c r="L3588" t="s">
        <v>172</v>
      </c>
      <c r="M3588" t="s">
        <v>62</v>
      </c>
      <c r="N3588" t="s">
        <v>24</v>
      </c>
      <c r="O3588" t="s">
        <v>18</v>
      </c>
      <c r="P3588" t="s">
        <v>27</v>
      </c>
      <c r="Q3588">
        <v>4</v>
      </c>
      <c r="R3588">
        <v>12.17</v>
      </c>
      <c r="S3588">
        <f t="shared" si="184"/>
        <v>43725</v>
      </c>
      <c r="T3588">
        <f t="shared" si="185"/>
        <v>19125</v>
      </c>
      <c r="U3588">
        <f t="shared" si="186"/>
        <v>2.2862745098039214</v>
      </c>
      <c r="V3588">
        <v>303</v>
      </c>
      <c r="W3588">
        <v>353</v>
      </c>
    </row>
    <row r="3589" spans="1:23" x14ac:dyDescent="0.2">
      <c r="A3589">
        <v>65</v>
      </c>
      <c r="B3589" t="s">
        <v>101</v>
      </c>
      <c r="C3589" t="s">
        <v>102</v>
      </c>
      <c r="D3589" s="2" t="s">
        <v>60</v>
      </c>
      <c r="E3589">
        <v>17.100000000000001</v>
      </c>
      <c r="F3589">
        <v>145.38</v>
      </c>
      <c r="G3589">
        <v>-17.024999999999999</v>
      </c>
      <c r="H3589">
        <v>145.64150000000001</v>
      </c>
      <c r="I3589">
        <v>1206</v>
      </c>
      <c r="J3589" t="s">
        <v>40</v>
      </c>
      <c r="K3589" s="1">
        <v>20648</v>
      </c>
      <c r="L3589" t="s">
        <v>172</v>
      </c>
      <c r="M3589" t="s">
        <v>62</v>
      </c>
      <c r="N3589" t="s">
        <v>24</v>
      </c>
      <c r="O3589" t="s">
        <v>18</v>
      </c>
      <c r="P3589" t="s">
        <v>27</v>
      </c>
      <c r="Q3589">
        <v>5</v>
      </c>
      <c r="R3589">
        <v>18.940000000000001</v>
      </c>
      <c r="S3589">
        <f t="shared" si="184"/>
        <v>43725</v>
      </c>
      <c r="T3589">
        <f t="shared" si="185"/>
        <v>19125</v>
      </c>
      <c r="U3589">
        <f t="shared" si="186"/>
        <v>2.2862745098039214</v>
      </c>
      <c r="V3589">
        <v>303</v>
      </c>
      <c r="W3589">
        <v>353</v>
      </c>
    </row>
    <row r="3590" spans="1:23" x14ac:dyDescent="0.2">
      <c r="A3590">
        <v>65</v>
      </c>
      <c r="B3590" t="s">
        <v>101</v>
      </c>
      <c r="C3590" t="s">
        <v>102</v>
      </c>
      <c r="D3590" s="2" t="s">
        <v>60</v>
      </c>
      <c r="E3590">
        <v>17.100000000000001</v>
      </c>
      <c r="F3590">
        <v>145.38</v>
      </c>
      <c r="G3590">
        <v>-17.024999999999999</v>
      </c>
      <c r="H3590">
        <v>145.64150000000001</v>
      </c>
      <c r="I3590">
        <v>1206</v>
      </c>
      <c r="J3590" t="s">
        <v>40</v>
      </c>
      <c r="K3590" s="1">
        <v>20648</v>
      </c>
      <c r="L3590" t="s">
        <v>172</v>
      </c>
      <c r="M3590" t="s">
        <v>62</v>
      </c>
      <c r="N3590" t="s">
        <v>24</v>
      </c>
      <c r="O3590" t="s">
        <v>18</v>
      </c>
      <c r="P3590" t="s">
        <v>27</v>
      </c>
      <c r="Q3590">
        <v>6</v>
      </c>
      <c r="R3590">
        <v>22.53</v>
      </c>
      <c r="S3590">
        <f t="shared" si="184"/>
        <v>43725</v>
      </c>
      <c r="T3590">
        <f t="shared" si="185"/>
        <v>19125</v>
      </c>
      <c r="U3590">
        <f t="shared" si="186"/>
        <v>2.2862745098039214</v>
      </c>
      <c r="V3590">
        <v>303</v>
      </c>
      <c r="W3590">
        <v>353</v>
      </c>
    </row>
    <row r="3591" spans="1:23" x14ac:dyDescent="0.2">
      <c r="A3591">
        <v>65</v>
      </c>
      <c r="B3591" t="s">
        <v>101</v>
      </c>
      <c r="C3591" t="s">
        <v>102</v>
      </c>
      <c r="D3591" s="2" t="s">
        <v>60</v>
      </c>
      <c r="E3591">
        <v>17.100000000000001</v>
      </c>
      <c r="F3591">
        <v>145.38</v>
      </c>
      <c r="G3591">
        <v>-17.024999999999999</v>
      </c>
      <c r="H3591">
        <v>145.64150000000001</v>
      </c>
      <c r="I3591">
        <v>1206</v>
      </c>
      <c r="J3591" t="s">
        <v>40</v>
      </c>
      <c r="K3591" s="1">
        <v>20648</v>
      </c>
      <c r="L3591" t="s">
        <v>172</v>
      </c>
      <c r="M3591" t="s">
        <v>62</v>
      </c>
      <c r="N3591" t="s">
        <v>24</v>
      </c>
      <c r="O3591" t="s">
        <v>18</v>
      </c>
      <c r="P3591" t="s">
        <v>27</v>
      </c>
      <c r="Q3591">
        <v>7</v>
      </c>
      <c r="R3591">
        <v>15.54</v>
      </c>
      <c r="S3591">
        <f t="shared" si="184"/>
        <v>43725</v>
      </c>
      <c r="T3591">
        <f t="shared" si="185"/>
        <v>19125</v>
      </c>
      <c r="U3591">
        <f t="shared" si="186"/>
        <v>2.2862745098039214</v>
      </c>
      <c r="V3591">
        <v>303</v>
      </c>
      <c r="W3591">
        <v>353</v>
      </c>
    </row>
    <row r="3592" spans="1:23" x14ac:dyDescent="0.2">
      <c r="A3592">
        <v>65</v>
      </c>
      <c r="B3592" t="s">
        <v>101</v>
      </c>
      <c r="C3592" t="s">
        <v>102</v>
      </c>
      <c r="D3592" s="2" t="s">
        <v>60</v>
      </c>
      <c r="E3592">
        <v>17.100000000000001</v>
      </c>
      <c r="F3592">
        <v>145.38</v>
      </c>
      <c r="G3592">
        <v>-17.024999999999999</v>
      </c>
      <c r="H3592">
        <v>145.64150000000001</v>
      </c>
      <c r="I3592">
        <v>1206</v>
      </c>
      <c r="J3592" t="s">
        <v>40</v>
      </c>
      <c r="K3592" s="1">
        <v>20648</v>
      </c>
      <c r="L3592" t="s">
        <v>172</v>
      </c>
      <c r="M3592" t="s">
        <v>62</v>
      </c>
      <c r="N3592" t="s">
        <v>24</v>
      </c>
      <c r="O3592" t="s">
        <v>18</v>
      </c>
      <c r="P3592" t="s">
        <v>27</v>
      </c>
      <c r="Q3592">
        <v>8</v>
      </c>
      <c r="R3592">
        <v>14.41</v>
      </c>
      <c r="S3592">
        <f t="shared" si="184"/>
        <v>43725</v>
      </c>
      <c r="T3592">
        <f t="shared" si="185"/>
        <v>19125</v>
      </c>
      <c r="U3592">
        <f t="shared" si="186"/>
        <v>2.2862745098039214</v>
      </c>
      <c r="V3592">
        <v>303</v>
      </c>
      <c r="W3592">
        <v>353</v>
      </c>
    </row>
    <row r="3593" spans="1:23" x14ac:dyDescent="0.2">
      <c r="A3593">
        <v>65</v>
      </c>
      <c r="B3593" t="s">
        <v>101</v>
      </c>
      <c r="C3593" t="s">
        <v>102</v>
      </c>
      <c r="D3593" s="2" t="s">
        <v>60</v>
      </c>
      <c r="E3593">
        <v>17.100000000000001</v>
      </c>
      <c r="F3593">
        <v>145.38</v>
      </c>
      <c r="G3593">
        <v>-17.024999999999999</v>
      </c>
      <c r="H3593">
        <v>145.64150000000001</v>
      </c>
      <c r="I3593">
        <v>1206</v>
      </c>
      <c r="J3593" t="s">
        <v>40</v>
      </c>
      <c r="K3593" s="1">
        <v>20648</v>
      </c>
      <c r="L3593" t="s">
        <v>172</v>
      </c>
      <c r="M3593" t="s">
        <v>62</v>
      </c>
      <c r="N3593" t="s">
        <v>24</v>
      </c>
      <c r="O3593" t="s">
        <v>18</v>
      </c>
      <c r="P3593" t="s">
        <v>27</v>
      </c>
      <c r="Q3593">
        <v>9</v>
      </c>
      <c r="R3593">
        <v>11.85</v>
      </c>
      <c r="S3593">
        <f t="shared" si="184"/>
        <v>43725</v>
      </c>
      <c r="T3593">
        <f t="shared" si="185"/>
        <v>19125</v>
      </c>
      <c r="U3593">
        <f t="shared" si="186"/>
        <v>2.2862745098039214</v>
      </c>
      <c r="V3593">
        <v>303</v>
      </c>
      <c r="W3593">
        <v>353</v>
      </c>
    </row>
    <row r="3594" spans="1:23" x14ac:dyDescent="0.2">
      <c r="A3594">
        <v>65</v>
      </c>
      <c r="B3594" t="s">
        <v>101</v>
      </c>
      <c r="C3594" t="s">
        <v>102</v>
      </c>
      <c r="D3594" s="2" t="s">
        <v>60</v>
      </c>
      <c r="E3594">
        <v>17.100000000000001</v>
      </c>
      <c r="F3594">
        <v>145.38</v>
      </c>
      <c r="G3594">
        <v>-17.024999999999999</v>
      </c>
      <c r="H3594">
        <v>145.64150000000001</v>
      </c>
      <c r="I3594">
        <v>1206</v>
      </c>
      <c r="J3594" t="s">
        <v>40</v>
      </c>
      <c r="K3594" s="1">
        <v>20648</v>
      </c>
      <c r="L3594" t="s">
        <v>172</v>
      </c>
      <c r="M3594" t="s">
        <v>62</v>
      </c>
      <c r="N3594" t="s">
        <v>24</v>
      </c>
      <c r="O3594" t="s">
        <v>18</v>
      </c>
      <c r="P3594" t="s">
        <v>27</v>
      </c>
      <c r="Q3594">
        <v>10</v>
      </c>
      <c r="R3594">
        <v>13</v>
      </c>
      <c r="S3594">
        <f t="shared" si="184"/>
        <v>43725</v>
      </c>
      <c r="T3594">
        <f t="shared" si="185"/>
        <v>19125</v>
      </c>
      <c r="U3594">
        <f t="shared" si="186"/>
        <v>2.2862745098039214</v>
      </c>
      <c r="V3594">
        <v>303</v>
      </c>
      <c r="W3594">
        <v>353</v>
      </c>
    </row>
    <row r="3595" spans="1:23" hidden="1" x14ac:dyDescent="0.2">
      <c r="A3595">
        <v>66</v>
      </c>
      <c r="B3595" t="s">
        <v>101</v>
      </c>
      <c r="C3595" t="s">
        <v>102</v>
      </c>
      <c r="D3595" s="2" t="s">
        <v>163</v>
      </c>
      <c r="E3595">
        <v>17.43</v>
      </c>
      <c r="F3595">
        <v>145.31</v>
      </c>
      <c r="G3595" s="2">
        <v>-17.716670000000001</v>
      </c>
      <c r="H3595" s="2">
        <v>145.51667</v>
      </c>
      <c r="I3595">
        <v>850</v>
      </c>
      <c r="J3595" t="s">
        <v>40</v>
      </c>
      <c r="K3595" s="1">
        <v>32336</v>
      </c>
      <c r="L3595" t="s">
        <v>173</v>
      </c>
      <c r="M3595" t="s">
        <v>51</v>
      </c>
      <c r="N3595" t="s">
        <v>14</v>
      </c>
      <c r="O3595" t="s">
        <v>15</v>
      </c>
      <c r="P3595" t="s">
        <v>27</v>
      </c>
      <c r="Q3595">
        <v>1</v>
      </c>
      <c r="R3595">
        <v>16.170000000000002</v>
      </c>
      <c r="S3595">
        <f>330*190</f>
        <v>62700</v>
      </c>
      <c r="T3595">
        <f>28000</f>
        <v>28000</v>
      </c>
      <c r="U3595">
        <f t="shared" si="186"/>
        <v>2.2392857142857143</v>
      </c>
      <c r="V3595">
        <v>348</v>
      </c>
      <c r="W3595">
        <v>301</v>
      </c>
    </row>
    <row r="3596" spans="1:23" hidden="1" x14ac:dyDescent="0.2">
      <c r="A3596">
        <v>66</v>
      </c>
      <c r="B3596" t="s">
        <v>101</v>
      </c>
      <c r="C3596" t="s">
        <v>102</v>
      </c>
      <c r="D3596" s="2" t="s">
        <v>163</v>
      </c>
      <c r="E3596">
        <v>17.43</v>
      </c>
      <c r="F3596">
        <v>145.31</v>
      </c>
      <c r="G3596" s="2">
        <v>-17.716670000000001</v>
      </c>
      <c r="H3596" s="2">
        <v>145.51667</v>
      </c>
      <c r="I3596">
        <v>850</v>
      </c>
      <c r="J3596" t="s">
        <v>40</v>
      </c>
      <c r="K3596" s="1">
        <v>32336</v>
      </c>
      <c r="L3596" t="s">
        <v>173</v>
      </c>
      <c r="M3596" t="s">
        <v>51</v>
      </c>
      <c r="N3596" t="s">
        <v>14</v>
      </c>
      <c r="O3596" t="s">
        <v>15</v>
      </c>
      <c r="P3596" t="s">
        <v>27</v>
      </c>
      <c r="Q3596">
        <v>2</v>
      </c>
      <c r="R3596">
        <v>22.75</v>
      </c>
      <c r="S3596">
        <f t="shared" ref="S3596:S3648" si="187">330*190</f>
        <v>62700</v>
      </c>
      <c r="T3596">
        <f>28000</f>
        <v>28000</v>
      </c>
      <c r="U3596">
        <f t="shared" ref="U3596:U3649" si="188">S3596/T3596</f>
        <v>2.2392857142857143</v>
      </c>
      <c r="V3596">
        <v>348</v>
      </c>
      <c r="W3596">
        <v>301</v>
      </c>
    </row>
    <row r="3597" spans="1:23" hidden="1" x14ac:dyDescent="0.2">
      <c r="A3597">
        <v>66</v>
      </c>
      <c r="B3597" t="s">
        <v>101</v>
      </c>
      <c r="C3597" t="s">
        <v>102</v>
      </c>
      <c r="D3597" s="2" t="s">
        <v>163</v>
      </c>
      <c r="E3597">
        <v>17.43</v>
      </c>
      <c r="F3597">
        <v>145.31</v>
      </c>
      <c r="G3597" s="2">
        <v>-17.716670000000001</v>
      </c>
      <c r="H3597" s="2">
        <v>145.51667</v>
      </c>
      <c r="I3597">
        <v>850</v>
      </c>
      <c r="J3597" t="s">
        <v>40</v>
      </c>
      <c r="K3597" s="1">
        <v>32336</v>
      </c>
      <c r="L3597" t="s">
        <v>173</v>
      </c>
      <c r="M3597" t="s">
        <v>51</v>
      </c>
      <c r="N3597" t="s">
        <v>14</v>
      </c>
      <c r="O3597" t="s">
        <v>15</v>
      </c>
      <c r="P3597" t="s">
        <v>27</v>
      </c>
      <c r="Q3597">
        <v>3</v>
      </c>
      <c r="R3597">
        <v>22.53</v>
      </c>
      <c r="S3597">
        <f t="shared" si="187"/>
        <v>62700</v>
      </c>
      <c r="T3597">
        <f>28000</f>
        <v>28000</v>
      </c>
      <c r="U3597">
        <f t="shared" si="188"/>
        <v>2.2392857142857143</v>
      </c>
      <c r="V3597">
        <v>348</v>
      </c>
      <c r="W3597">
        <v>301</v>
      </c>
    </row>
    <row r="3598" spans="1:23" hidden="1" x14ac:dyDescent="0.2">
      <c r="A3598">
        <v>66</v>
      </c>
      <c r="B3598" t="s">
        <v>101</v>
      </c>
      <c r="C3598" t="s">
        <v>102</v>
      </c>
      <c r="D3598" s="2" t="s">
        <v>163</v>
      </c>
      <c r="E3598">
        <v>17.43</v>
      </c>
      <c r="F3598">
        <v>145.31</v>
      </c>
      <c r="G3598" s="2">
        <v>-17.716670000000001</v>
      </c>
      <c r="H3598" s="2">
        <v>145.51667</v>
      </c>
      <c r="I3598">
        <v>850</v>
      </c>
      <c r="J3598" t="s">
        <v>40</v>
      </c>
      <c r="K3598" s="1">
        <v>32336</v>
      </c>
      <c r="L3598" t="s">
        <v>173</v>
      </c>
      <c r="M3598" t="s">
        <v>51</v>
      </c>
      <c r="N3598" t="s">
        <v>14</v>
      </c>
      <c r="O3598" t="s">
        <v>15</v>
      </c>
      <c r="P3598" t="s">
        <v>27</v>
      </c>
      <c r="Q3598">
        <v>4</v>
      </c>
      <c r="R3598">
        <v>21.4</v>
      </c>
      <c r="S3598">
        <f t="shared" si="187"/>
        <v>62700</v>
      </c>
      <c r="T3598">
        <f>28000</f>
        <v>28000</v>
      </c>
      <c r="U3598">
        <f t="shared" si="188"/>
        <v>2.2392857142857143</v>
      </c>
      <c r="V3598">
        <v>348</v>
      </c>
      <c r="W3598">
        <v>301</v>
      </c>
    </row>
    <row r="3599" spans="1:23" hidden="1" x14ac:dyDescent="0.2">
      <c r="A3599">
        <v>66</v>
      </c>
      <c r="B3599" t="s">
        <v>101</v>
      </c>
      <c r="C3599" t="s">
        <v>102</v>
      </c>
      <c r="D3599" s="2" t="s">
        <v>163</v>
      </c>
      <c r="E3599">
        <v>17.43</v>
      </c>
      <c r="F3599">
        <v>145.31</v>
      </c>
      <c r="G3599" s="2">
        <v>-17.716670000000001</v>
      </c>
      <c r="H3599" s="2">
        <v>145.51667</v>
      </c>
      <c r="I3599">
        <v>850</v>
      </c>
      <c r="J3599" t="s">
        <v>40</v>
      </c>
      <c r="K3599" s="1">
        <v>32336</v>
      </c>
      <c r="L3599" t="s">
        <v>173</v>
      </c>
      <c r="M3599" t="s">
        <v>51</v>
      </c>
      <c r="N3599" t="s">
        <v>14</v>
      </c>
      <c r="O3599" t="s">
        <v>15</v>
      </c>
      <c r="P3599" t="s">
        <v>27</v>
      </c>
      <c r="Q3599">
        <v>5</v>
      </c>
      <c r="R3599">
        <v>21.29</v>
      </c>
      <c r="S3599">
        <f t="shared" si="187"/>
        <v>62700</v>
      </c>
      <c r="T3599">
        <f>28000</f>
        <v>28000</v>
      </c>
      <c r="U3599">
        <f t="shared" si="188"/>
        <v>2.2392857142857143</v>
      </c>
      <c r="V3599">
        <v>348</v>
      </c>
      <c r="W3599">
        <v>301</v>
      </c>
    </row>
    <row r="3600" spans="1:23" hidden="1" x14ac:dyDescent="0.2">
      <c r="A3600">
        <v>66</v>
      </c>
      <c r="B3600" t="s">
        <v>101</v>
      </c>
      <c r="C3600" t="s">
        <v>102</v>
      </c>
      <c r="D3600" s="2" t="s">
        <v>163</v>
      </c>
      <c r="E3600">
        <v>17.43</v>
      </c>
      <c r="F3600">
        <v>145.31</v>
      </c>
      <c r="G3600" s="2">
        <v>-17.716670000000001</v>
      </c>
      <c r="H3600" s="2">
        <v>145.51667</v>
      </c>
      <c r="I3600">
        <v>850</v>
      </c>
      <c r="J3600" t="s">
        <v>40</v>
      </c>
      <c r="K3600" s="1">
        <v>32336</v>
      </c>
      <c r="L3600" t="s">
        <v>173</v>
      </c>
      <c r="M3600" t="s">
        <v>51</v>
      </c>
      <c r="N3600" t="s">
        <v>14</v>
      </c>
      <c r="O3600" t="s">
        <v>15</v>
      </c>
      <c r="P3600" t="s">
        <v>27</v>
      </c>
      <c r="Q3600">
        <v>6</v>
      </c>
      <c r="R3600">
        <v>21.17</v>
      </c>
      <c r="S3600">
        <f t="shared" si="187"/>
        <v>62700</v>
      </c>
      <c r="T3600">
        <f>28000</f>
        <v>28000</v>
      </c>
      <c r="U3600">
        <f t="shared" si="188"/>
        <v>2.2392857142857143</v>
      </c>
      <c r="V3600">
        <v>348</v>
      </c>
      <c r="W3600">
        <v>301</v>
      </c>
    </row>
    <row r="3601" spans="1:23" hidden="1" x14ac:dyDescent="0.2">
      <c r="A3601">
        <v>66</v>
      </c>
      <c r="B3601" t="s">
        <v>101</v>
      </c>
      <c r="C3601" t="s">
        <v>102</v>
      </c>
      <c r="D3601" s="2" t="s">
        <v>163</v>
      </c>
      <c r="E3601">
        <v>17.43</v>
      </c>
      <c r="F3601">
        <v>145.31</v>
      </c>
      <c r="G3601" s="2">
        <v>-17.716670000000001</v>
      </c>
      <c r="H3601" s="2">
        <v>145.51667</v>
      </c>
      <c r="I3601">
        <v>850</v>
      </c>
      <c r="J3601" t="s">
        <v>40</v>
      </c>
      <c r="K3601" s="1">
        <v>32336</v>
      </c>
      <c r="L3601" t="s">
        <v>173</v>
      </c>
      <c r="M3601" t="s">
        <v>51</v>
      </c>
      <c r="N3601" t="s">
        <v>14</v>
      </c>
      <c r="O3601" t="s">
        <v>16</v>
      </c>
      <c r="P3601" t="s">
        <v>27</v>
      </c>
      <c r="Q3601">
        <v>1</v>
      </c>
      <c r="R3601">
        <v>16.07</v>
      </c>
      <c r="S3601">
        <f t="shared" si="187"/>
        <v>62700</v>
      </c>
      <c r="T3601">
        <f>28000</f>
        <v>28000</v>
      </c>
      <c r="U3601">
        <f t="shared" si="188"/>
        <v>2.2392857142857143</v>
      </c>
      <c r="V3601">
        <v>348</v>
      </c>
      <c r="W3601">
        <v>301</v>
      </c>
    </row>
    <row r="3602" spans="1:23" hidden="1" x14ac:dyDescent="0.2">
      <c r="A3602">
        <v>66</v>
      </c>
      <c r="B3602" t="s">
        <v>101</v>
      </c>
      <c r="C3602" t="s">
        <v>102</v>
      </c>
      <c r="D3602" s="2" t="s">
        <v>163</v>
      </c>
      <c r="E3602">
        <v>17.43</v>
      </c>
      <c r="F3602">
        <v>145.31</v>
      </c>
      <c r="G3602" s="2">
        <v>-17.716670000000001</v>
      </c>
      <c r="H3602" s="2">
        <v>145.51667</v>
      </c>
      <c r="I3602">
        <v>850</v>
      </c>
      <c r="J3602" t="s">
        <v>40</v>
      </c>
      <c r="K3602" s="1">
        <v>32336</v>
      </c>
      <c r="L3602" t="s">
        <v>173</v>
      </c>
      <c r="M3602" t="s">
        <v>51</v>
      </c>
      <c r="N3602" t="s">
        <v>14</v>
      </c>
      <c r="O3602" t="s">
        <v>16</v>
      </c>
      <c r="P3602" t="s">
        <v>27</v>
      </c>
      <c r="Q3602">
        <v>2</v>
      </c>
      <c r="R3602">
        <v>13.54</v>
      </c>
      <c r="S3602">
        <f t="shared" si="187"/>
        <v>62700</v>
      </c>
      <c r="T3602">
        <f>28000</f>
        <v>28000</v>
      </c>
      <c r="U3602">
        <f t="shared" si="188"/>
        <v>2.2392857142857143</v>
      </c>
      <c r="V3602">
        <v>348</v>
      </c>
      <c r="W3602">
        <v>301</v>
      </c>
    </row>
    <row r="3603" spans="1:23" hidden="1" x14ac:dyDescent="0.2">
      <c r="A3603">
        <v>66</v>
      </c>
      <c r="B3603" t="s">
        <v>101</v>
      </c>
      <c r="C3603" t="s">
        <v>102</v>
      </c>
      <c r="D3603" s="2" t="s">
        <v>163</v>
      </c>
      <c r="E3603">
        <v>17.43</v>
      </c>
      <c r="F3603">
        <v>145.31</v>
      </c>
      <c r="G3603" s="2">
        <v>-17.716670000000001</v>
      </c>
      <c r="H3603" s="2">
        <v>145.51667</v>
      </c>
      <c r="I3603">
        <v>850</v>
      </c>
      <c r="J3603" t="s">
        <v>40</v>
      </c>
      <c r="K3603" s="1">
        <v>32336</v>
      </c>
      <c r="L3603" t="s">
        <v>173</v>
      </c>
      <c r="M3603" t="s">
        <v>51</v>
      </c>
      <c r="N3603" t="s">
        <v>14</v>
      </c>
      <c r="O3603" t="s">
        <v>16</v>
      </c>
      <c r="P3603" t="s">
        <v>27</v>
      </c>
      <c r="Q3603">
        <v>3</v>
      </c>
      <c r="R3603">
        <v>15.59</v>
      </c>
      <c r="S3603">
        <f t="shared" si="187"/>
        <v>62700</v>
      </c>
      <c r="T3603">
        <f>28000</f>
        <v>28000</v>
      </c>
      <c r="U3603">
        <f t="shared" si="188"/>
        <v>2.2392857142857143</v>
      </c>
      <c r="V3603">
        <v>348</v>
      </c>
      <c r="W3603">
        <v>301</v>
      </c>
    </row>
    <row r="3604" spans="1:23" hidden="1" x14ac:dyDescent="0.2">
      <c r="A3604">
        <v>66</v>
      </c>
      <c r="B3604" t="s">
        <v>101</v>
      </c>
      <c r="C3604" t="s">
        <v>102</v>
      </c>
      <c r="D3604" s="2" t="s">
        <v>163</v>
      </c>
      <c r="E3604">
        <v>17.43</v>
      </c>
      <c r="F3604">
        <v>145.31</v>
      </c>
      <c r="G3604" s="2">
        <v>-17.716670000000001</v>
      </c>
      <c r="H3604" s="2">
        <v>145.51667</v>
      </c>
      <c r="I3604">
        <v>850</v>
      </c>
      <c r="J3604" t="s">
        <v>40</v>
      </c>
      <c r="K3604" s="1">
        <v>32336</v>
      </c>
      <c r="L3604" t="s">
        <v>173</v>
      </c>
      <c r="M3604" t="s">
        <v>51</v>
      </c>
      <c r="N3604" t="s">
        <v>14</v>
      </c>
      <c r="O3604" t="s">
        <v>16</v>
      </c>
      <c r="P3604" t="s">
        <v>27</v>
      </c>
      <c r="Q3604">
        <v>4</v>
      </c>
      <c r="R3604">
        <v>16.79</v>
      </c>
      <c r="S3604">
        <f t="shared" si="187"/>
        <v>62700</v>
      </c>
      <c r="T3604">
        <f>28000</f>
        <v>28000</v>
      </c>
      <c r="U3604">
        <f t="shared" si="188"/>
        <v>2.2392857142857143</v>
      </c>
      <c r="V3604">
        <v>348</v>
      </c>
      <c r="W3604">
        <v>301</v>
      </c>
    </row>
    <row r="3605" spans="1:23" hidden="1" x14ac:dyDescent="0.2">
      <c r="A3605">
        <v>66</v>
      </c>
      <c r="B3605" t="s">
        <v>101</v>
      </c>
      <c r="C3605" t="s">
        <v>102</v>
      </c>
      <c r="D3605" s="2" t="s">
        <v>163</v>
      </c>
      <c r="E3605">
        <v>17.43</v>
      </c>
      <c r="F3605">
        <v>145.31</v>
      </c>
      <c r="G3605" s="2">
        <v>-17.716670000000001</v>
      </c>
      <c r="H3605" s="2">
        <v>145.51667</v>
      </c>
      <c r="I3605">
        <v>850</v>
      </c>
      <c r="J3605" t="s">
        <v>40</v>
      </c>
      <c r="K3605" s="1">
        <v>32336</v>
      </c>
      <c r="L3605" t="s">
        <v>173</v>
      </c>
      <c r="M3605" t="s">
        <v>51</v>
      </c>
      <c r="N3605" t="s">
        <v>14</v>
      </c>
      <c r="O3605" t="s">
        <v>16</v>
      </c>
      <c r="P3605" t="s">
        <v>27</v>
      </c>
      <c r="Q3605">
        <v>5</v>
      </c>
      <c r="R3605">
        <v>19.91</v>
      </c>
      <c r="S3605">
        <f t="shared" si="187"/>
        <v>62700</v>
      </c>
      <c r="T3605">
        <f>28000</f>
        <v>28000</v>
      </c>
      <c r="U3605">
        <f t="shared" si="188"/>
        <v>2.2392857142857143</v>
      </c>
      <c r="V3605">
        <v>348</v>
      </c>
      <c r="W3605">
        <v>301</v>
      </c>
    </row>
    <row r="3606" spans="1:23" hidden="1" x14ac:dyDescent="0.2">
      <c r="A3606">
        <v>66</v>
      </c>
      <c r="B3606" t="s">
        <v>101</v>
      </c>
      <c r="C3606" t="s">
        <v>102</v>
      </c>
      <c r="D3606" s="2" t="s">
        <v>163</v>
      </c>
      <c r="E3606">
        <v>17.43</v>
      </c>
      <c r="F3606">
        <v>145.31</v>
      </c>
      <c r="G3606" s="2">
        <v>-17.716670000000001</v>
      </c>
      <c r="H3606" s="2">
        <v>145.51667</v>
      </c>
      <c r="I3606">
        <v>850</v>
      </c>
      <c r="J3606" t="s">
        <v>40</v>
      </c>
      <c r="K3606" s="1">
        <v>32336</v>
      </c>
      <c r="L3606" t="s">
        <v>173</v>
      </c>
      <c r="M3606" t="s">
        <v>51</v>
      </c>
      <c r="N3606" t="s">
        <v>14</v>
      </c>
      <c r="O3606" t="s">
        <v>16</v>
      </c>
      <c r="P3606" t="s">
        <v>27</v>
      </c>
      <c r="Q3606">
        <v>6</v>
      </c>
      <c r="R3606">
        <v>13.32</v>
      </c>
      <c r="S3606">
        <f t="shared" si="187"/>
        <v>62700</v>
      </c>
      <c r="T3606">
        <f>28000</f>
        <v>28000</v>
      </c>
      <c r="U3606">
        <f t="shared" si="188"/>
        <v>2.2392857142857143</v>
      </c>
      <c r="V3606">
        <v>348</v>
      </c>
      <c r="W3606">
        <v>301</v>
      </c>
    </row>
    <row r="3607" spans="1:23" hidden="1" x14ac:dyDescent="0.2">
      <c r="A3607">
        <v>66</v>
      </c>
      <c r="B3607" t="s">
        <v>101</v>
      </c>
      <c r="C3607" t="s">
        <v>102</v>
      </c>
      <c r="D3607" s="2" t="s">
        <v>163</v>
      </c>
      <c r="E3607">
        <v>17.43</v>
      </c>
      <c r="F3607">
        <v>145.31</v>
      </c>
      <c r="G3607" s="2">
        <v>-17.716670000000001</v>
      </c>
      <c r="H3607" s="2">
        <v>145.51667</v>
      </c>
      <c r="I3607">
        <v>850</v>
      </c>
      <c r="J3607" t="s">
        <v>40</v>
      </c>
      <c r="K3607" s="1">
        <v>32336</v>
      </c>
      <c r="L3607" t="s">
        <v>173</v>
      </c>
      <c r="M3607" t="s">
        <v>51</v>
      </c>
      <c r="N3607" t="s">
        <v>14</v>
      </c>
      <c r="O3607" t="s">
        <v>18</v>
      </c>
      <c r="P3607" t="s">
        <v>27</v>
      </c>
      <c r="Q3607">
        <v>1</v>
      </c>
      <c r="R3607">
        <v>4.7300000000000004</v>
      </c>
      <c r="S3607">
        <f t="shared" si="187"/>
        <v>62700</v>
      </c>
      <c r="T3607">
        <f>28000</f>
        <v>28000</v>
      </c>
      <c r="U3607">
        <f t="shared" si="188"/>
        <v>2.2392857142857143</v>
      </c>
      <c r="V3607">
        <v>348</v>
      </c>
      <c r="W3607">
        <v>301</v>
      </c>
    </row>
    <row r="3608" spans="1:23" hidden="1" x14ac:dyDescent="0.2">
      <c r="A3608">
        <v>66</v>
      </c>
      <c r="B3608" t="s">
        <v>101</v>
      </c>
      <c r="C3608" t="s">
        <v>102</v>
      </c>
      <c r="D3608" s="2" t="s">
        <v>163</v>
      </c>
      <c r="E3608">
        <v>17.43</v>
      </c>
      <c r="F3608">
        <v>145.31</v>
      </c>
      <c r="G3608" s="2">
        <v>-17.716670000000001</v>
      </c>
      <c r="H3608" s="2">
        <v>145.51667</v>
      </c>
      <c r="I3608">
        <v>850</v>
      </c>
      <c r="J3608" t="s">
        <v>40</v>
      </c>
      <c r="K3608" s="1">
        <v>32336</v>
      </c>
      <c r="L3608" t="s">
        <v>173</v>
      </c>
      <c r="M3608" t="s">
        <v>51</v>
      </c>
      <c r="N3608" t="s">
        <v>14</v>
      </c>
      <c r="O3608" t="s">
        <v>18</v>
      </c>
      <c r="P3608" t="s">
        <v>27</v>
      </c>
      <c r="Q3608">
        <v>2</v>
      </c>
      <c r="R3608">
        <v>2.54</v>
      </c>
      <c r="S3608">
        <f t="shared" si="187"/>
        <v>62700</v>
      </c>
      <c r="T3608">
        <f>28000</f>
        <v>28000</v>
      </c>
      <c r="U3608">
        <f t="shared" si="188"/>
        <v>2.2392857142857143</v>
      </c>
      <c r="V3608">
        <v>348</v>
      </c>
      <c r="W3608">
        <v>301</v>
      </c>
    </row>
    <row r="3609" spans="1:23" hidden="1" x14ac:dyDescent="0.2">
      <c r="A3609">
        <v>66</v>
      </c>
      <c r="B3609" t="s">
        <v>101</v>
      </c>
      <c r="C3609" t="s">
        <v>102</v>
      </c>
      <c r="D3609" s="2" t="s">
        <v>163</v>
      </c>
      <c r="E3609">
        <v>17.43</v>
      </c>
      <c r="F3609">
        <v>145.31</v>
      </c>
      <c r="G3609" s="2">
        <v>-17.716670000000001</v>
      </c>
      <c r="H3609" s="2">
        <v>145.51667</v>
      </c>
      <c r="I3609">
        <v>850</v>
      </c>
      <c r="J3609" t="s">
        <v>40</v>
      </c>
      <c r="K3609" s="1">
        <v>32336</v>
      </c>
      <c r="L3609" t="s">
        <v>173</v>
      </c>
      <c r="M3609" t="s">
        <v>51</v>
      </c>
      <c r="N3609" t="s">
        <v>14</v>
      </c>
      <c r="O3609" t="s">
        <v>18</v>
      </c>
      <c r="P3609" t="s">
        <v>27</v>
      </c>
      <c r="Q3609">
        <v>3</v>
      </c>
      <c r="R3609">
        <v>4.55</v>
      </c>
      <c r="S3609">
        <f t="shared" si="187"/>
        <v>62700</v>
      </c>
      <c r="T3609">
        <f>28000</f>
        <v>28000</v>
      </c>
      <c r="U3609">
        <f t="shared" si="188"/>
        <v>2.2392857142857143</v>
      </c>
      <c r="V3609">
        <v>348</v>
      </c>
      <c r="W3609">
        <v>301</v>
      </c>
    </row>
    <row r="3610" spans="1:23" hidden="1" x14ac:dyDescent="0.2">
      <c r="A3610">
        <v>66</v>
      </c>
      <c r="B3610" t="s">
        <v>101</v>
      </c>
      <c r="C3610" t="s">
        <v>102</v>
      </c>
      <c r="D3610" s="2" t="s">
        <v>163</v>
      </c>
      <c r="E3610">
        <v>17.43</v>
      </c>
      <c r="F3610">
        <v>145.31</v>
      </c>
      <c r="G3610" s="2">
        <v>-17.716670000000001</v>
      </c>
      <c r="H3610" s="2">
        <v>145.51667</v>
      </c>
      <c r="I3610">
        <v>850</v>
      </c>
      <c r="J3610" t="s">
        <v>40</v>
      </c>
      <c r="K3610" s="1">
        <v>32336</v>
      </c>
      <c r="L3610" t="s">
        <v>173</v>
      </c>
      <c r="M3610" t="s">
        <v>51</v>
      </c>
      <c r="N3610" t="s">
        <v>14</v>
      </c>
      <c r="O3610" t="s">
        <v>18</v>
      </c>
      <c r="P3610" t="s">
        <v>27</v>
      </c>
      <c r="Q3610">
        <v>4</v>
      </c>
      <c r="R3610">
        <v>4.3</v>
      </c>
      <c r="S3610">
        <f t="shared" si="187"/>
        <v>62700</v>
      </c>
      <c r="T3610">
        <f>28000</f>
        <v>28000</v>
      </c>
      <c r="U3610">
        <f t="shared" si="188"/>
        <v>2.2392857142857143</v>
      </c>
      <c r="V3610">
        <v>348</v>
      </c>
      <c r="W3610">
        <v>301</v>
      </c>
    </row>
    <row r="3611" spans="1:23" hidden="1" x14ac:dyDescent="0.2">
      <c r="A3611">
        <v>66</v>
      </c>
      <c r="B3611" t="s">
        <v>101</v>
      </c>
      <c r="C3611" t="s">
        <v>102</v>
      </c>
      <c r="D3611" s="2" t="s">
        <v>163</v>
      </c>
      <c r="E3611">
        <v>17.43</v>
      </c>
      <c r="F3611">
        <v>145.31</v>
      </c>
      <c r="G3611" s="2">
        <v>-17.716670000000001</v>
      </c>
      <c r="H3611" s="2">
        <v>145.51667</v>
      </c>
      <c r="I3611">
        <v>850</v>
      </c>
      <c r="J3611" t="s">
        <v>40</v>
      </c>
      <c r="K3611" s="1">
        <v>32336</v>
      </c>
      <c r="L3611" t="s">
        <v>173</v>
      </c>
      <c r="M3611" t="s">
        <v>51</v>
      </c>
      <c r="N3611" t="s">
        <v>14</v>
      </c>
      <c r="O3611" t="s">
        <v>18</v>
      </c>
      <c r="P3611" t="s">
        <v>27</v>
      </c>
      <c r="Q3611">
        <v>5</v>
      </c>
      <c r="R3611">
        <v>5.34</v>
      </c>
      <c r="S3611">
        <f t="shared" si="187"/>
        <v>62700</v>
      </c>
      <c r="T3611">
        <f>28000</f>
        <v>28000</v>
      </c>
      <c r="U3611">
        <f t="shared" si="188"/>
        <v>2.2392857142857143</v>
      </c>
      <c r="V3611">
        <v>348</v>
      </c>
      <c r="W3611">
        <v>301</v>
      </c>
    </row>
    <row r="3612" spans="1:23" hidden="1" x14ac:dyDescent="0.2">
      <c r="A3612">
        <v>66</v>
      </c>
      <c r="B3612" t="s">
        <v>101</v>
      </c>
      <c r="C3612" t="s">
        <v>102</v>
      </c>
      <c r="D3612" s="2" t="s">
        <v>163</v>
      </c>
      <c r="E3612">
        <v>17.43</v>
      </c>
      <c r="F3612">
        <v>145.31</v>
      </c>
      <c r="G3612" s="2">
        <v>-17.716670000000001</v>
      </c>
      <c r="H3612" s="2">
        <v>145.51667</v>
      </c>
      <c r="I3612">
        <v>850</v>
      </c>
      <c r="J3612" t="s">
        <v>40</v>
      </c>
      <c r="K3612" s="1">
        <v>32336</v>
      </c>
      <c r="L3612" t="s">
        <v>173</v>
      </c>
      <c r="M3612" t="s">
        <v>51</v>
      </c>
      <c r="N3612" t="s">
        <v>14</v>
      </c>
      <c r="O3612" t="s">
        <v>18</v>
      </c>
      <c r="P3612" t="s">
        <v>27</v>
      </c>
      <c r="Q3612">
        <v>6</v>
      </c>
      <c r="R3612">
        <v>3.3</v>
      </c>
      <c r="S3612">
        <f t="shared" si="187"/>
        <v>62700</v>
      </c>
      <c r="T3612">
        <f>28000</f>
        <v>28000</v>
      </c>
      <c r="U3612">
        <f t="shared" si="188"/>
        <v>2.2392857142857143</v>
      </c>
      <c r="V3612">
        <v>348</v>
      </c>
      <c r="W3612">
        <v>301</v>
      </c>
    </row>
    <row r="3613" spans="1:23" hidden="1" x14ac:dyDescent="0.2">
      <c r="A3613">
        <v>66</v>
      </c>
      <c r="B3613" t="s">
        <v>101</v>
      </c>
      <c r="C3613" t="s">
        <v>102</v>
      </c>
      <c r="D3613" s="2" t="s">
        <v>163</v>
      </c>
      <c r="E3613">
        <v>17.43</v>
      </c>
      <c r="F3613">
        <v>145.31</v>
      </c>
      <c r="G3613" s="2">
        <v>-17.716670000000001</v>
      </c>
      <c r="H3613" s="2">
        <v>145.51667</v>
      </c>
      <c r="I3613">
        <v>850</v>
      </c>
      <c r="J3613" t="s">
        <v>40</v>
      </c>
      <c r="K3613" s="1">
        <v>32336</v>
      </c>
      <c r="L3613" t="s">
        <v>173</v>
      </c>
      <c r="M3613" t="s">
        <v>51</v>
      </c>
      <c r="N3613" t="s">
        <v>14</v>
      </c>
      <c r="O3613" t="s">
        <v>19</v>
      </c>
      <c r="P3613" t="s">
        <v>27</v>
      </c>
      <c r="Q3613">
        <v>1</v>
      </c>
      <c r="R3613">
        <v>7.74</v>
      </c>
      <c r="S3613">
        <f t="shared" si="187"/>
        <v>62700</v>
      </c>
      <c r="T3613">
        <f>28000</f>
        <v>28000</v>
      </c>
      <c r="U3613">
        <f t="shared" si="188"/>
        <v>2.2392857142857143</v>
      </c>
      <c r="V3613">
        <v>348</v>
      </c>
      <c r="W3613">
        <v>301</v>
      </c>
    </row>
    <row r="3614" spans="1:23" hidden="1" x14ac:dyDescent="0.2">
      <c r="A3614">
        <v>66</v>
      </c>
      <c r="B3614" t="s">
        <v>101</v>
      </c>
      <c r="C3614" t="s">
        <v>102</v>
      </c>
      <c r="D3614" s="2" t="s">
        <v>163</v>
      </c>
      <c r="E3614">
        <v>17.43</v>
      </c>
      <c r="F3614">
        <v>145.31</v>
      </c>
      <c r="G3614" s="2">
        <v>-17.716670000000001</v>
      </c>
      <c r="H3614" s="2">
        <v>145.51667</v>
      </c>
      <c r="I3614">
        <v>850</v>
      </c>
      <c r="J3614" t="s">
        <v>40</v>
      </c>
      <c r="K3614" s="1">
        <v>32336</v>
      </c>
      <c r="L3614" t="s">
        <v>173</v>
      </c>
      <c r="M3614" t="s">
        <v>51</v>
      </c>
      <c r="N3614" t="s">
        <v>14</v>
      </c>
      <c r="O3614" t="s">
        <v>19</v>
      </c>
      <c r="P3614" t="s">
        <v>27</v>
      </c>
      <c r="Q3614">
        <v>2</v>
      </c>
      <c r="R3614">
        <v>5.81</v>
      </c>
      <c r="S3614">
        <f t="shared" si="187"/>
        <v>62700</v>
      </c>
      <c r="T3614">
        <f>28000</f>
        <v>28000</v>
      </c>
      <c r="U3614">
        <f t="shared" si="188"/>
        <v>2.2392857142857143</v>
      </c>
      <c r="V3614">
        <v>348</v>
      </c>
      <c r="W3614">
        <v>301</v>
      </c>
    </row>
    <row r="3615" spans="1:23" hidden="1" x14ac:dyDescent="0.2">
      <c r="A3615">
        <v>66</v>
      </c>
      <c r="B3615" t="s">
        <v>101</v>
      </c>
      <c r="C3615" t="s">
        <v>102</v>
      </c>
      <c r="D3615" s="2" t="s">
        <v>163</v>
      </c>
      <c r="E3615">
        <v>17.43</v>
      </c>
      <c r="F3615">
        <v>145.31</v>
      </c>
      <c r="G3615" s="2">
        <v>-17.716670000000001</v>
      </c>
      <c r="H3615" s="2">
        <v>145.51667</v>
      </c>
      <c r="I3615">
        <v>850</v>
      </c>
      <c r="J3615" t="s">
        <v>40</v>
      </c>
      <c r="K3615" s="1">
        <v>32336</v>
      </c>
      <c r="L3615" t="s">
        <v>173</v>
      </c>
      <c r="M3615" t="s">
        <v>51</v>
      </c>
      <c r="N3615" t="s">
        <v>14</v>
      </c>
      <c r="O3615" t="s">
        <v>19</v>
      </c>
      <c r="P3615" t="s">
        <v>27</v>
      </c>
      <c r="Q3615">
        <v>3</v>
      </c>
      <c r="R3615">
        <v>10.210000000000001</v>
      </c>
      <c r="S3615">
        <f t="shared" si="187"/>
        <v>62700</v>
      </c>
      <c r="T3615">
        <f>28000</f>
        <v>28000</v>
      </c>
      <c r="U3615">
        <f t="shared" si="188"/>
        <v>2.2392857142857143</v>
      </c>
      <c r="V3615">
        <v>348</v>
      </c>
      <c r="W3615">
        <v>301</v>
      </c>
    </row>
    <row r="3616" spans="1:23" hidden="1" x14ac:dyDescent="0.2">
      <c r="A3616">
        <v>66</v>
      </c>
      <c r="B3616" t="s">
        <v>101</v>
      </c>
      <c r="C3616" t="s">
        <v>102</v>
      </c>
      <c r="D3616" s="2" t="s">
        <v>163</v>
      </c>
      <c r="E3616">
        <v>17.43</v>
      </c>
      <c r="F3616">
        <v>145.31</v>
      </c>
      <c r="G3616" s="2">
        <v>-17.716670000000001</v>
      </c>
      <c r="H3616" s="2">
        <v>145.51667</v>
      </c>
      <c r="I3616">
        <v>850</v>
      </c>
      <c r="J3616" t="s">
        <v>40</v>
      </c>
      <c r="K3616" s="1">
        <v>32336</v>
      </c>
      <c r="L3616" t="s">
        <v>173</v>
      </c>
      <c r="M3616" t="s">
        <v>51</v>
      </c>
      <c r="N3616" t="s">
        <v>14</v>
      </c>
      <c r="O3616" t="s">
        <v>19</v>
      </c>
      <c r="P3616" t="s">
        <v>27</v>
      </c>
      <c r="Q3616">
        <v>4</v>
      </c>
      <c r="R3616">
        <v>8.7100000000000009</v>
      </c>
      <c r="S3616">
        <f t="shared" si="187"/>
        <v>62700</v>
      </c>
      <c r="T3616">
        <f>28000</f>
        <v>28000</v>
      </c>
      <c r="U3616">
        <f t="shared" si="188"/>
        <v>2.2392857142857143</v>
      </c>
      <c r="V3616">
        <v>348</v>
      </c>
      <c r="W3616">
        <v>301</v>
      </c>
    </row>
    <row r="3617" spans="1:23" hidden="1" x14ac:dyDescent="0.2">
      <c r="A3617">
        <v>66</v>
      </c>
      <c r="B3617" t="s">
        <v>101</v>
      </c>
      <c r="C3617" t="s">
        <v>102</v>
      </c>
      <c r="D3617" s="2" t="s">
        <v>163</v>
      </c>
      <c r="E3617">
        <v>17.43</v>
      </c>
      <c r="F3617">
        <v>145.31</v>
      </c>
      <c r="G3617" s="2">
        <v>-17.716670000000001</v>
      </c>
      <c r="H3617" s="2">
        <v>145.51667</v>
      </c>
      <c r="I3617">
        <v>850</v>
      </c>
      <c r="J3617" t="s">
        <v>40</v>
      </c>
      <c r="K3617" s="1">
        <v>32336</v>
      </c>
      <c r="L3617" t="s">
        <v>173</v>
      </c>
      <c r="M3617" t="s">
        <v>51</v>
      </c>
      <c r="N3617" t="s">
        <v>14</v>
      </c>
      <c r="O3617" t="s">
        <v>19</v>
      </c>
      <c r="P3617" t="s">
        <v>27</v>
      </c>
      <c r="Q3617">
        <v>5</v>
      </c>
      <c r="R3617">
        <v>7.12</v>
      </c>
      <c r="S3617">
        <f t="shared" si="187"/>
        <v>62700</v>
      </c>
      <c r="T3617">
        <f>28000</f>
        <v>28000</v>
      </c>
      <c r="U3617">
        <f t="shared" si="188"/>
        <v>2.2392857142857143</v>
      </c>
      <c r="V3617">
        <v>348</v>
      </c>
      <c r="W3617">
        <v>301</v>
      </c>
    </row>
    <row r="3618" spans="1:23" hidden="1" x14ac:dyDescent="0.2">
      <c r="A3618">
        <v>66</v>
      </c>
      <c r="B3618" t="s">
        <v>101</v>
      </c>
      <c r="C3618" t="s">
        <v>102</v>
      </c>
      <c r="D3618" s="2" t="s">
        <v>163</v>
      </c>
      <c r="E3618">
        <v>17.43</v>
      </c>
      <c r="F3618">
        <v>145.31</v>
      </c>
      <c r="G3618" s="2">
        <v>-17.716670000000001</v>
      </c>
      <c r="H3618" s="2">
        <v>145.51667</v>
      </c>
      <c r="I3618">
        <v>850</v>
      </c>
      <c r="J3618" t="s">
        <v>40</v>
      </c>
      <c r="K3618" s="1">
        <v>32336</v>
      </c>
      <c r="L3618" t="s">
        <v>173</v>
      </c>
      <c r="M3618" t="s">
        <v>51</v>
      </c>
      <c r="N3618" t="s">
        <v>14</v>
      </c>
      <c r="O3618" t="s">
        <v>19</v>
      </c>
      <c r="P3618" t="s">
        <v>27</v>
      </c>
      <c r="Q3618">
        <v>6</v>
      </c>
      <c r="R3618">
        <v>9.2100000000000009</v>
      </c>
      <c r="S3618">
        <f t="shared" si="187"/>
        <v>62700</v>
      </c>
      <c r="T3618">
        <f>28000</f>
        <v>28000</v>
      </c>
      <c r="U3618">
        <f t="shared" si="188"/>
        <v>2.2392857142857143</v>
      </c>
      <c r="V3618">
        <v>348</v>
      </c>
      <c r="W3618">
        <v>301</v>
      </c>
    </row>
    <row r="3619" spans="1:23" hidden="1" x14ac:dyDescent="0.2">
      <c r="A3619">
        <v>66</v>
      </c>
      <c r="B3619" t="s">
        <v>101</v>
      </c>
      <c r="C3619" t="s">
        <v>102</v>
      </c>
      <c r="D3619" s="2" t="s">
        <v>163</v>
      </c>
      <c r="E3619">
        <v>17.43</v>
      </c>
      <c r="F3619">
        <v>145.31</v>
      </c>
      <c r="G3619" s="2">
        <v>-17.716670000000001</v>
      </c>
      <c r="H3619" s="2">
        <v>145.51667</v>
      </c>
      <c r="I3619">
        <v>850</v>
      </c>
      <c r="J3619" t="s">
        <v>40</v>
      </c>
      <c r="K3619" s="1">
        <v>32336</v>
      </c>
      <c r="L3619" t="s">
        <v>173</v>
      </c>
      <c r="M3619" t="s">
        <v>51</v>
      </c>
      <c r="N3619" t="s">
        <v>24</v>
      </c>
      <c r="O3619" t="s">
        <v>15</v>
      </c>
      <c r="P3619" t="s">
        <v>26</v>
      </c>
      <c r="Q3619">
        <v>1</v>
      </c>
      <c r="R3619">
        <v>27.27</v>
      </c>
      <c r="S3619">
        <f t="shared" si="187"/>
        <v>62700</v>
      </c>
      <c r="T3619">
        <f>28000</f>
        <v>28000</v>
      </c>
      <c r="U3619">
        <f t="shared" si="188"/>
        <v>2.2392857142857143</v>
      </c>
      <c r="V3619">
        <v>348</v>
      </c>
      <c r="W3619">
        <v>301</v>
      </c>
    </row>
    <row r="3620" spans="1:23" hidden="1" x14ac:dyDescent="0.2">
      <c r="A3620">
        <v>66</v>
      </c>
      <c r="B3620" t="s">
        <v>101</v>
      </c>
      <c r="C3620" t="s">
        <v>102</v>
      </c>
      <c r="D3620" s="2" t="s">
        <v>163</v>
      </c>
      <c r="E3620">
        <v>17.43</v>
      </c>
      <c r="F3620">
        <v>145.31</v>
      </c>
      <c r="G3620" s="2">
        <v>-17.716670000000001</v>
      </c>
      <c r="H3620" s="2">
        <v>145.51667</v>
      </c>
      <c r="I3620">
        <v>850</v>
      </c>
      <c r="J3620" t="s">
        <v>40</v>
      </c>
      <c r="K3620" s="1">
        <v>32336</v>
      </c>
      <c r="L3620" t="s">
        <v>173</v>
      </c>
      <c r="M3620" t="s">
        <v>51</v>
      </c>
      <c r="N3620" t="s">
        <v>24</v>
      </c>
      <c r="O3620" t="s">
        <v>15</v>
      </c>
      <c r="P3620" t="s">
        <v>26</v>
      </c>
      <c r="Q3620">
        <v>2</v>
      </c>
      <c r="R3620">
        <v>35.42</v>
      </c>
      <c r="S3620">
        <f t="shared" si="187"/>
        <v>62700</v>
      </c>
      <c r="T3620">
        <f>28000</f>
        <v>28000</v>
      </c>
      <c r="U3620">
        <f t="shared" si="188"/>
        <v>2.2392857142857143</v>
      </c>
      <c r="V3620">
        <v>348</v>
      </c>
      <c r="W3620">
        <v>301</v>
      </c>
    </row>
    <row r="3621" spans="1:23" hidden="1" x14ac:dyDescent="0.2">
      <c r="A3621">
        <v>66</v>
      </c>
      <c r="B3621" t="s">
        <v>101</v>
      </c>
      <c r="C3621" t="s">
        <v>102</v>
      </c>
      <c r="D3621" s="2" t="s">
        <v>163</v>
      </c>
      <c r="E3621">
        <v>17.43</v>
      </c>
      <c r="F3621">
        <v>145.31</v>
      </c>
      <c r="G3621" s="2">
        <v>-17.716670000000001</v>
      </c>
      <c r="H3621" s="2">
        <v>145.51667</v>
      </c>
      <c r="I3621">
        <v>850</v>
      </c>
      <c r="J3621" t="s">
        <v>40</v>
      </c>
      <c r="K3621" s="1">
        <v>32336</v>
      </c>
      <c r="L3621" t="s">
        <v>173</v>
      </c>
      <c r="M3621" t="s">
        <v>51</v>
      </c>
      <c r="N3621" t="s">
        <v>24</v>
      </c>
      <c r="O3621" t="s">
        <v>15</v>
      </c>
      <c r="P3621" t="s">
        <v>26</v>
      </c>
      <c r="Q3621">
        <v>3</v>
      </c>
      <c r="R3621">
        <v>29.88</v>
      </c>
      <c r="S3621">
        <f t="shared" si="187"/>
        <v>62700</v>
      </c>
      <c r="T3621">
        <f>28000</f>
        <v>28000</v>
      </c>
      <c r="U3621">
        <f t="shared" si="188"/>
        <v>2.2392857142857143</v>
      </c>
      <c r="V3621">
        <v>348</v>
      </c>
      <c r="W3621">
        <v>301</v>
      </c>
    </row>
    <row r="3622" spans="1:23" hidden="1" x14ac:dyDescent="0.2">
      <c r="A3622">
        <v>66</v>
      </c>
      <c r="B3622" t="s">
        <v>101</v>
      </c>
      <c r="C3622" t="s">
        <v>102</v>
      </c>
      <c r="D3622" s="2" t="s">
        <v>163</v>
      </c>
      <c r="E3622">
        <v>17.43</v>
      </c>
      <c r="F3622">
        <v>145.31</v>
      </c>
      <c r="G3622" s="2">
        <v>-17.716670000000001</v>
      </c>
      <c r="H3622" s="2">
        <v>145.51667</v>
      </c>
      <c r="I3622">
        <v>850</v>
      </c>
      <c r="J3622" t="s">
        <v>40</v>
      </c>
      <c r="K3622" s="1">
        <v>32336</v>
      </c>
      <c r="L3622" t="s">
        <v>173</v>
      </c>
      <c r="M3622" t="s">
        <v>51</v>
      </c>
      <c r="N3622" t="s">
        <v>24</v>
      </c>
      <c r="O3622" t="s">
        <v>15</v>
      </c>
      <c r="P3622" t="s">
        <v>26</v>
      </c>
      <c r="Q3622">
        <v>4</v>
      </c>
      <c r="R3622">
        <v>35.31</v>
      </c>
      <c r="S3622">
        <f t="shared" si="187"/>
        <v>62700</v>
      </c>
      <c r="T3622">
        <f>28000</f>
        <v>28000</v>
      </c>
      <c r="U3622">
        <f t="shared" si="188"/>
        <v>2.2392857142857143</v>
      </c>
      <c r="V3622">
        <v>348</v>
      </c>
      <c r="W3622">
        <v>301</v>
      </c>
    </row>
    <row r="3623" spans="1:23" hidden="1" x14ac:dyDescent="0.2">
      <c r="A3623">
        <v>66</v>
      </c>
      <c r="B3623" t="s">
        <v>101</v>
      </c>
      <c r="C3623" t="s">
        <v>102</v>
      </c>
      <c r="D3623" s="2" t="s">
        <v>163</v>
      </c>
      <c r="E3623">
        <v>17.43</v>
      </c>
      <c r="F3623">
        <v>145.31</v>
      </c>
      <c r="G3623" s="2">
        <v>-17.716670000000001</v>
      </c>
      <c r="H3623" s="2">
        <v>145.51667</v>
      </c>
      <c r="I3623">
        <v>850</v>
      </c>
      <c r="J3623" t="s">
        <v>40</v>
      </c>
      <c r="K3623" s="1">
        <v>32336</v>
      </c>
      <c r="L3623" t="s">
        <v>173</v>
      </c>
      <c r="M3623" t="s">
        <v>51</v>
      </c>
      <c r="N3623" t="s">
        <v>24</v>
      </c>
      <c r="O3623" t="s">
        <v>15</v>
      </c>
      <c r="P3623" t="s">
        <v>26</v>
      </c>
      <c r="Q3623">
        <v>5</v>
      </c>
      <c r="R3623">
        <v>33.69</v>
      </c>
      <c r="S3623">
        <f t="shared" si="187"/>
        <v>62700</v>
      </c>
      <c r="T3623">
        <f>28000</f>
        <v>28000</v>
      </c>
      <c r="U3623">
        <f t="shared" si="188"/>
        <v>2.2392857142857143</v>
      </c>
      <c r="V3623">
        <v>348</v>
      </c>
      <c r="W3623">
        <v>301</v>
      </c>
    </row>
    <row r="3624" spans="1:23" hidden="1" x14ac:dyDescent="0.2">
      <c r="A3624">
        <v>66</v>
      </c>
      <c r="B3624" t="s">
        <v>101</v>
      </c>
      <c r="C3624" t="s">
        <v>102</v>
      </c>
      <c r="D3624" s="2" t="s">
        <v>163</v>
      </c>
      <c r="E3624">
        <v>17.43</v>
      </c>
      <c r="F3624">
        <v>145.31</v>
      </c>
      <c r="G3624" s="2">
        <v>-17.716670000000001</v>
      </c>
      <c r="H3624" s="2">
        <v>145.51667</v>
      </c>
      <c r="I3624">
        <v>850</v>
      </c>
      <c r="J3624" t="s">
        <v>40</v>
      </c>
      <c r="K3624" s="1">
        <v>32336</v>
      </c>
      <c r="L3624" t="s">
        <v>173</v>
      </c>
      <c r="M3624" t="s">
        <v>51</v>
      </c>
      <c r="N3624" t="s">
        <v>24</v>
      </c>
      <c r="O3624" t="s">
        <v>15</v>
      </c>
      <c r="P3624" t="s">
        <v>26</v>
      </c>
      <c r="Q3624">
        <v>6</v>
      </c>
      <c r="R3624">
        <v>36.840000000000003</v>
      </c>
      <c r="S3624">
        <f t="shared" si="187"/>
        <v>62700</v>
      </c>
      <c r="T3624">
        <f>28000</f>
        <v>28000</v>
      </c>
      <c r="U3624">
        <f t="shared" si="188"/>
        <v>2.2392857142857143</v>
      </c>
      <c r="V3624">
        <v>348</v>
      </c>
      <c r="W3624">
        <v>301</v>
      </c>
    </row>
    <row r="3625" spans="1:23" hidden="1" x14ac:dyDescent="0.2">
      <c r="A3625">
        <v>66</v>
      </c>
      <c r="B3625" t="s">
        <v>101</v>
      </c>
      <c r="C3625" t="s">
        <v>102</v>
      </c>
      <c r="D3625" s="2" t="s">
        <v>163</v>
      </c>
      <c r="E3625">
        <v>17.43</v>
      </c>
      <c r="F3625">
        <v>145.31</v>
      </c>
      <c r="G3625" s="2">
        <v>-17.716670000000001</v>
      </c>
      <c r="H3625" s="2">
        <v>145.51667</v>
      </c>
      <c r="I3625">
        <v>850</v>
      </c>
      <c r="J3625" t="s">
        <v>40</v>
      </c>
      <c r="K3625" s="1">
        <v>32336</v>
      </c>
      <c r="L3625" t="s">
        <v>173</v>
      </c>
      <c r="M3625" t="s">
        <v>51</v>
      </c>
      <c r="N3625" t="s">
        <v>24</v>
      </c>
      <c r="O3625" t="s">
        <v>15</v>
      </c>
      <c r="P3625" t="s">
        <v>26</v>
      </c>
      <c r="Q3625">
        <v>7</v>
      </c>
      <c r="R3625">
        <v>35.51</v>
      </c>
      <c r="S3625">
        <f t="shared" si="187"/>
        <v>62700</v>
      </c>
      <c r="T3625">
        <f>28000</f>
        <v>28000</v>
      </c>
      <c r="U3625">
        <f t="shared" si="188"/>
        <v>2.2392857142857143</v>
      </c>
      <c r="V3625">
        <v>348</v>
      </c>
      <c r="W3625">
        <v>301</v>
      </c>
    </row>
    <row r="3626" spans="1:23" hidden="1" x14ac:dyDescent="0.2">
      <c r="A3626">
        <v>66</v>
      </c>
      <c r="B3626" t="s">
        <v>101</v>
      </c>
      <c r="C3626" t="s">
        <v>102</v>
      </c>
      <c r="D3626" s="2" t="s">
        <v>163</v>
      </c>
      <c r="E3626">
        <v>17.43</v>
      </c>
      <c r="F3626">
        <v>145.31</v>
      </c>
      <c r="G3626" s="2">
        <v>-17.716670000000001</v>
      </c>
      <c r="H3626" s="2">
        <v>145.51667</v>
      </c>
      <c r="I3626">
        <v>850</v>
      </c>
      <c r="J3626" t="s">
        <v>40</v>
      </c>
      <c r="K3626" s="1">
        <v>32336</v>
      </c>
      <c r="L3626" t="s">
        <v>173</v>
      </c>
      <c r="M3626" t="s">
        <v>51</v>
      </c>
      <c r="N3626" t="s">
        <v>24</v>
      </c>
      <c r="O3626" t="s">
        <v>15</v>
      </c>
      <c r="P3626" t="s">
        <v>26</v>
      </c>
      <c r="Q3626">
        <v>8</v>
      </c>
      <c r="R3626">
        <v>34.119999999999997</v>
      </c>
      <c r="S3626">
        <f t="shared" si="187"/>
        <v>62700</v>
      </c>
      <c r="T3626">
        <f>28000</f>
        <v>28000</v>
      </c>
      <c r="U3626">
        <f t="shared" si="188"/>
        <v>2.2392857142857143</v>
      </c>
      <c r="V3626">
        <v>348</v>
      </c>
      <c r="W3626">
        <v>301</v>
      </c>
    </row>
    <row r="3627" spans="1:23" hidden="1" x14ac:dyDescent="0.2">
      <c r="A3627">
        <v>66</v>
      </c>
      <c r="B3627" t="s">
        <v>101</v>
      </c>
      <c r="C3627" t="s">
        <v>102</v>
      </c>
      <c r="D3627" s="2" t="s">
        <v>163</v>
      </c>
      <c r="E3627">
        <v>17.43</v>
      </c>
      <c r="F3627">
        <v>145.31</v>
      </c>
      <c r="G3627" s="2">
        <v>-17.716670000000001</v>
      </c>
      <c r="H3627" s="2">
        <v>145.51667</v>
      </c>
      <c r="I3627">
        <v>850</v>
      </c>
      <c r="J3627" t="s">
        <v>40</v>
      </c>
      <c r="K3627" s="1">
        <v>32336</v>
      </c>
      <c r="L3627" t="s">
        <v>173</v>
      </c>
      <c r="M3627" t="s">
        <v>51</v>
      </c>
      <c r="N3627" t="s">
        <v>24</v>
      </c>
      <c r="O3627" t="s">
        <v>15</v>
      </c>
      <c r="P3627" t="s">
        <v>26</v>
      </c>
      <c r="Q3627">
        <v>9</v>
      </c>
      <c r="R3627">
        <v>33.6</v>
      </c>
      <c r="S3627">
        <f t="shared" si="187"/>
        <v>62700</v>
      </c>
      <c r="T3627">
        <f>28000</f>
        <v>28000</v>
      </c>
      <c r="U3627">
        <f t="shared" si="188"/>
        <v>2.2392857142857143</v>
      </c>
      <c r="V3627">
        <v>348</v>
      </c>
      <c r="W3627">
        <v>301</v>
      </c>
    </row>
    <row r="3628" spans="1:23" hidden="1" x14ac:dyDescent="0.2">
      <c r="A3628">
        <v>66</v>
      </c>
      <c r="B3628" t="s">
        <v>101</v>
      </c>
      <c r="C3628" t="s">
        <v>102</v>
      </c>
      <c r="D3628" s="2" t="s">
        <v>163</v>
      </c>
      <c r="E3628">
        <v>17.43</v>
      </c>
      <c r="F3628">
        <v>145.31</v>
      </c>
      <c r="G3628" s="2">
        <v>-17.716670000000001</v>
      </c>
      <c r="H3628" s="2">
        <v>145.51667</v>
      </c>
      <c r="I3628">
        <v>850</v>
      </c>
      <c r="J3628" t="s">
        <v>40</v>
      </c>
      <c r="K3628" s="1">
        <v>32336</v>
      </c>
      <c r="L3628" t="s">
        <v>173</v>
      </c>
      <c r="M3628" t="s">
        <v>51</v>
      </c>
      <c r="N3628" t="s">
        <v>24</v>
      </c>
      <c r="O3628" t="s">
        <v>15</v>
      </c>
      <c r="P3628" t="s">
        <v>26</v>
      </c>
      <c r="Q3628">
        <v>10</v>
      </c>
      <c r="R3628">
        <v>36.53</v>
      </c>
      <c r="S3628">
        <f t="shared" si="187"/>
        <v>62700</v>
      </c>
      <c r="T3628">
        <f>28000</f>
        <v>28000</v>
      </c>
      <c r="U3628">
        <f t="shared" si="188"/>
        <v>2.2392857142857143</v>
      </c>
      <c r="V3628">
        <v>348</v>
      </c>
      <c r="W3628">
        <v>301</v>
      </c>
    </row>
    <row r="3629" spans="1:23" x14ac:dyDescent="0.2">
      <c r="A3629">
        <v>66</v>
      </c>
      <c r="B3629" t="s">
        <v>101</v>
      </c>
      <c r="C3629" t="s">
        <v>102</v>
      </c>
      <c r="D3629" s="2" t="s">
        <v>163</v>
      </c>
      <c r="E3629">
        <v>17.43</v>
      </c>
      <c r="F3629">
        <v>145.31</v>
      </c>
      <c r="G3629" s="2">
        <v>-17.716670000000001</v>
      </c>
      <c r="H3629" s="2">
        <v>145.51667</v>
      </c>
      <c r="I3629">
        <v>850</v>
      </c>
      <c r="J3629" t="s">
        <v>40</v>
      </c>
      <c r="K3629" s="1">
        <v>32336</v>
      </c>
      <c r="L3629" t="s">
        <v>173</v>
      </c>
      <c r="M3629" t="s">
        <v>51</v>
      </c>
      <c r="N3629" t="s">
        <v>24</v>
      </c>
      <c r="O3629" t="s">
        <v>15</v>
      </c>
      <c r="P3629" t="s">
        <v>27</v>
      </c>
      <c r="Q3629">
        <v>1</v>
      </c>
      <c r="R3629">
        <v>27.73</v>
      </c>
      <c r="S3629">
        <f t="shared" si="187"/>
        <v>62700</v>
      </c>
      <c r="T3629">
        <f>28000</f>
        <v>28000</v>
      </c>
      <c r="U3629">
        <f t="shared" si="188"/>
        <v>2.2392857142857143</v>
      </c>
      <c r="V3629">
        <v>348</v>
      </c>
      <c r="W3629">
        <v>301</v>
      </c>
    </row>
    <row r="3630" spans="1:23" x14ac:dyDescent="0.2">
      <c r="A3630">
        <v>66</v>
      </c>
      <c r="B3630" t="s">
        <v>101</v>
      </c>
      <c r="C3630" t="s">
        <v>102</v>
      </c>
      <c r="D3630" s="2" t="s">
        <v>163</v>
      </c>
      <c r="E3630">
        <v>17.43</v>
      </c>
      <c r="F3630">
        <v>145.31</v>
      </c>
      <c r="G3630" s="2">
        <v>-17.716670000000001</v>
      </c>
      <c r="H3630" s="2">
        <v>145.51667</v>
      </c>
      <c r="I3630">
        <v>850</v>
      </c>
      <c r="J3630" t="s">
        <v>40</v>
      </c>
      <c r="K3630" s="1">
        <v>32336</v>
      </c>
      <c r="L3630" t="s">
        <v>173</v>
      </c>
      <c r="M3630" t="s">
        <v>51</v>
      </c>
      <c r="N3630" t="s">
        <v>24</v>
      </c>
      <c r="O3630" t="s">
        <v>15</v>
      </c>
      <c r="P3630" t="s">
        <v>27</v>
      </c>
      <c r="Q3630">
        <v>2</v>
      </c>
      <c r="R3630">
        <v>31.25</v>
      </c>
      <c r="S3630">
        <f t="shared" si="187"/>
        <v>62700</v>
      </c>
      <c r="T3630">
        <f>28000</f>
        <v>28000</v>
      </c>
      <c r="U3630">
        <f t="shared" si="188"/>
        <v>2.2392857142857143</v>
      </c>
      <c r="V3630">
        <v>348</v>
      </c>
      <c r="W3630">
        <v>301</v>
      </c>
    </row>
    <row r="3631" spans="1:23" x14ac:dyDescent="0.2">
      <c r="A3631">
        <v>66</v>
      </c>
      <c r="B3631" t="s">
        <v>101</v>
      </c>
      <c r="C3631" t="s">
        <v>102</v>
      </c>
      <c r="D3631" s="2" t="s">
        <v>163</v>
      </c>
      <c r="E3631">
        <v>17.43</v>
      </c>
      <c r="F3631">
        <v>145.31</v>
      </c>
      <c r="G3631" s="2">
        <v>-17.716670000000001</v>
      </c>
      <c r="H3631" s="2">
        <v>145.51667</v>
      </c>
      <c r="I3631">
        <v>850</v>
      </c>
      <c r="J3631" t="s">
        <v>40</v>
      </c>
      <c r="K3631" s="1">
        <v>32336</v>
      </c>
      <c r="L3631" t="s">
        <v>173</v>
      </c>
      <c r="M3631" t="s">
        <v>51</v>
      </c>
      <c r="N3631" t="s">
        <v>24</v>
      </c>
      <c r="O3631" t="s">
        <v>15</v>
      </c>
      <c r="P3631" t="s">
        <v>27</v>
      </c>
      <c r="Q3631">
        <v>3</v>
      </c>
      <c r="R3631">
        <v>22.42</v>
      </c>
      <c r="S3631">
        <f t="shared" si="187"/>
        <v>62700</v>
      </c>
      <c r="T3631">
        <f>28000</f>
        <v>28000</v>
      </c>
      <c r="U3631">
        <f t="shared" si="188"/>
        <v>2.2392857142857143</v>
      </c>
      <c r="V3631">
        <v>348</v>
      </c>
      <c r="W3631">
        <v>301</v>
      </c>
    </row>
    <row r="3632" spans="1:23" x14ac:dyDescent="0.2">
      <c r="A3632">
        <v>66</v>
      </c>
      <c r="B3632" t="s">
        <v>101</v>
      </c>
      <c r="C3632" t="s">
        <v>102</v>
      </c>
      <c r="D3632" s="2" t="s">
        <v>163</v>
      </c>
      <c r="E3632">
        <v>17.43</v>
      </c>
      <c r="F3632">
        <v>145.31</v>
      </c>
      <c r="G3632" s="2">
        <v>-17.716670000000001</v>
      </c>
      <c r="H3632" s="2">
        <v>145.51667</v>
      </c>
      <c r="I3632">
        <v>850</v>
      </c>
      <c r="J3632" t="s">
        <v>40</v>
      </c>
      <c r="K3632" s="1">
        <v>32336</v>
      </c>
      <c r="L3632" t="s">
        <v>173</v>
      </c>
      <c r="M3632" t="s">
        <v>51</v>
      </c>
      <c r="N3632" t="s">
        <v>24</v>
      </c>
      <c r="O3632" t="s">
        <v>15</v>
      </c>
      <c r="P3632" t="s">
        <v>27</v>
      </c>
      <c r="Q3632">
        <v>4</v>
      </c>
      <c r="R3632">
        <v>26.84</v>
      </c>
      <c r="S3632">
        <f t="shared" si="187"/>
        <v>62700</v>
      </c>
      <c r="T3632">
        <f>28000</f>
        <v>28000</v>
      </c>
      <c r="U3632">
        <f t="shared" si="188"/>
        <v>2.2392857142857143</v>
      </c>
      <c r="V3632">
        <v>348</v>
      </c>
      <c r="W3632">
        <v>301</v>
      </c>
    </row>
    <row r="3633" spans="1:23" x14ac:dyDescent="0.2">
      <c r="A3633">
        <v>66</v>
      </c>
      <c r="B3633" t="s">
        <v>101</v>
      </c>
      <c r="C3633" t="s">
        <v>102</v>
      </c>
      <c r="D3633" s="2" t="s">
        <v>163</v>
      </c>
      <c r="E3633">
        <v>17.43</v>
      </c>
      <c r="F3633">
        <v>145.31</v>
      </c>
      <c r="G3633" s="2">
        <v>-17.716670000000001</v>
      </c>
      <c r="H3633" s="2">
        <v>145.51667</v>
      </c>
      <c r="I3633">
        <v>850</v>
      </c>
      <c r="J3633" t="s">
        <v>40</v>
      </c>
      <c r="K3633" s="1">
        <v>32336</v>
      </c>
      <c r="L3633" t="s">
        <v>173</v>
      </c>
      <c r="M3633" t="s">
        <v>51</v>
      </c>
      <c r="N3633" t="s">
        <v>24</v>
      </c>
      <c r="O3633" t="s">
        <v>15</v>
      </c>
      <c r="P3633" t="s">
        <v>27</v>
      </c>
      <c r="Q3633">
        <v>5</v>
      </c>
      <c r="R3633">
        <v>28.83</v>
      </c>
      <c r="S3633">
        <f t="shared" si="187"/>
        <v>62700</v>
      </c>
      <c r="T3633">
        <f>28000</f>
        <v>28000</v>
      </c>
      <c r="U3633">
        <f t="shared" si="188"/>
        <v>2.2392857142857143</v>
      </c>
      <c r="V3633">
        <v>348</v>
      </c>
      <c r="W3633">
        <v>301</v>
      </c>
    </row>
    <row r="3634" spans="1:23" x14ac:dyDescent="0.2">
      <c r="A3634">
        <v>66</v>
      </c>
      <c r="B3634" t="s">
        <v>101</v>
      </c>
      <c r="C3634" t="s">
        <v>102</v>
      </c>
      <c r="D3634" s="2" t="s">
        <v>163</v>
      </c>
      <c r="E3634">
        <v>17.43</v>
      </c>
      <c r="F3634">
        <v>145.31</v>
      </c>
      <c r="G3634" s="2">
        <v>-17.716670000000001</v>
      </c>
      <c r="H3634" s="2">
        <v>145.51667</v>
      </c>
      <c r="I3634">
        <v>850</v>
      </c>
      <c r="J3634" t="s">
        <v>40</v>
      </c>
      <c r="K3634" s="1">
        <v>32336</v>
      </c>
      <c r="L3634" t="s">
        <v>173</v>
      </c>
      <c r="M3634" t="s">
        <v>51</v>
      </c>
      <c r="N3634" t="s">
        <v>24</v>
      </c>
      <c r="O3634" t="s">
        <v>15</v>
      </c>
      <c r="P3634" t="s">
        <v>27</v>
      </c>
      <c r="Q3634">
        <v>6</v>
      </c>
      <c r="R3634">
        <v>27.54</v>
      </c>
      <c r="S3634">
        <f t="shared" si="187"/>
        <v>62700</v>
      </c>
      <c r="T3634">
        <f>28000</f>
        <v>28000</v>
      </c>
      <c r="U3634">
        <f t="shared" si="188"/>
        <v>2.2392857142857143</v>
      </c>
      <c r="V3634">
        <v>348</v>
      </c>
      <c r="W3634">
        <v>301</v>
      </c>
    </row>
    <row r="3635" spans="1:23" x14ac:dyDescent="0.2">
      <c r="A3635">
        <v>66</v>
      </c>
      <c r="B3635" t="s">
        <v>101</v>
      </c>
      <c r="C3635" t="s">
        <v>102</v>
      </c>
      <c r="D3635" s="2" t="s">
        <v>163</v>
      </c>
      <c r="E3635">
        <v>17.43</v>
      </c>
      <c r="F3635">
        <v>145.31</v>
      </c>
      <c r="G3635" s="2">
        <v>-17.716670000000001</v>
      </c>
      <c r="H3635" s="2">
        <v>145.51667</v>
      </c>
      <c r="I3635">
        <v>850</v>
      </c>
      <c r="J3635" t="s">
        <v>40</v>
      </c>
      <c r="K3635" s="1">
        <v>32336</v>
      </c>
      <c r="L3635" t="s">
        <v>173</v>
      </c>
      <c r="M3635" t="s">
        <v>51</v>
      </c>
      <c r="N3635" t="s">
        <v>24</v>
      </c>
      <c r="O3635" t="s">
        <v>15</v>
      </c>
      <c r="P3635" t="s">
        <v>27</v>
      </c>
      <c r="Q3635">
        <v>7</v>
      </c>
      <c r="R3635">
        <v>22.57</v>
      </c>
      <c r="S3635">
        <f t="shared" si="187"/>
        <v>62700</v>
      </c>
      <c r="T3635">
        <f>28000</f>
        <v>28000</v>
      </c>
      <c r="U3635">
        <f t="shared" si="188"/>
        <v>2.2392857142857143</v>
      </c>
      <c r="V3635">
        <v>348</v>
      </c>
      <c r="W3635">
        <v>301</v>
      </c>
    </row>
    <row r="3636" spans="1:23" x14ac:dyDescent="0.2">
      <c r="A3636">
        <v>66</v>
      </c>
      <c r="B3636" t="s">
        <v>101</v>
      </c>
      <c r="C3636" t="s">
        <v>102</v>
      </c>
      <c r="D3636" s="2" t="s">
        <v>163</v>
      </c>
      <c r="E3636">
        <v>17.43</v>
      </c>
      <c r="F3636">
        <v>145.31</v>
      </c>
      <c r="G3636" s="2">
        <v>-17.716670000000001</v>
      </c>
      <c r="H3636" s="2">
        <v>145.51667</v>
      </c>
      <c r="I3636">
        <v>850</v>
      </c>
      <c r="J3636" t="s">
        <v>40</v>
      </c>
      <c r="K3636" s="1">
        <v>32336</v>
      </c>
      <c r="L3636" t="s">
        <v>173</v>
      </c>
      <c r="M3636" t="s">
        <v>51</v>
      </c>
      <c r="N3636" t="s">
        <v>24</v>
      </c>
      <c r="O3636" t="s">
        <v>15</v>
      </c>
      <c r="P3636" t="s">
        <v>27</v>
      </c>
      <c r="Q3636">
        <v>8</v>
      </c>
      <c r="R3636">
        <v>26.42</v>
      </c>
      <c r="S3636">
        <f t="shared" si="187"/>
        <v>62700</v>
      </c>
      <c r="T3636">
        <f>28000</f>
        <v>28000</v>
      </c>
      <c r="U3636">
        <f t="shared" si="188"/>
        <v>2.2392857142857143</v>
      </c>
      <c r="V3636">
        <v>348</v>
      </c>
      <c r="W3636">
        <v>301</v>
      </c>
    </row>
    <row r="3637" spans="1:23" x14ac:dyDescent="0.2">
      <c r="A3637">
        <v>66</v>
      </c>
      <c r="B3637" t="s">
        <v>101</v>
      </c>
      <c r="C3637" t="s">
        <v>102</v>
      </c>
      <c r="D3637" s="2" t="s">
        <v>163</v>
      </c>
      <c r="E3637">
        <v>17.43</v>
      </c>
      <c r="F3637">
        <v>145.31</v>
      </c>
      <c r="G3637" s="2">
        <v>-17.716670000000001</v>
      </c>
      <c r="H3637" s="2">
        <v>145.51667</v>
      </c>
      <c r="I3637">
        <v>850</v>
      </c>
      <c r="J3637" t="s">
        <v>40</v>
      </c>
      <c r="K3637" s="1">
        <v>32336</v>
      </c>
      <c r="L3637" t="s">
        <v>173</v>
      </c>
      <c r="M3637" t="s">
        <v>51</v>
      </c>
      <c r="N3637" t="s">
        <v>24</v>
      </c>
      <c r="O3637" t="s">
        <v>15</v>
      </c>
      <c r="P3637" t="s">
        <v>27</v>
      </c>
      <c r="Q3637">
        <v>9</v>
      </c>
      <c r="R3637">
        <v>25.36</v>
      </c>
      <c r="S3637">
        <f t="shared" si="187"/>
        <v>62700</v>
      </c>
      <c r="T3637">
        <f>28000</f>
        <v>28000</v>
      </c>
      <c r="U3637">
        <f t="shared" si="188"/>
        <v>2.2392857142857143</v>
      </c>
      <c r="V3637">
        <v>348</v>
      </c>
      <c r="W3637">
        <v>301</v>
      </c>
    </row>
    <row r="3638" spans="1:23" x14ac:dyDescent="0.2">
      <c r="A3638">
        <v>66</v>
      </c>
      <c r="B3638" t="s">
        <v>101</v>
      </c>
      <c r="C3638" t="s">
        <v>102</v>
      </c>
      <c r="D3638" s="2" t="s">
        <v>163</v>
      </c>
      <c r="E3638">
        <v>17.43</v>
      </c>
      <c r="F3638">
        <v>145.31</v>
      </c>
      <c r="G3638" s="2">
        <v>-17.716670000000001</v>
      </c>
      <c r="H3638" s="2">
        <v>145.51667</v>
      </c>
      <c r="I3638">
        <v>850</v>
      </c>
      <c r="J3638" t="s">
        <v>40</v>
      </c>
      <c r="K3638" s="1">
        <v>32336</v>
      </c>
      <c r="L3638" t="s">
        <v>173</v>
      </c>
      <c r="M3638" t="s">
        <v>51</v>
      </c>
      <c r="N3638" t="s">
        <v>24</v>
      </c>
      <c r="O3638" t="s">
        <v>15</v>
      </c>
      <c r="P3638" t="s">
        <v>27</v>
      </c>
      <c r="Q3638">
        <v>10</v>
      </c>
      <c r="R3638">
        <v>28.97</v>
      </c>
      <c r="S3638">
        <f t="shared" si="187"/>
        <v>62700</v>
      </c>
      <c r="T3638">
        <f>28000</f>
        <v>28000</v>
      </c>
      <c r="U3638">
        <f t="shared" si="188"/>
        <v>2.2392857142857143</v>
      </c>
      <c r="V3638">
        <v>348</v>
      </c>
      <c r="W3638">
        <v>301</v>
      </c>
    </row>
    <row r="3639" spans="1:23" x14ac:dyDescent="0.2">
      <c r="A3639">
        <v>66</v>
      </c>
      <c r="B3639" t="s">
        <v>101</v>
      </c>
      <c r="C3639" t="s">
        <v>102</v>
      </c>
      <c r="D3639" s="2" t="s">
        <v>163</v>
      </c>
      <c r="E3639">
        <v>17.43</v>
      </c>
      <c r="F3639">
        <v>145.31</v>
      </c>
      <c r="G3639" s="2">
        <v>-17.716670000000001</v>
      </c>
      <c r="H3639" s="2">
        <v>145.51667</v>
      </c>
      <c r="I3639">
        <v>850</v>
      </c>
      <c r="J3639" t="s">
        <v>40</v>
      </c>
      <c r="K3639" s="1">
        <v>32336</v>
      </c>
      <c r="L3639" t="s">
        <v>173</v>
      </c>
      <c r="M3639" t="s">
        <v>51</v>
      </c>
      <c r="N3639" t="s">
        <v>24</v>
      </c>
      <c r="O3639" t="s">
        <v>18</v>
      </c>
      <c r="P3639" t="s">
        <v>27</v>
      </c>
      <c r="Q3639">
        <v>1</v>
      </c>
      <c r="R3639">
        <v>11.02</v>
      </c>
      <c r="S3639">
        <f t="shared" si="187"/>
        <v>62700</v>
      </c>
      <c r="T3639">
        <f>28000</f>
        <v>28000</v>
      </c>
      <c r="U3639">
        <f t="shared" si="188"/>
        <v>2.2392857142857143</v>
      </c>
      <c r="V3639">
        <v>348</v>
      </c>
      <c r="W3639">
        <v>301</v>
      </c>
    </row>
    <row r="3640" spans="1:23" x14ac:dyDescent="0.2">
      <c r="A3640">
        <v>66</v>
      </c>
      <c r="B3640" t="s">
        <v>101</v>
      </c>
      <c r="C3640" t="s">
        <v>102</v>
      </c>
      <c r="D3640" s="2" t="s">
        <v>163</v>
      </c>
      <c r="E3640">
        <v>17.43</v>
      </c>
      <c r="F3640">
        <v>145.31</v>
      </c>
      <c r="G3640" s="2">
        <v>-17.716670000000001</v>
      </c>
      <c r="H3640" s="2">
        <v>145.51667</v>
      </c>
      <c r="I3640">
        <v>850</v>
      </c>
      <c r="J3640" t="s">
        <v>40</v>
      </c>
      <c r="K3640" s="1">
        <v>32336</v>
      </c>
      <c r="L3640" t="s">
        <v>173</v>
      </c>
      <c r="M3640" t="s">
        <v>51</v>
      </c>
      <c r="N3640" t="s">
        <v>24</v>
      </c>
      <c r="O3640" t="s">
        <v>18</v>
      </c>
      <c r="P3640" t="s">
        <v>27</v>
      </c>
      <c r="Q3640">
        <v>2</v>
      </c>
      <c r="R3640">
        <v>12.34</v>
      </c>
      <c r="S3640">
        <f t="shared" si="187"/>
        <v>62700</v>
      </c>
      <c r="T3640">
        <f>28000</f>
        <v>28000</v>
      </c>
      <c r="U3640">
        <f t="shared" si="188"/>
        <v>2.2392857142857143</v>
      </c>
      <c r="V3640">
        <v>348</v>
      </c>
      <c r="W3640">
        <v>301</v>
      </c>
    </row>
    <row r="3641" spans="1:23" x14ac:dyDescent="0.2">
      <c r="A3641">
        <v>66</v>
      </c>
      <c r="B3641" t="s">
        <v>101</v>
      </c>
      <c r="C3641" t="s">
        <v>102</v>
      </c>
      <c r="D3641" s="2" t="s">
        <v>163</v>
      </c>
      <c r="E3641">
        <v>17.43</v>
      </c>
      <c r="F3641">
        <v>145.31</v>
      </c>
      <c r="G3641" s="2">
        <v>-17.716670000000001</v>
      </c>
      <c r="H3641" s="2">
        <v>145.51667</v>
      </c>
      <c r="I3641">
        <v>850</v>
      </c>
      <c r="J3641" t="s">
        <v>40</v>
      </c>
      <c r="K3641" s="1">
        <v>32336</v>
      </c>
      <c r="L3641" t="s">
        <v>173</v>
      </c>
      <c r="M3641" t="s">
        <v>51</v>
      </c>
      <c r="N3641" t="s">
        <v>24</v>
      </c>
      <c r="O3641" t="s">
        <v>18</v>
      </c>
      <c r="P3641" t="s">
        <v>27</v>
      </c>
      <c r="Q3641">
        <v>3</v>
      </c>
      <c r="R3641">
        <v>8.99</v>
      </c>
      <c r="S3641">
        <f t="shared" si="187"/>
        <v>62700</v>
      </c>
      <c r="T3641">
        <f>28000</f>
        <v>28000</v>
      </c>
      <c r="U3641">
        <f t="shared" si="188"/>
        <v>2.2392857142857143</v>
      </c>
      <c r="V3641">
        <v>348</v>
      </c>
      <c r="W3641">
        <v>301</v>
      </c>
    </row>
    <row r="3642" spans="1:23" x14ac:dyDescent="0.2">
      <c r="A3642">
        <v>66</v>
      </c>
      <c r="B3642" t="s">
        <v>101</v>
      </c>
      <c r="C3642" t="s">
        <v>102</v>
      </c>
      <c r="D3642" s="2" t="s">
        <v>163</v>
      </c>
      <c r="E3642">
        <v>17.43</v>
      </c>
      <c r="F3642">
        <v>145.31</v>
      </c>
      <c r="G3642" s="2">
        <v>-17.716670000000001</v>
      </c>
      <c r="H3642" s="2">
        <v>145.51667</v>
      </c>
      <c r="I3642">
        <v>850</v>
      </c>
      <c r="J3642" t="s">
        <v>40</v>
      </c>
      <c r="K3642" s="1">
        <v>32336</v>
      </c>
      <c r="L3642" t="s">
        <v>173</v>
      </c>
      <c r="M3642" t="s">
        <v>51</v>
      </c>
      <c r="N3642" t="s">
        <v>24</v>
      </c>
      <c r="O3642" t="s">
        <v>18</v>
      </c>
      <c r="P3642" t="s">
        <v>27</v>
      </c>
      <c r="Q3642">
        <v>4</v>
      </c>
      <c r="R3642">
        <v>20.34</v>
      </c>
      <c r="S3642">
        <f t="shared" si="187"/>
        <v>62700</v>
      </c>
      <c r="T3642">
        <f>28000</f>
        <v>28000</v>
      </c>
      <c r="U3642">
        <f t="shared" si="188"/>
        <v>2.2392857142857143</v>
      </c>
      <c r="V3642">
        <v>348</v>
      </c>
      <c r="W3642">
        <v>301</v>
      </c>
    </row>
    <row r="3643" spans="1:23" x14ac:dyDescent="0.2">
      <c r="A3643">
        <v>66</v>
      </c>
      <c r="B3643" t="s">
        <v>101</v>
      </c>
      <c r="C3643" t="s">
        <v>102</v>
      </c>
      <c r="D3643" s="2" t="s">
        <v>163</v>
      </c>
      <c r="E3643">
        <v>17.43</v>
      </c>
      <c r="F3643">
        <v>145.31</v>
      </c>
      <c r="G3643" s="2">
        <v>-17.716670000000001</v>
      </c>
      <c r="H3643" s="2">
        <v>145.51667</v>
      </c>
      <c r="I3643">
        <v>850</v>
      </c>
      <c r="J3643" t="s">
        <v>40</v>
      </c>
      <c r="K3643" s="1">
        <v>32336</v>
      </c>
      <c r="L3643" t="s">
        <v>173</v>
      </c>
      <c r="M3643" t="s">
        <v>51</v>
      </c>
      <c r="N3643" t="s">
        <v>24</v>
      </c>
      <c r="O3643" t="s">
        <v>18</v>
      </c>
      <c r="P3643" t="s">
        <v>27</v>
      </c>
      <c r="Q3643">
        <v>5</v>
      </c>
      <c r="R3643">
        <v>18.690000000000001</v>
      </c>
      <c r="S3643">
        <f t="shared" si="187"/>
        <v>62700</v>
      </c>
      <c r="T3643">
        <f>28000</f>
        <v>28000</v>
      </c>
      <c r="U3643">
        <f t="shared" si="188"/>
        <v>2.2392857142857143</v>
      </c>
      <c r="V3643">
        <v>348</v>
      </c>
      <c r="W3643">
        <v>301</v>
      </c>
    </row>
    <row r="3644" spans="1:23" x14ac:dyDescent="0.2">
      <c r="A3644">
        <v>66</v>
      </c>
      <c r="B3644" t="s">
        <v>101</v>
      </c>
      <c r="C3644" t="s">
        <v>102</v>
      </c>
      <c r="D3644" s="2" t="s">
        <v>163</v>
      </c>
      <c r="E3644">
        <v>17.43</v>
      </c>
      <c r="F3644">
        <v>145.31</v>
      </c>
      <c r="G3644" s="2">
        <v>-17.716670000000001</v>
      </c>
      <c r="H3644" s="2">
        <v>145.51667</v>
      </c>
      <c r="I3644">
        <v>850</v>
      </c>
      <c r="J3644" t="s">
        <v>40</v>
      </c>
      <c r="K3644" s="1">
        <v>32336</v>
      </c>
      <c r="L3644" t="s">
        <v>173</v>
      </c>
      <c r="M3644" t="s">
        <v>51</v>
      </c>
      <c r="N3644" t="s">
        <v>24</v>
      </c>
      <c r="O3644" t="s">
        <v>18</v>
      </c>
      <c r="P3644" t="s">
        <v>27</v>
      </c>
      <c r="Q3644">
        <v>6</v>
      </c>
      <c r="R3644">
        <v>13.91</v>
      </c>
      <c r="S3644">
        <f t="shared" si="187"/>
        <v>62700</v>
      </c>
      <c r="T3644">
        <f>28000</f>
        <v>28000</v>
      </c>
      <c r="U3644">
        <f t="shared" si="188"/>
        <v>2.2392857142857143</v>
      </c>
      <c r="V3644">
        <v>348</v>
      </c>
      <c r="W3644">
        <v>301</v>
      </c>
    </row>
    <row r="3645" spans="1:23" x14ac:dyDescent="0.2">
      <c r="A3645">
        <v>66</v>
      </c>
      <c r="B3645" t="s">
        <v>101</v>
      </c>
      <c r="C3645" t="s">
        <v>102</v>
      </c>
      <c r="D3645" s="2" t="s">
        <v>163</v>
      </c>
      <c r="E3645">
        <v>17.43</v>
      </c>
      <c r="F3645">
        <v>145.31</v>
      </c>
      <c r="G3645" s="2">
        <v>-17.716670000000001</v>
      </c>
      <c r="H3645" s="2">
        <v>145.51667</v>
      </c>
      <c r="I3645">
        <v>850</v>
      </c>
      <c r="J3645" t="s">
        <v>40</v>
      </c>
      <c r="K3645" s="1">
        <v>32336</v>
      </c>
      <c r="L3645" t="s">
        <v>173</v>
      </c>
      <c r="M3645" t="s">
        <v>51</v>
      </c>
      <c r="N3645" t="s">
        <v>24</v>
      </c>
      <c r="O3645" t="s">
        <v>18</v>
      </c>
      <c r="P3645" t="s">
        <v>27</v>
      </c>
      <c r="Q3645">
        <v>7</v>
      </c>
      <c r="R3645">
        <v>15.08</v>
      </c>
      <c r="S3645">
        <f t="shared" si="187"/>
        <v>62700</v>
      </c>
      <c r="T3645">
        <f>28000</f>
        <v>28000</v>
      </c>
      <c r="U3645">
        <f t="shared" si="188"/>
        <v>2.2392857142857143</v>
      </c>
      <c r="V3645">
        <v>348</v>
      </c>
      <c r="W3645">
        <v>301</v>
      </c>
    </row>
    <row r="3646" spans="1:23" x14ac:dyDescent="0.2">
      <c r="A3646">
        <v>66</v>
      </c>
      <c r="B3646" t="s">
        <v>101</v>
      </c>
      <c r="C3646" t="s">
        <v>102</v>
      </c>
      <c r="D3646" s="2" t="s">
        <v>163</v>
      </c>
      <c r="E3646">
        <v>17.43</v>
      </c>
      <c r="F3646">
        <v>145.31</v>
      </c>
      <c r="G3646" s="2">
        <v>-17.716670000000001</v>
      </c>
      <c r="H3646" s="2">
        <v>145.51667</v>
      </c>
      <c r="I3646">
        <v>850</v>
      </c>
      <c r="J3646" t="s">
        <v>40</v>
      </c>
      <c r="K3646" s="1">
        <v>32336</v>
      </c>
      <c r="L3646" t="s">
        <v>173</v>
      </c>
      <c r="M3646" t="s">
        <v>51</v>
      </c>
      <c r="N3646" t="s">
        <v>24</v>
      </c>
      <c r="O3646" t="s">
        <v>18</v>
      </c>
      <c r="P3646" t="s">
        <v>27</v>
      </c>
      <c r="Q3646">
        <v>8</v>
      </c>
      <c r="R3646">
        <v>11.66</v>
      </c>
      <c r="S3646">
        <f t="shared" si="187"/>
        <v>62700</v>
      </c>
      <c r="T3646">
        <f>28000</f>
        <v>28000</v>
      </c>
      <c r="U3646">
        <f t="shared" si="188"/>
        <v>2.2392857142857143</v>
      </c>
      <c r="V3646">
        <v>348</v>
      </c>
      <c r="W3646">
        <v>301</v>
      </c>
    </row>
    <row r="3647" spans="1:23" x14ac:dyDescent="0.2">
      <c r="A3647">
        <v>66</v>
      </c>
      <c r="B3647" t="s">
        <v>101</v>
      </c>
      <c r="C3647" t="s">
        <v>102</v>
      </c>
      <c r="D3647" s="2" t="s">
        <v>163</v>
      </c>
      <c r="E3647">
        <v>17.43</v>
      </c>
      <c r="F3647">
        <v>145.31</v>
      </c>
      <c r="G3647" s="2">
        <v>-17.716670000000001</v>
      </c>
      <c r="H3647" s="2">
        <v>145.51667</v>
      </c>
      <c r="I3647">
        <v>850</v>
      </c>
      <c r="J3647" t="s">
        <v>40</v>
      </c>
      <c r="K3647" s="1">
        <v>32336</v>
      </c>
      <c r="L3647" t="s">
        <v>173</v>
      </c>
      <c r="M3647" t="s">
        <v>51</v>
      </c>
      <c r="N3647" t="s">
        <v>24</v>
      </c>
      <c r="O3647" t="s">
        <v>18</v>
      </c>
      <c r="P3647" t="s">
        <v>27</v>
      </c>
      <c r="Q3647">
        <v>9</v>
      </c>
      <c r="R3647">
        <v>16.5</v>
      </c>
      <c r="S3647">
        <f t="shared" si="187"/>
        <v>62700</v>
      </c>
      <c r="T3647">
        <f>28000</f>
        <v>28000</v>
      </c>
      <c r="U3647">
        <f t="shared" si="188"/>
        <v>2.2392857142857143</v>
      </c>
      <c r="V3647">
        <v>348</v>
      </c>
      <c r="W3647">
        <v>301</v>
      </c>
    </row>
    <row r="3648" spans="1:23" x14ac:dyDescent="0.2">
      <c r="A3648">
        <v>66</v>
      </c>
      <c r="B3648" t="s">
        <v>101</v>
      </c>
      <c r="C3648" t="s">
        <v>102</v>
      </c>
      <c r="D3648" s="2" t="s">
        <v>163</v>
      </c>
      <c r="E3648">
        <v>17.43</v>
      </c>
      <c r="F3648">
        <v>145.31</v>
      </c>
      <c r="G3648" s="2">
        <v>-17.716670000000001</v>
      </c>
      <c r="H3648" s="2">
        <v>145.51667</v>
      </c>
      <c r="I3648">
        <v>850</v>
      </c>
      <c r="J3648" t="s">
        <v>40</v>
      </c>
      <c r="K3648" s="1">
        <v>32336</v>
      </c>
      <c r="L3648" t="s">
        <v>173</v>
      </c>
      <c r="M3648" t="s">
        <v>51</v>
      </c>
      <c r="N3648" t="s">
        <v>24</v>
      </c>
      <c r="O3648" t="s">
        <v>18</v>
      </c>
      <c r="P3648" t="s">
        <v>27</v>
      </c>
      <c r="Q3648">
        <v>10</v>
      </c>
      <c r="R3648">
        <v>11.46</v>
      </c>
      <c r="S3648">
        <f t="shared" si="187"/>
        <v>62700</v>
      </c>
      <c r="T3648">
        <f>28000</f>
        <v>28000</v>
      </c>
      <c r="U3648">
        <f t="shared" si="188"/>
        <v>2.2392857142857143</v>
      </c>
      <c r="V3648">
        <v>348</v>
      </c>
      <c r="W3648">
        <v>301</v>
      </c>
    </row>
    <row r="3649" spans="1:23" hidden="1" x14ac:dyDescent="0.2">
      <c r="A3649">
        <v>67</v>
      </c>
      <c r="B3649" t="s">
        <v>101</v>
      </c>
      <c r="C3649" t="s">
        <v>102</v>
      </c>
      <c r="D3649" s="2" t="s">
        <v>174</v>
      </c>
      <c r="E3649">
        <v>17.16</v>
      </c>
      <c r="F3649">
        <v>145.29</v>
      </c>
      <c r="G3649" s="2">
        <v>-17.2667</v>
      </c>
      <c r="H3649" s="2">
        <v>145.483</v>
      </c>
      <c r="I3649">
        <v>790</v>
      </c>
      <c r="J3649" t="s">
        <v>6</v>
      </c>
      <c r="K3649" s="1">
        <v>24959</v>
      </c>
      <c r="L3649" t="s">
        <v>175</v>
      </c>
      <c r="M3649" t="s">
        <v>176</v>
      </c>
      <c r="N3649" t="s">
        <v>14</v>
      </c>
      <c r="O3649" t="s">
        <v>15</v>
      </c>
      <c r="P3649" t="s">
        <v>27</v>
      </c>
      <c r="Q3649">
        <v>1</v>
      </c>
      <c r="R3649">
        <v>18.91</v>
      </c>
      <c r="S3649">
        <f>(95+120)*322</f>
        <v>69230</v>
      </c>
      <c r="T3649">
        <f>280*95</f>
        <v>26600</v>
      </c>
      <c r="U3649">
        <f t="shared" si="188"/>
        <v>2.6026315789473684</v>
      </c>
      <c r="V3649">
        <f>693-333</f>
        <v>360</v>
      </c>
      <c r="W3649">
        <v>333</v>
      </c>
    </row>
    <row r="3650" spans="1:23" hidden="1" x14ac:dyDescent="0.2">
      <c r="A3650">
        <v>67</v>
      </c>
      <c r="B3650" t="s">
        <v>101</v>
      </c>
      <c r="C3650" t="s">
        <v>102</v>
      </c>
      <c r="D3650" s="2" t="s">
        <v>174</v>
      </c>
      <c r="E3650">
        <v>17.16</v>
      </c>
      <c r="F3650">
        <v>145.29</v>
      </c>
      <c r="G3650" s="2">
        <v>-17.2667</v>
      </c>
      <c r="H3650" s="2">
        <v>145.483</v>
      </c>
      <c r="I3650">
        <v>790</v>
      </c>
      <c r="J3650" t="s">
        <v>6</v>
      </c>
      <c r="K3650" s="1">
        <v>24959</v>
      </c>
      <c r="L3650" t="s">
        <v>175</v>
      </c>
      <c r="M3650" t="s">
        <v>176</v>
      </c>
      <c r="N3650" t="s">
        <v>14</v>
      </c>
      <c r="O3650" t="s">
        <v>15</v>
      </c>
      <c r="P3650" t="s">
        <v>27</v>
      </c>
      <c r="Q3650">
        <v>2</v>
      </c>
      <c r="R3650">
        <v>21.56</v>
      </c>
      <c r="S3650">
        <f t="shared" ref="S3650:S3702" si="189">(95+120)*322</f>
        <v>69230</v>
      </c>
      <c r="T3650">
        <f t="shared" ref="T3650:T3702" si="190">280*95</f>
        <v>26600</v>
      </c>
      <c r="U3650">
        <f t="shared" ref="U3650:U3703" si="191">S3650/T3650</f>
        <v>2.6026315789473684</v>
      </c>
      <c r="V3650">
        <f t="shared" ref="V3650:V3702" si="192">693-333</f>
        <v>360</v>
      </c>
      <c r="W3650">
        <v>333</v>
      </c>
    </row>
    <row r="3651" spans="1:23" hidden="1" x14ac:dyDescent="0.2">
      <c r="A3651">
        <v>67</v>
      </c>
      <c r="B3651" t="s">
        <v>101</v>
      </c>
      <c r="C3651" t="s">
        <v>102</v>
      </c>
      <c r="D3651" s="2" t="s">
        <v>174</v>
      </c>
      <c r="E3651">
        <v>17.16</v>
      </c>
      <c r="F3651">
        <v>145.29</v>
      </c>
      <c r="G3651" s="2">
        <v>-17.2667</v>
      </c>
      <c r="H3651" s="2">
        <v>145.483</v>
      </c>
      <c r="I3651">
        <v>790</v>
      </c>
      <c r="J3651" t="s">
        <v>6</v>
      </c>
      <c r="K3651" s="1">
        <v>24959</v>
      </c>
      <c r="L3651" t="s">
        <v>175</v>
      </c>
      <c r="M3651" t="s">
        <v>176</v>
      </c>
      <c r="N3651" t="s">
        <v>14</v>
      </c>
      <c r="O3651" t="s">
        <v>15</v>
      </c>
      <c r="P3651" t="s">
        <v>27</v>
      </c>
      <c r="Q3651">
        <v>3</v>
      </c>
      <c r="R3651">
        <v>19.97</v>
      </c>
      <c r="S3651">
        <f t="shared" si="189"/>
        <v>69230</v>
      </c>
      <c r="T3651">
        <f t="shared" si="190"/>
        <v>26600</v>
      </c>
      <c r="U3651">
        <f t="shared" si="191"/>
        <v>2.6026315789473684</v>
      </c>
      <c r="V3651">
        <f t="shared" si="192"/>
        <v>360</v>
      </c>
      <c r="W3651">
        <v>333</v>
      </c>
    </row>
    <row r="3652" spans="1:23" hidden="1" x14ac:dyDescent="0.2">
      <c r="A3652">
        <v>67</v>
      </c>
      <c r="B3652" t="s">
        <v>101</v>
      </c>
      <c r="C3652" t="s">
        <v>102</v>
      </c>
      <c r="D3652" s="2" t="s">
        <v>174</v>
      </c>
      <c r="E3652">
        <v>17.16</v>
      </c>
      <c r="F3652">
        <v>145.29</v>
      </c>
      <c r="G3652" s="2">
        <v>-17.2667</v>
      </c>
      <c r="H3652" s="2">
        <v>145.483</v>
      </c>
      <c r="I3652">
        <v>790</v>
      </c>
      <c r="J3652" t="s">
        <v>6</v>
      </c>
      <c r="K3652" s="1">
        <v>24959</v>
      </c>
      <c r="L3652" t="s">
        <v>175</v>
      </c>
      <c r="M3652" t="s">
        <v>176</v>
      </c>
      <c r="N3652" t="s">
        <v>14</v>
      </c>
      <c r="O3652" t="s">
        <v>15</v>
      </c>
      <c r="P3652" t="s">
        <v>27</v>
      </c>
      <c r="Q3652">
        <v>4</v>
      </c>
      <c r="R3652">
        <v>21.09</v>
      </c>
      <c r="S3652">
        <f t="shared" si="189"/>
        <v>69230</v>
      </c>
      <c r="T3652">
        <f t="shared" si="190"/>
        <v>26600</v>
      </c>
      <c r="U3652">
        <f t="shared" si="191"/>
        <v>2.6026315789473684</v>
      </c>
      <c r="V3652">
        <f t="shared" si="192"/>
        <v>360</v>
      </c>
      <c r="W3652">
        <v>333</v>
      </c>
    </row>
    <row r="3653" spans="1:23" hidden="1" x14ac:dyDescent="0.2">
      <c r="A3653">
        <v>67</v>
      </c>
      <c r="B3653" t="s">
        <v>101</v>
      </c>
      <c r="C3653" t="s">
        <v>102</v>
      </c>
      <c r="D3653" s="2" t="s">
        <v>174</v>
      </c>
      <c r="E3653">
        <v>17.16</v>
      </c>
      <c r="F3653">
        <v>145.29</v>
      </c>
      <c r="G3653" s="2">
        <v>-17.2667</v>
      </c>
      <c r="H3653" s="2">
        <v>145.483</v>
      </c>
      <c r="I3653">
        <v>790</v>
      </c>
      <c r="J3653" t="s">
        <v>6</v>
      </c>
      <c r="K3653" s="1">
        <v>24959</v>
      </c>
      <c r="L3653" t="s">
        <v>175</v>
      </c>
      <c r="M3653" t="s">
        <v>176</v>
      </c>
      <c r="N3653" t="s">
        <v>14</v>
      </c>
      <c r="O3653" t="s">
        <v>15</v>
      </c>
      <c r="P3653" t="s">
        <v>27</v>
      </c>
      <c r="Q3653">
        <v>5</v>
      </c>
      <c r="R3653">
        <v>19.899999999999999</v>
      </c>
      <c r="S3653">
        <f t="shared" si="189"/>
        <v>69230</v>
      </c>
      <c r="T3653">
        <f t="shared" si="190"/>
        <v>26600</v>
      </c>
      <c r="U3653">
        <f t="shared" si="191"/>
        <v>2.6026315789473684</v>
      </c>
      <c r="V3653">
        <f t="shared" si="192"/>
        <v>360</v>
      </c>
      <c r="W3653">
        <v>333</v>
      </c>
    </row>
    <row r="3654" spans="1:23" hidden="1" x14ac:dyDescent="0.2">
      <c r="A3654">
        <v>67</v>
      </c>
      <c r="B3654" t="s">
        <v>101</v>
      </c>
      <c r="C3654" t="s">
        <v>102</v>
      </c>
      <c r="D3654" s="2" t="s">
        <v>174</v>
      </c>
      <c r="E3654">
        <v>17.16</v>
      </c>
      <c r="F3654">
        <v>145.29</v>
      </c>
      <c r="G3654" s="2">
        <v>-17.2667</v>
      </c>
      <c r="H3654" s="2">
        <v>145.483</v>
      </c>
      <c r="I3654">
        <v>790</v>
      </c>
      <c r="J3654" t="s">
        <v>6</v>
      </c>
      <c r="K3654" s="1">
        <v>24959</v>
      </c>
      <c r="L3654" t="s">
        <v>175</v>
      </c>
      <c r="M3654" t="s">
        <v>176</v>
      </c>
      <c r="N3654" t="s">
        <v>14</v>
      </c>
      <c r="O3654" t="s">
        <v>15</v>
      </c>
      <c r="P3654" t="s">
        <v>27</v>
      </c>
      <c r="Q3654">
        <v>6</v>
      </c>
      <c r="R3654">
        <v>18.489999999999998</v>
      </c>
      <c r="S3654">
        <f t="shared" si="189"/>
        <v>69230</v>
      </c>
      <c r="T3654">
        <f t="shared" si="190"/>
        <v>26600</v>
      </c>
      <c r="U3654">
        <f t="shared" si="191"/>
        <v>2.6026315789473684</v>
      </c>
      <c r="V3654">
        <f t="shared" si="192"/>
        <v>360</v>
      </c>
      <c r="W3654">
        <v>333</v>
      </c>
    </row>
    <row r="3655" spans="1:23" hidden="1" x14ac:dyDescent="0.2">
      <c r="A3655">
        <v>67</v>
      </c>
      <c r="B3655" t="s">
        <v>101</v>
      </c>
      <c r="C3655" t="s">
        <v>102</v>
      </c>
      <c r="D3655" s="2" t="s">
        <v>174</v>
      </c>
      <c r="E3655">
        <v>17.16</v>
      </c>
      <c r="F3655">
        <v>145.29</v>
      </c>
      <c r="G3655" s="2">
        <v>-17.2667</v>
      </c>
      <c r="H3655" s="2">
        <v>145.483</v>
      </c>
      <c r="I3655">
        <v>790</v>
      </c>
      <c r="J3655" t="s">
        <v>6</v>
      </c>
      <c r="K3655" s="1">
        <v>24959</v>
      </c>
      <c r="L3655" t="s">
        <v>175</v>
      </c>
      <c r="M3655" t="s">
        <v>176</v>
      </c>
      <c r="N3655" t="s">
        <v>14</v>
      </c>
      <c r="O3655" t="s">
        <v>16</v>
      </c>
      <c r="P3655" t="s">
        <v>27</v>
      </c>
      <c r="Q3655">
        <v>1</v>
      </c>
      <c r="R3655">
        <v>17.91</v>
      </c>
      <c r="S3655">
        <f t="shared" si="189"/>
        <v>69230</v>
      </c>
      <c r="T3655">
        <f t="shared" si="190"/>
        <v>26600</v>
      </c>
      <c r="U3655">
        <f t="shared" si="191"/>
        <v>2.6026315789473684</v>
      </c>
      <c r="V3655">
        <f t="shared" si="192"/>
        <v>360</v>
      </c>
      <c r="W3655">
        <v>333</v>
      </c>
    </row>
    <row r="3656" spans="1:23" hidden="1" x14ac:dyDescent="0.2">
      <c r="A3656">
        <v>67</v>
      </c>
      <c r="B3656" t="s">
        <v>101</v>
      </c>
      <c r="C3656" t="s">
        <v>102</v>
      </c>
      <c r="D3656" s="2" t="s">
        <v>174</v>
      </c>
      <c r="E3656">
        <v>17.16</v>
      </c>
      <c r="F3656">
        <v>145.29</v>
      </c>
      <c r="G3656" s="2">
        <v>-17.2667</v>
      </c>
      <c r="H3656" s="2">
        <v>145.483</v>
      </c>
      <c r="I3656">
        <v>790</v>
      </c>
      <c r="J3656" t="s">
        <v>6</v>
      </c>
      <c r="K3656" s="1">
        <v>24959</v>
      </c>
      <c r="L3656" t="s">
        <v>175</v>
      </c>
      <c r="M3656" t="s">
        <v>176</v>
      </c>
      <c r="N3656" t="s">
        <v>14</v>
      </c>
      <c r="O3656" t="s">
        <v>16</v>
      </c>
      <c r="P3656" t="s">
        <v>27</v>
      </c>
      <c r="Q3656">
        <v>2</v>
      </c>
      <c r="R3656">
        <v>14.29</v>
      </c>
      <c r="S3656">
        <f t="shared" si="189"/>
        <v>69230</v>
      </c>
      <c r="T3656">
        <f t="shared" si="190"/>
        <v>26600</v>
      </c>
      <c r="U3656">
        <f t="shared" si="191"/>
        <v>2.6026315789473684</v>
      </c>
      <c r="V3656">
        <f t="shared" si="192"/>
        <v>360</v>
      </c>
      <c r="W3656">
        <v>333</v>
      </c>
    </row>
    <row r="3657" spans="1:23" hidden="1" x14ac:dyDescent="0.2">
      <c r="A3657">
        <v>67</v>
      </c>
      <c r="B3657" t="s">
        <v>101</v>
      </c>
      <c r="C3657" t="s">
        <v>102</v>
      </c>
      <c r="D3657" s="2" t="s">
        <v>174</v>
      </c>
      <c r="E3657">
        <v>17.16</v>
      </c>
      <c r="F3657">
        <v>145.29</v>
      </c>
      <c r="G3657" s="2">
        <v>-17.2667</v>
      </c>
      <c r="H3657" s="2">
        <v>145.483</v>
      </c>
      <c r="I3657">
        <v>790</v>
      </c>
      <c r="J3657" t="s">
        <v>6</v>
      </c>
      <c r="K3657" s="1">
        <v>24959</v>
      </c>
      <c r="L3657" t="s">
        <v>175</v>
      </c>
      <c r="M3657" t="s">
        <v>176</v>
      </c>
      <c r="N3657" t="s">
        <v>14</v>
      </c>
      <c r="O3657" t="s">
        <v>16</v>
      </c>
      <c r="P3657" t="s">
        <v>27</v>
      </c>
      <c r="Q3657">
        <v>3</v>
      </c>
      <c r="R3657">
        <v>18.38</v>
      </c>
      <c r="S3657">
        <f t="shared" si="189"/>
        <v>69230</v>
      </c>
      <c r="T3657">
        <f t="shared" si="190"/>
        <v>26600</v>
      </c>
      <c r="U3657">
        <f t="shared" si="191"/>
        <v>2.6026315789473684</v>
      </c>
      <c r="V3657">
        <f t="shared" si="192"/>
        <v>360</v>
      </c>
      <c r="W3657">
        <v>333</v>
      </c>
    </row>
    <row r="3658" spans="1:23" hidden="1" x14ac:dyDescent="0.2">
      <c r="A3658">
        <v>67</v>
      </c>
      <c r="B3658" t="s">
        <v>101</v>
      </c>
      <c r="C3658" t="s">
        <v>102</v>
      </c>
      <c r="D3658" s="2" t="s">
        <v>174</v>
      </c>
      <c r="E3658">
        <v>17.16</v>
      </c>
      <c r="F3658">
        <v>145.29</v>
      </c>
      <c r="G3658" s="2">
        <v>-17.2667</v>
      </c>
      <c r="H3658" s="2">
        <v>145.483</v>
      </c>
      <c r="I3658">
        <v>790</v>
      </c>
      <c r="J3658" t="s">
        <v>6</v>
      </c>
      <c r="K3658" s="1">
        <v>24959</v>
      </c>
      <c r="L3658" t="s">
        <v>175</v>
      </c>
      <c r="M3658" t="s">
        <v>176</v>
      </c>
      <c r="N3658" t="s">
        <v>14</v>
      </c>
      <c r="O3658" t="s">
        <v>16</v>
      </c>
      <c r="P3658" t="s">
        <v>27</v>
      </c>
      <c r="Q3658">
        <v>4</v>
      </c>
      <c r="R3658">
        <v>18.63</v>
      </c>
      <c r="S3658">
        <f t="shared" si="189"/>
        <v>69230</v>
      </c>
      <c r="T3658">
        <f t="shared" si="190"/>
        <v>26600</v>
      </c>
      <c r="U3658">
        <f t="shared" si="191"/>
        <v>2.6026315789473684</v>
      </c>
      <c r="V3658">
        <f t="shared" si="192"/>
        <v>360</v>
      </c>
      <c r="W3658">
        <v>333</v>
      </c>
    </row>
    <row r="3659" spans="1:23" hidden="1" x14ac:dyDescent="0.2">
      <c r="A3659">
        <v>67</v>
      </c>
      <c r="B3659" t="s">
        <v>101</v>
      </c>
      <c r="C3659" t="s">
        <v>102</v>
      </c>
      <c r="D3659" s="2" t="s">
        <v>174</v>
      </c>
      <c r="E3659">
        <v>17.16</v>
      </c>
      <c r="F3659">
        <v>145.29</v>
      </c>
      <c r="G3659" s="2">
        <v>-17.2667</v>
      </c>
      <c r="H3659" s="2">
        <v>145.483</v>
      </c>
      <c r="I3659">
        <v>790</v>
      </c>
      <c r="J3659" t="s">
        <v>6</v>
      </c>
      <c r="K3659" s="1">
        <v>24959</v>
      </c>
      <c r="L3659" t="s">
        <v>175</v>
      </c>
      <c r="M3659" t="s">
        <v>176</v>
      </c>
      <c r="N3659" t="s">
        <v>14</v>
      </c>
      <c r="O3659" t="s">
        <v>16</v>
      </c>
      <c r="P3659" t="s">
        <v>27</v>
      </c>
      <c r="Q3659">
        <v>5</v>
      </c>
      <c r="R3659">
        <v>18.21</v>
      </c>
      <c r="S3659">
        <f t="shared" si="189"/>
        <v>69230</v>
      </c>
      <c r="T3659">
        <f t="shared" si="190"/>
        <v>26600</v>
      </c>
      <c r="U3659">
        <f t="shared" si="191"/>
        <v>2.6026315789473684</v>
      </c>
      <c r="V3659">
        <f t="shared" si="192"/>
        <v>360</v>
      </c>
      <c r="W3659">
        <v>333</v>
      </c>
    </row>
    <row r="3660" spans="1:23" hidden="1" x14ac:dyDescent="0.2">
      <c r="A3660">
        <v>67</v>
      </c>
      <c r="B3660" t="s">
        <v>101</v>
      </c>
      <c r="C3660" t="s">
        <v>102</v>
      </c>
      <c r="D3660" s="2" t="s">
        <v>174</v>
      </c>
      <c r="E3660">
        <v>17.16</v>
      </c>
      <c r="F3660">
        <v>145.29</v>
      </c>
      <c r="G3660" s="2">
        <v>-17.2667</v>
      </c>
      <c r="H3660" s="2">
        <v>145.483</v>
      </c>
      <c r="I3660">
        <v>790</v>
      </c>
      <c r="J3660" t="s">
        <v>6</v>
      </c>
      <c r="K3660" s="1">
        <v>24959</v>
      </c>
      <c r="L3660" t="s">
        <v>175</v>
      </c>
      <c r="M3660" t="s">
        <v>176</v>
      </c>
      <c r="N3660" t="s">
        <v>14</v>
      </c>
      <c r="O3660" t="s">
        <v>16</v>
      </c>
      <c r="P3660" t="s">
        <v>27</v>
      </c>
      <c r="Q3660">
        <v>6</v>
      </c>
      <c r="R3660">
        <v>15.67</v>
      </c>
      <c r="S3660">
        <f t="shared" si="189"/>
        <v>69230</v>
      </c>
      <c r="T3660">
        <f t="shared" si="190"/>
        <v>26600</v>
      </c>
      <c r="U3660">
        <f t="shared" si="191"/>
        <v>2.6026315789473684</v>
      </c>
      <c r="V3660">
        <f t="shared" si="192"/>
        <v>360</v>
      </c>
      <c r="W3660">
        <v>333</v>
      </c>
    </row>
    <row r="3661" spans="1:23" hidden="1" x14ac:dyDescent="0.2">
      <c r="A3661">
        <v>67</v>
      </c>
      <c r="B3661" t="s">
        <v>101</v>
      </c>
      <c r="C3661" t="s">
        <v>102</v>
      </c>
      <c r="D3661" s="2" t="s">
        <v>174</v>
      </c>
      <c r="E3661">
        <v>17.16</v>
      </c>
      <c r="F3661">
        <v>145.29</v>
      </c>
      <c r="G3661" s="2">
        <v>-17.2667</v>
      </c>
      <c r="H3661" s="2">
        <v>145.483</v>
      </c>
      <c r="I3661">
        <v>790</v>
      </c>
      <c r="J3661" t="s">
        <v>6</v>
      </c>
      <c r="K3661" s="1">
        <v>24959</v>
      </c>
      <c r="L3661" t="s">
        <v>175</v>
      </c>
      <c r="M3661" t="s">
        <v>176</v>
      </c>
      <c r="N3661" t="s">
        <v>14</v>
      </c>
      <c r="O3661" t="s">
        <v>18</v>
      </c>
      <c r="P3661" t="s">
        <v>27</v>
      </c>
      <c r="Q3661">
        <v>1</v>
      </c>
      <c r="R3661">
        <v>4.32</v>
      </c>
      <c r="S3661">
        <f t="shared" si="189"/>
        <v>69230</v>
      </c>
      <c r="T3661">
        <f t="shared" si="190"/>
        <v>26600</v>
      </c>
      <c r="U3661">
        <f t="shared" si="191"/>
        <v>2.6026315789473684</v>
      </c>
      <c r="V3661">
        <f t="shared" si="192"/>
        <v>360</v>
      </c>
      <c r="W3661">
        <v>333</v>
      </c>
    </row>
    <row r="3662" spans="1:23" hidden="1" x14ac:dyDescent="0.2">
      <c r="A3662">
        <v>67</v>
      </c>
      <c r="B3662" t="s">
        <v>101</v>
      </c>
      <c r="C3662" t="s">
        <v>102</v>
      </c>
      <c r="D3662" s="2" t="s">
        <v>174</v>
      </c>
      <c r="E3662">
        <v>17.16</v>
      </c>
      <c r="F3662">
        <v>145.29</v>
      </c>
      <c r="G3662" s="2">
        <v>-17.2667</v>
      </c>
      <c r="H3662" s="2">
        <v>145.483</v>
      </c>
      <c r="I3662">
        <v>790</v>
      </c>
      <c r="J3662" t="s">
        <v>6</v>
      </c>
      <c r="K3662" s="1">
        <v>24959</v>
      </c>
      <c r="L3662" t="s">
        <v>175</v>
      </c>
      <c r="M3662" t="s">
        <v>176</v>
      </c>
      <c r="N3662" t="s">
        <v>14</v>
      </c>
      <c r="O3662" t="s">
        <v>18</v>
      </c>
      <c r="P3662" t="s">
        <v>27</v>
      </c>
      <c r="Q3662">
        <v>2</v>
      </c>
      <c r="R3662">
        <v>3.8</v>
      </c>
      <c r="S3662">
        <f t="shared" si="189"/>
        <v>69230</v>
      </c>
      <c r="T3662">
        <f t="shared" si="190"/>
        <v>26600</v>
      </c>
      <c r="U3662">
        <f t="shared" si="191"/>
        <v>2.6026315789473684</v>
      </c>
      <c r="V3662">
        <f t="shared" si="192"/>
        <v>360</v>
      </c>
      <c r="W3662">
        <v>333</v>
      </c>
    </row>
    <row r="3663" spans="1:23" hidden="1" x14ac:dyDescent="0.2">
      <c r="A3663">
        <v>67</v>
      </c>
      <c r="B3663" t="s">
        <v>101</v>
      </c>
      <c r="C3663" t="s">
        <v>102</v>
      </c>
      <c r="D3663" s="2" t="s">
        <v>174</v>
      </c>
      <c r="E3663">
        <v>17.16</v>
      </c>
      <c r="F3663">
        <v>145.29</v>
      </c>
      <c r="G3663" s="2">
        <v>-17.2667</v>
      </c>
      <c r="H3663" s="2">
        <v>145.483</v>
      </c>
      <c r="I3663">
        <v>790</v>
      </c>
      <c r="J3663" t="s">
        <v>6</v>
      </c>
      <c r="K3663" s="1">
        <v>24959</v>
      </c>
      <c r="L3663" t="s">
        <v>175</v>
      </c>
      <c r="M3663" t="s">
        <v>176</v>
      </c>
      <c r="N3663" t="s">
        <v>14</v>
      </c>
      <c r="O3663" t="s">
        <v>18</v>
      </c>
      <c r="P3663" t="s">
        <v>27</v>
      </c>
      <c r="Q3663">
        <v>3</v>
      </c>
      <c r="R3663">
        <v>4.07</v>
      </c>
      <c r="S3663">
        <f t="shared" si="189"/>
        <v>69230</v>
      </c>
      <c r="T3663">
        <f t="shared" si="190"/>
        <v>26600</v>
      </c>
      <c r="U3663">
        <f t="shared" si="191"/>
        <v>2.6026315789473684</v>
      </c>
      <c r="V3663">
        <f t="shared" si="192"/>
        <v>360</v>
      </c>
      <c r="W3663">
        <v>333</v>
      </c>
    </row>
    <row r="3664" spans="1:23" hidden="1" x14ac:dyDescent="0.2">
      <c r="A3664">
        <v>67</v>
      </c>
      <c r="B3664" t="s">
        <v>101</v>
      </c>
      <c r="C3664" t="s">
        <v>102</v>
      </c>
      <c r="D3664" s="2" t="s">
        <v>174</v>
      </c>
      <c r="E3664">
        <v>17.16</v>
      </c>
      <c r="F3664">
        <v>145.29</v>
      </c>
      <c r="G3664" s="2">
        <v>-17.2667</v>
      </c>
      <c r="H3664" s="2">
        <v>145.483</v>
      </c>
      <c r="I3664">
        <v>790</v>
      </c>
      <c r="J3664" t="s">
        <v>6</v>
      </c>
      <c r="K3664" s="1">
        <v>24959</v>
      </c>
      <c r="L3664" t="s">
        <v>175</v>
      </c>
      <c r="M3664" t="s">
        <v>176</v>
      </c>
      <c r="N3664" t="s">
        <v>14</v>
      </c>
      <c r="O3664" t="s">
        <v>18</v>
      </c>
      <c r="P3664" t="s">
        <v>27</v>
      </c>
      <c r="Q3664">
        <v>4</v>
      </c>
      <c r="R3664">
        <v>5.35</v>
      </c>
      <c r="S3664">
        <f t="shared" si="189"/>
        <v>69230</v>
      </c>
      <c r="T3664">
        <f t="shared" si="190"/>
        <v>26600</v>
      </c>
      <c r="U3664">
        <f t="shared" si="191"/>
        <v>2.6026315789473684</v>
      </c>
      <c r="V3664">
        <f t="shared" si="192"/>
        <v>360</v>
      </c>
      <c r="W3664">
        <v>333</v>
      </c>
    </row>
    <row r="3665" spans="1:23" hidden="1" x14ac:dyDescent="0.2">
      <c r="A3665">
        <v>67</v>
      </c>
      <c r="B3665" t="s">
        <v>101</v>
      </c>
      <c r="C3665" t="s">
        <v>102</v>
      </c>
      <c r="D3665" s="2" t="s">
        <v>174</v>
      </c>
      <c r="E3665">
        <v>17.16</v>
      </c>
      <c r="F3665">
        <v>145.29</v>
      </c>
      <c r="G3665" s="2">
        <v>-17.2667</v>
      </c>
      <c r="H3665" s="2">
        <v>145.483</v>
      </c>
      <c r="I3665">
        <v>790</v>
      </c>
      <c r="J3665" t="s">
        <v>6</v>
      </c>
      <c r="K3665" s="1">
        <v>24959</v>
      </c>
      <c r="L3665" t="s">
        <v>175</v>
      </c>
      <c r="M3665" t="s">
        <v>176</v>
      </c>
      <c r="N3665" t="s">
        <v>14</v>
      </c>
      <c r="O3665" t="s">
        <v>18</v>
      </c>
      <c r="P3665" t="s">
        <v>27</v>
      </c>
      <c r="Q3665">
        <v>5</v>
      </c>
      <c r="R3665">
        <v>3.04</v>
      </c>
      <c r="S3665">
        <f t="shared" si="189"/>
        <v>69230</v>
      </c>
      <c r="T3665">
        <f t="shared" si="190"/>
        <v>26600</v>
      </c>
      <c r="U3665">
        <f t="shared" si="191"/>
        <v>2.6026315789473684</v>
      </c>
      <c r="V3665">
        <f t="shared" si="192"/>
        <v>360</v>
      </c>
      <c r="W3665">
        <v>333</v>
      </c>
    </row>
    <row r="3666" spans="1:23" hidden="1" x14ac:dyDescent="0.2">
      <c r="A3666">
        <v>67</v>
      </c>
      <c r="B3666" t="s">
        <v>101</v>
      </c>
      <c r="C3666" t="s">
        <v>102</v>
      </c>
      <c r="D3666" s="2" t="s">
        <v>174</v>
      </c>
      <c r="E3666">
        <v>17.16</v>
      </c>
      <c r="F3666">
        <v>145.29</v>
      </c>
      <c r="G3666" s="2">
        <v>-17.2667</v>
      </c>
      <c r="H3666" s="2">
        <v>145.483</v>
      </c>
      <c r="I3666">
        <v>790</v>
      </c>
      <c r="J3666" t="s">
        <v>6</v>
      </c>
      <c r="K3666" s="1">
        <v>24959</v>
      </c>
      <c r="L3666" t="s">
        <v>175</v>
      </c>
      <c r="M3666" t="s">
        <v>176</v>
      </c>
      <c r="N3666" t="s">
        <v>14</v>
      </c>
      <c r="O3666" t="s">
        <v>18</v>
      </c>
      <c r="P3666" t="s">
        <v>27</v>
      </c>
      <c r="Q3666">
        <v>6</v>
      </c>
      <c r="R3666">
        <v>7.04</v>
      </c>
      <c r="S3666">
        <f t="shared" si="189"/>
        <v>69230</v>
      </c>
      <c r="T3666">
        <f t="shared" si="190"/>
        <v>26600</v>
      </c>
      <c r="U3666">
        <f t="shared" si="191"/>
        <v>2.6026315789473684</v>
      </c>
      <c r="V3666">
        <f t="shared" si="192"/>
        <v>360</v>
      </c>
      <c r="W3666">
        <v>333</v>
      </c>
    </row>
    <row r="3667" spans="1:23" hidden="1" x14ac:dyDescent="0.2">
      <c r="A3667">
        <v>67</v>
      </c>
      <c r="B3667" t="s">
        <v>101</v>
      </c>
      <c r="C3667" t="s">
        <v>102</v>
      </c>
      <c r="D3667" s="2" t="s">
        <v>174</v>
      </c>
      <c r="E3667">
        <v>17.16</v>
      </c>
      <c r="F3667">
        <v>145.29</v>
      </c>
      <c r="G3667" s="2">
        <v>-17.2667</v>
      </c>
      <c r="H3667" s="2">
        <v>145.483</v>
      </c>
      <c r="I3667">
        <v>790</v>
      </c>
      <c r="J3667" t="s">
        <v>6</v>
      </c>
      <c r="K3667" s="1">
        <v>24959</v>
      </c>
      <c r="L3667" t="s">
        <v>175</v>
      </c>
      <c r="M3667" t="s">
        <v>176</v>
      </c>
      <c r="N3667" t="s">
        <v>14</v>
      </c>
      <c r="O3667" t="s">
        <v>19</v>
      </c>
      <c r="P3667" t="s">
        <v>27</v>
      </c>
      <c r="Q3667">
        <v>1</v>
      </c>
      <c r="R3667">
        <v>11.06</v>
      </c>
      <c r="S3667">
        <f t="shared" si="189"/>
        <v>69230</v>
      </c>
      <c r="T3667">
        <f t="shared" si="190"/>
        <v>26600</v>
      </c>
      <c r="U3667">
        <f t="shared" si="191"/>
        <v>2.6026315789473684</v>
      </c>
      <c r="V3667">
        <f t="shared" si="192"/>
        <v>360</v>
      </c>
      <c r="W3667">
        <v>333</v>
      </c>
    </row>
    <row r="3668" spans="1:23" hidden="1" x14ac:dyDescent="0.2">
      <c r="A3668">
        <v>67</v>
      </c>
      <c r="B3668" t="s">
        <v>101</v>
      </c>
      <c r="C3668" t="s">
        <v>102</v>
      </c>
      <c r="D3668" s="2" t="s">
        <v>174</v>
      </c>
      <c r="E3668">
        <v>17.16</v>
      </c>
      <c r="F3668">
        <v>145.29</v>
      </c>
      <c r="G3668" s="2">
        <v>-17.2667</v>
      </c>
      <c r="H3668" s="2">
        <v>145.483</v>
      </c>
      <c r="I3668">
        <v>790</v>
      </c>
      <c r="J3668" t="s">
        <v>6</v>
      </c>
      <c r="K3668" s="1">
        <v>24959</v>
      </c>
      <c r="L3668" t="s">
        <v>175</v>
      </c>
      <c r="M3668" t="s">
        <v>176</v>
      </c>
      <c r="N3668" t="s">
        <v>14</v>
      </c>
      <c r="O3668" t="s">
        <v>19</v>
      </c>
      <c r="P3668" t="s">
        <v>27</v>
      </c>
      <c r="Q3668">
        <v>2</v>
      </c>
      <c r="R3668">
        <v>8.8000000000000007</v>
      </c>
      <c r="S3668">
        <f t="shared" si="189"/>
        <v>69230</v>
      </c>
      <c r="T3668">
        <f t="shared" si="190"/>
        <v>26600</v>
      </c>
      <c r="U3668">
        <f t="shared" si="191"/>
        <v>2.6026315789473684</v>
      </c>
      <c r="V3668">
        <f t="shared" si="192"/>
        <v>360</v>
      </c>
      <c r="W3668">
        <v>333</v>
      </c>
    </row>
    <row r="3669" spans="1:23" hidden="1" x14ac:dyDescent="0.2">
      <c r="A3669">
        <v>67</v>
      </c>
      <c r="B3669" t="s">
        <v>101</v>
      </c>
      <c r="C3669" t="s">
        <v>102</v>
      </c>
      <c r="D3669" s="2" t="s">
        <v>174</v>
      </c>
      <c r="E3669">
        <v>17.16</v>
      </c>
      <c r="F3669">
        <v>145.29</v>
      </c>
      <c r="G3669" s="2">
        <v>-17.2667</v>
      </c>
      <c r="H3669" s="2">
        <v>145.483</v>
      </c>
      <c r="I3669">
        <v>790</v>
      </c>
      <c r="J3669" t="s">
        <v>6</v>
      </c>
      <c r="K3669" s="1">
        <v>24959</v>
      </c>
      <c r="L3669" t="s">
        <v>175</v>
      </c>
      <c r="M3669" t="s">
        <v>176</v>
      </c>
      <c r="N3669" t="s">
        <v>14</v>
      </c>
      <c r="O3669" t="s">
        <v>19</v>
      </c>
      <c r="P3669" t="s">
        <v>27</v>
      </c>
      <c r="Q3669">
        <v>3</v>
      </c>
      <c r="R3669">
        <v>9.94</v>
      </c>
      <c r="S3669">
        <f t="shared" si="189"/>
        <v>69230</v>
      </c>
      <c r="T3669">
        <f t="shared" si="190"/>
        <v>26600</v>
      </c>
      <c r="U3669">
        <f t="shared" si="191"/>
        <v>2.6026315789473684</v>
      </c>
      <c r="V3669">
        <f t="shared" si="192"/>
        <v>360</v>
      </c>
      <c r="W3669">
        <v>333</v>
      </c>
    </row>
    <row r="3670" spans="1:23" hidden="1" x14ac:dyDescent="0.2">
      <c r="A3670">
        <v>67</v>
      </c>
      <c r="B3670" t="s">
        <v>101</v>
      </c>
      <c r="C3670" t="s">
        <v>102</v>
      </c>
      <c r="D3670" s="2" t="s">
        <v>174</v>
      </c>
      <c r="E3670">
        <v>17.16</v>
      </c>
      <c r="F3670">
        <v>145.29</v>
      </c>
      <c r="G3670" s="2">
        <v>-17.2667</v>
      </c>
      <c r="H3670" s="2">
        <v>145.483</v>
      </c>
      <c r="I3670">
        <v>790</v>
      </c>
      <c r="J3670" t="s">
        <v>6</v>
      </c>
      <c r="K3670" s="1">
        <v>24959</v>
      </c>
      <c r="L3670" t="s">
        <v>175</v>
      </c>
      <c r="M3670" t="s">
        <v>176</v>
      </c>
      <c r="N3670" t="s">
        <v>14</v>
      </c>
      <c r="O3670" t="s">
        <v>19</v>
      </c>
      <c r="P3670" t="s">
        <v>27</v>
      </c>
      <c r="Q3670">
        <v>4</v>
      </c>
      <c r="R3670">
        <v>7.75</v>
      </c>
      <c r="S3670">
        <f t="shared" si="189"/>
        <v>69230</v>
      </c>
      <c r="T3670">
        <f t="shared" si="190"/>
        <v>26600</v>
      </c>
      <c r="U3670">
        <f t="shared" si="191"/>
        <v>2.6026315789473684</v>
      </c>
      <c r="V3670">
        <f t="shared" si="192"/>
        <v>360</v>
      </c>
      <c r="W3670">
        <v>333</v>
      </c>
    </row>
    <row r="3671" spans="1:23" hidden="1" x14ac:dyDescent="0.2">
      <c r="A3671">
        <v>67</v>
      </c>
      <c r="B3671" t="s">
        <v>101</v>
      </c>
      <c r="C3671" t="s">
        <v>102</v>
      </c>
      <c r="D3671" s="2" t="s">
        <v>174</v>
      </c>
      <c r="E3671">
        <v>17.16</v>
      </c>
      <c r="F3671">
        <v>145.29</v>
      </c>
      <c r="G3671" s="2">
        <v>-17.2667</v>
      </c>
      <c r="H3671" s="2">
        <v>145.483</v>
      </c>
      <c r="I3671">
        <v>790</v>
      </c>
      <c r="J3671" t="s">
        <v>6</v>
      </c>
      <c r="K3671" s="1">
        <v>24959</v>
      </c>
      <c r="L3671" t="s">
        <v>175</v>
      </c>
      <c r="M3671" t="s">
        <v>176</v>
      </c>
      <c r="N3671" t="s">
        <v>14</v>
      </c>
      <c r="O3671" t="s">
        <v>19</v>
      </c>
      <c r="P3671" t="s">
        <v>27</v>
      </c>
      <c r="Q3671">
        <v>5</v>
      </c>
      <c r="R3671">
        <v>5.73</v>
      </c>
      <c r="S3671">
        <f t="shared" si="189"/>
        <v>69230</v>
      </c>
      <c r="T3671">
        <f t="shared" si="190"/>
        <v>26600</v>
      </c>
      <c r="U3671">
        <f t="shared" si="191"/>
        <v>2.6026315789473684</v>
      </c>
      <c r="V3671">
        <f t="shared" si="192"/>
        <v>360</v>
      </c>
      <c r="W3671">
        <v>333</v>
      </c>
    </row>
    <row r="3672" spans="1:23" hidden="1" x14ac:dyDescent="0.2">
      <c r="A3672">
        <v>67</v>
      </c>
      <c r="B3672" t="s">
        <v>101</v>
      </c>
      <c r="C3672" t="s">
        <v>102</v>
      </c>
      <c r="D3672" s="2" t="s">
        <v>174</v>
      </c>
      <c r="E3672">
        <v>17.16</v>
      </c>
      <c r="F3672">
        <v>145.29</v>
      </c>
      <c r="G3672" s="2">
        <v>-17.2667</v>
      </c>
      <c r="H3672" s="2">
        <v>145.483</v>
      </c>
      <c r="I3672">
        <v>790</v>
      </c>
      <c r="J3672" t="s">
        <v>6</v>
      </c>
      <c r="K3672" s="1">
        <v>24959</v>
      </c>
      <c r="L3672" t="s">
        <v>175</v>
      </c>
      <c r="M3672" t="s">
        <v>176</v>
      </c>
      <c r="N3672" t="s">
        <v>14</v>
      </c>
      <c r="O3672" t="s">
        <v>19</v>
      </c>
      <c r="P3672" t="s">
        <v>27</v>
      </c>
      <c r="Q3672">
        <v>6</v>
      </c>
      <c r="R3672">
        <v>6.64</v>
      </c>
      <c r="S3672">
        <f t="shared" si="189"/>
        <v>69230</v>
      </c>
      <c r="T3672">
        <f t="shared" si="190"/>
        <v>26600</v>
      </c>
      <c r="U3672">
        <f t="shared" si="191"/>
        <v>2.6026315789473684</v>
      </c>
      <c r="V3672">
        <f t="shared" si="192"/>
        <v>360</v>
      </c>
      <c r="W3672">
        <v>333</v>
      </c>
    </row>
    <row r="3673" spans="1:23" hidden="1" x14ac:dyDescent="0.2">
      <c r="A3673">
        <v>67</v>
      </c>
      <c r="B3673" t="s">
        <v>101</v>
      </c>
      <c r="C3673" t="s">
        <v>102</v>
      </c>
      <c r="D3673" s="2" t="s">
        <v>174</v>
      </c>
      <c r="E3673">
        <v>17.16</v>
      </c>
      <c r="F3673">
        <v>145.29</v>
      </c>
      <c r="G3673" s="2">
        <v>-17.2667</v>
      </c>
      <c r="H3673" s="2">
        <v>145.483</v>
      </c>
      <c r="I3673">
        <v>790</v>
      </c>
      <c r="J3673" t="s">
        <v>6</v>
      </c>
      <c r="K3673" s="1">
        <v>24959</v>
      </c>
      <c r="L3673" t="s">
        <v>175</v>
      </c>
      <c r="M3673" t="s">
        <v>176</v>
      </c>
      <c r="N3673" t="s">
        <v>24</v>
      </c>
      <c r="O3673" t="s">
        <v>15</v>
      </c>
      <c r="P3673" t="s">
        <v>26</v>
      </c>
      <c r="Q3673">
        <v>1</v>
      </c>
      <c r="R3673">
        <v>37.69</v>
      </c>
      <c r="S3673">
        <f t="shared" si="189"/>
        <v>69230</v>
      </c>
      <c r="T3673">
        <f t="shared" si="190"/>
        <v>26600</v>
      </c>
      <c r="U3673">
        <f t="shared" si="191"/>
        <v>2.6026315789473684</v>
      </c>
      <c r="V3673">
        <f t="shared" si="192"/>
        <v>360</v>
      </c>
      <c r="W3673">
        <v>333</v>
      </c>
    </row>
    <row r="3674" spans="1:23" hidden="1" x14ac:dyDescent="0.2">
      <c r="A3674">
        <v>67</v>
      </c>
      <c r="B3674" t="s">
        <v>101</v>
      </c>
      <c r="C3674" t="s">
        <v>102</v>
      </c>
      <c r="D3674" s="2" t="s">
        <v>174</v>
      </c>
      <c r="E3674">
        <v>17.16</v>
      </c>
      <c r="F3674">
        <v>145.29</v>
      </c>
      <c r="G3674" s="2">
        <v>-17.2667</v>
      </c>
      <c r="H3674" s="2">
        <v>145.483</v>
      </c>
      <c r="I3674">
        <v>790</v>
      </c>
      <c r="J3674" t="s">
        <v>6</v>
      </c>
      <c r="K3674" s="1">
        <v>24959</v>
      </c>
      <c r="L3674" t="s">
        <v>175</v>
      </c>
      <c r="M3674" t="s">
        <v>176</v>
      </c>
      <c r="N3674" t="s">
        <v>24</v>
      </c>
      <c r="O3674" t="s">
        <v>15</v>
      </c>
      <c r="P3674" t="s">
        <v>26</v>
      </c>
      <c r="Q3674">
        <v>2</v>
      </c>
      <c r="R3674">
        <v>37.93</v>
      </c>
      <c r="S3674">
        <f t="shared" si="189"/>
        <v>69230</v>
      </c>
      <c r="T3674">
        <f t="shared" si="190"/>
        <v>26600</v>
      </c>
      <c r="U3674">
        <f t="shared" si="191"/>
        <v>2.6026315789473684</v>
      </c>
      <c r="V3674">
        <f t="shared" si="192"/>
        <v>360</v>
      </c>
      <c r="W3674">
        <v>333</v>
      </c>
    </row>
    <row r="3675" spans="1:23" hidden="1" x14ac:dyDescent="0.2">
      <c r="A3675">
        <v>67</v>
      </c>
      <c r="B3675" t="s">
        <v>101</v>
      </c>
      <c r="C3675" t="s">
        <v>102</v>
      </c>
      <c r="D3675" s="2" t="s">
        <v>174</v>
      </c>
      <c r="E3675">
        <v>17.16</v>
      </c>
      <c r="F3675">
        <v>145.29</v>
      </c>
      <c r="G3675" s="2">
        <v>-17.2667</v>
      </c>
      <c r="H3675" s="2">
        <v>145.483</v>
      </c>
      <c r="I3675">
        <v>790</v>
      </c>
      <c r="J3675" t="s">
        <v>6</v>
      </c>
      <c r="K3675" s="1">
        <v>24959</v>
      </c>
      <c r="L3675" t="s">
        <v>175</v>
      </c>
      <c r="M3675" t="s">
        <v>176</v>
      </c>
      <c r="N3675" t="s">
        <v>24</v>
      </c>
      <c r="O3675" t="s">
        <v>15</v>
      </c>
      <c r="P3675" t="s">
        <v>26</v>
      </c>
      <c r="Q3675">
        <v>3</v>
      </c>
      <c r="R3675">
        <v>37.26</v>
      </c>
      <c r="S3675">
        <f t="shared" si="189"/>
        <v>69230</v>
      </c>
      <c r="T3675">
        <f t="shared" si="190"/>
        <v>26600</v>
      </c>
      <c r="U3675">
        <f t="shared" si="191"/>
        <v>2.6026315789473684</v>
      </c>
      <c r="V3675">
        <f t="shared" si="192"/>
        <v>360</v>
      </c>
      <c r="W3675">
        <v>333</v>
      </c>
    </row>
    <row r="3676" spans="1:23" hidden="1" x14ac:dyDescent="0.2">
      <c r="A3676">
        <v>67</v>
      </c>
      <c r="B3676" t="s">
        <v>101</v>
      </c>
      <c r="C3676" t="s">
        <v>102</v>
      </c>
      <c r="D3676" s="2" t="s">
        <v>174</v>
      </c>
      <c r="E3676">
        <v>17.16</v>
      </c>
      <c r="F3676">
        <v>145.29</v>
      </c>
      <c r="G3676" s="2">
        <v>-17.2667</v>
      </c>
      <c r="H3676" s="2">
        <v>145.483</v>
      </c>
      <c r="I3676">
        <v>790</v>
      </c>
      <c r="J3676" t="s">
        <v>6</v>
      </c>
      <c r="K3676" s="1">
        <v>24959</v>
      </c>
      <c r="L3676" t="s">
        <v>175</v>
      </c>
      <c r="M3676" t="s">
        <v>176</v>
      </c>
      <c r="N3676" t="s">
        <v>24</v>
      </c>
      <c r="O3676" t="s">
        <v>15</v>
      </c>
      <c r="P3676" t="s">
        <v>26</v>
      </c>
      <c r="Q3676">
        <v>4</v>
      </c>
      <c r="R3676">
        <v>37.15</v>
      </c>
      <c r="S3676">
        <f t="shared" si="189"/>
        <v>69230</v>
      </c>
      <c r="T3676">
        <f t="shared" si="190"/>
        <v>26600</v>
      </c>
      <c r="U3676">
        <f t="shared" si="191"/>
        <v>2.6026315789473684</v>
      </c>
      <c r="V3676">
        <f t="shared" si="192"/>
        <v>360</v>
      </c>
      <c r="W3676">
        <v>333</v>
      </c>
    </row>
    <row r="3677" spans="1:23" hidden="1" x14ac:dyDescent="0.2">
      <c r="A3677">
        <v>67</v>
      </c>
      <c r="B3677" t="s">
        <v>101</v>
      </c>
      <c r="C3677" t="s">
        <v>102</v>
      </c>
      <c r="D3677" s="2" t="s">
        <v>174</v>
      </c>
      <c r="E3677">
        <v>17.16</v>
      </c>
      <c r="F3677">
        <v>145.29</v>
      </c>
      <c r="G3677" s="2">
        <v>-17.2667</v>
      </c>
      <c r="H3677" s="2">
        <v>145.483</v>
      </c>
      <c r="I3677">
        <v>790</v>
      </c>
      <c r="J3677" t="s">
        <v>6</v>
      </c>
      <c r="K3677" s="1">
        <v>24959</v>
      </c>
      <c r="L3677" t="s">
        <v>175</v>
      </c>
      <c r="M3677" t="s">
        <v>176</v>
      </c>
      <c r="N3677" t="s">
        <v>24</v>
      </c>
      <c r="O3677" t="s">
        <v>15</v>
      </c>
      <c r="P3677" t="s">
        <v>26</v>
      </c>
      <c r="Q3677">
        <v>5</v>
      </c>
      <c r="R3677">
        <v>39.03</v>
      </c>
      <c r="S3677">
        <f t="shared" si="189"/>
        <v>69230</v>
      </c>
      <c r="T3677">
        <f t="shared" si="190"/>
        <v>26600</v>
      </c>
      <c r="U3677">
        <f t="shared" si="191"/>
        <v>2.6026315789473684</v>
      </c>
      <c r="V3677">
        <f t="shared" si="192"/>
        <v>360</v>
      </c>
      <c r="W3677">
        <v>333</v>
      </c>
    </row>
    <row r="3678" spans="1:23" hidden="1" x14ac:dyDescent="0.2">
      <c r="A3678">
        <v>67</v>
      </c>
      <c r="B3678" t="s">
        <v>101</v>
      </c>
      <c r="C3678" t="s">
        <v>102</v>
      </c>
      <c r="D3678" s="2" t="s">
        <v>174</v>
      </c>
      <c r="E3678">
        <v>17.16</v>
      </c>
      <c r="F3678">
        <v>145.29</v>
      </c>
      <c r="G3678" s="2">
        <v>-17.2667</v>
      </c>
      <c r="H3678" s="2">
        <v>145.483</v>
      </c>
      <c r="I3678">
        <v>790</v>
      </c>
      <c r="J3678" t="s">
        <v>6</v>
      </c>
      <c r="K3678" s="1">
        <v>24959</v>
      </c>
      <c r="L3678" t="s">
        <v>175</v>
      </c>
      <c r="M3678" t="s">
        <v>176</v>
      </c>
      <c r="N3678" t="s">
        <v>24</v>
      </c>
      <c r="O3678" t="s">
        <v>15</v>
      </c>
      <c r="P3678" t="s">
        <v>26</v>
      </c>
      <c r="Q3678">
        <v>6</v>
      </c>
      <c r="R3678">
        <v>37.19</v>
      </c>
      <c r="S3678">
        <f t="shared" si="189"/>
        <v>69230</v>
      </c>
      <c r="T3678">
        <f t="shared" si="190"/>
        <v>26600</v>
      </c>
      <c r="U3678">
        <f t="shared" si="191"/>
        <v>2.6026315789473684</v>
      </c>
      <c r="V3678">
        <f t="shared" si="192"/>
        <v>360</v>
      </c>
      <c r="W3678">
        <v>333</v>
      </c>
    </row>
    <row r="3679" spans="1:23" hidden="1" x14ac:dyDescent="0.2">
      <c r="A3679">
        <v>67</v>
      </c>
      <c r="B3679" t="s">
        <v>101</v>
      </c>
      <c r="C3679" t="s">
        <v>102</v>
      </c>
      <c r="D3679" s="2" t="s">
        <v>174</v>
      </c>
      <c r="E3679">
        <v>17.16</v>
      </c>
      <c r="F3679">
        <v>145.29</v>
      </c>
      <c r="G3679" s="2">
        <v>-17.2667</v>
      </c>
      <c r="H3679" s="2">
        <v>145.483</v>
      </c>
      <c r="I3679">
        <v>790</v>
      </c>
      <c r="J3679" t="s">
        <v>6</v>
      </c>
      <c r="K3679" s="1">
        <v>24959</v>
      </c>
      <c r="L3679" t="s">
        <v>175</v>
      </c>
      <c r="M3679" t="s">
        <v>176</v>
      </c>
      <c r="N3679" t="s">
        <v>24</v>
      </c>
      <c r="O3679" t="s">
        <v>15</v>
      </c>
      <c r="P3679" t="s">
        <v>26</v>
      </c>
      <c r="Q3679">
        <v>7</v>
      </c>
      <c r="R3679">
        <v>37.74</v>
      </c>
      <c r="S3679">
        <f t="shared" si="189"/>
        <v>69230</v>
      </c>
      <c r="T3679">
        <f t="shared" si="190"/>
        <v>26600</v>
      </c>
      <c r="U3679">
        <f t="shared" si="191"/>
        <v>2.6026315789473684</v>
      </c>
      <c r="V3679">
        <f t="shared" si="192"/>
        <v>360</v>
      </c>
      <c r="W3679">
        <v>333</v>
      </c>
    </row>
    <row r="3680" spans="1:23" hidden="1" x14ac:dyDescent="0.2">
      <c r="A3680">
        <v>67</v>
      </c>
      <c r="B3680" t="s">
        <v>101</v>
      </c>
      <c r="C3680" t="s">
        <v>102</v>
      </c>
      <c r="D3680" s="2" t="s">
        <v>174</v>
      </c>
      <c r="E3680">
        <v>17.16</v>
      </c>
      <c r="F3680">
        <v>145.29</v>
      </c>
      <c r="G3680" s="2">
        <v>-17.2667</v>
      </c>
      <c r="H3680" s="2">
        <v>145.483</v>
      </c>
      <c r="I3680">
        <v>790</v>
      </c>
      <c r="J3680" t="s">
        <v>6</v>
      </c>
      <c r="K3680" s="1">
        <v>24959</v>
      </c>
      <c r="L3680" t="s">
        <v>175</v>
      </c>
      <c r="M3680" t="s">
        <v>176</v>
      </c>
      <c r="N3680" t="s">
        <v>24</v>
      </c>
      <c r="O3680" t="s">
        <v>15</v>
      </c>
      <c r="P3680" t="s">
        <v>26</v>
      </c>
      <c r="Q3680">
        <v>8</v>
      </c>
      <c r="R3680">
        <v>39.47</v>
      </c>
      <c r="S3680">
        <f t="shared" si="189"/>
        <v>69230</v>
      </c>
      <c r="T3680">
        <f t="shared" si="190"/>
        <v>26600</v>
      </c>
      <c r="U3680">
        <f t="shared" si="191"/>
        <v>2.6026315789473684</v>
      </c>
      <c r="V3680">
        <f t="shared" si="192"/>
        <v>360</v>
      </c>
      <c r="W3680">
        <v>333</v>
      </c>
    </row>
    <row r="3681" spans="1:23" hidden="1" x14ac:dyDescent="0.2">
      <c r="A3681">
        <v>67</v>
      </c>
      <c r="B3681" t="s">
        <v>101</v>
      </c>
      <c r="C3681" t="s">
        <v>102</v>
      </c>
      <c r="D3681" s="2" t="s">
        <v>174</v>
      </c>
      <c r="E3681">
        <v>17.16</v>
      </c>
      <c r="F3681">
        <v>145.29</v>
      </c>
      <c r="G3681" s="2">
        <v>-17.2667</v>
      </c>
      <c r="H3681" s="2">
        <v>145.483</v>
      </c>
      <c r="I3681">
        <v>790</v>
      </c>
      <c r="J3681" t="s">
        <v>6</v>
      </c>
      <c r="K3681" s="1">
        <v>24959</v>
      </c>
      <c r="L3681" t="s">
        <v>175</v>
      </c>
      <c r="M3681" t="s">
        <v>176</v>
      </c>
      <c r="N3681" t="s">
        <v>24</v>
      </c>
      <c r="O3681" t="s">
        <v>15</v>
      </c>
      <c r="P3681" t="s">
        <v>26</v>
      </c>
      <c r="Q3681">
        <v>9</v>
      </c>
      <c r="R3681">
        <v>37.9</v>
      </c>
      <c r="S3681">
        <f t="shared" si="189"/>
        <v>69230</v>
      </c>
      <c r="T3681">
        <f t="shared" si="190"/>
        <v>26600</v>
      </c>
      <c r="U3681">
        <f t="shared" si="191"/>
        <v>2.6026315789473684</v>
      </c>
      <c r="V3681">
        <f t="shared" si="192"/>
        <v>360</v>
      </c>
      <c r="W3681">
        <v>333</v>
      </c>
    </row>
    <row r="3682" spans="1:23" hidden="1" x14ac:dyDescent="0.2">
      <c r="A3682">
        <v>67</v>
      </c>
      <c r="B3682" t="s">
        <v>101</v>
      </c>
      <c r="C3682" t="s">
        <v>102</v>
      </c>
      <c r="D3682" s="2" t="s">
        <v>174</v>
      </c>
      <c r="E3682">
        <v>17.16</v>
      </c>
      <c r="F3682">
        <v>145.29</v>
      </c>
      <c r="G3682" s="2">
        <v>-17.2667</v>
      </c>
      <c r="H3682" s="2">
        <v>145.483</v>
      </c>
      <c r="I3682">
        <v>790</v>
      </c>
      <c r="J3682" t="s">
        <v>6</v>
      </c>
      <c r="K3682" s="1">
        <v>24959</v>
      </c>
      <c r="L3682" t="s">
        <v>175</v>
      </c>
      <c r="M3682" t="s">
        <v>176</v>
      </c>
      <c r="N3682" t="s">
        <v>24</v>
      </c>
      <c r="O3682" t="s">
        <v>15</v>
      </c>
      <c r="P3682" t="s">
        <v>26</v>
      </c>
      <c r="Q3682">
        <v>10</v>
      </c>
      <c r="R3682">
        <v>34.21</v>
      </c>
      <c r="S3682">
        <f t="shared" si="189"/>
        <v>69230</v>
      </c>
      <c r="T3682">
        <f t="shared" si="190"/>
        <v>26600</v>
      </c>
      <c r="U3682">
        <f t="shared" si="191"/>
        <v>2.6026315789473684</v>
      </c>
      <c r="V3682">
        <f t="shared" si="192"/>
        <v>360</v>
      </c>
      <c r="W3682">
        <v>333</v>
      </c>
    </row>
    <row r="3683" spans="1:23" x14ac:dyDescent="0.2">
      <c r="A3683">
        <v>67</v>
      </c>
      <c r="B3683" t="s">
        <v>101</v>
      </c>
      <c r="C3683" t="s">
        <v>102</v>
      </c>
      <c r="D3683" s="2" t="s">
        <v>174</v>
      </c>
      <c r="E3683">
        <v>17.16</v>
      </c>
      <c r="F3683">
        <v>145.29</v>
      </c>
      <c r="G3683" s="2">
        <v>-17.2667</v>
      </c>
      <c r="H3683" s="2">
        <v>145.483</v>
      </c>
      <c r="I3683">
        <v>790</v>
      </c>
      <c r="J3683" t="s">
        <v>6</v>
      </c>
      <c r="K3683" s="1">
        <v>24959</v>
      </c>
      <c r="L3683" t="s">
        <v>175</v>
      </c>
      <c r="M3683" t="s">
        <v>176</v>
      </c>
      <c r="N3683" t="s">
        <v>24</v>
      </c>
      <c r="O3683" t="s">
        <v>15</v>
      </c>
      <c r="P3683" t="s">
        <v>27</v>
      </c>
      <c r="Q3683">
        <v>1</v>
      </c>
      <c r="R3683">
        <v>28.95</v>
      </c>
      <c r="S3683">
        <f t="shared" si="189"/>
        <v>69230</v>
      </c>
      <c r="T3683">
        <f t="shared" si="190"/>
        <v>26600</v>
      </c>
      <c r="U3683">
        <f t="shared" si="191"/>
        <v>2.6026315789473684</v>
      </c>
      <c r="V3683">
        <f t="shared" si="192"/>
        <v>360</v>
      </c>
      <c r="W3683">
        <v>333</v>
      </c>
    </row>
    <row r="3684" spans="1:23" x14ac:dyDescent="0.2">
      <c r="A3684">
        <v>67</v>
      </c>
      <c r="B3684" t="s">
        <v>101</v>
      </c>
      <c r="C3684" t="s">
        <v>102</v>
      </c>
      <c r="D3684" s="2" t="s">
        <v>174</v>
      </c>
      <c r="E3684">
        <v>17.16</v>
      </c>
      <c r="F3684">
        <v>145.29</v>
      </c>
      <c r="G3684" s="2">
        <v>-17.2667</v>
      </c>
      <c r="H3684" s="2">
        <v>145.483</v>
      </c>
      <c r="I3684">
        <v>790</v>
      </c>
      <c r="J3684" t="s">
        <v>6</v>
      </c>
      <c r="K3684" s="1">
        <v>24959</v>
      </c>
      <c r="L3684" t="s">
        <v>175</v>
      </c>
      <c r="M3684" t="s">
        <v>176</v>
      </c>
      <c r="N3684" t="s">
        <v>24</v>
      </c>
      <c r="O3684" t="s">
        <v>15</v>
      </c>
      <c r="P3684" t="s">
        <v>27</v>
      </c>
      <c r="Q3684">
        <v>2</v>
      </c>
      <c r="R3684">
        <v>31.32</v>
      </c>
      <c r="S3684">
        <f t="shared" si="189"/>
        <v>69230</v>
      </c>
      <c r="T3684">
        <f t="shared" si="190"/>
        <v>26600</v>
      </c>
      <c r="U3684">
        <f t="shared" si="191"/>
        <v>2.6026315789473684</v>
      </c>
      <c r="V3684">
        <f t="shared" si="192"/>
        <v>360</v>
      </c>
      <c r="W3684">
        <v>333</v>
      </c>
    </row>
    <row r="3685" spans="1:23" x14ac:dyDescent="0.2">
      <c r="A3685">
        <v>67</v>
      </c>
      <c r="B3685" t="s">
        <v>101</v>
      </c>
      <c r="C3685" t="s">
        <v>102</v>
      </c>
      <c r="D3685" s="2" t="s">
        <v>174</v>
      </c>
      <c r="E3685">
        <v>17.16</v>
      </c>
      <c r="F3685">
        <v>145.29</v>
      </c>
      <c r="G3685" s="2">
        <v>-17.2667</v>
      </c>
      <c r="H3685" s="2">
        <v>145.483</v>
      </c>
      <c r="I3685">
        <v>790</v>
      </c>
      <c r="J3685" t="s">
        <v>6</v>
      </c>
      <c r="K3685" s="1">
        <v>24959</v>
      </c>
      <c r="L3685" t="s">
        <v>175</v>
      </c>
      <c r="M3685" t="s">
        <v>176</v>
      </c>
      <c r="N3685" t="s">
        <v>24</v>
      </c>
      <c r="O3685" t="s">
        <v>15</v>
      </c>
      <c r="P3685" t="s">
        <v>27</v>
      </c>
      <c r="Q3685">
        <v>3</v>
      </c>
      <c r="R3685">
        <v>30.73</v>
      </c>
      <c r="S3685">
        <f t="shared" si="189"/>
        <v>69230</v>
      </c>
      <c r="T3685">
        <f t="shared" si="190"/>
        <v>26600</v>
      </c>
      <c r="U3685">
        <f t="shared" si="191"/>
        <v>2.6026315789473684</v>
      </c>
      <c r="V3685">
        <f t="shared" si="192"/>
        <v>360</v>
      </c>
      <c r="W3685">
        <v>333</v>
      </c>
    </row>
    <row r="3686" spans="1:23" x14ac:dyDescent="0.2">
      <c r="A3686">
        <v>67</v>
      </c>
      <c r="B3686" t="s">
        <v>101</v>
      </c>
      <c r="C3686" t="s">
        <v>102</v>
      </c>
      <c r="D3686" s="2" t="s">
        <v>174</v>
      </c>
      <c r="E3686">
        <v>17.16</v>
      </c>
      <c r="F3686">
        <v>145.29</v>
      </c>
      <c r="G3686" s="2">
        <v>-17.2667</v>
      </c>
      <c r="H3686" s="2">
        <v>145.483</v>
      </c>
      <c r="I3686">
        <v>790</v>
      </c>
      <c r="J3686" t="s">
        <v>6</v>
      </c>
      <c r="K3686" s="1">
        <v>24959</v>
      </c>
      <c r="L3686" t="s">
        <v>175</v>
      </c>
      <c r="M3686" t="s">
        <v>176</v>
      </c>
      <c r="N3686" t="s">
        <v>24</v>
      </c>
      <c r="O3686" t="s">
        <v>15</v>
      </c>
      <c r="P3686" t="s">
        <v>27</v>
      </c>
      <c r="Q3686">
        <v>4</v>
      </c>
      <c r="R3686">
        <v>31.84</v>
      </c>
      <c r="S3686">
        <f t="shared" si="189"/>
        <v>69230</v>
      </c>
      <c r="T3686">
        <f t="shared" si="190"/>
        <v>26600</v>
      </c>
      <c r="U3686">
        <f t="shared" si="191"/>
        <v>2.6026315789473684</v>
      </c>
      <c r="V3686">
        <f t="shared" si="192"/>
        <v>360</v>
      </c>
      <c r="W3686">
        <v>333</v>
      </c>
    </row>
    <row r="3687" spans="1:23" x14ac:dyDescent="0.2">
      <c r="A3687">
        <v>67</v>
      </c>
      <c r="B3687" t="s">
        <v>101</v>
      </c>
      <c r="C3687" t="s">
        <v>102</v>
      </c>
      <c r="D3687" s="2" t="s">
        <v>174</v>
      </c>
      <c r="E3687">
        <v>17.16</v>
      </c>
      <c r="F3687">
        <v>145.29</v>
      </c>
      <c r="G3687" s="2">
        <v>-17.2667</v>
      </c>
      <c r="H3687" s="2">
        <v>145.483</v>
      </c>
      <c r="I3687">
        <v>790</v>
      </c>
      <c r="J3687" t="s">
        <v>6</v>
      </c>
      <c r="K3687" s="1">
        <v>24959</v>
      </c>
      <c r="L3687" t="s">
        <v>175</v>
      </c>
      <c r="M3687" t="s">
        <v>176</v>
      </c>
      <c r="N3687" t="s">
        <v>24</v>
      </c>
      <c r="O3687" t="s">
        <v>15</v>
      </c>
      <c r="P3687" t="s">
        <v>27</v>
      </c>
      <c r="Q3687">
        <v>5</v>
      </c>
      <c r="R3687">
        <v>31.28</v>
      </c>
      <c r="S3687">
        <f t="shared" si="189"/>
        <v>69230</v>
      </c>
      <c r="T3687">
        <f t="shared" si="190"/>
        <v>26600</v>
      </c>
      <c r="U3687">
        <f t="shared" si="191"/>
        <v>2.6026315789473684</v>
      </c>
      <c r="V3687">
        <f t="shared" si="192"/>
        <v>360</v>
      </c>
      <c r="W3687">
        <v>333</v>
      </c>
    </row>
    <row r="3688" spans="1:23" x14ac:dyDescent="0.2">
      <c r="A3688">
        <v>67</v>
      </c>
      <c r="B3688" t="s">
        <v>101</v>
      </c>
      <c r="C3688" t="s">
        <v>102</v>
      </c>
      <c r="D3688" s="2" t="s">
        <v>174</v>
      </c>
      <c r="E3688">
        <v>17.16</v>
      </c>
      <c r="F3688">
        <v>145.29</v>
      </c>
      <c r="G3688" s="2">
        <v>-17.2667</v>
      </c>
      <c r="H3688" s="2">
        <v>145.483</v>
      </c>
      <c r="I3688">
        <v>790</v>
      </c>
      <c r="J3688" t="s">
        <v>6</v>
      </c>
      <c r="K3688" s="1">
        <v>24959</v>
      </c>
      <c r="L3688" t="s">
        <v>175</v>
      </c>
      <c r="M3688" t="s">
        <v>176</v>
      </c>
      <c r="N3688" t="s">
        <v>24</v>
      </c>
      <c r="O3688" t="s">
        <v>15</v>
      </c>
      <c r="P3688" t="s">
        <v>27</v>
      </c>
      <c r="Q3688">
        <v>6</v>
      </c>
      <c r="R3688">
        <v>27.74</v>
      </c>
      <c r="S3688">
        <f t="shared" si="189"/>
        <v>69230</v>
      </c>
      <c r="T3688">
        <f t="shared" si="190"/>
        <v>26600</v>
      </c>
      <c r="U3688">
        <f t="shared" si="191"/>
        <v>2.6026315789473684</v>
      </c>
      <c r="V3688">
        <f t="shared" si="192"/>
        <v>360</v>
      </c>
      <c r="W3688">
        <v>333</v>
      </c>
    </row>
    <row r="3689" spans="1:23" x14ac:dyDescent="0.2">
      <c r="A3689">
        <v>67</v>
      </c>
      <c r="B3689" t="s">
        <v>101</v>
      </c>
      <c r="C3689" t="s">
        <v>102</v>
      </c>
      <c r="D3689" s="2" t="s">
        <v>174</v>
      </c>
      <c r="E3689">
        <v>17.16</v>
      </c>
      <c r="F3689">
        <v>145.29</v>
      </c>
      <c r="G3689" s="2">
        <v>-17.2667</v>
      </c>
      <c r="H3689" s="2">
        <v>145.483</v>
      </c>
      <c r="I3689">
        <v>790</v>
      </c>
      <c r="J3689" t="s">
        <v>6</v>
      </c>
      <c r="K3689" s="1">
        <v>24959</v>
      </c>
      <c r="L3689" t="s">
        <v>175</v>
      </c>
      <c r="M3689" t="s">
        <v>176</v>
      </c>
      <c r="N3689" t="s">
        <v>24</v>
      </c>
      <c r="O3689" t="s">
        <v>15</v>
      </c>
      <c r="P3689" t="s">
        <v>27</v>
      </c>
      <c r="Q3689">
        <v>7</v>
      </c>
      <c r="R3689">
        <v>29.68</v>
      </c>
      <c r="S3689">
        <f t="shared" si="189"/>
        <v>69230</v>
      </c>
      <c r="T3689">
        <f t="shared" si="190"/>
        <v>26600</v>
      </c>
      <c r="U3689">
        <f t="shared" si="191"/>
        <v>2.6026315789473684</v>
      </c>
      <c r="V3689">
        <f t="shared" si="192"/>
        <v>360</v>
      </c>
      <c r="W3689">
        <v>333</v>
      </c>
    </row>
    <row r="3690" spans="1:23" x14ac:dyDescent="0.2">
      <c r="A3690">
        <v>67</v>
      </c>
      <c r="B3690" t="s">
        <v>101</v>
      </c>
      <c r="C3690" t="s">
        <v>102</v>
      </c>
      <c r="D3690" s="2" t="s">
        <v>174</v>
      </c>
      <c r="E3690">
        <v>17.16</v>
      </c>
      <c r="F3690">
        <v>145.29</v>
      </c>
      <c r="G3690" s="2">
        <v>-17.2667</v>
      </c>
      <c r="H3690" s="2">
        <v>145.483</v>
      </c>
      <c r="I3690">
        <v>790</v>
      </c>
      <c r="J3690" t="s">
        <v>6</v>
      </c>
      <c r="K3690" s="1">
        <v>24959</v>
      </c>
      <c r="L3690" t="s">
        <v>175</v>
      </c>
      <c r="M3690" t="s">
        <v>176</v>
      </c>
      <c r="N3690" t="s">
        <v>24</v>
      </c>
      <c r="O3690" t="s">
        <v>15</v>
      </c>
      <c r="P3690" t="s">
        <v>27</v>
      </c>
      <c r="Q3690">
        <v>8</v>
      </c>
      <c r="R3690">
        <v>32.29</v>
      </c>
      <c r="S3690">
        <f t="shared" si="189"/>
        <v>69230</v>
      </c>
      <c r="T3690">
        <f t="shared" si="190"/>
        <v>26600</v>
      </c>
      <c r="U3690">
        <f t="shared" si="191"/>
        <v>2.6026315789473684</v>
      </c>
      <c r="V3690">
        <f t="shared" si="192"/>
        <v>360</v>
      </c>
      <c r="W3690">
        <v>333</v>
      </c>
    </row>
    <row r="3691" spans="1:23" x14ac:dyDescent="0.2">
      <c r="A3691">
        <v>67</v>
      </c>
      <c r="B3691" t="s">
        <v>101</v>
      </c>
      <c r="C3691" t="s">
        <v>102</v>
      </c>
      <c r="D3691" s="2" t="s">
        <v>174</v>
      </c>
      <c r="E3691">
        <v>17.16</v>
      </c>
      <c r="F3691">
        <v>145.29</v>
      </c>
      <c r="G3691" s="2">
        <v>-17.2667</v>
      </c>
      <c r="H3691" s="2">
        <v>145.483</v>
      </c>
      <c r="I3691">
        <v>790</v>
      </c>
      <c r="J3691" t="s">
        <v>6</v>
      </c>
      <c r="K3691" s="1">
        <v>24959</v>
      </c>
      <c r="L3691" t="s">
        <v>175</v>
      </c>
      <c r="M3691" t="s">
        <v>176</v>
      </c>
      <c r="N3691" t="s">
        <v>24</v>
      </c>
      <c r="O3691" t="s">
        <v>15</v>
      </c>
      <c r="P3691" t="s">
        <v>27</v>
      </c>
      <c r="Q3691">
        <v>9</v>
      </c>
      <c r="R3691">
        <v>29.01</v>
      </c>
      <c r="S3691">
        <f t="shared" si="189"/>
        <v>69230</v>
      </c>
      <c r="T3691">
        <f t="shared" si="190"/>
        <v>26600</v>
      </c>
      <c r="U3691">
        <f t="shared" si="191"/>
        <v>2.6026315789473684</v>
      </c>
      <c r="V3691">
        <f t="shared" si="192"/>
        <v>360</v>
      </c>
      <c r="W3691">
        <v>333</v>
      </c>
    </row>
    <row r="3692" spans="1:23" x14ac:dyDescent="0.2">
      <c r="A3692">
        <v>67</v>
      </c>
      <c r="B3692" t="s">
        <v>101</v>
      </c>
      <c r="C3692" t="s">
        <v>102</v>
      </c>
      <c r="D3692" s="2" t="s">
        <v>174</v>
      </c>
      <c r="E3692">
        <v>17.16</v>
      </c>
      <c r="F3692">
        <v>145.29</v>
      </c>
      <c r="G3692" s="2">
        <v>-17.2667</v>
      </c>
      <c r="H3692" s="2">
        <v>145.483</v>
      </c>
      <c r="I3692">
        <v>790</v>
      </c>
      <c r="J3692" t="s">
        <v>6</v>
      </c>
      <c r="K3692" s="1">
        <v>24959</v>
      </c>
      <c r="L3692" t="s">
        <v>175</v>
      </c>
      <c r="M3692" t="s">
        <v>176</v>
      </c>
      <c r="N3692" t="s">
        <v>24</v>
      </c>
      <c r="O3692" t="s">
        <v>15</v>
      </c>
      <c r="P3692" t="s">
        <v>27</v>
      </c>
      <c r="Q3692">
        <v>10</v>
      </c>
      <c r="R3692">
        <v>30.65</v>
      </c>
      <c r="S3692">
        <f t="shared" si="189"/>
        <v>69230</v>
      </c>
      <c r="T3692">
        <f t="shared" si="190"/>
        <v>26600</v>
      </c>
      <c r="U3692">
        <f t="shared" si="191"/>
        <v>2.6026315789473684</v>
      </c>
      <c r="V3692">
        <f t="shared" si="192"/>
        <v>360</v>
      </c>
      <c r="W3692">
        <v>333</v>
      </c>
    </row>
    <row r="3693" spans="1:23" x14ac:dyDescent="0.2">
      <c r="A3693">
        <v>67</v>
      </c>
      <c r="B3693" t="s">
        <v>101</v>
      </c>
      <c r="C3693" t="s">
        <v>102</v>
      </c>
      <c r="D3693" s="2" t="s">
        <v>174</v>
      </c>
      <c r="E3693">
        <v>17.16</v>
      </c>
      <c r="F3693">
        <v>145.29</v>
      </c>
      <c r="G3693" s="2">
        <v>-17.2667</v>
      </c>
      <c r="H3693" s="2">
        <v>145.483</v>
      </c>
      <c r="I3693">
        <v>790</v>
      </c>
      <c r="J3693" t="s">
        <v>6</v>
      </c>
      <c r="K3693" s="1">
        <v>24959</v>
      </c>
      <c r="L3693" t="s">
        <v>175</v>
      </c>
      <c r="M3693" t="s">
        <v>176</v>
      </c>
      <c r="N3693" t="s">
        <v>24</v>
      </c>
      <c r="O3693" t="s">
        <v>18</v>
      </c>
      <c r="P3693" t="s">
        <v>27</v>
      </c>
      <c r="Q3693">
        <v>1</v>
      </c>
      <c r="R3693">
        <v>14</v>
      </c>
      <c r="S3693">
        <f t="shared" si="189"/>
        <v>69230</v>
      </c>
      <c r="T3693">
        <f t="shared" si="190"/>
        <v>26600</v>
      </c>
      <c r="U3693">
        <f t="shared" si="191"/>
        <v>2.6026315789473684</v>
      </c>
      <c r="V3693">
        <f t="shared" si="192"/>
        <v>360</v>
      </c>
      <c r="W3693">
        <v>333</v>
      </c>
    </row>
    <row r="3694" spans="1:23" x14ac:dyDescent="0.2">
      <c r="A3694">
        <v>67</v>
      </c>
      <c r="B3694" t="s">
        <v>101</v>
      </c>
      <c r="C3694" t="s">
        <v>102</v>
      </c>
      <c r="D3694" s="2" t="s">
        <v>174</v>
      </c>
      <c r="E3694">
        <v>17.16</v>
      </c>
      <c r="F3694">
        <v>145.29</v>
      </c>
      <c r="G3694" s="2">
        <v>-17.2667</v>
      </c>
      <c r="H3694" s="2">
        <v>145.483</v>
      </c>
      <c r="I3694">
        <v>790</v>
      </c>
      <c r="J3694" t="s">
        <v>6</v>
      </c>
      <c r="K3694" s="1">
        <v>24959</v>
      </c>
      <c r="L3694" t="s">
        <v>175</v>
      </c>
      <c r="M3694" t="s">
        <v>176</v>
      </c>
      <c r="N3694" t="s">
        <v>24</v>
      </c>
      <c r="O3694" t="s">
        <v>18</v>
      </c>
      <c r="P3694" t="s">
        <v>27</v>
      </c>
      <c r="Q3694">
        <v>2</v>
      </c>
      <c r="R3694">
        <v>12.96</v>
      </c>
      <c r="S3694">
        <f t="shared" si="189"/>
        <v>69230</v>
      </c>
      <c r="T3694">
        <f t="shared" si="190"/>
        <v>26600</v>
      </c>
      <c r="U3694">
        <f t="shared" si="191"/>
        <v>2.6026315789473684</v>
      </c>
      <c r="V3694">
        <f t="shared" si="192"/>
        <v>360</v>
      </c>
      <c r="W3694">
        <v>333</v>
      </c>
    </row>
    <row r="3695" spans="1:23" x14ac:dyDescent="0.2">
      <c r="A3695">
        <v>67</v>
      </c>
      <c r="B3695" t="s">
        <v>101</v>
      </c>
      <c r="C3695" t="s">
        <v>102</v>
      </c>
      <c r="D3695" s="2" t="s">
        <v>174</v>
      </c>
      <c r="E3695">
        <v>17.16</v>
      </c>
      <c r="F3695">
        <v>145.29</v>
      </c>
      <c r="G3695" s="2">
        <v>-17.2667</v>
      </c>
      <c r="H3695" s="2">
        <v>145.483</v>
      </c>
      <c r="I3695">
        <v>790</v>
      </c>
      <c r="J3695" t="s">
        <v>6</v>
      </c>
      <c r="K3695" s="1">
        <v>24959</v>
      </c>
      <c r="L3695" t="s">
        <v>175</v>
      </c>
      <c r="M3695" t="s">
        <v>176</v>
      </c>
      <c r="N3695" t="s">
        <v>24</v>
      </c>
      <c r="O3695" t="s">
        <v>18</v>
      </c>
      <c r="P3695" t="s">
        <v>27</v>
      </c>
      <c r="Q3695">
        <v>3</v>
      </c>
      <c r="R3695">
        <v>16.559999999999999</v>
      </c>
      <c r="S3695">
        <f t="shared" si="189"/>
        <v>69230</v>
      </c>
      <c r="T3695">
        <f t="shared" si="190"/>
        <v>26600</v>
      </c>
      <c r="U3695">
        <f t="shared" si="191"/>
        <v>2.6026315789473684</v>
      </c>
      <c r="V3695">
        <f t="shared" si="192"/>
        <v>360</v>
      </c>
      <c r="W3695">
        <v>333</v>
      </c>
    </row>
    <row r="3696" spans="1:23" x14ac:dyDescent="0.2">
      <c r="A3696">
        <v>67</v>
      </c>
      <c r="B3696" t="s">
        <v>101</v>
      </c>
      <c r="C3696" t="s">
        <v>102</v>
      </c>
      <c r="D3696" s="2" t="s">
        <v>174</v>
      </c>
      <c r="E3696">
        <v>17.16</v>
      </c>
      <c r="F3696">
        <v>145.29</v>
      </c>
      <c r="G3696" s="2">
        <v>-17.2667</v>
      </c>
      <c r="H3696" s="2">
        <v>145.483</v>
      </c>
      <c r="I3696">
        <v>790</v>
      </c>
      <c r="J3696" t="s">
        <v>6</v>
      </c>
      <c r="K3696" s="1">
        <v>24959</v>
      </c>
      <c r="L3696" t="s">
        <v>175</v>
      </c>
      <c r="M3696" t="s">
        <v>176</v>
      </c>
      <c r="N3696" t="s">
        <v>24</v>
      </c>
      <c r="O3696" t="s">
        <v>18</v>
      </c>
      <c r="P3696" t="s">
        <v>27</v>
      </c>
      <c r="Q3696">
        <v>4</v>
      </c>
      <c r="R3696">
        <v>14.77</v>
      </c>
      <c r="S3696">
        <f t="shared" si="189"/>
        <v>69230</v>
      </c>
      <c r="T3696">
        <f t="shared" si="190"/>
        <v>26600</v>
      </c>
      <c r="U3696">
        <f t="shared" si="191"/>
        <v>2.6026315789473684</v>
      </c>
      <c r="V3696">
        <f t="shared" si="192"/>
        <v>360</v>
      </c>
      <c r="W3696">
        <v>333</v>
      </c>
    </row>
    <row r="3697" spans="1:23" x14ac:dyDescent="0.2">
      <c r="A3697">
        <v>67</v>
      </c>
      <c r="B3697" t="s">
        <v>101</v>
      </c>
      <c r="C3697" t="s">
        <v>102</v>
      </c>
      <c r="D3697" s="2" t="s">
        <v>174</v>
      </c>
      <c r="E3697">
        <v>17.16</v>
      </c>
      <c r="F3697">
        <v>145.29</v>
      </c>
      <c r="G3697" s="2">
        <v>-17.2667</v>
      </c>
      <c r="H3697" s="2">
        <v>145.483</v>
      </c>
      <c r="I3697">
        <v>790</v>
      </c>
      <c r="J3697" t="s">
        <v>6</v>
      </c>
      <c r="K3697" s="1">
        <v>24959</v>
      </c>
      <c r="L3697" t="s">
        <v>175</v>
      </c>
      <c r="M3697" t="s">
        <v>176</v>
      </c>
      <c r="N3697" t="s">
        <v>24</v>
      </c>
      <c r="O3697" t="s">
        <v>18</v>
      </c>
      <c r="P3697" t="s">
        <v>27</v>
      </c>
      <c r="Q3697">
        <v>5</v>
      </c>
      <c r="R3697">
        <v>13.58</v>
      </c>
      <c r="S3697">
        <f t="shared" si="189"/>
        <v>69230</v>
      </c>
      <c r="T3697">
        <f t="shared" si="190"/>
        <v>26600</v>
      </c>
      <c r="U3697">
        <f t="shared" si="191"/>
        <v>2.6026315789473684</v>
      </c>
      <c r="V3697">
        <f t="shared" si="192"/>
        <v>360</v>
      </c>
      <c r="W3697">
        <v>333</v>
      </c>
    </row>
    <row r="3698" spans="1:23" x14ac:dyDescent="0.2">
      <c r="A3698">
        <v>67</v>
      </c>
      <c r="B3698" t="s">
        <v>101</v>
      </c>
      <c r="C3698" t="s">
        <v>102</v>
      </c>
      <c r="D3698" s="2" t="s">
        <v>174</v>
      </c>
      <c r="E3698">
        <v>17.16</v>
      </c>
      <c r="F3698">
        <v>145.29</v>
      </c>
      <c r="G3698" s="2">
        <v>-17.2667</v>
      </c>
      <c r="H3698" s="2">
        <v>145.483</v>
      </c>
      <c r="I3698">
        <v>790</v>
      </c>
      <c r="J3698" t="s">
        <v>6</v>
      </c>
      <c r="K3698" s="1">
        <v>24959</v>
      </c>
      <c r="L3698" t="s">
        <v>175</v>
      </c>
      <c r="M3698" t="s">
        <v>176</v>
      </c>
      <c r="N3698" t="s">
        <v>24</v>
      </c>
      <c r="O3698" t="s">
        <v>18</v>
      </c>
      <c r="P3698" t="s">
        <v>27</v>
      </c>
      <c r="Q3698">
        <v>6</v>
      </c>
      <c r="R3698">
        <v>13.93</v>
      </c>
      <c r="S3698">
        <f t="shared" si="189"/>
        <v>69230</v>
      </c>
      <c r="T3698">
        <f t="shared" si="190"/>
        <v>26600</v>
      </c>
      <c r="U3698">
        <f t="shared" si="191"/>
        <v>2.6026315789473684</v>
      </c>
      <c r="V3698">
        <f t="shared" si="192"/>
        <v>360</v>
      </c>
      <c r="W3698">
        <v>333</v>
      </c>
    </row>
    <row r="3699" spans="1:23" x14ac:dyDescent="0.2">
      <c r="A3699">
        <v>67</v>
      </c>
      <c r="B3699" t="s">
        <v>101</v>
      </c>
      <c r="C3699" t="s">
        <v>102</v>
      </c>
      <c r="D3699" s="2" t="s">
        <v>174</v>
      </c>
      <c r="E3699">
        <v>17.16</v>
      </c>
      <c r="F3699">
        <v>145.29</v>
      </c>
      <c r="G3699" s="2">
        <v>-17.2667</v>
      </c>
      <c r="H3699" s="2">
        <v>145.483</v>
      </c>
      <c r="I3699">
        <v>790</v>
      </c>
      <c r="J3699" t="s">
        <v>6</v>
      </c>
      <c r="K3699" s="1">
        <v>24959</v>
      </c>
      <c r="L3699" t="s">
        <v>175</v>
      </c>
      <c r="M3699" t="s">
        <v>176</v>
      </c>
      <c r="N3699" t="s">
        <v>24</v>
      </c>
      <c r="O3699" t="s">
        <v>18</v>
      </c>
      <c r="P3699" t="s">
        <v>27</v>
      </c>
      <c r="Q3699">
        <v>7</v>
      </c>
      <c r="R3699">
        <v>11.83</v>
      </c>
      <c r="S3699">
        <f t="shared" si="189"/>
        <v>69230</v>
      </c>
      <c r="T3699">
        <f t="shared" si="190"/>
        <v>26600</v>
      </c>
      <c r="U3699">
        <f t="shared" si="191"/>
        <v>2.6026315789473684</v>
      </c>
      <c r="V3699">
        <f t="shared" si="192"/>
        <v>360</v>
      </c>
      <c r="W3699">
        <v>333</v>
      </c>
    </row>
    <row r="3700" spans="1:23" x14ac:dyDescent="0.2">
      <c r="A3700">
        <v>67</v>
      </c>
      <c r="B3700" t="s">
        <v>101</v>
      </c>
      <c r="C3700" t="s">
        <v>102</v>
      </c>
      <c r="D3700" s="2" t="s">
        <v>174</v>
      </c>
      <c r="E3700">
        <v>17.16</v>
      </c>
      <c r="F3700">
        <v>145.29</v>
      </c>
      <c r="G3700" s="2">
        <v>-17.2667</v>
      </c>
      <c r="H3700" s="2">
        <v>145.483</v>
      </c>
      <c r="I3700">
        <v>790</v>
      </c>
      <c r="J3700" t="s">
        <v>6</v>
      </c>
      <c r="K3700" s="1">
        <v>24959</v>
      </c>
      <c r="L3700" t="s">
        <v>175</v>
      </c>
      <c r="M3700" t="s">
        <v>176</v>
      </c>
      <c r="N3700" t="s">
        <v>24</v>
      </c>
      <c r="O3700" t="s">
        <v>18</v>
      </c>
      <c r="P3700" t="s">
        <v>27</v>
      </c>
      <c r="Q3700">
        <v>8</v>
      </c>
      <c r="R3700">
        <v>12.6</v>
      </c>
      <c r="S3700">
        <f t="shared" si="189"/>
        <v>69230</v>
      </c>
      <c r="T3700">
        <f t="shared" si="190"/>
        <v>26600</v>
      </c>
      <c r="U3700">
        <f t="shared" si="191"/>
        <v>2.6026315789473684</v>
      </c>
      <c r="V3700">
        <f t="shared" si="192"/>
        <v>360</v>
      </c>
      <c r="W3700">
        <v>333</v>
      </c>
    </row>
    <row r="3701" spans="1:23" x14ac:dyDescent="0.2">
      <c r="A3701">
        <v>67</v>
      </c>
      <c r="B3701" t="s">
        <v>101</v>
      </c>
      <c r="C3701" t="s">
        <v>102</v>
      </c>
      <c r="D3701" s="2" t="s">
        <v>174</v>
      </c>
      <c r="E3701">
        <v>17.16</v>
      </c>
      <c r="F3701">
        <v>145.29</v>
      </c>
      <c r="G3701" s="2">
        <v>-17.2667</v>
      </c>
      <c r="H3701" s="2">
        <v>145.483</v>
      </c>
      <c r="I3701">
        <v>790</v>
      </c>
      <c r="J3701" t="s">
        <v>6</v>
      </c>
      <c r="K3701" s="1">
        <v>24959</v>
      </c>
      <c r="L3701" t="s">
        <v>175</v>
      </c>
      <c r="M3701" t="s">
        <v>176</v>
      </c>
      <c r="N3701" t="s">
        <v>24</v>
      </c>
      <c r="O3701" t="s">
        <v>18</v>
      </c>
      <c r="P3701" t="s">
        <v>27</v>
      </c>
      <c r="Q3701">
        <v>9</v>
      </c>
      <c r="R3701">
        <v>13.87</v>
      </c>
      <c r="S3701">
        <f t="shared" si="189"/>
        <v>69230</v>
      </c>
      <c r="T3701">
        <f t="shared" si="190"/>
        <v>26600</v>
      </c>
      <c r="U3701">
        <f t="shared" si="191"/>
        <v>2.6026315789473684</v>
      </c>
      <c r="V3701">
        <f t="shared" si="192"/>
        <v>360</v>
      </c>
      <c r="W3701">
        <v>333</v>
      </c>
    </row>
    <row r="3702" spans="1:23" x14ac:dyDescent="0.2">
      <c r="A3702">
        <v>67</v>
      </c>
      <c r="B3702" t="s">
        <v>101</v>
      </c>
      <c r="C3702" t="s">
        <v>102</v>
      </c>
      <c r="D3702" s="2" t="s">
        <v>174</v>
      </c>
      <c r="E3702">
        <v>17.16</v>
      </c>
      <c r="F3702">
        <v>145.29</v>
      </c>
      <c r="G3702" s="2">
        <v>-17.2667</v>
      </c>
      <c r="H3702" s="2">
        <v>145.483</v>
      </c>
      <c r="I3702">
        <v>790</v>
      </c>
      <c r="J3702" t="s">
        <v>6</v>
      </c>
      <c r="K3702" s="1">
        <v>24959</v>
      </c>
      <c r="L3702" t="s">
        <v>175</v>
      </c>
      <c r="M3702" t="s">
        <v>176</v>
      </c>
      <c r="N3702" t="s">
        <v>24</v>
      </c>
      <c r="O3702" t="s">
        <v>18</v>
      </c>
      <c r="P3702" t="s">
        <v>27</v>
      </c>
      <c r="Q3702">
        <v>10</v>
      </c>
      <c r="R3702">
        <v>11.79</v>
      </c>
      <c r="S3702">
        <f t="shared" si="189"/>
        <v>69230</v>
      </c>
      <c r="T3702">
        <f t="shared" si="190"/>
        <v>26600</v>
      </c>
      <c r="U3702">
        <f t="shared" si="191"/>
        <v>2.6026315789473684</v>
      </c>
      <c r="V3702">
        <f t="shared" si="192"/>
        <v>360</v>
      </c>
      <c r="W3702">
        <v>333</v>
      </c>
    </row>
    <row r="3703" spans="1:23" hidden="1" x14ac:dyDescent="0.2">
      <c r="A3703">
        <v>68</v>
      </c>
      <c r="B3703" t="s">
        <v>101</v>
      </c>
      <c r="C3703" t="s">
        <v>102</v>
      </c>
      <c r="D3703" s="2" t="s">
        <v>63</v>
      </c>
      <c r="E3703">
        <v>17.3</v>
      </c>
      <c r="F3703">
        <v>145.27000000000001</v>
      </c>
      <c r="G3703">
        <v>-17.05</v>
      </c>
      <c r="H3703">
        <v>145.44999999999999</v>
      </c>
      <c r="I3703">
        <v>459</v>
      </c>
      <c r="J3703" t="s">
        <v>6</v>
      </c>
      <c r="K3703" s="1">
        <v>20681</v>
      </c>
      <c r="L3703" t="s">
        <v>177</v>
      </c>
      <c r="M3703" t="s">
        <v>90</v>
      </c>
      <c r="N3703" t="s">
        <v>14</v>
      </c>
      <c r="O3703" t="s">
        <v>15</v>
      </c>
      <c r="P3703" t="s">
        <v>27</v>
      </c>
      <c r="Q3703">
        <v>1</v>
      </c>
      <c r="R3703">
        <v>17.13</v>
      </c>
      <c r="S3703">
        <f>345*180</f>
        <v>62100</v>
      </c>
      <c r="T3703">
        <f>280*100</f>
        <v>28000</v>
      </c>
      <c r="U3703">
        <f t="shared" si="191"/>
        <v>2.217857142857143</v>
      </c>
      <c r="V3703">
        <v>370</v>
      </c>
      <c r="W3703">
        <v>338</v>
      </c>
    </row>
    <row r="3704" spans="1:23" hidden="1" x14ac:dyDescent="0.2">
      <c r="A3704">
        <v>68</v>
      </c>
      <c r="B3704" t="s">
        <v>101</v>
      </c>
      <c r="C3704" t="s">
        <v>102</v>
      </c>
      <c r="D3704" s="2" t="s">
        <v>63</v>
      </c>
      <c r="E3704">
        <v>17.3</v>
      </c>
      <c r="F3704">
        <v>145.27000000000001</v>
      </c>
      <c r="G3704">
        <v>-17.05</v>
      </c>
      <c r="H3704">
        <v>145.44999999999999</v>
      </c>
      <c r="I3704">
        <v>459</v>
      </c>
      <c r="J3704" t="s">
        <v>6</v>
      </c>
      <c r="K3704" s="1">
        <v>20681</v>
      </c>
      <c r="L3704" t="s">
        <v>177</v>
      </c>
      <c r="M3704" t="s">
        <v>90</v>
      </c>
      <c r="N3704" t="s">
        <v>14</v>
      </c>
      <c r="O3704" t="s">
        <v>15</v>
      </c>
      <c r="P3704" t="s">
        <v>27</v>
      </c>
      <c r="Q3704">
        <v>2</v>
      </c>
      <c r="R3704">
        <v>22.65</v>
      </c>
      <c r="S3704">
        <f t="shared" ref="S3704:S3756" si="193">345*180</f>
        <v>62100</v>
      </c>
      <c r="T3704">
        <f t="shared" ref="T3704:T3756" si="194">280*100</f>
        <v>28000</v>
      </c>
      <c r="U3704">
        <f t="shared" ref="U3704:U3757" si="195">S3704/T3704</f>
        <v>2.217857142857143</v>
      </c>
      <c r="V3704">
        <v>370</v>
      </c>
      <c r="W3704">
        <v>338</v>
      </c>
    </row>
    <row r="3705" spans="1:23" hidden="1" x14ac:dyDescent="0.2">
      <c r="A3705">
        <v>68</v>
      </c>
      <c r="B3705" t="s">
        <v>101</v>
      </c>
      <c r="C3705" t="s">
        <v>102</v>
      </c>
      <c r="D3705" s="2" t="s">
        <v>63</v>
      </c>
      <c r="E3705">
        <v>17.3</v>
      </c>
      <c r="F3705">
        <v>145.27000000000001</v>
      </c>
      <c r="G3705">
        <v>-17.05</v>
      </c>
      <c r="H3705">
        <v>145.44999999999999</v>
      </c>
      <c r="I3705">
        <v>459</v>
      </c>
      <c r="J3705" t="s">
        <v>6</v>
      </c>
      <c r="K3705" s="1">
        <v>20681</v>
      </c>
      <c r="L3705" t="s">
        <v>177</v>
      </c>
      <c r="M3705" t="s">
        <v>90</v>
      </c>
      <c r="N3705" t="s">
        <v>14</v>
      </c>
      <c r="O3705" t="s">
        <v>15</v>
      </c>
      <c r="P3705" t="s">
        <v>27</v>
      </c>
      <c r="Q3705">
        <v>3</v>
      </c>
      <c r="R3705">
        <v>22.43</v>
      </c>
      <c r="S3705">
        <f t="shared" si="193"/>
        <v>62100</v>
      </c>
      <c r="T3705">
        <f t="shared" si="194"/>
        <v>28000</v>
      </c>
      <c r="U3705">
        <f t="shared" si="195"/>
        <v>2.217857142857143</v>
      </c>
      <c r="V3705">
        <v>370</v>
      </c>
      <c r="W3705">
        <v>338</v>
      </c>
    </row>
    <row r="3706" spans="1:23" hidden="1" x14ac:dyDescent="0.2">
      <c r="A3706">
        <v>68</v>
      </c>
      <c r="B3706" t="s">
        <v>101</v>
      </c>
      <c r="C3706" t="s">
        <v>102</v>
      </c>
      <c r="D3706" s="2" t="s">
        <v>63</v>
      </c>
      <c r="E3706">
        <v>17.3</v>
      </c>
      <c r="F3706">
        <v>145.27000000000001</v>
      </c>
      <c r="G3706">
        <v>-17.05</v>
      </c>
      <c r="H3706">
        <v>145.44999999999999</v>
      </c>
      <c r="I3706">
        <v>459</v>
      </c>
      <c r="J3706" t="s">
        <v>6</v>
      </c>
      <c r="K3706" s="1">
        <v>20681</v>
      </c>
      <c r="L3706" t="s">
        <v>177</v>
      </c>
      <c r="M3706" t="s">
        <v>90</v>
      </c>
      <c r="N3706" t="s">
        <v>14</v>
      </c>
      <c r="O3706" t="s">
        <v>15</v>
      </c>
      <c r="P3706" t="s">
        <v>27</v>
      </c>
      <c r="Q3706">
        <v>4</v>
      </c>
      <c r="R3706">
        <v>21.88</v>
      </c>
      <c r="S3706">
        <f t="shared" si="193"/>
        <v>62100</v>
      </c>
      <c r="T3706">
        <f t="shared" si="194"/>
        <v>28000</v>
      </c>
      <c r="U3706">
        <f t="shared" si="195"/>
        <v>2.217857142857143</v>
      </c>
      <c r="V3706">
        <v>370</v>
      </c>
      <c r="W3706">
        <v>338</v>
      </c>
    </row>
    <row r="3707" spans="1:23" hidden="1" x14ac:dyDescent="0.2">
      <c r="A3707">
        <v>68</v>
      </c>
      <c r="B3707" t="s">
        <v>101</v>
      </c>
      <c r="C3707" t="s">
        <v>102</v>
      </c>
      <c r="D3707" s="2" t="s">
        <v>63</v>
      </c>
      <c r="E3707">
        <v>17.3</v>
      </c>
      <c r="F3707">
        <v>145.27000000000001</v>
      </c>
      <c r="G3707">
        <v>-17.05</v>
      </c>
      <c r="H3707">
        <v>145.44999999999999</v>
      </c>
      <c r="I3707">
        <v>459</v>
      </c>
      <c r="J3707" t="s">
        <v>6</v>
      </c>
      <c r="K3707" s="1">
        <v>20681</v>
      </c>
      <c r="L3707" t="s">
        <v>177</v>
      </c>
      <c r="M3707" t="s">
        <v>90</v>
      </c>
      <c r="N3707" t="s">
        <v>14</v>
      </c>
      <c r="O3707" t="s">
        <v>15</v>
      </c>
      <c r="P3707" t="s">
        <v>27</v>
      </c>
      <c r="Q3707">
        <v>5</v>
      </c>
      <c r="R3707">
        <v>21.58</v>
      </c>
      <c r="S3707">
        <f t="shared" si="193"/>
        <v>62100</v>
      </c>
      <c r="T3707">
        <f t="shared" si="194"/>
        <v>28000</v>
      </c>
      <c r="U3707">
        <f t="shared" si="195"/>
        <v>2.217857142857143</v>
      </c>
      <c r="V3707">
        <v>370</v>
      </c>
      <c r="W3707">
        <v>338</v>
      </c>
    </row>
    <row r="3708" spans="1:23" hidden="1" x14ac:dyDescent="0.2">
      <c r="A3708">
        <v>68</v>
      </c>
      <c r="B3708" t="s">
        <v>101</v>
      </c>
      <c r="C3708" t="s">
        <v>102</v>
      </c>
      <c r="D3708" s="2" t="s">
        <v>63</v>
      </c>
      <c r="E3708">
        <v>17.3</v>
      </c>
      <c r="F3708">
        <v>145.27000000000001</v>
      </c>
      <c r="G3708">
        <v>-17.05</v>
      </c>
      <c r="H3708">
        <v>145.44999999999999</v>
      </c>
      <c r="I3708">
        <v>459</v>
      </c>
      <c r="J3708" t="s">
        <v>6</v>
      </c>
      <c r="K3708" s="1">
        <v>20681</v>
      </c>
      <c r="L3708" t="s">
        <v>177</v>
      </c>
      <c r="M3708" t="s">
        <v>90</v>
      </c>
      <c r="N3708" t="s">
        <v>14</v>
      </c>
      <c r="O3708" t="s">
        <v>15</v>
      </c>
      <c r="P3708" t="s">
        <v>27</v>
      </c>
      <c r="Q3708">
        <v>6</v>
      </c>
      <c r="R3708">
        <v>22.39</v>
      </c>
      <c r="S3708">
        <f t="shared" si="193"/>
        <v>62100</v>
      </c>
      <c r="T3708">
        <f t="shared" si="194"/>
        <v>28000</v>
      </c>
      <c r="U3708">
        <f t="shared" si="195"/>
        <v>2.217857142857143</v>
      </c>
      <c r="V3708">
        <v>370</v>
      </c>
      <c r="W3708">
        <v>338</v>
      </c>
    </row>
    <row r="3709" spans="1:23" hidden="1" x14ac:dyDescent="0.2">
      <c r="A3709">
        <v>68</v>
      </c>
      <c r="B3709" t="s">
        <v>101</v>
      </c>
      <c r="C3709" t="s">
        <v>102</v>
      </c>
      <c r="D3709" s="2" t="s">
        <v>63</v>
      </c>
      <c r="E3709">
        <v>17.3</v>
      </c>
      <c r="F3709">
        <v>145.27000000000001</v>
      </c>
      <c r="G3709">
        <v>-17.05</v>
      </c>
      <c r="H3709">
        <v>145.44999999999999</v>
      </c>
      <c r="I3709">
        <v>459</v>
      </c>
      <c r="J3709" t="s">
        <v>6</v>
      </c>
      <c r="K3709" s="1">
        <v>20681</v>
      </c>
      <c r="L3709" t="s">
        <v>177</v>
      </c>
      <c r="M3709" t="s">
        <v>90</v>
      </c>
      <c r="N3709" t="s">
        <v>14</v>
      </c>
      <c r="O3709" t="s">
        <v>16</v>
      </c>
      <c r="P3709" t="s">
        <v>27</v>
      </c>
      <c r="Q3709">
        <v>1</v>
      </c>
      <c r="R3709">
        <v>23.16</v>
      </c>
      <c r="S3709">
        <f t="shared" si="193"/>
        <v>62100</v>
      </c>
      <c r="T3709">
        <f t="shared" si="194"/>
        <v>28000</v>
      </c>
      <c r="U3709">
        <f t="shared" si="195"/>
        <v>2.217857142857143</v>
      </c>
      <c r="V3709">
        <v>370</v>
      </c>
      <c r="W3709">
        <v>338</v>
      </c>
    </row>
    <row r="3710" spans="1:23" hidden="1" x14ac:dyDescent="0.2">
      <c r="A3710">
        <v>68</v>
      </c>
      <c r="B3710" t="s">
        <v>101</v>
      </c>
      <c r="C3710" t="s">
        <v>102</v>
      </c>
      <c r="D3710" s="2" t="s">
        <v>63</v>
      </c>
      <c r="E3710">
        <v>17.3</v>
      </c>
      <c r="F3710">
        <v>145.27000000000001</v>
      </c>
      <c r="G3710">
        <v>-17.05</v>
      </c>
      <c r="H3710">
        <v>145.44999999999999</v>
      </c>
      <c r="I3710">
        <v>459</v>
      </c>
      <c r="J3710" t="s">
        <v>6</v>
      </c>
      <c r="K3710" s="1">
        <v>20681</v>
      </c>
      <c r="L3710" t="s">
        <v>177</v>
      </c>
      <c r="M3710" t="s">
        <v>90</v>
      </c>
      <c r="N3710" t="s">
        <v>14</v>
      </c>
      <c r="O3710" t="s">
        <v>16</v>
      </c>
      <c r="P3710" t="s">
        <v>27</v>
      </c>
      <c r="Q3710">
        <v>2</v>
      </c>
      <c r="R3710">
        <v>19.46</v>
      </c>
      <c r="S3710">
        <f t="shared" si="193"/>
        <v>62100</v>
      </c>
      <c r="T3710">
        <f t="shared" si="194"/>
        <v>28000</v>
      </c>
      <c r="U3710">
        <f t="shared" si="195"/>
        <v>2.217857142857143</v>
      </c>
      <c r="V3710">
        <v>370</v>
      </c>
      <c r="W3710">
        <v>338</v>
      </c>
    </row>
    <row r="3711" spans="1:23" hidden="1" x14ac:dyDescent="0.2">
      <c r="A3711">
        <v>68</v>
      </c>
      <c r="B3711" t="s">
        <v>101</v>
      </c>
      <c r="C3711" t="s">
        <v>102</v>
      </c>
      <c r="D3711" s="2" t="s">
        <v>63</v>
      </c>
      <c r="E3711">
        <v>17.3</v>
      </c>
      <c r="F3711">
        <v>145.27000000000001</v>
      </c>
      <c r="G3711">
        <v>-17.05</v>
      </c>
      <c r="H3711">
        <v>145.44999999999999</v>
      </c>
      <c r="I3711">
        <v>459</v>
      </c>
      <c r="J3711" t="s">
        <v>6</v>
      </c>
      <c r="K3711" s="1">
        <v>20681</v>
      </c>
      <c r="L3711" t="s">
        <v>177</v>
      </c>
      <c r="M3711" t="s">
        <v>90</v>
      </c>
      <c r="N3711" t="s">
        <v>14</v>
      </c>
      <c r="O3711" t="s">
        <v>16</v>
      </c>
      <c r="P3711" t="s">
        <v>27</v>
      </c>
      <c r="Q3711">
        <v>3</v>
      </c>
      <c r="R3711">
        <v>13.78</v>
      </c>
      <c r="S3711">
        <f t="shared" si="193"/>
        <v>62100</v>
      </c>
      <c r="T3711">
        <f t="shared" si="194"/>
        <v>28000</v>
      </c>
      <c r="U3711">
        <f t="shared" si="195"/>
        <v>2.217857142857143</v>
      </c>
      <c r="V3711">
        <v>370</v>
      </c>
      <c r="W3711">
        <v>338</v>
      </c>
    </row>
    <row r="3712" spans="1:23" hidden="1" x14ac:dyDescent="0.2">
      <c r="A3712">
        <v>68</v>
      </c>
      <c r="B3712" t="s">
        <v>101</v>
      </c>
      <c r="C3712" t="s">
        <v>102</v>
      </c>
      <c r="D3712" s="2" t="s">
        <v>63</v>
      </c>
      <c r="E3712">
        <v>17.3</v>
      </c>
      <c r="F3712">
        <v>145.27000000000001</v>
      </c>
      <c r="G3712">
        <v>-17.05</v>
      </c>
      <c r="H3712">
        <v>145.44999999999999</v>
      </c>
      <c r="I3712">
        <v>459</v>
      </c>
      <c r="J3712" t="s">
        <v>6</v>
      </c>
      <c r="K3712" s="1">
        <v>20681</v>
      </c>
      <c r="L3712" t="s">
        <v>177</v>
      </c>
      <c r="M3712" t="s">
        <v>90</v>
      </c>
      <c r="N3712" t="s">
        <v>14</v>
      </c>
      <c r="O3712" t="s">
        <v>16</v>
      </c>
      <c r="P3712" t="s">
        <v>27</v>
      </c>
      <c r="Q3712">
        <v>4</v>
      </c>
      <c r="R3712">
        <v>13.28</v>
      </c>
      <c r="S3712">
        <f t="shared" si="193"/>
        <v>62100</v>
      </c>
      <c r="T3712">
        <f t="shared" si="194"/>
        <v>28000</v>
      </c>
      <c r="U3712">
        <f t="shared" si="195"/>
        <v>2.217857142857143</v>
      </c>
      <c r="V3712">
        <v>370</v>
      </c>
      <c r="W3712">
        <v>338</v>
      </c>
    </row>
    <row r="3713" spans="1:23" hidden="1" x14ac:dyDescent="0.2">
      <c r="A3713">
        <v>68</v>
      </c>
      <c r="B3713" t="s">
        <v>101</v>
      </c>
      <c r="C3713" t="s">
        <v>102</v>
      </c>
      <c r="D3713" s="2" t="s">
        <v>63</v>
      </c>
      <c r="E3713">
        <v>17.3</v>
      </c>
      <c r="F3713">
        <v>145.27000000000001</v>
      </c>
      <c r="G3713">
        <v>-17.05</v>
      </c>
      <c r="H3713">
        <v>145.44999999999999</v>
      </c>
      <c r="I3713">
        <v>459</v>
      </c>
      <c r="J3713" t="s">
        <v>6</v>
      </c>
      <c r="K3713" s="1">
        <v>20681</v>
      </c>
      <c r="L3713" t="s">
        <v>177</v>
      </c>
      <c r="M3713" t="s">
        <v>90</v>
      </c>
      <c r="N3713" t="s">
        <v>14</v>
      </c>
      <c r="O3713" t="s">
        <v>16</v>
      </c>
      <c r="P3713" t="s">
        <v>27</v>
      </c>
      <c r="Q3713">
        <v>5</v>
      </c>
      <c r="R3713">
        <v>7.95</v>
      </c>
      <c r="S3713">
        <f t="shared" si="193"/>
        <v>62100</v>
      </c>
      <c r="T3713">
        <f t="shared" si="194"/>
        <v>28000</v>
      </c>
      <c r="U3713">
        <f t="shared" si="195"/>
        <v>2.217857142857143</v>
      </c>
      <c r="V3713">
        <v>370</v>
      </c>
      <c r="W3713">
        <v>338</v>
      </c>
    </row>
    <row r="3714" spans="1:23" hidden="1" x14ac:dyDescent="0.2">
      <c r="A3714">
        <v>68</v>
      </c>
      <c r="B3714" t="s">
        <v>101</v>
      </c>
      <c r="C3714" t="s">
        <v>102</v>
      </c>
      <c r="D3714" s="2" t="s">
        <v>63</v>
      </c>
      <c r="E3714">
        <v>17.3</v>
      </c>
      <c r="F3714">
        <v>145.27000000000001</v>
      </c>
      <c r="G3714">
        <v>-17.05</v>
      </c>
      <c r="H3714">
        <v>145.44999999999999</v>
      </c>
      <c r="I3714">
        <v>459</v>
      </c>
      <c r="J3714" t="s">
        <v>6</v>
      </c>
      <c r="K3714" s="1">
        <v>20681</v>
      </c>
      <c r="L3714" t="s">
        <v>177</v>
      </c>
      <c r="M3714" t="s">
        <v>90</v>
      </c>
      <c r="N3714" t="s">
        <v>14</v>
      </c>
      <c r="O3714" t="s">
        <v>16</v>
      </c>
      <c r="P3714" t="s">
        <v>27</v>
      </c>
      <c r="Q3714">
        <v>6</v>
      </c>
      <c r="R3714">
        <v>13.26</v>
      </c>
      <c r="S3714">
        <f t="shared" si="193"/>
        <v>62100</v>
      </c>
      <c r="T3714">
        <f t="shared" si="194"/>
        <v>28000</v>
      </c>
      <c r="U3714">
        <f t="shared" si="195"/>
        <v>2.217857142857143</v>
      </c>
      <c r="V3714">
        <v>370</v>
      </c>
      <c r="W3714">
        <v>338</v>
      </c>
    </row>
    <row r="3715" spans="1:23" hidden="1" x14ac:dyDescent="0.2">
      <c r="A3715">
        <v>68</v>
      </c>
      <c r="B3715" t="s">
        <v>101</v>
      </c>
      <c r="C3715" t="s">
        <v>102</v>
      </c>
      <c r="D3715" s="2" t="s">
        <v>63</v>
      </c>
      <c r="E3715">
        <v>17.3</v>
      </c>
      <c r="F3715">
        <v>145.27000000000001</v>
      </c>
      <c r="G3715">
        <v>-17.05</v>
      </c>
      <c r="H3715">
        <v>145.44999999999999</v>
      </c>
      <c r="I3715">
        <v>459</v>
      </c>
      <c r="J3715" t="s">
        <v>6</v>
      </c>
      <c r="K3715" s="1">
        <v>20681</v>
      </c>
      <c r="L3715" t="s">
        <v>177</v>
      </c>
      <c r="M3715" t="s">
        <v>90</v>
      </c>
      <c r="N3715" t="s">
        <v>14</v>
      </c>
      <c r="O3715" t="s">
        <v>18</v>
      </c>
      <c r="P3715" t="s">
        <v>27</v>
      </c>
      <c r="Q3715">
        <v>1</v>
      </c>
      <c r="R3715">
        <v>2.81</v>
      </c>
      <c r="S3715">
        <f t="shared" si="193"/>
        <v>62100</v>
      </c>
      <c r="T3715">
        <f t="shared" si="194"/>
        <v>28000</v>
      </c>
      <c r="U3715">
        <f t="shared" si="195"/>
        <v>2.217857142857143</v>
      </c>
      <c r="V3715">
        <v>370</v>
      </c>
      <c r="W3715">
        <v>338</v>
      </c>
    </row>
    <row r="3716" spans="1:23" hidden="1" x14ac:dyDescent="0.2">
      <c r="A3716">
        <v>68</v>
      </c>
      <c r="B3716" t="s">
        <v>101</v>
      </c>
      <c r="C3716" t="s">
        <v>102</v>
      </c>
      <c r="D3716" s="2" t="s">
        <v>63</v>
      </c>
      <c r="E3716">
        <v>17.3</v>
      </c>
      <c r="F3716">
        <v>145.27000000000001</v>
      </c>
      <c r="G3716">
        <v>-17.05</v>
      </c>
      <c r="H3716">
        <v>145.44999999999999</v>
      </c>
      <c r="I3716">
        <v>459</v>
      </c>
      <c r="J3716" t="s">
        <v>6</v>
      </c>
      <c r="K3716" s="1">
        <v>20681</v>
      </c>
      <c r="L3716" t="s">
        <v>177</v>
      </c>
      <c r="M3716" t="s">
        <v>90</v>
      </c>
      <c r="N3716" t="s">
        <v>14</v>
      </c>
      <c r="O3716" t="s">
        <v>18</v>
      </c>
      <c r="P3716" t="s">
        <v>27</v>
      </c>
      <c r="Q3716">
        <v>2</v>
      </c>
      <c r="R3716">
        <v>2.68</v>
      </c>
      <c r="S3716">
        <f t="shared" si="193"/>
        <v>62100</v>
      </c>
      <c r="T3716">
        <f t="shared" si="194"/>
        <v>28000</v>
      </c>
      <c r="U3716">
        <f t="shared" si="195"/>
        <v>2.217857142857143</v>
      </c>
      <c r="V3716">
        <v>370</v>
      </c>
      <c r="W3716">
        <v>338</v>
      </c>
    </row>
    <row r="3717" spans="1:23" hidden="1" x14ac:dyDescent="0.2">
      <c r="A3717">
        <v>68</v>
      </c>
      <c r="B3717" t="s">
        <v>101</v>
      </c>
      <c r="C3717" t="s">
        <v>102</v>
      </c>
      <c r="D3717" s="2" t="s">
        <v>63</v>
      </c>
      <c r="E3717">
        <v>17.3</v>
      </c>
      <c r="F3717">
        <v>145.27000000000001</v>
      </c>
      <c r="G3717">
        <v>-17.05</v>
      </c>
      <c r="H3717">
        <v>145.44999999999999</v>
      </c>
      <c r="I3717">
        <v>459</v>
      </c>
      <c r="J3717" t="s">
        <v>6</v>
      </c>
      <c r="K3717" s="1">
        <v>20681</v>
      </c>
      <c r="L3717" t="s">
        <v>177</v>
      </c>
      <c r="M3717" t="s">
        <v>90</v>
      </c>
      <c r="N3717" t="s">
        <v>14</v>
      </c>
      <c r="O3717" t="s">
        <v>18</v>
      </c>
      <c r="P3717" t="s">
        <v>27</v>
      </c>
      <c r="Q3717">
        <v>3</v>
      </c>
      <c r="R3717">
        <v>4.29</v>
      </c>
      <c r="S3717">
        <f t="shared" si="193"/>
        <v>62100</v>
      </c>
      <c r="T3717">
        <f t="shared" si="194"/>
        <v>28000</v>
      </c>
      <c r="U3717">
        <f t="shared" si="195"/>
        <v>2.217857142857143</v>
      </c>
      <c r="V3717">
        <v>370</v>
      </c>
      <c r="W3717">
        <v>338</v>
      </c>
    </row>
    <row r="3718" spans="1:23" hidden="1" x14ac:dyDescent="0.2">
      <c r="A3718">
        <v>68</v>
      </c>
      <c r="B3718" t="s">
        <v>101</v>
      </c>
      <c r="C3718" t="s">
        <v>102</v>
      </c>
      <c r="D3718" s="2" t="s">
        <v>63</v>
      </c>
      <c r="E3718">
        <v>17.3</v>
      </c>
      <c r="F3718">
        <v>145.27000000000001</v>
      </c>
      <c r="G3718">
        <v>-17.05</v>
      </c>
      <c r="H3718">
        <v>145.44999999999999</v>
      </c>
      <c r="I3718">
        <v>459</v>
      </c>
      <c r="J3718" t="s">
        <v>6</v>
      </c>
      <c r="K3718" s="1">
        <v>20681</v>
      </c>
      <c r="L3718" t="s">
        <v>177</v>
      </c>
      <c r="M3718" t="s">
        <v>90</v>
      </c>
      <c r="N3718" t="s">
        <v>14</v>
      </c>
      <c r="O3718" t="s">
        <v>18</v>
      </c>
      <c r="P3718" t="s">
        <v>27</v>
      </c>
      <c r="Q3718">
        <v>4</v>
      </c>
      <c r="R3718">
        <v>5.01</v>
      </c>
      <c r="S3718">
        <f t="shared" si="193"/>
        <v>62100</v>
      </c>
      <c r="T3718">
        <f t="shared" si="194"/>
        <v>28000</v>
      </c>
      <c r="U3718">
        <f t="shared" si="195"/>
        <v>2.217857142857143</v>
      </c>
      <c r="V3718">
        <v>370</v>
      </c>
      <c r="W3718">
        <v>338</v>
      </c>
    </row>
    <row r="3719" spans="1:23" hidden="1" x14ac:dyDescent="0.2">
      <c r="A3719">
        <v>68</v>
      </c>
      <c r="B3719" t="s">
        <v>101</v>
      </c>
      <c r="C3719" t="s">
        <v>102</v>
      </c>
      <c r="D3719" s="2" t="s">
        <v>63</v>
      </c>
      <c r="E3719">
        <v>17.3</v>
      </c>
      <c r="F3719">
        <v>145.27000000000001</v>
      </c>
      <c r="G3719">
        <v>-17.05</v>
      </c>
      <c r="H3719">
        <v>145.44999999999999</v>
      </c>
      <c r="I3719">
        <v>459</v>
      </c>
      <c r="J3719" t="s">
        <v>6</v>
      </c>
      <c r="K3719" s="1">
        <v>20681</v>
      </c>
      <c r="L3719" t="s">
        <v>177</v>
      </c>
      <c r="M3719" t="s">
        <v>90</v>
      </c>
      <c r="N3719" t="s">
        <v>14</v>
      </c>
      <c r="O3719" t="s">
        <v>18</v>
      </c>
      <c r="P3719" t="s">
        <v>27</v>
      </c>
      <c r="Q3719">
        <v>5</v>
      </c>
      <c r="R3719">
        <v>5.53</v>
      </c>
      <c r="S3719">
        <f t="shared" si="193"/>
        <v>62100</v>
      </c>
      <c r="T3719">
        <f t="shared" si="194"/>
        <v>28000</v>
      </c>
      <c r="U3719">
        <f t="shared" si="195"/>
        <v>2.217857142857143</v>
      </c>
      <c r="V3719">
        <v>370</v>
      </c>
      <c r="W3719">
        <v>338</v>
      </c>
    </row>
    <row r="3720" spans="1:23" hidden="1" x14ac:dyDescent="0.2">
      <c r="A3720">
        <v>68</v>
      </c>
      <c r="B3720" t="s">
        <v>101</v>
      </c>
      <c r="C3720" t="s">
        <v>102</v>
      </c>
      <c r="D3720" s="2" t="s">
        <v>63</v>
      </c>
      <c r="E3720">
        <v>17.3</v>
      </c>
      <c r="F3720">
        <v>145.27000000000001</v>
      </c>
      <c r="G3720">
        <v>-17.05</v>
      </c>
      <c r="H3720">
        <v>145.44999999999999</v>
      </c>
      <c r="I3720">
        <v>459</v>
      </c>
      <c r="J3720" t="s">
        <v>6</v>
      </c>
      <c r="K3720" s="1">
        <v>20681</v>
      </c>
      <c r="L3720" t="s">
        <v>177</v>
      </c>
      <c r="M3720" t="s">
        <v>90</v>
      </c>
      <c r="N3720" t="s">
        <v>14</v>
      </c>
      <c r="O3720" t="s">
        <v>18</v>
      </c>
      <c r="P3720" t="s">
        <v>27</v>
      </c>
      <c r="Q3720">
        <v>6</v>
      </c>
      <c r="R3720">
        <v>4.9800000000000004</v>
      </c>
      <c r="S3720">
        <f t="shared" si="193"/>
        <v>62100</v>
      </c>
      <c r="T3720">
        <f t="shared" si="194"/>
        <v>28000</v>
      </c>
      <c r="U3720">
        <f t="shared" si="195"/>
        <v>2.217857142857143</v>
      </c>
      <c r="V3720">
        <v>370</v>
      </c>
      <c r="W3720">
        <v>338</v>
      </c>
    </row>
    <row r="3721" spans="1:23" hidden="1" x14ac:dyDescent="0.2">
      <c r="A3721">
        <v>68</v>
      </c>
      <c r="B3721" t="s">
        <v>101</v>
      </c>
      <c r="C3721" t="s">
        <v>102</v>
      </c>
      <c r="D3721" s="2" t="s">
        <v>63</v>
      </c>
      <c r="E3721">
        <v>17.3</v>
      </c>
      <c r="F3721">
        <v>145.27000000000001</v>
      </c>
      <c r="G3721">
        <v>-17.05</v>
      </c>
      <c r="H3721">
        <v>145.44999999999999</v>
      </c>
      <c r="I3721">
        <v>459</v>
      </c>
      <c r="J3721" t="s">
        <v>6</v>
      </c>
      <c r="K3721" s="1">
        <v>20681</v>
      </c>
      <c r="L3721" t="s">
        <v>177</v>
      </c>
      <c r="M3721" t="s">
        <v>90</v>
      </c>
      <c r="N3721" t="s">
        <v>14</v>
      </c>
      <c r="O3721" t="s">
        <v>19</v>
      </c>
      <c r="P3721" t="s">
        <v>27</v>
      </c>
      <c r="Q3721">
        <v>1</v>
      </c>
      <c r="R3721">
        <v>12.54</v>
      </c>
      <c r="S3721">
        <f t="shared" si="193"/>
        <v>62100</v>
      </c>
      <c r="T3721">
        <f t="shared" si="194"/>
        <v>28000</v>
      </c>
      <c r="U3721">
        <f t="shared" si="195"/>
        <v>2.217857142857143</v>
      </c>
      <c r="V3721">
        <v>370</v>
      </c>
      <c r="W3721">
        <v>338</v>
      </c>
    </row>
    <row r="3722" spans="1:23" hidden="1" x14ac:dyDescent="0.2">
      <c r="A3722">
        <v>68</v>
      </c>
      <c r="B3722" t="s">
        <v>101</v>
      </c>
      <c r="C3722" t="s">
        <v>102</v>
      </c>
      <c r="D3722" s="2" t="s">
        <v>63</v>
      </c>
      <c r="E3722">
        <v>17.3</v>
      </c>
      <c r="F3722">
        <v>145.27000000000001</v>
      </c>
      <c r="G3722">
        <v>-17.05</v>
      </c>
      <c r="H3722">
        <v>145.44999999999999</v>
      </c>
      <c r="I3722">
        <v>459</v>
      </c>
      <c r="J3722" t="s">
        <v>6</v>
      </c>
      <c r="K3722" s="1">
        <v>20681</v>
      </c>
      <c r="L3722" t="s">
        <v>177</v>
      </c>
      <c r="M3722" t="s">
        <v>90</v>
      </c>
      <c r="N3722" t="s">
        <v>14</v>
      </c>
      <c r="O3722" t="s">
        <v>19</v>
      </c>
      <c r="P3722" t="s">
        <v>27</v>
      </c>
      <c r="Q3722">
        <v>2</v>
      </c>
      <c r="R3722">
        <v>9.35</v>
      </c>
      <c r="S3722">
        <f t="shared" si="193"/>
        <v>62100</v>
      </c>
      <c r="T3722">
        <f t="shared" si="194"/>
        <v>28000</v>
      </c>
      <c r="U3722">
        <f t="shared" si="195"/>
        <v>2.217857142857143</v>
      </c>
      <c r="V3722">
        <v>370</v>
      </c>
      <c r="W3722">
        <v>338</v>
      </c>
    </row>
    <row r="3723" spans="1:23" hidden="1" x14ac:dyDescent="0.2">
      <c r="A3723">
        <v>68</v>
      </c>
      <c r="B3723" t="s">
        <v>101</v>
      </c>
      <c r="C3723" t="s">
        <v>102</v>
      </c>
      <c r="D3723" s="2" t="s">
        <v>63</v>
      </c>
      <c r="E3723">
        <v>17.3</v>
      </c>
      <c r="F3723">
        <v>145.27000000000001</v>
      </c>
      <c r="G3723">
        <v>-17.05</v>
      </c>
      <c r="H3723">
        <v>145.44999999999999</v>
      </c>
      <c r="I3723">
        <v>459</v>
      </c>
      <c r="J3723" t="s">
        <v>6</v>
      </c>
      <c r="K3723" s="1">
        <v>20681</v>
      </c>
      <c r="L3723" t="s">
        <v>177</v>
      </c>
      <c r="M3723" t="s">
        <v>90</v>
      </c>
      <c r="N3723" t="s">
        <v>14</v>
      </c>
      <c r="O3723" t="s">
        <v>19</v>
      </c>
      <c r="P3723" t="s">
        <v>27</v>
      </c>
      <c r="Q3723">
        <v>3</v>
      </c>
      <c r="R3723">
        <v>9.6300000000000008</v>
      </c>
      <c r="S3723">
        <f t="shared" si="193"/>
        <v>62100</v>
      </c>
      <c r="T3723">
        <f t="shared" si="194"/>
        <v>28000</v>
      </c>
      <c r="U3723">
        <f t="shared" si="195"/>
        <v>2.217857142857143</v>
      </c>
      <c r="V3723">
        <v>370</v>
      </c>
      <c r="W3723">
        <v>338</v>
      </c>
    </row>
    <row r="3724" spans="1:23" hidden="1" x14ac:dyDescent="0.2">
      <c r="A3724">
        <v>68</v>
      </c>
      <c r="B3724" t="s">
        <v>101</v>
      </c>
      <c r="C3724" t="s">
        <v>102</v>
      </c>
      <c r="D3724" s="2" t="s">
        <v>63</v>
      </c>
      <c r="E3724">
        <v>17.3</v>
      </c>
      <c r="F3724">
        <v>145.27000000000001</v>
      </c>
      <c r="G3724">
        <v>-17.05</v>
      </c>
      <c r="H3724">
        <v>145.44999999999999</v>
      </c>
      <c r="I3724">
        <v>459</v>
      </c>
      <c r="J3724" t="s">
        <v>6</v>
      </c>
      <c r="K3724" s="1">
        <v>20681</v>
      </c>
      <c r="L3724" t="s">
        <v>177</v>
      </c>
      <c r="M3724" t="s">
        <v>90</v>
      </c>
      <c r="N3724" t="s">
        <v>14</v>
      </c>
      <c r="O3724" t="s">
        <v>19</v>
      </c>
      <c r="P3724" t="s">
        <v>27</v>
      </c>
      <c r="Q3724">
        <v>4</v>
      </c>
      <c r="R3724">
        <v>9.0299999999999994</v>
      </c>
      <c r="S3724">
        <f t="shared" si="193"/>
        <v>62100</v>
      </c>
      <c r="T3724">
        <f t="shared" si="194"/>
        <v>28000</v>
      </c>
      <c r="U3724">
        <f t="shared" si="195"/>
        <v>2.217857142857143</v>
      </c>
      <c r="V3724">
        <v>370</v>
      </c>
      <c r="W3724">
        <v>338</v>
      </c>
    </row>
    <row r="3725" spans="1:23" hidden="1" x14ac:dyDescent="0.2">
      <c r="A3725">
        <v>68</v>
      </c>
      <c r="B3725" t="s">
        <v>101</v>
      </c>
      <c r="C3725" t="s">
        <v>102</v>
      </c>
      <c r="D3725" s="2" t="s">
        <v>63</v>
      </c>
      <c r="E3725">
        <v>17.3</v>
      </c>
      <c r="F3725">
        <v>145.27000000000001</v>
      </c>
      <c r="G3725">
        <v>-17.05</v>
      </c>
      <c r="H3725">
        <v>145.44999999999999</v>
      </c>
      <c r="I3725">
        <v>459</v>
      </c>
      <c r="J3725" t="s">
        <v>6</v>
      </c>
      <c r="K3725" s="1">
        <v>20681</v>
      </c>
      <c r="L3725" t="s">
        <v>177</v>
      </c>
      <c r="M3725" t="s">
        <v>90</v>
      </c>
      <c r="N3725" t="s">
        <v>14</v>
      </c>
      <c r="O3725" t="s">
        <v>19</v>
      </c>
      <c r="P3725" t="s">
        <v>27</v>
      </c>
      <c r="Q3725">
        <v>5</v>
      </c>
      <c r="R3725">
        <v>10.78</v>
      </c>
      <c r="S3725">
        <f t="shared" si="193"/>
        <v>62100</v>
      </c>
      <c r="T3725">
        <f t="shared" si="194"/>
        <v>28000</v>
      </c>
      <c r="U3725">
        <f t="shared" si="195"/>
        <v>2.217857142857143</v>
      </c>
      <c r="V3725">
        <v>370</v>
      </c>
      <c r="W3725">
        <v>338</v>
      </c>
    </row>
    <row r="3726" spans="1:23" hidden="1" x14ac:dyDescent="0.2">
      <c r="A3726">
        <v>68</v>
      </c>
      <c r="B3726" t="s">
        <v>101</v>
      </c>
      <c r="C3726" t="s">
        <v>102</v>
      </c>
      <c r="D3726" s="2" t="s">
        <v>63</v>
      </c>
      <c r="E3726">
        <v>17.3</v>
      </c>
      <c r="F3726">
        <v>145.27000000000001</v>
      </c>
      <c r="G3726">
        <v>-17.05</v>
      </c>
      <c r="H3726">
        <v>145.44999999999999</v>
      </c>
      <c r="I3726">
        <v>459</v>
      </c>
      <c r="J3726" t="s">
        <v>6</v>
      </c>
      <c r="K3726" s="1">
        <v>20681</v>
      </c>
      <c r="L3726" t="s">
        <v>177</v>
      </c>
      <c r="M3726" t="s">
        <v>90</v>
      </c>
      <c r="N3726" t="s">
        <v>14</v>
      </c>
      <c r="O3726" t="s">
        <v>19</v>
      </c>
      <c r="P3726" t="s">
        <v>27</v>
      </c>
      <c r="Q3726">
        <v>6</v>
      </c>
      <c r="R3726">
        <v>7.02</v>
      </c>
      <c r="S3726">
        <f t="shared" si="193"/>
        <v>62100</v>
      </c>
      <c r="T3726">
        <f t="shared" si="194"/>
        <v>28000</v>
      </c>
      <c r="U3726">
        <f t="shared" si="195"/>
        <v>2.217857142857143</v>
      </c>
      <c r="V3726">
        <v>370</v>
      </c>
      <c r="W3726">
        <v>338</v>
      </c>
    </row>
    <row r="3727" spans="1:23" hidden="1" x14ac:dyDescent="0.2">
      <c r="A3727">
        <v>68</v>
      </c>
      <c r="B3727" t="s">
        <v>101</v>
      </c>
      <c r="C3727" t="s">
        <v>102</v>
      </c>
      <c r="D3727" s="2" t="s">
        <v>63</v>
      </c>
      <c r="E3727">
        <v>17.3</v>
      </c>
      <c r="F3727">
        <v>145.27000000000001</v>
      </c>
      <c r="G3727">
        <v>-17.05</v>
      </c>
      <c r="H3727">
        <v>145.44999999999999</v>
      </c>
      <c r="I3727">
        <v>459</v>
      </c>
      <c r="J3727" t="s">
        <v>6</v>
      </c>
      <c r="K3727" s="1">
        <v>20681</v>
      </c>
      <c r="L3727" t="s">
        <v>177</v>
      </c>
      <c r="M3727" t="s">
        <v>90</v>
      </c>
      <c r="N3727" t="s">
        <v>24</v>
      </c>
      <c r="O3727" t="s">
        <v>15</v>
      </c>
      <c r="P3727" t="s">
        <v>26</v>
      </c>
      <c r="Q3727">
        <v>1</v>
      </c>
      <c r="R3727">
        <v>41.71</v>
      </c>
      <c r="S3727">
        <f t="shared" si="193"/>
        <v>62100</v>
      </c>
      <c r="T3727">
        <f t="shared" si="194"/>
        <v>28000</v>
      </c>
      <c r="U3727">
        <f t="shared" si="195"/>
        <v>2.217857142857143</v>
      </c>
      <c r="V3727">
        <v>370</v>
      </c>
      <c r="W3727">
        <v>338</v>
      </c>
    </row>
    <row r="3728" spans="1:23" hidden="1" x14ac:dyDescent="0.2">
      <c r="A3728">
        <v>68</v>
      </c>
      <c r="B3728" t="s">
        <v>101</v>
      </c>
      <c r="C3728" t="s">
        <v>102</v>
      </c>
      <c r="D3728" s="2" t="s">
        <v>63</v>
      </c>
      <c r="E3728">
        <v>17.3</v>
      </c>
      <c r="F3728">
        <v>145.27000000000001</v>
      </c>
      <c r="G3728">
        <v>-17.05</v>
      </c>
      <c r="H3728">
        <v>145.44999999999999</v>
      </c>
      <c r="I3728">
        <v>459</v>
      </c>
      <c r="J3728" t="s">
        <v>6</v>
      </c>
      <c r="K3728" s="1">
        <v>20681</v>
      </c>
      <c r="L3728" t="s">
        <v>177</v>
      </c>
      <c r="M3728" t="s">
        <v>90</v>
      </c>
      <c r="N3728" t="s">
        <v>24</v>
      </c>
      <c r="O3728" t="s">
        <v>15</v>
      </c>
      <c r="P3728" t="s">
        <v>26</v>
      </c>
      <c r="Q3728">
        <v>2</v>
      </c>
      <c r="R3728">
        <v>39.93</v>
      </c>
      <c r="S3728">
        <f t="shared" si="193"/>
        <v>62100</v>
      </c>
      <c r="T3728">
        <f t="shared" si="194"/>
        <v>28000</v>
      </c>
      <c r="U3728">
        <f t="shared" si="195"/>
        <v>2.217857142857143</v>
      </c>
      <c r="V3728">
        <v>370</v>
      </c>
      <c r="W3728">
        <v>338</v>
      </c>
    </row>
    <row r="3729" spans="1:23" hidden="1" x14ac:dyDescent="0.2">
      <c r="A3729">
        <v>68</v>
      </c>
      <c r="B3729" t="s">
        <v>101</v>
      </c>
      <c r="C3729" t="s">
        <v>102</v>
      </c>
      <c r="D3729" s="2" t="s">
        <v>63</v>
      </c>
      <c r="E3729">
        <v>17.3</v>
      </c>
      <c r="F3729">
        <v>145.27000000000001</v>
      </c>
      <c r="G3729">
        <v>-17.05</v>
      </c>
      <c r="H3729">
        <v>145.44999999999999</v>
      </c>
      <c r="I3729">
        <v>459</v>
      </c>
      <c r="J3729" t="s">
        <v>6</v>
      </c>
      <c r="K3729" s="1">
        <v>20681</v>
      </c>
      <c r="L3729" t="s">
        <v>177</v>
      </c>
      <c r="M3729" t="s">
        <v>90</v>
      </c>
      <c r="N3729" t="s">
        <v>24</v>
      </c>
      <c r="O3729" t="s">
        <v>15</v>
      </c>
      <c r="P3729" t="s">
        <v>26</v>
      </c>
      <c r="Q3729">
        <v>3</v>
      </c>
      <c r="R3729">
        <v>44.16</v>
      </c>
      <c r="S3729">
        <f t="shared" si="193"/>
        <v>62100</v>
      </c>
      <c r="T3729">
        <f t="shared" si="194"/>
        <v>28000</v>
      </c>
      <c r="U3729">
        <f t="shared" si="195"/>
        <v>2.217857142857143</v>
      </c>
      <c r="V3729">
        <v>370</v>
      </c>
      <c r="W3729">
        <v>338</v>
      </c>
    </row>
    <row r="3730" spans="1:23" hidden="1" x14ac:dyDescent="0.2">
      <c r="A3730">
        <v>68</v>
      </c>
      <c r="B3730" t="s">
        <v>101</v>
      </c>
      <c r="C3730" t="s">
        <v>102</v>
      </c>
      <c r="D3730" s="2" t="s">
        <v>63</v>
      </c>
      <c r="E3730">
        <v>17.3</v>
      </c>
      <c r="F3730">
        <v>145.27000000000001</v>
      </c>
      <c r="G3730">
        <v>-17.05</v>
      </c>
      <c r="H3730">
        <v>145.44999999999999</v>
      </c>
      <c r="I3730">
        <v>459</v>
      </c>
      <c r="J3730" t="s">
        <v>6</v>
      </c>
      <c r="K3730" s="1">
        <v>20681</v>
      </c>
      <c r="L3730" t="s">
        <v>177</v>
      </c>
      <c r="M3730" t="s">
        <v>90</v>
      </c>
      <c r="N3730" t="s">
        <v>24</v>
      </c>
      <c r="O3730" t="s">
        <v>15</v>
      </c>
      <c r="P3730" t="s">
        <v>26</v>
      </c>
      <c r="Q3730">
        <v>4</v>
      </c>
      <c r="R3730">
        <v>40.659999999999997</v>
      </c>
      <c r="S3730">
        <f t="shared" si="193"/>
        <v>62100</v>
      </c>
      <c r="T3730">
        <f t="shared" si="194"/>
        <v>28000</v>
      </c>
      <c r="U3730">
        <f t="shared" si="195"/>
        <v>2.217857142857143</v>
      </c>
      <c r="V3730">
        <v>370</v>
      </c>
      <c r="W3730">
        <v>338</v>
      </c>
    </row>
    <row r="3731" spans="1:23" hidden="1" x14ac:dyDescent="0.2">
      <c r="A3731">
        <v>68</v>
      </c>
      <c r="B3731" t="s">
        <v>101</v>
      </c>
      <c r="C3731" t="s">
        <v>102</v>
      </c>
      <c r="D3731" s="2" t="s">
        <v>63</v>
      </c>
      <c r="E3731">
        <v>17.3</v>
      </c>
      <c r="F3731">
        <v>145.27000000000001</v>
      </c>
      <c r="G3731">
        <v>-17.05</v>
      </c>
      <c r="H3731">
        <v>145.44999999999999</v>
      </c>
      <c r="I3731">
        <v>459</v>
      </c>
      <c r="J3731" t="s">
        <v>6</v>
      </c>
      <c r="K3731" s="1">
        <v>20681</v>
      </c>
      <c r="L3731" t="s">
        <v>177</v>
      </c>
      <c r="M3731" t="s">
        <v>90</v>
      </c>
      <c r="N3731" t="s">
        <v>24</v>
      </c>
      <c r="O3731" t="s">
        <v>15</v>
      </c>
      <c r="P3731" t="s">
        <v>26</v>
      </c>
      <c r="Q3731">
        <v>5</v>
      </c>
      <c r="R3731">
        <v>43.94</v>
      </c>
      <c r="S3731">
        <f t="shared" si="193"/>
        <v>62100</v>
      </c>
      <c r="T3731">
        <f t="shared" si="194"/>
        <v>28000</v>
      </c>
      <c r="U3731">
        <f t="shared" si="195"/>
        <v>2.217857142857143</v>
      </c>
      <c r="V3731">
        <v>370</v>
      </c>
      <c r="W3731">
        <v>338</v>
      </c>
    </row>
    <row r="3732" spans="1:23" hidden="1" x14ac:dyDescent="0.2">
      <c r="A3732">
        <v>68</v>
      </c>
      <c r="B3732" t="s">
        <v>101</v>
      </c>
      <c r="C3732" t="s">
        <v>102</v>
      </c>
      <c r="D3732" s="2" t="s">
        <v>63</v>
      </c>
      <c r="E3732">
        <v>17.3</v>
      </c>
      <c r="F3732">
        <v>145.27000000000001</v>
      </c>
      <c r="G3732">
        <v>-17.05</v>
      </c>
      <c r="H3732">
        <v>145.44999999999999</v>
      </c>
      <c r="I3732">
        <v>459</v>
      </c>
      <c r="J3732" t="s">
        <v>6</v>
      </c>
      <c r="K3732" s="1">
        <v>20681</v>
      </c>
      <c r="L3732" t="s">
        <v>177</v>
      </c>
      <c r="M3732" t="s">
        <v>90</v>
      </c>
      <c r="N3732" t="s">
        <v>24</v>
      </c>
      <c r="O3732" t="s">
        <v>15</v>
      </c>
      <c r="P3732" t="s">
        <v>26</v>
      </c>
      <c r="Q3732">
        <v>6</v>
      </c>
      <c r="R3732">
        <v>43.62</v>
      </c>
      <c r="S3732">
        <f t="shared" si="193"/>
        <v>62100</v>
      </c>
      <c r="T3732">
        <f t="shared" si="194"/>
        <v>28000</v>
      </c>
      <c r="U3732">
        <f t="shared" si="195"/>
        <v>2.217857142857143</v>
      </c>
      <c r="V3732">
        <v>370</v>
      </c>
      <c r="W3732">
        <v>338</v>
      </c>
    </row>
    <row r="3733" spans="1:23" hidden="1" x14ac:dyDescent="0.2">
      <c r="A3733">
        <v>68</v>
      </c>
      <c r="B3733" t="s">
        <v>101</v>
      </c>
      <c r="C3733" t="s">
        <v>102</v>
      </c>
      <c r="D3733" s="2" t="s">
        <v>63</v>
      </c>
      <c r="E3733">
        <v>17.3</v>
      </c>
      <c r="F3733">
        <v>145.27000000000001</v>
      </c>
      <c r="G3733">
        <v>-17.05</v>
      </c>
      <c r="H3733">
        <v>145.44999999999999</v>
      </c>
      <c r="I3733">
        <v>459</v>
      </c>
      <c r="J3733" t="s">
        <v>6</v>
      </c>
      <c r="K3733" s="1">
        <v>20681</v>
      </c>
      <c r="L3733" t="s">
        <v>177</v>
      </c>
      <c r="M3733" t="s">
        <v>90</v>
      </c>
      <c r="N3733" t="s">
        <v>24</v>
      </c>
      <c r="O3733" t="s">
        <v>15</v>
      </c>
      <c r="P3733" t="s">
        <v>26</v>
      </c>
      <c r="Q3733">
        <v>7</v>
      </c>
      <c r="R3733">
        <v>42.53</v>
      </c>
      <c r="S3733">
        <f t="shared" si="193"/>
        <v>62100</v>
      </c>
      <c r="T3733">
        <f t="shared" si="194"/>
        <v>28000</v>
      </c>
      <c r="U3733">
        <f t="shared" si="195"/>
        <v>2.217857142857143</v>
      </c>
      <c r="V3733">
        <v>370</v>
      </c>
      <c r="W3733">
        <v>338</v>
      </c>
    </row>
    <row r="3734" spans="1:23" hidden="1" x14ac:dyDescent="0.2">
      <c r="A3734">
        <v>68</v>
      </c>
      <c r="B3734" t="s">
        <v>101</v>
      </c>
      <c r="C3734" t="s">
        <v>102</v>
      </c>
      <c r="D3734" s="2" t="s">
        <v>63</v>
      </c>
      <c r="E3734">
        <v>17.3</v>
      </c>
      <c r="F3734">
        <v>145.27000000000001</v>
      </c>
      <c r="G3734">
        <v>-17.05</v>
      </c>
      <c r="H3734">
        <v>145.44999999999999</v>
      </c>
      <c r="I3734">
        <v>459</v>
      </c>
      <c r="J3734" t="s">
        <v>6</v>
      </c>
      <c r="K3734" s="1">
        <v>20681</v>
      </c>
      <c r="L3734" t="s">
        <v>177</v>
      </c>
      <c r="M3734" t="s">
        <v>90</v>
      </c>
      <c r="N3734" t="s">
        <v>24</v>
      </c>
      <c r="O3734" t="s">
        <v>15</v>
      </c>
      <c r="P3734" t="s">
        <v>26</v>
      </c>
      <c r="Q3734">
        <v>8</v>
      </c>
      <c r="R3734">
        <v>35.14</v>
      </c>
      <c r="S3734">
        <f t="shared" si="193"/>
        <v>62100</v>
      </c>
      <c r="T3734">
        <f t="shared" si="194"/>
        <v>28000</v>
      </c>
      <c r="U3734">
        <f t="shared" si="195"/>
        <v>2.217857142857143</v>
      </c>
      <c r="V3734">
        <v>370</v>
      </c>
      <c r="W3734">
        <v>338</v>
      </c>
    </row>
    <row r="3735" spans="1:23" hidden="1" x14ac:dyDescent="0.2">
      <c r="A3735">
        <v>68</v>
      </c>
      <c r="B3735" t="s">
        <v>101</v>
      </c>
      <c r="C3735" t="s">
        <v>102</v>
      </c>
      <c r="D3735" s="2" t="s">
        <v>63</v>
      </c>
      <c r="E3735">
        <v>17.3</v>
      </c>
      <c r="F3735">
        <v>145.27000000000001</v>
      </c>
      <c r="G3735">
        <v>-17.05</v>
      </c>
      <c r="H3735">
        <v>145.44999999999999</v>
      </c>
      <c r="I3735">
        <v>459</v>
      </c>
      <c r="J3735" t="s">
        <v>6</v>
      </c>
      <c r="K3735" s="1">
        <v>20681</v>
      </c>
      <c r="L3735" t="s">
        <v>177</v>
      </c>
      <c r="M3735" t="s">
        <v>90</v>
      </c>
      <c r="N3735" t="s">
        <v>24</v>
      </c>
      <c r="O3735" t="s">
        <v>15</v>
      </c>
      <c r="P3735" t="s">
        <v>26</v>
      </c>
      <c r="Q3735">
        <v>9</v>
      </c>
      <c r="R3735">
        <v>35.369999999999997</v>
      </c>
      <c r="S3735">
        <f t="shared" si="193"/>
        <v>62100</v>
      </c>
      <c r="T3735">
        <f t="shared" si="194"/>
        <v>28000</v>
      </c>
      <c r="U3735">
        <f t="shared" si="195"/>
        <v>2.217857142857143</v>
      </c>
      <c r="V3735">
        <v>370</v>
      </c>
      <c r="W3735">
        <v>338</v>
      </c>
    </row>
    <row r="3736" spans="1:23" hidden="1" x14ac:dyDescent="0.2">
      <c r="A3736">
        <v>68</v>
      </c>
      <c r="B3736" t="s">
        <v>101</v>
      </c>
      <c r="C3736" t="s">
        <v>102</v>
      </c>
      <c r="D3736" s="2" t="s">
        <v>63</v>
      </c>
      <c r="E3736">
        <v>17.3</v>
      </c>
      <c r="F3736">
        <v>145.27000000000001</v>
      </c>
      <c r="G3736">
        <v>-17.05</v>
      </c>
      <c r="H3736">
        <v>145.44999999999999</v>
      </c>
      <c r="I3736">
        <v>459</v>
      </c>
      <c r="J3736" t="s">
        <v>6</v>
      </c>
      <c r="K3736" s="1">
        <v>20681</v>
      </c>
      <c r="L3736" t="s">
        <v>177</v>
      </c>
      <c r="M3736" t="s">
        <v>90</v>
      </c>
      <c r="N3736" t="s">
        <v>24</v>
      </c>
      <c r="O3736" t="s">
        <v>15</v>
      </c>
      <c r="P3736" t="s">
        <v>26</v>
      </c>
      <c r="Q3736">
        <v>10</v>
      </c>
      <c r="R3736">
        <v>42.89</v>
      </c>
      <c r="S3736">
        <f t="shared" si="193"/>
        <v>62100</v>
      </c>
      <c r="T3736">
        <f t="shared" si="194"/>
        <v>28000</v>
      </c>
      <c r="U3736">
        <f t="shared" si="195"/>
        <v>2.217857142857143</v>
      </c>
      <c r="V3736">
        <v>370</v>
      </c>
      <c r="W3736">
        <v>338</v>
      </c>
    </row>
    <row r="3737" spans="1:23" x14ac:dyDescent="0.2">
      <c r="A3737">
        <v>68</v>
      </c>
      <c r="B3737" t="s">
        <v>101</v>
      </c>
      <c r="C3737" t="s">
        <v>102</v>
      </c>
      <c r="D3737" s="2" t="s">
        <v>63</v>
      </c>
      <c r="E3737">
        <v>17.3</v>
      </c>
      <c r="F3737">
        <v>145.27000000000001</v>
      </c>
      <c r="G3737">
        <v>-17.05</v>
      </c>
      <c r="H3737">
        <v>145.44999999999999</v>
      </c>
      <c r="I3737">
        <v>459</v>
      </c>
      <c r="J3737" t="s">
        <v>6</v>
      </c>
      <c r="K3737" s="1">
        <v>20681</v>
      </c>
      <c r="L3737" t="s">
        <v>177</v>
      </c>
      <c r="M3737" t="s">
        <v>90</v>
      </c>
      <c r="N3737" t="s">
        <v>24</v>
      </c>
      <c r="O3737" t="s">
        <v>15</v>
      </c>
      <c r="P3737" t="s">
        <v>27</v>
      </c>
      <c r="Q3737">
        <v>1</v>
      </c>
      <c r="R3737">
        <v>28.19</v>
      </c>
      <c r="S3737">
        <f t="shared" si="193"/>
        <v>62100</v>
      </c>
      <c r="T3737">
        <f t="shared" si="194"/>
        <v>28000</v>
      </c>
      <c r="U3737">
        <f t="shared" si="195"/>
        <v>2.217857142857143</v>
      </c>
      <c r="V3737">
        <v>370</v>
      </c>
      <c r="W3737">
        <v>338</v>
      </c>
    </row>
    <row r="3738" spans="1:23" x14ac:dyDescent="0.2">
      <c r="A3738">
        <v>68</v>
      </c>
      <c r="B3738" t="s">
        <v>101</v>
      </c>
      <c r="C3738" t="s">
        <v>102</v>
      </c>
      <c r="D3738" s="2" t="s">
        <v>63</v>
      </c>
      <c r="E3738">
        <v>17.3</v>
      </c>
      <c r="F3738">
        <v>145.27000000000001</v>
      </c>
      <c r="G3738">
        <v>-17.05</v>
      </c>
      <c r="H3738">
        <v>145.44999999999999</v>
      </c>
      <c r="I3738">
        <v>459</v>
      </c>
      <c r="J3738" t="s">
        <v>6</v>
      </c>
      <c r="K3738" s="1">
        <v>20681</v>
      </c>
      <c r="L3738" t="s">
        <v>177</v>
      </c>
      <c r="M3738" t="s">
        <v>90</v>
      </c>
      <c r="N3738" t="s">
        <v>24</v>
      </c>
      <c r="O3738" t="s">
        <v>15</v>
      </c>
      <c r="P3738" t="s">
        <v>27</v>
      </c>
      <c r="Q3738">
        <v>2</v>
      </c>
      <c r="R3738">
        <v>33.380000000000003</v>
      </c>
      <c r="S3738">
        <f t="shared" si="193"/>
        <v>62100</v>
      </c>
      <c r="T3738">
        <f t="shared" si="194"/>
        <v>28000</v>
      </c>
      <c r="U3738">
        <f t="shared" si="195"/>
        <v>2.217857142857143</v>
      </c>
      <c r="V3738">
        <v>370</v>
      </c>
      <c r="W3738">
        <v>338</v>
      </c>
    </row>
    <row r="3739" spans="1:23" x14ac:dyDescent="0.2">
      <c r="A3739">
        <v>68</v>
      </c>
      <c r="B3739" t="s">
        <v>101</v>
      </c>
      <c r="C3739" t="s">
        <v>102</v>
      </c>
      <c r="D3739" s="2" t="s">
        <v>63</v>
      </c>
      <c r="E3739">
        <v>17.3</v>
      </c>
      <c r="F3739">
        <v>145.27000000000001</v>
      </c>
      <c r="G3739">
        <v>-17.05</v>
      </c>
      <c r="H3739">
        <v>145.44999999999999</v>
      </c>
      <c r="I3739">
        <v>459</v>
      </c>
      <c r="J3739" t="s">
        <v>6</v>
      </c>
      <c r="K3739" s="1">
        <v>20681</v>
      </c>
      <c r="L3739" t="s">
        <v>177</v>
      </c>
      <c r="M3739" t="s">
        <v>90</v>
      </c>
      <c r="N3739" t="s">
        <v>24</v>
      </c>
      <c r="O3739" t="s">
        <v>15</v>
      </c>
      <c r="P3739" t="s">
        <v>27</v>
      </c>
      <c r="Q3739">
        <v>3</v>
      </c>
      <c r="R3739">
        <v>35.65</v>
      </c>
      <c r="S3739">
        <f t="shared" si="193"/>
        <v>62100</v>
      </c>
      <c r="T3739">
        <f t="shared" si="194"/>
        <v>28000</v>
      </c>
      <c r="U3739">
        <f t="shared" si="195"/>
        <v>2.217857142857143</v>
      </c>
      <c r="V3739">
        <v>370</v>
      </c>
      <c r="W3739">
        <v>338</v>
      </c>
    </row>
    <row r="3740" spans="1:23" x14ac:dyDescent="0.2">
      <c r="A3740">
        <v>68</v>
      </c>
      <c r="B3740" t="s">
        <v>101</v>
      </c>
      <c r="C3740" t="s">
        <v>102</v>
      </c>
      <c r="D3740" s="2" t="s">
        <v>63</v>
      </c>
      <c r="E3740">
        <v>17.3</v>
      </c>
      <c r="F3740">
        <v>145.27000000000001</v>
      </c>
      <c r="G3740">
        <v>-17.05</v>
      </c>
      <c r="H3740">
        <v>145.44999999999999</v>
      </c>
      <c r="I3740">
        <v>459</v>
      </c>
      <c r="J3740" t="s">
        <v>6</v>
      </c>
      <c r="K3740" s="1">
        <v>20681</v>
      </c>
      <c r="L3740" t="s">
        <v>177</v>
      </c>
      <c r="M3740" t="s">
        <v>90</v>
      </c>
      <c r="N3740" t="s">
        <v>24</v>
      </c>
      <c r="O3740" t="s">
        <v>15</v>
      </c>
      <c r="P3740" t="s">
        <v>27</v>
      </c>
      <c r="Q3740">
        <v>4</v>
      </c>
      <c r="R3740">
        <v>32.64</v>
      </c>
      <c r="S3740">
        <f t="shared" si="193"/>
        <v>62100</v>
      </c>
      <c r="T3740">
        <f t="shared" si="194"/>
        <v>28000</v>
      </c>
      <c r="U3740">
        <f t="shared" si="195"/>
        <v>2.217857142857143</v>
      </c>
      <c r="V3740">
        <v>370</v>
      </c>
      <c r="W3740">
        <v>338</v>
      </c>
    </row>
    <row r="3741" spans="1:23" x14ac:dyDescent="0.2">
      <c r="A3741">
        <v>68</v>
      </c>
      <c r="B3741" t="s">
        <v>101</v>
      </c>
      <c r="C3741" t="s">
        <v>102</v>
      </c>
      <c r="D3741" s="2" t="s">
        <v>63</v>
      </c>
      <c r="E3741">
        <v>17.3</v>
      </c>
      <c r="F3741">
        <v>145.27000000000001</v>
      </c>
      <c r="G3741">
        <v>-17.05</v>
      </c>
      <c r="H3741">
        <v>145.44999999999999</v>
      </c>
      <c r="I3741">
        <v>459</v>
      </c>
      <c r="J3741" t="s">
        <v>6</v>
      </c>
      <c r="K3741" s="1">
        <v>20681</v>
      </c>
      <c r="L3741" t="s">
        <v>177</v>
      </c>
      <c r="M3741" t="s">
        <v>90</v>
      </c>
      <c r="N3741" t="s">
        <v>24</v>
      </c>
      <c r="O3741" t="s">
        <v>15</v>
      </c>
      <c r="P3741" t="s">
        <v>27</v>
      </c>
      <c r="Q3741">
        <v>5</v>
      </c>
      <c r="R3741">
        <v>30.64</v>
      </c>
      <c r="S3741">
        <f t="shared" si="193"/>
        <v>62100</v>
      </c>
      <c r="T3741">
        <f t="shared" si="194"/>
        <v>28000</v>
      </c>
      <c r="U3741">
        <f t="shared" si="195"/>
        <v>2.217857142857143</v>
      </c>
      <c r="V3741">
        <v>370</v>
      </c>
      <c r="W3741">
        <v>338</v>
      </c>
    </row>
    <row r="3742" spans="1:23" x14ac:dyDescent="0.2">
      <c r="A3742">
        <v>68</v>
      </c>
      <c r="B3742" t="s">
        <v>101</v>
      </c>
      <c r="C3742" t="s">
        <v>102</v>
      </c>
      <c r="D3742" s="2" t="s">
        <v>63</v>
      </c>
      <c r="E3742">
        <v>17.3</v>
      </c>
      <c r="F3742">
        <v>145.27000000000001</v>
      </c>
      <c r="G3742">
        <v>-17.05</v>
      </c>
      <c r="H3742">
        <v>145.44999999999999</v>
      </c>
      <c r="I3742">
        <v>459</v>
      </c>
      <c r="J3742" t="s">
        <v>6</v>
      </c>
      <c r="K3742" s="1">
        <v>20681</v>
      </c>
      <c r="L3742" t="s">
        <v>177</v>
      </c>
      <c r="M3742" t="s">
        <v>90</v>
      </c>
      <c r="N3742" t="s">
        <v>24</v>
      </c>
      <c r="O3742" t="s">
        <v>15</v>
      </c>
      <c r="P3742" t="s">
        <v>27</v>
      </c>
      <c r="Q3742">
        <v>6</v>
      </c>
      <c r="R3742">
        <v>29.4</v>
      </c>
      <c r="S3742">
        <f t="shared" si="193"/>
        <v>62100</v>
      </c>
      <c r="T3742">
        <f t="shared" si="194"/>
        <v>28000</v>
      </c>
      <c r="U3742">
        <f t="shared" si="195"/>
        <v>2.217857142857143</v>
      </c>
      <c r="V3742">
        <v>370</v>
      </c>
      <c r="W3742">
        <v>338</v>
      </c>
    </row>
    <row r="3743" spans="1:23" x14ac:dyDescent="0.2">
      <c r="A3743">
        <v>68</v>
      </c>
      <c r="B3743" t="s">
        <v>101</v>
      </c>
      <c r="C3743" t="s">
        <v>102</v>
      </c>
      <c r="D3743" s="2" t="s">
        <v>63</v>
      </c>
      <c r="E3743">
        <v>17.3</v>
      </c>
      <c r="F3743">
        <v>145.27000000000001</v>
      </c>
      <c r="G3743">
        <v>-17.05</v>
      </c>
      <c r="H3743">
        <v>145.44999999999999</v>
      </c>
      <c r="I3743">
        <v>459</v>
      </c>
      <c r="J3743" t="s">
        <v>6</v>
      </c>
      <c r="K3743" s="1">
        <v>20681</v>
      </c>
      <c r="L3743" t="s">
        <v>177</v>
      </c>
      <c r="M3743" t="s">
        <v>90</v>
      </c>
      <c r="N3743" t="s">
        <v>24</v>
      </c>
      <c r="O3743" t="s">
        <v>15</v>
      </c>
      <c r="P3743" t="s">
        <v>27</v>
      </c>
      <c r="Q3743">
        <v>7</v>
      </c>
      <c r="R3743">
        <v>37.56</v>
      </c>
      <c r="S3743">
        <f t="shared" si="193"/>
        <v>62100</v>
      </c>
      <c r="T3743">
        <f t="shared" si="194"/>
        <v>28000</v>
      </c>
      <c r="U3743">
        <f t="shared" si="195"/>
        <v>2.217857142857143</v>
      </c>
      <c r="V3743">
        <v>370</v>
      </c>
      <c r="W3743">
        <v>338</v>
      </c>
    </row>
    <row r="3744" spans="1:23" x14ac:dyDescent="0.2">
      <c r="A3744">
        <v>68</v>
      </c>
      <c r="B3744" t="s">
        <v>101</v>
      </c>
      <c r="C3744" t="s">
        <v>102</v>
      </c>
      <c r="D3744" s="2" t="s">
        <v>63</v>
      </c>
      <c r="E3744">
        <v>17.3</v>
      </c>
      <c r="F3744">
        <v>145.27000000000001</v>
      </c>
      <c r="G3744">
        <v>-17.05</v>
      </c>
      <c r="H3744">
        <v>145.44999999999999</v>
      </c>
      <c r="I3744">
        <v>459</v>
      </c>
      <c r="J3744" t="s">
        <v>6</v>
      </c>
      <c r="K3744" s="1">
        <v>20681</v>
      </c>
      <c r="L3744" t="s">
        <v>177</v>
      </c>
      <c r="M3744" t="s">
        <v>90</v>
      </c>
      <c r="N3744" t="s">
        <v>24</v>
      </c>
      <c r="O3744" t="s">
        <v>15</v>
      </c>
      <c r="P3744" t="s">
        <v>27</v>
      </c>
      <c r="Q3744">
        <v>8</v>
      </c>
      <c r="R3744">
        <v>34.57</v>
      </c>
      <c r="S3744">
        <f t="shared" si="193"/>
        <v>62100</v>
      </c>
      <c r="T3744">
        <f t="shared" si="194"/>
        <v>28000</v>
      </c>
      <c r="U3744">
        <f t="shared" si="195"/>
        <v>2.217857142857143</v>
      </c>
      <c r="V3744">
        <v>370</v>
      </c>
      <c r="W3744">
        <v>338</v>
      </c>
    </row>
    <row r="3745" spans="1:24" x14ac:dyDescent="0.2">
      <c r="A3745">
        <v>68</v>
      </c>
      <c r="B3745" t="s">
        <v>101</v>
      </c>
      <c r="C3745" t="s">
        <v>102</v>
      </c>
      <c r="D3745" s="2" t="s">
        <v>63</v>
      </c>
      <c r="E3745">
        <v>17.3</v>
      </c>
      <c r="F3745">
        <v>145.27000000000001</v>
      </c>
      <c r="G3745">
        <v>-17.05</v>
      </c>
      <c r="H3745">
        <v>145.44999999999999</v>
      </c>
      <c r="I3745">
        <v>459</v>
      </c>
      <c r="J3745" t="s">
        <v>6</v>
      </c>
      <c r="K3745" s="1">
        <v>20681</v>
      </c>
      <c r="L3745" t="s">
        <v>177</v>
      </c>
      <c r="M3745" t="s">
        <v>90</v>
      </c>
      <c r="N3745" t="s">
        <v>24</v>
      </c>
      <c r="O3745" t="s">
        <v>15</v>
      </c>
      <c r="P3745" t="s">
        <v>27</v>
      </c>
      <c r="Q3745">
        <v>9</v>
      </c>
      <c r="R3745">
        <v>36.49</v>
      </c>
      <c r="S3745">
        <f t="shared" si="193"/>
        <v>62100</v>
      </c>
      <c r="T3745">
        <f t="shared" si="194"/>
        <v>28000</v>
      </c>
      <c r="U3745">
        <f t="shared" si="195"/>
        <v>2.217857142857143</v>
      </c>
      <c r="V3745">
        <v>370</v>
      </c>
      <c r="W3745">
        <v>338</v>
      </c>
    </row>
    <row r="3746" spans="1:24" x14ac:dyDescent="0.2">
      <c r="A3746">
        <v>68</v>
      </c>
      <c r="B3746" t="s">
        <v>101</v>
      </c>
      <c r="C3746" t="s">
        <v>102</v>
      </c>
      <c r="D3746" s="2" t="s">
        <v>63</v>
      </c>
      <c r="E3746">
        <v>17.3</v>
      </c>
      <c r="F3746">
        <v>145.27000000000001</v>
      </c>
      <c r="G3746">
        <v>-17.05</v>
      </c>
      <c r="H3746">
        <v>145.44999999999999</v>
      </c>
      <c r="I3746">
        <v>459</v>
      </c>
      <c r="J3746" t="s">
        <v>6</v>
      </c>
      <c r="K3746" s="1">
        <v>20681</v>
      </c>
      <c r="L3746" t="s">
        <v>177</v>
      </c>
      <c r="M3746" t="s">
        <v>90</v>
      </c>
      <c r="N3746" t="s">
        <v>24</v>
      </c>
      <c r="O3746" t="s">
        <v>15</v>
      </c>
      <c r="P3746" t="s">
        <v>27</v>
      </c>
      <c r="Q3746">
        <v>10</v>
      </c>
      <c r="R3746">
        <v>32.07</v>
      </c>
      <c r="S3746">
        <f t="shared" si="193"/>
        <v>62100</v>
      </c>
      <c r="T3746">
        <f t="shared" si="194"/>
        <v>28000</v>
      </c>
      <c r="U3746">
        <f t="shared" si="195"/>
        <v>2.217857142857143</v>
      </c>
      <c r="V3746">
        <v>370</v>
      </c>
      <c r="W3746">
        <v>338</v>
      </c>
    </row>
    <row r="3747" spans="1:24" x14ac:dyDescent="0.2">
      <c r="A3747">
        <v>68</v>
      </c>
      <c r="B3747" t="s">
        <v>101</v>
      </c>
      <c r="C3747" t="s">
        <v>102</v>
      </c>
      <c r="D3747" s="2" t="s">
        <v>63</v>
      </c>
      <c r="E3747">
        <v>17.3</v>
      </c>
      <c r="F3747">
        <v>145.27000000000001</v>
      </c>
      <c r="G3747">
        <v>-17.05</v>
      </c>
      <c r="H3747">
        <v>145.44999999999999</v>
      </c>
      <c r="I3747">
        <v>459</v>
      </c>
      <c r="J3747" t="s">
        <v>6</v>
      </c>
      <c r="K3747" s="1">
        <v>20681</v>
      </c>
      <c r="L3747" t="s">
        <v>177</v>
      </c>
      <c r="M3747" t="s">
        <v>90</v>
      </c>
      <c r="N3747" t="s">
        <v>24</v>
      </c>
      <c r="O3747" t="s">
        <v>18</v>
      </c>
      <c r="P3747" t="s">
        <v>27</v>
      </c>
      <c r="Q3747">
        <v>1</v>
      </c>
      <c r="R3747">
        <v>11.57</v>
      </c>
      <c r="S3747">
        <f t="shared" si="193"/>
        <v>62100</v>
      </c>
      <c r="T3747">
        <f t="shared" si="194"/>
        <v>28000</v>
      </c>
      <c r="U3747">
        <f t="shared" si="195"/>
        <v>2.217857142857143</v>
      </c>
      <c r="V3747">
        <v>370</v>
      </c>
      <c r="W3747">
        <v>338</v>
      </c>
    </row>
    <row r="3748" spans="1:24" x14ac:dyDescent="0.2">
      <c r="A3748">
        <v>68</v>
      </c>
      <c r="B3748" t="s">
        <v>101</v>
      </c>
      <c r="C3748" t="s">
        <v>102</v>
      </c>
      <c r="D3748" s="2" t="s">
        <v>63</v>
      </c>
      <c r="E3748">
        <v>17.3</v>
      </c>
      <c r="F3748">
        <v>145.27000000000001</v>
      </c>
      <c r="G3748">
        <v>-17.05</v>
      </c>
      <c r="H3748">
        <v>145.44999999999999</v>
      </c>
      <c r="I3748">
        <v>459</v>
      </c>
      <c r="J3748" t="s">
        <v>6</v>
      </c>
      <c r="K3748" s="1">
        <v>20681</v>
      </c>
      <c r="L3748" t="s">
        <v>177</v>
      </c>
      <c r="M3748" t="s">
        <v>90</v>
      </c>
      <c r="N3748" t="s">
        <v>24</v>
      </c>
      <c r="O3748" t="s">
        <v>18</v>
      </c>
      <c r="P3748" t="s">
        <v>27</v>
      </c>
      <c r="Q3748">
        <v>2</v>
      </c>
      <c r="R3748">
        <v>12.4</v>
      </c>
      <c r="S3748">
        <f t="shared" si="193"/>
        <v>62100</v>
      </c>
      <c r="T3748">
        <f t="shared" si="194"/>
        <v>28000</v>
      </c>
      <c r="U3748">
        <f t="shared" si="195"/>
        <v>2.217857142857143</v>
      </c>
      <c r="V3748">
        <v>370</v>
      </c>
      <c r="W3748">
        <v>338</v>
      </c>
    </row>
    <row r="3749" spans="1:24" x14ac:dyDescent="0.2">
      <c r="A3749">
        <v>68</v>
      </c>
      <c r="B3749" t="s">
        <v>101</v>
      </c>
      <c r="C3749" t="s">
        <v>102</v>
      </c>
      <c r="D3749" s="2" t="s">
        <v>63</v>
      </c>
      <c r="E3749">
        <v>17.3</v>
      </c>
      <c r="F3749">
        <v>145.27000000000001</v>
      </c>
      <c r="G3749">
        <v>-17.05</v>
      </c>
      <c r="H3749">
        <v>145.44999999999999</v>
      </c>
      <c r="I3749">
        <v>459</v>
      </c>
      <c r="J3749" t="s">
        <v>6</v>
      </c>
      <c r="K3749" s="1">
        <v>20681</v>
      </c>
      <c r="L3749" t="s">
        <v>177</v>
      </c>
      <c r="M3749" t="s">
        <v>90</v>
      </c>
      <c r="N3749" t="s">
        <v>24</v>
      </c>
      <c r="O3749" t="s">
        <v>18</v>
      </c>
      <c r="P3749" t="s">
        <v>27</v>
      </c>
      <c r="Q3749">
        <v>3</v>
      </c>
      <c r="R3749">
        <v>12.48</v>
      </c>
      <c r="S3749">
        <f t="shared" si="193"/>
        <v>62100</v>
      </c>
      <c r="T3749">
        <f t="shared" si="194"/>
        <v>28000</v>
      </c>
      <c r="U3749">
        <f t="shared" si="195"/>
        <v>2.217857142857143</v>
      </c>
      <c r="V3749">
        <v>370</v>
      </c>
      <c r="W3749">
        <v>338</v>
      </c>
    </row>
    <row r="3750" spans="1:24" x14ac:dyDescent="0.2">
      <c r="A3750">
        <v>68</v>
      </c>
      <c r="B3750" t="s">
        <v>101</v>
      </c>
      <c r="C3750" t="s">
        <v>102</v>
      </c>
      <c r="D3750" s="2" t="s">
        <v>63</v>
      </c>
      <c r="E3750">
        <v>17.3</v>
      </c>
      <c r="F3750">
        <v>145.27000000000001</v>
      </c>
      <c r="G3750">
        <v>-17.05</v>
      </c>
      <c r="H3750">
        <v>145.44999999999999</v>
      </c>
      <c r="I3750">
        <v>459</v>
      </c>
      <c r="J3750" t="s">
        <v>6</v>
      </c>
      <c r="K3750" s="1">
        <v>20681</v>
      </c>
      <c r="L3750" t="s">
        <v>177</v>
      </c>
      <c r="M3750" t="s">
        <v>90</v>
      </c>
      <c r="N3750" t="s">
        <v>24</v>
      </c>
      <c r="O3750" t="s">
        <v>18</v>
      </c>
      <c r="P3750" t="s">
        <v>27</v>
      </c>
      <c r="Q3750">
        <v>4</v>
      </c>
      <c r="R3750">
        <v>12.99</v>
      </c>
      <c r="S3750">
        <f t="shared" si="193"/>
        <v>62100</v>
      </c>
      <c r="T3750">
        <f t="shared" si="194"/>
        <v>28000</v>
      </c>
      <c r="U3750">
        <f t="shared" si="195"/>
        <v>2.217857142857143</v>
      </c>
      <c r="V3750">
        <v>370</v>
      </c>
      <c r="W3750">
        <v>338</v>
      </c>
    </row>
    <row r="3751" spans="1:24" x14ac:dyDescent="0.2">
      <c r="A3751">
        <v>68</v>
      </c>
      <c r="B3751" t="s">
        <v>101</v>
      </c>
      <c r="C3751" t="s">
        <v>102</v>
      </c>
      <c r="D3751" s="2" t="s">
        <v>63</v>
      </c>
      <c r="E3751">
        <v>17.3</v>
      </c>
      <c r="F3751">
        <v>145.27000000000001</v>
      </c>
      <c r="G3751">
        <v>-17.05</v>
      </c>
      <c r="H3751">
        <v>145.44999999999999</v>
      </c>
      <c r="I3751">
        <v>459</v>
      </c>
      <c r="J3751" t="s">
        <v>6</v>
      </c>
      <c r="K3751" s="1">
        <v>20681</v>
      </c>
      <c r="L3751" t="s">
        <v>177</v>
      </c>
      <c r="M3751" t="s">
        <v>90</v>
      </c>
      <c r="N3751" t="s">
        <v>24</v>
      </c>
      <c r="O3751" t="s">
        <v>18</v>
      </c>
      <c r="P3751" t="s">
        <v>27</v>
      </c>
      <c r="Q3751">
        <v>5</v>
      </c>
      <c r="R3751">
        <v>10.71</v>
      </c>
      <c r="S3751">
        <f t="shared" si="193"/>
        <v>62100</v>
      </c>
      <c r="T3751">
        <f t="shared" si="194"/>
        <v>28000</v>
      </c>
      <c r="U3751">
        <f t="shared" si="195"/>
        <v>2.217857142857143</v>
      </c>
      <c r="V3751">
        <v>370</v>
      </c>
      <c r="W3751">
        <v>338</v>
      </c>
    </row>
    <row r="3752" spans="1:24" x14ac:dyDescent="0.2">
      <c r="A3752">
        <v>68</v>
      </c>
      <c r="B3752" t="s">
        <v>101</v>
      </c>
      <c r="C3752" t="s">
        <v>102</v>
      </c>
      <c r="D3752" s="2" t="s">
        <v>63</v>
      </c>
      <c r="E3752">
        <v>17.3</v>
      </c>
      <c r="F3752">
        <v>145.27000000000001</v>
      </c>
      <c r="G3752">
        <v>-17.05</v>
      </c>
      <c r="H3752">
        <v>145.44999999999999</v>
      </c>
      <c r="I3752">
        <v>459</v>
      </c>
      <c r="J3752" t="s">
        <v>6</v>
      </c>
      <c r="K3752" s="1">
        <v>20681</v>
      </c>
      <c r="L3752" t="s">
        <v>177</v>
      </c>
      <c r="M3752" t="s">
        <v>90</v>
      </c>
      <c r="N3752" t="s">
        <v>24</v>
      </c>
      <c r="O3752" t="s">
        <v>18</v>
      </c>
      <c r="P3752" t="s">
        <v>27</v>
      </c>
      <c r="Q3752">
        <v>6</v>
      </c>
      <c r="R3752">
        <v>13.13</v>
      </c>
      <c r="S3752">
        <f t="shared" si="193"/>
        <v>62100</v>
      </c>
      <c r="T3752">
        <f t="shared" si="194"/>
        <v>28000</v>
      </c>
      <c r="U3752">
        <f t="shared" si="195"/>
        <v>2.217857142857143</v>
      </c>
      <c r="V3752">
        <v>370</v>
      </c>
      <c r="W3752">
        <v>338</v>
      </c>
    </row>
    <row r="3753" spans="1:24" x14ac:dyDescent="0.2">
      <c r="A3753">
        <v>68</v>
      </c>
      <c r="B3753" t="s">
        <v>101</v>
      </c>
      <c r="C3753" t="s">
        <v>102</v>
      </c>
      <c r="D3753" s="2" t="s">
        <v>63</v>
      </c>
      <c r="E3753">
        <v>17.3</v>
      </c>
      <c r="F3753">
        <v>145.27000000000001</v>
      </c>
      <c r="G3753">
        <v>-17.05</v>
      </c>
      <c r="H3753">
        <v>145.44999999999999</v>
      </c>
      <c r="I3753">
        <v>459</v>
      </c>
      <c r="J3753" t="s">
        <v>6</v>
      </c>
      <c r="K3753" s="1">
        <v>20681</v>
      </c>
      <c r="L3753" t="s">
        <v>177</v>
      </c>
      <c r="M3753" t="s">
        <v>90</v>
      </c>
      <c r="N3753" t="s">
        <v>24</v>
      </c>
      <c r="O3753" t="s">
        <v>18</v>
      </c>
      <c r="P3753" t="s">
        <v>27</v>
      </c>
      <c r="Q3753">
        <v>7</v>
      </c>
      <c r="R3753">
        <v>9.76</v>
      </c>
      <c r="S3753">
        <f t="shared" si="193"/>
        <v>62100</v>
      </c>
      <c r="T3753">
        <f t="shared" si="194"/>
        <v>28000</v>
      </c>
      <c r="U3753">
        <f t="shared" si="195"/>
        <v>2.217857142857143</v>
      </c>
      <c r="V3753">
        <v>370</v>
      </c>
      <c r="W3753">
        <v>338</v>
      </c>
    </row>
    <row r="3754" spans="1:24" x14ac:dyDescent="0.2">
      <c r="A3754">
        <v>68</v>
      </c>
      <c r="B3754" t="s">
        <v>101</v>
      </c>
      <c r="C3754" t="s">
        <v>102</v>
      </c>
      <c r="D3754" s="2" t="s">
        <v>63</v>
      </c>
      <c r="E3754">
        <v>17.3</v>
      </c>
      <c r="F3754">
        <v>145.27000000000001</v>
      </c>
      <c r="G3754">
        <v>-17.05</v>
      </c>
      <c r="H3754">
        <v>145.44999999999999</v>
      </c>
      <c r="I3754">
        <v>459</v>
      </c>
      <c r="J3754" t="s">
        <v>6</v>
      </c>
      <c r="K3754" s="1">
        <v>20681</v>
      </c>
      <c r="L3754" t="s">
        <v>177</v>
      </c>
      <c r="M3754" t="s">
        <v>90</v>
      </c>
      <c r="N3754" t="s">
        <v>24</v>
      </c>
      <c r="O3754" t="s">
        <v>18</v>
      </c>
      <c r="P3754" t="s">
        <v>27</v>
      </c>
      <c r="Q3754">
        <v>8</v>
      </c>
      <c r="R3754">
        <v>10.039999999999999</v>
      </c>
      <c r="S3754">
        <f t="shared" si="193"/>
        <v>62100</v>
      </c>
      <c r="T3754">
        <f t="shared" si="194"/>
        <v>28000</v>
      </c>
      <c r="U3754">
        <f t="shared" si="195"/>
        <v>2.217857142857143</v>
      </c>
      <c r="V3754">
        <v>370</v>
      </c>
      <c r="W3754">
        <v>338</v>
      </c>
    </row>
    <row r="3755" spans="1:24" x14ac:dyDescent="0.2">
      <c r="A3755">
        <v>68</v>
      </c>
      <c r="B3755" t="s">
        <v>101</v>
      </c>
      <c r="C3755" t="s">
        <v>102</v>
      </c>
      <c r="D3755" s="2" t="s">
        <v>63</v>
      </c>
      <c r="E3755">
        <v>17.3</v>
      </c>
      <c r="F3755">
        <v>145.27000000000001</v>
      </c>
      <c r="G3755">
        <v>-17.05</v>
      </c>
      <c r="H3755">
        <v>145.44999999999999</v>
      </c>
      <c r="I3755">
        <v>459</v>
      </c>
      <c r="J3755" t="s">
        <v>6</v>
      </c>
      <c r="K3755" s="1">
        <v>20681</v>
      </c>
      <c r="L3755" t="s">
        <v>177</v>
      </c>
      <c r="M3755" t="s">
        <v>90</v>
      </c>
      <c r="N3755" t="s">
        <v>24</v>
      </c>
      <c r="O3755" t="s">
        <v>18</v>
      </c>
      <c r="P3755" t="s">
        <v>27</v>
      </c>
      <c r="Q3755">
        <v>9</v>
      </c>
      <c r="R3755">
        <v>11.47</v>
      </c>
      <c r="S3755">
        <f t="shared" si="193"/>
        <v>62100</v>
      </c>
      <c r="T3755">
        <f t="shared" si="194"/>
        <v>28000</v>
      </c>
      <c r="U3755">
        <f t="shared" si="195"/>
        <v>2.217857142857143</v>
      </c>
      <c r="V3755">
        <v>370</v>
      </c>
      <c r="W3755">
        <v>338</v>
      </c>
    </row>
    <row r="3756" spans="1:24" x14ac:dyDescent="0.2">
      <c r="A3756">
        <v>68</v>
      </c>
      <c r="B3756" t="s">
        <v>101</v>
      </c>
      <c r="C3756" t="s">
        <v>102</v>
      </c>
      <c r="D3756" s="2" t="s">
        <v>63</v>
      </c>
      <c r="E3756">
        <v>17.3</v>
      </c>
      <c r="F3756">
        <v>145.27000000000001</v>
      </c>
      <c r="G3756">
        <v>-17.05</v>
      </c>
      <c r="H3756">
        <v>145.44999999999999</v>
      </c>
      <c r="I3756">
        <v>459</v>
      </c>
      <c r="J3756" t="s">
        <v>6</v>
      </c>
      <c r="K3756" s="1">
        <v>20681</v>
      </c>
      <c r="L3756" t="s">
        <v>177</v>
      </c>
      <c r="M3756" t="s">
        <v>90</v>
      </c>
      <c r="N3756" t="s">
        <v>24</v>
      </c>
      <c r="O3756" t="s">
        <v>18</v>
      </c>
      <c r="P3756" t="s">
        <v>27</v>
      </c>
      <c r="Q3756">
        <v>10</v>
      </c>
      <c r="R3756">
        <v>11.61</v>
      </c>
      <c r="S3756">
        <f t="shared" si="193"/>
        <v>62100</v>
      </c>
      <c r="T3756">
        <f t="shared" si="194"/>
        <v>28000</v>
      </c>
      <c r="U3756">
        <f t="shared" si="195"/>
        <v>2.217857142857143</v>
      </c>
      <c r="V3756">
        <v>370</v>
      </c>
      <c r="W3756">
        <v>338</v>
      </c>
    </row>
    <row r="3757" spans="1:24" hidden="1" x14ac:dyDescent="0.2">
      <c r="A3757">
        <v>69</v>
      </c>
      <c r="B3757" t="s">
        <v>101</v>
      </c>
      <c r="C3757" t="s">
        <v>102</v>
      </c>
      <c r="D3757" s="2" t="s">
        <v>178</v>
      </c>
      <c r="G3757">
        <v>-17.256967599999999</v>
      </c>
      <c r="H3757">
        <v>145.47969499999999</v>
      </c>
      <c r="I3757">
        <v>760</v>
      </c>
      <c r="J3757" t="s">
        <v>40</v>
      </c>
      <c r="K3757" s="1">
        <v>42584</v>
      </c>
      <c r="L3757" t="s">
        <v>179</v>
      </c>
      <c r="M3757" t="s">
        <v>120</v>
      </c>
      <c r="N3757" t="s">
        <v>14</v>
      </c>
      <c r="O3757" t="s">
        <v>15</v>
      </c>
      <c r="P3757" t="s">
        <v>27</v>
      </c>
      <c r="Q3757">
        <v>1</v>
      </c>
      <c r="R3757">
        <v>13.32</v>
      </c>
      <c r="S3757">
        <f>120*165</f>
        <v>19800</v>
      </c>
      <c r="T3757">
        <f>160*60</f>
        <v>9600</v>
      </c>
      <c r="U3757">
        <f t="shared" si="195"/>
        <v>2.0625</v>
      </c>
      <c r="V3757">
        <v>207</v>
      </c>
      <c r="W3757">
        <v>190</v>
      </c>
      <c r="X3757" t="s">
        <v>107</v>
      </c>
    </row>
    <row r="3758" spans="1:24" hidden="1" x14ac:dyDescent="0.2">
      <c r="A3758">
        <v>69</v>
      </c>
      <c r="B3758" t="s">
        <v>101</v>
      </c>
      <c r="C3758" t="s">
        <v>102</v>
      </c>
      <c r="D3758" s="2" t="s">
        <v>178</v>
      </c>
      <c r="G3758">
        <v>-17.256967599999999</v>
      </c>
      <c r="H3758">
        <v>145.47969499999999</v>
      </c>
      <c r="I3758">
        <v>760</v>
      </c>
      <c r="J3758" t="s">
        <v>40</v>
      </c>
      <c r="K3758" s="1">
        <v>42584</v>
      </c>
      <c r="L3758" t="s">
        <v>179</v>
      </c>
      <c r="M3758" t="s">
        <v>120</v>
      </c>
      <c r="N3758" t="s">
        <v>14</v>
      </c>
      <c r="O3758" t="s">
        <v>15</v>
      </c>
      <c r="P3758" t="s">
        <v>27</v>
      </c>
      <c r="Q3758">
        <v>2</v>
      </c>
      <c r="R3758">
        <v>10.09</v>
      </c>
      <c r="S3758">
        <f t="shared" ref="S3758:S3810" si="196">120*165</f>
        <v>19800</v>
      </c>
      <c r="T3758">
        <f t="shared" ref="T3758:T3810" si="197">160*60</f>
        <v>9600</v>
      </c>
      <c r="U3758">
        <f t="shared" ref="U3758:U3811" si="198">S3758/T3758</f>
        <v>2.0625</v>
      </c>
      <c r="V3758">
        <v>207</v>
      </c>
      <c r="W3758">
        <v>190</v>
      </c>
      <c r="X3758" t="s">
        <v>107</v>
      </c>
    </row>
    <row r="3759" spans="1:24" hidden="1" x14ac:dyDescent="0.2">
      <c r="A3759">
        <v>69</v>
      </c>
      <c r="B3759" t="s">
        <v>101</v>
      </c>
      <c r="C3759" t="s">
        <v>102</v>
      </c>
      <c r="D3759" s="2" t="s">
        <v>178</v>
      </c>
      <c r="G3759">
        <v>-17.256967599999999</v>
      </c>
      <c r="H3759">
        <v>145.47969499999999</v>
      </c>
      <c r="I3759">
        <v>760</v>
      </c>
      <c r="J3759" t="s">
        <v>40</v>
      </c>
      <c r="K3759" s="1">
        <v>42584</v>
      </c>
      <c r="L3759" t="s">
        <v>179</v>
      </c>
      <c r="M3759" t="s">
        <v>120</v>
      </c>
      <c r="N3759" t="s">
        <v>14</v>
      </c>
      <c r="O3759" t="s">
        <v>15</v>
      </c>
      <c r="P3759" t="s">
        <v>27</v>
      </c>
      <c r="Q3759">
        <v>3</v>
      </c>
      <c r="R3759">
        <v>12.03</v>
      </c>
      <c r="S3759">
        <f t="shared" si="196"/>
        <v>19800</v>
      </c>
      <c r="T3759">
        <f t="shared" si="197"/>
        <v>9600</v>
      </c>
      <c r="U3759">
        <f t="shared" si="198"/>
        <v>2.0625</v>
      </c>
      <c r="V3759">
        <v>207</v>
      </c>
      <c r="W3759">
        <v>190</v>
      </c>
      <c r="X3759" t="s">
        <v>107</v>
      </c>
    </row>
    <row r="3760" spans="1:24" hidden="1" x14ac:dyDescent="0.2">
      <c r="A3760">
        <v>69</v>
      </c>
      <c r="B3760" t="s">
        <v>101</v>
      </c>
      <c r="C3760" t="s">
        <v>102</v>
      </c>
      <c r="D3760" s="2" t="s">
        <v>178</v>
      </c>
      <c r="G3760">
        <v>-17.256967599999999</v>
      </c>
      <c r="H3760">
        <v>145.47969499999999</v>
      </c>
      <c r="I3760">
        <v>760</v>
      </c>
      <c r="J3760" t="s">
        <v>40</v>
      </c>
      <c r="K3760" s="1">
        <v>42584</v>
      </c>
      <c r="L3760" t="s">
        <v>179</v>
      </c>
      <c r="M3760" t="s">
        <v>120</v>
      </c>
      <c r="N3760" t="s">
        <v>14</v>
      </c>
      <c r="O3760" t="s">
        <v>15</v>
      </c>
      <c r="P3760" t="s">
        <v>27</v>
      </c>
      <c r="Q3760">
        <v>4</v>
      </c>
      <c r="R3760">
        <v>13.16</v>
      </c>
      <c r="S3760">
        <f t="shared" si="196"/>
        <v>19800</v>
      </c>
      <c r="T3760">
        <f t="shared" si="197"/>
        <v>9600</v>
      </c>
      <c r="U3760">
        <f t="shared" si="198"/>
        <v>2.0625</v>
      </c>
      <c r="V3760">
        <v>207</v>
      </c>
      <c r="W3760">
        <v>190</v>
      </c>
      <c r="X3760" t="s">
        <v>107</v>
      </c>
    </row>
    <row r="3761" spans="1:24" hidden="1" x14ac:dyDescent="0.2">
      <c r="A3761">
        <v>69</v>
      </c>
      <c r="B3761" t="s">
        <v>101</v>
      </c>
      <c r="C3761" t="s">
        <v>102</v>
      </c>
      <c r="D3761" s="2" t="s">
        <v>178</v>
      </c>
      <c r="G3761">
        <v>-17.256967599999999</v>
      </c>
      <c r="H3761">
        <v>145.47969499999999</v>
      </c>
      <c r="I3761">
        <v>760</v>
      </c>
      <c r="J3761" t="s">
        <v>40</v>
      </c>
      <c r="K3761" s="1">
        <v>42584</v>
      </c>
      <c r="L3761" t="s">
        <v>179</v>
      </c>
      <c r="M3761" t="s">
        <v>120</v>
      </c>
      <c r="N3761" t="s">
        <v>14</v>
      </c>
      <c r="O3761" t="s">
        <v>15</v>
      </c>
      <c r="P3761" t="s">
        <v>27</v>
      </c>
      <c r="Q3761">
        <v>5</v>
      </c>
      <c r="R3761">
        <v>12.9</v>
      </c>
      <c r="S3761">
        <f t="shared" si="196"/>
        <v>19800</v>
      </c>
      <c r="T3761">
        <f t="shared" si="197"/>
        <v>9600</v>
      </c>
      <c r="U3761">
        <f t="shared" si="198"/>
        <v>2.0625</v>
      </c>
      <c r="V3761">
        <v>207</v>
      </c>
      <c r="W3761">
        <v>190</v>
      </c>
      <c r="X3761" t="s">
        <v>107</v>
      </c>
    </row>
    <row r="3762" spans="1:24" hidden="1" x14ac:dyDescent="0.2">
      <c r="A3762">
        <v>69</v>
      </c>
      <c r="B3762" t="s">
        <v>101</v>
      </c>
      <c r="C3762" t="s">
        <v>102</v>
      </c>
      <c r="D3762" s="2" t="s">
        <v>178</v>
      </c>
      <c r="G3762">
        <v>-17.256967599999999</v>
      </c>
      <c r="H3762">
        <v>145.47969499999999</v>
      </c>
      <c r="I3762">
        <v>760</v>
      </c>
      <c r="J3762" t="s">
        <v>40</v>
      </c>
      <c r="K3762" s="1">
        <v>42584</v>
      </c>
      <c r="L3762" t="s">
        <v>179</v>
      </c>
      <c r="M3762" t="s">
        <v>120</v>
      </c>
      <c r="N3762" t="s">
        <v>14</v>
      </c>
      <c r="O3762" t="s">
        <v>15</v>
      </c>
      <c r="P3762" t="s">
        <v>27</v>
      </c>
      <c r="Q3762">
        <v>6</v>
      </c>
      <c r="R3762">
        <v>12.38</v>
      </c>
      <c r="S3762">
        <f t="shared" si="196"/>
        <v>19800</v>
      </c>
      <c r="T3762">
        <f t="shared" si="197"/>
        <v>9600</v>
      </c>
      <c r="U3762">
        <f t="shared" si="198"/>
        <v>2.0625</v>
      </c>
      <c r="V3762">
        <v>207</v>
      </c>
      <c r="W3762">
        <v>190</v>
      </c>
      <c r="X3762" t="s">
        <v>107</v>
      </c>
    </row>
    <row r="3763" spans="1:24" hidden="1" x14ac:dyDescent="0.2">
      <c r="A3763">
        <v>69</v>
      </c>
      <c r="B3763" t="s">
        <v>101</v>
      </c>
      <c r="C3763" t="s">
        <v>102</v>
      </c>
      <c r="D3763" s="2" t="s">
        <v>178</v>
      </c>
      <c r="G3763">
        <v>-17.256967599999999</v>
      </c>
      <c r="H3763">
        <v>145.47969499999999</v>
      </c>
      <c r="I3763">
        <v>760</v>
      </c>
      <c r="J3763" t="s">
        <v>40</v>
      </c>
      <c r="K3763" s="1">
        <v>42584</v>
      </c>
      <c r="L3763" t="s">
        <v>179</v>
      </c>
      <c r="M3763" t="s">
        <v>120</v>
      </c>
      <c r="N3763" t="s">
        <v>14</v>
      </c>
      <c r="O3763" t="s">
        <v>16</v>
      </c>
      <c r="P3763" t="s">
        <v>27</v>
      </c>
      <c r="Q3763">
        <v>1</v>
      </c>
      <c r="R3763">
        <v>11.3</v>
      </c>
      <c r="S3763">
        <f t="shared" si="196"/>
        <v>19800</v>
      </c>
      <c r="T3763">
        <f t="shared" si="197"/>
        <v>9600</v>
      </c>
      <c r="U3763">
        <f t="shared" si="198"/>
        <v>2.0625</v>
      </c>
      <c r="V3763">
        <v>207</v>
      </c>
      <c r="W3763">
        <v>190</v>
      </c>
      <c r="X3763" t="s">
        <v>107</v>
      </c>
    </row>
    <row r="3764" spans="1:24" hidden="1" x14ac:dyDescent="0.2">
      <c r="A3764">
        <v>69</v>
      </c>
      <c r="B3764" t="s">
        <v>101</v>
      </c>
      <c r="C3764" t="s">
        <v>102</v>
      </c>
      <c r="D3764" s="2" t="s">
        <v>178</v>
      </c>
      <c r="G3764">
        <v>-17.256967599999999</v>
      </c>
      <c r="H3764">
        <v>145.47969499999999</v>
      </c>
      <c r="I3764">
        <v>760</v>
      </c>
      <c r="J3764" t="s">
        <v>40</v>
      </c>
      <c r="K3764" s="1">
        <v>42584</v>
      </c>
      <c r="L3764" t="s">
        <v>179</v>
      </c>
      <c r="M3764" t="s">
        <v>120</v>
      </c>
      <c r="N3764" t="s">
        <v>14</v>
      </c>
      <c r="O3764" t="s">
        <v>16</v>
      </c>
      <c r="P3764" t="s">
        <v>27</v>
      </c>
      <c r="Q3764">
        <v>2</v>
      </c>
      <c r="R3764">
        <v>7.61</v>
      </c>
      <c r="S3764">
        <f t="shared" si="196"/>
        <v>19800</v>
      </c>
      <c r="T3764">
        <f t="shared" si="197"/>
        <v>9600</v>
      </c>
      <c r="U3764">
        <f t="shared" si="198"/>
        <v>2.0625</v>
      </c>
      <c r="V3764">
        <v>207</v>
      </c>
      <c r="W3764">
        <v>190</v>
      </c>
      <c r="X3764" t="s">
        <v>107</v>
      </c>
    </row>
    <row r="3765" spans="1:24" hidden="1" x14ac:dyDescent="0.2">
      <c r="A3765">
        <v>69</v>
      </c>
      <c r="B3765" t="s">
        <v>101</v>
      </c>
      <c r="C3765" t="s">
        <v>102</v>
      </c>
      <c r="D3765" s="2" t="s">
        <v>178</v>
      </c>
      <c r="G3765">
        <v>-17.256967599999999</v>
      </c>
      <c r="H3765">
        <v>145.47969499999999</v>
      </c>
      <c r="I3765">
        <v>760</v>
      </c>
      <c r="J3765" t="s">
        <v>40</v>
      </c>
      <c r="K3765" s="1">
        <v>42584</v>
      </c>
      <c r="L3765" t="s">
        <v>179</v>
      </c>
      <c r="M3765" t="s">
        <v>120</v>
      </c>
      <c r="N3765" t="s">
        <v>14</v>
      </c>
      <c r="O3765" t="s">
        <v>16</v>
      </c>
      <c r="P3765" t="s">
        <v>27</v>
      </c>
      <c r="Q3765">
        <v>3</v>
      </c>
      <c r="R3765">
        <v>10.19</v>
      </c>
      <c r="S3765">
        <f t="shared" si="196"/>
        <v>19800</v>
      </c>
      <c r="T3765">
        <f t="shared" si="197"/>
        <v>9600</v>
      </c>
      <c r="U3765">
        <f t="shared" si="198"/>
        <v>2.0625</v>
      </c>
      <c r="V3765">
        <v>207</v>
      </c>
      <c r="W3765">
        <v>190</v>
      </c>
      <c r="X3765" t="s">
        <v>107</v>
      </c>
    </row>
    <row r="3766" spans="1:24" hidden="1" x14ac:dyDescent="0.2">
      <c r="A3766">
        <v>69</v>
      </c>
      <c r="B3766" t="s">
        <v>101</v>
      </c>
      <c r="C3766" t="s">
        <v>102</v>
      </c>
      <c r="D3766" s="2" t="s">
        <v>178</v>
      </c>
      <c r="G3766">
        <v>-17.256967599999999</v>
      </c>
      <c r="H3766">
        <v>145.47969499999999</v>
      </c>
      <c r="I3766">
        <v>760</v>
      </c>
      <c r="J3766" t="s">
        <v>40</v>
      </c>
      <c r="K3766" s="1">
        <v>42584</v>
      </c>
      <c r="L3766" t="s">
        <v>179</v>
      </c>
      <c r="M3766" t="s">
        <v>120</v>
      </c>
      <c r="N3766" t="s">
        <v>14</v>
      </c>
      <c r="O3766" t="s">
        <v>16</v>
      </c>
      <c r="P3766" t="s">
        <v>27</v>
      </c>
      <c r="Q3766">
        <v>4</v>
      </c>
      <c r="R3766">
        <v>11.36</v>
      </c>
      <c r="S3766">
        <f t="shared" si="196"/>
        <v>19800</v>
      </c>
      <c r="T3766">
        <f t="shared" si="197"/>
        <v>9600</v>
      </c>
      <c r="U3766">
        <f t="shared" si="198"/>
        <v>2.0625</v>
      </c>
      <c r="V3766">
        <v>207</v>
      </c>
      <c r="W3766">
        <v>190</v>
      </c>
      <c r="X3766" t="s">
        <v>107</v>
      </c>
    </row>
    <row r="3767" spans="1:24" hidden="1" x14ac:dyDescent="0.2">
      <c r="A3767">
        <v>69</v>
      </c>
      <c r="B3767" t="s">
        <v>101</v>
      </c>
      <c r="C3767" t="s">
        <v>102</v>
      </c>
      <c r="D3767" s="2" t="s">
        <v>178</v>
      </c>
      <c r="G3767">
        <v>-17.256967599999999</v>
      </c>
      <c r="H3767">
        <v>145.47969499999999</v>
      </c>
      <c r="I3767">
        <v>760</v>
      </c>
      <c r="J3767" t="s">
        <v>40</v>
      </c>
      <c r="K3767" s="1">
        <v>42584</v>
      </c>
      <c r="L3767" t="s">
        <v>179</v>
      </c>
      <c r="M3767" t="s">
        <v>120</v>
      </c>
      <c r="N3767" t="s">
        <v>14</v>
      </c>
      <c r="O3767" t="s">
        <v>16</v>
      </c>
      <c r="P3767" t="s">
        <v>27</v>
      </c>
      <c r="Q3767">
        <v>5</v>
      </c>
      <c r="R3767">
        <v>10.81</v>
      </c>
      <c r="S3767">
        <f t="shared" si="196"/>
        <v>19800</v>
      </c>
      <c r="T3767">
        <f t="shared" si="197"/>
        <v>9600</v>
      </c>
      <c r="U3767">
        <f t="shared" si="198"/>
        <v>2.0625</v>
      </c>
      <c r="V3767">
        <v>207</v>
      </c>
      <c r="W3767">
        <v>190</v>
      </c>
      <c r="X3767" t="s">
        <v>107</v>
      </c>
    </row>
    <row r="3768" spans="1:24" hidden="1" x14ac:dyDescent="0.2">
      <c r="A3768">
        <v>69</v>
      </c>
      <c r="B3768" t="s">
        <v>101</v>
      </c>
      <c r="C3768" t="s">
        <v>102</v>
      </c>
      <c r="D3768" s="2" t="s">
        <v>178</v>
      </c>
      <c r="G3768">
        <v>-17.256967599999999</v>
      </c>
      <c r="H3768">
        <v>145.47969499999999</v>
      </c>
      <c r="I3768">
        <v>760</v>
      </c>
      <c r="J3768" t="s">
        <v>40</v>
      </c>
      <c r="K3768" s="1">
        <v>42584</v>
      </c>
      <c r="L3768" t="s">
        <v>179</v>
      </c>
      <c r="M3768" t="s">
        <v>120</v>
      </c>
      <c r="N3768" t="s">
        <v>14</v>
      </c>
      <c r="O3768" t="s">
        <v>16</v>
      </c>
      <c r="P3768" t="s">
        <v>27</v>
      </c>
      <c r="Q3768">
        <v>6</v>
      </c>
      <c r="R3768">
        <v>7.01</v>
      </c>
      <c r="S3768">
        <f t="shared" si="196"/>
        <v>19800</v>
      </c>
      <c r="T3768">
        <f t="shared" si="197"/>
        <v>9600</v>
      </c>
      <c r="U3768">
        <f t="shared" si="198"/>
        <v>2.0625</v>
      </c>
      <c r="V3768">
        <v>207</v>
      </c>
      <c r="W3768">
        <v>190</v>
      </c>
      <c r="X3768" t="s">
        <v>107</v>
      </c>
    </row>
    <row r="3769" spans="1:24" hidden="1" x14ac:dyDescent="0.2">
      <c r="A3769">
        <v>69</v>
      </c>
      <c r="B3769" t="s">
        <v>101</v>
      </c>
      <c r="C3769" t="s">
        <v>102</v>
      </c>
      <c r="D3769" s="2" t="s">
        <v>178</v>
      </c>
      <c r="G3769">
        <v>-17.256967599999999</v>
      </c>
      <c r="H3769">
        <v>145.47969499999999</v>
      </c>
      <c r="I3769">
        <v>760</v>
      </c>
      <c r="J3769" t="s">
        <v>40</v>
      </c>
      <c r="K3769" s="1">
        <v>42584</v>
      </c>
      <c r="L3769" t="s">
        <v>179</v>
      </c>
      <c r="M3769" t="s">
        <v>120</v>
      </c>
      <c r="N3769" t="s">
        <v>14</v>
      </c>
      <c r="O3769" t="s">
        <v>18</v>
      </c>
      <c r="P3769" t="s">
        <v>27</v>
      </c>
      <c r="Q3769">
        <v>1</v>
      </c>
      <c r="R3769">
        <v>6.29</v>
      </c>
      <c r="S3769">
        <f t="shared" si="196"/>
        <v>19800</v>
      </c>
      <c r="T3769">
        <f t="shared" si="197"/>
        <v>9600</v>
      </c>
      <c r="U3769">
        <f t="shared" si="198"/>
        <v>2.0625</v>
      </c>
      <c r="V3769">
        <v>207</v>
      </c>
      <c r="W3769">
        <v>190</v>
      </c>
      <c r="X3769" t="s">
        <v>107</v>
      </c>
    </row>
    <row r="3770" spans="1:24" hidden="1" x14ac:dyDescent="0.2">
      <c r="A3770">
        <v>69</v>
      </c>
      <c r="B3770" t="s">
        <v>101</v>
      </c>
      <c r="C3770" t="s">
        <v>102</v>
      </c>
      <c r="D3770" s="2" t="s">
        <v>178</v>
      </c>
      <c r="G3770">
        <v>-17.256967599999999</v>
      </c>
      <c r="H3770">
        <v>145.47969499999999</v>
      </c>
      <c r="I3770">
        <v>760</v>
      </c>
      <c r="J3770" t="s">
        <v>40</v>
      </c>
      <c r="K3770" s="1">
        <v>42584</v>
      </c>
      <c r="L3770" t="s">
        <v>179</v>
      </c>
      <c r="M3770" t="s">
        <v>120</v>
      </c>
      <c r="N3770" t="s">
        <v>14</v>
      </c>
      <c r="O3770" t="s">
        <v>18</v>
      </c>
      <c r="P3770" t="s">
        <v>27</v>
      </c>
      <c r="Q3770">
        <v>2</v>
      </c>
      <c r="R3770">
        <v>6.87</v>
      </c>
      <c r="S3770">
        <f t="shared" si="196"/>
        <v>19800</v>
      </c>
      <c r="T3770">
        <f t="shared" si="197"/>
        <v>9600</v>
      </c>
      <c r="U3770">
        <f t="shared" si="198"/>
        <v>2.0625</v>
      </c>
      <c r="V3770">
        <v>207</v>
      </c>
      <c r="W3770">
        <v>190</v>
      </c>
      <c r="X3770" t="s">
        <v>107</v>
      </c>
    </row>
    <row r="3771" spans="1:24" hidden="1" x14ac:dyDescent="0.2">
      <c r="A3771">
        <v>69</v>
      </c>
      <c r="B3771" t="s">
        <v>101</v>
      </c>
      <c r="C3771" t="s">
        <v>102</v>
      </c>
      <c r="D3771" s="2" t="s">
        <v>178</v>
      </c>
      <c r="G3771">
        <v>-17.256967599999999</v>
      </c>
      <c r="H3771">
        <v>145.47969499999999</v>
      </c>
      <c r="I3771">
        <v>760</v>
      </c>
      <c r="J3771" t="s">
        <v>40</v>
      </c>
      <c r="K3771" s="1">
        <v>42584</v>
      </c>
      <c r="L3771" t="s">
        <v>179</v>
      </c>
      <c r="M3771" t="s">
        <v>120</v>
      </c>
      <c r="N3771" t="s">
        <v>14</v>
      </c>
      <c r="O3771" t="s">
        <v>18</v>
      </c>
      <c r="P3771" t="s">
        <v>27</v>
      </c>
      <c r="Q3771">
        <v>3</v>
      </c>
      <c r="R3771">
        <v>5.73</v>
      </c>
      <c r="S3771">
        <f t="shared" si="196"/>
        <v>19800</v>
      </c>
      <c r="T3771">
        <f t="shared" si="197"/>
        <v>9600</v>
      </c>
      <c r="U3771">
        <f t="shared" si="198"/>
        <v>2.0625</v>
      </c>
      <c r="V3771">
        <v>207</v>
      </c>
      <c r="W3771">
        <v>190</v>
      </c>
      <c r="X3771" t="s">
        <v>107</v>
      </c>
    </row>
    <row r="3772" spans="1:24" hidden="1" x14ac:dyDescent="0.2">
      <c r="A3772">
        <v>69</v>
      </c>
      <c r="B3772" t="s">
        <v>101</v>
      </c>
      <c r="C3772" t="s">
        <v>102</v>
      </c>
      <c r="D3772" s="2" t="s">
        <v>178</v>
      </c>
      <c r="G3772">
        <v>-17.256967599999999</v>
      </c>
      <c r="H3772">
        <v>145.47969499999999</v>
      </c>
      <c r="I3772">
        <v>760</v>
      </c>
      <c r="J3772" t="s">
        <v>40</v>
      </c>
      <c r="K3772" s="1">
        <v>42584</v>
      </c>
      <c r="L3772" t="s">
        <v>179</v>
      </c>
      <c r="M3772" t="s">
        <v>120</v>
      </c>
      <c r="N3772" t="s">
        <v>14</v>
      </c>
      <c r="O3772" t="s">
        <v>18</v>
      </c>
      <c r="P3772" t="s">
        <v>27</v>
      </c>
      <c r="Q3772">
        <v>4</v>
      </c>
      <c r="R3772">
        <v>8.5299999999999994</v>
      </c>
      <c r="S3772">
        <f t="shared" si="196"/>
        <v>19800</v>
      </c>
      <c r="T3772">
        <f t="shared" si="197"/>
        <v>9600</v>
      </c>
      <c r="U3772">
        <f t="shared" si="198"/>
        <v>2.0625</v>
      </c>
      <c r="V3772">
        <v>207</v>
      </c>
      <c r="W3772">
        <v>190</v>
      </c>
      <c r="X3772" t="s">
        <v>107</v>
      </c>
    </row>
    <row r="3773" spans="1:24" hidden="1" x14ac:dyDescent="0.2">
      <c r="A3773">
        <v>69</v>
      </c>
      <c r="B3773" t="s">
        <v>101</v>
      </c>
      <c r="C3773" t="s">
        <v>102</v>
      </c>
      <c r="D3773" s="2" t="s">
        <v>178</v>
      </c>
      <c r="G3773">
        <v>-17.256967599999999</v>
      </c>
      <c r="H3773">
        <v>145.47969499999999</v>
      </c>
      <c r="I3773">
        <v>760</v>
      </c>
      <c r="J3773" t="s">
        <v>40</v>
      </c>
      <c r="K3773" s="1">
        <v>42584</v>
      </c>
      <c r="L3773" t="s">
        <v>179</v>
      </c>
      <c r="M3773" t="s">
        <v>120</v>
      </c>
      <c r="N3773" t="s">
        <v>14</v>
      </c>
      <c r="O3773" t="s">
        <v>18</v>
      </c>
      <c r="P3773" t="s">
        <v>27</v>
      </c>
      <c r="Q3773">
        <v>5</v>
      </c>
      <c r="R3773">
        <v>5.83</v>
      </c>
      <c r="S3773">
        <f t="shared" si="196"/>
        <v>19800</v>
      </c>
      <c r="T3773">
        <f t="shared" si="197"/>
        <v>9600</v>
      </c>
      <c r="U3773">
        <f t="shared" si="198"/>
        <v>2.0625</v>
      </c>
      <c r="V3773">
        <v>207</v>
      </c>
      <c r="W3773">
        <v>190</v>
      </c>
      <c r="X3773" t="s">
        <v>107</v>
      </c>
    </row>
    <row r="3774" spans="1:24" hidden="1" x14ac:dyDescent="0.2">
      <c r="A3774">
        <v>69</v>
      </c>
      <c r="B3774" t="s">
        <v>101</v>
      </c>
      <c r="C3774" t="s">
        <v>102</v>
      </c>
      <c r="D3774" s="2" t="s">
        <v>178</v>
      </c>
      <c r="G3774">
        <v>-17.256967599999999</v>
      </c>
      <c r="H3774">
        <v>145.47969499999999</v>
      </c>
      <c r="I3774">
        <v>760</v>
      </c>
      <c r="J3774" t="s">
        <v>40</v>
      </c>
      <c r="K3774" s="1">
        <v>42584</v>
      </c>
      <c r="L3774" t="s">
        <v>179</v>
      </c>
      <c r="M3774" t="s">
        <v>120</v>
      </c>
      <c r="N3774" t="s">
        <v>14</v>
      </c>
      <c r="O3774" t="s">
        <v>18</v>
      </c>
      <c r="P3774" t="s">
        <v>27</v>
      </c>
      <c r="Q3774">
        <v>6</v>
      </c>
      <c r="R3774">
        <v>5.05</v>
      </c>
      <c r="S3774">
        <f t="shared" si="196"/>
        <v>19800</v>
      </c>
      <c r="T3774">
        <f t="shared" si="197"/>
        <v>9600</v>
      </c>
      <c r="U3774">
        <f t="shared" si="198"/>
        <v>2.0625</v>
      </c>
      <c r="V3774">
        <v>207</v>
      </c>
      <c r="W3774">
        <v>190</v>
      </c>
      <c r="X3774" t="s">
        <v>107</v>
      </c>
    </row>
    <row r="3775" spans="1:24" hidden="1" x14ac:dyDescent="0.2">
      <c r="A3775">
        <v>69</v>
      </c>
      <c r="B3775" t="s">
        <v>101</v>
      </c>
      <c r="C3775" t="s">
        <v>102</v>
      </c>
      <c r="D3775" s="2" t="s">
        <v>178</v>
      </c>
      <c r="G3775">
        <v>-17.256967599999999</v>
      </c>
      <c r="H3775">
        <v>145.47969499999999</v>
      </c>
      <c r="I3775">
        <v>760</v>
      </c>
      <c r="J3775" t="s">
        <v>40</v>
      </c>
      <c r="K3775" s="1">
        <v>42584</v>
      </c>
      <c r="L3775" t="s">
        <v>179</v>
      </c>
      <c r="M3775" t="s">
        <v>120</v>
      </c>
      <c r="N3775" t="s">
        <v>14</v>
      </c>
      <c r="O3775" t="s">
        <v>19</v>
      </c>
      <c r="P3775" t="s">
        <v>27</v>
      </c>
      <c r="Q3775">
        <v>1</v>
      </c>
      <c r="R3775">
        <v>6.67</v>
      </c>
      <c r="S3775">
        <f t="shared" si="196"/>
        <v>19800</v>
      </c>
      <c r="T3775">
        <f t="shared" si="197"/>
        <v>9600</v>
      </c>
      <c r="U3775">
        <f t="shared" si="198"/>
        <v>2.0625</v>
      </c>
      <c r="V3775">
        <v>207</v>
      </c>
      <c r="W3775">
        <v>190</v>
      </c>
      <c r="X3775" t="s">
        <v>107</v>
      </c>
    </row>
    <row r="3776" spans="1:24" hidden="1" x14ac:dyDescent="0.2">
      <c r="A3776">
        <v>69</v>
      </c>
      <c r="B3776" t="s">
        <v>101</v>
      </c>
      <c r="C3776" t="s">
        <v>102</v>
      </c>
      <c r="D3776" s="2" t="s">
        <v>178</v>
      </c>
      <c r="G3776">
        <v>-17.256967599999999</v>
      </c>
      <c r="H3776">
        <v>145.47969499999999</v>
      </c>
      <c r="I3776">
        <v>760</v>
      </c>
      <c r="J3776" t="s">
        <v>40</v>
      </c>
      <c r="K3776" s="1">
        <v>42584</v>
      </c>
      <c r="L3776" t="s">
        <v>179</v>
      </c>
      <c r="M3776" t="s">
        <v>120</v>
      </c>
      <c r="N3776" t="s">
        <v>14</v>
      </c>
      <c r="O3776" t="s">
        <v>19</v>
      </c>
      <c r="P3776" t="s">
        <v>27</v>
      </c>
      <c r="Q3776">
        <v>2</v>
      </c>
      <c r="R3776">
        <v>6.76</v>
      </c>
      <c r="S3776">
        <f t="shared" si="196"/>
        <v>19800</v>
      </c>
      <c r="T3776">
        <f t="shared" si="197"/>
        <v>9600</v>
      </c>
      <c r="U3776">
        <f t="shared" si="198"/>
        <v>2.0625</v>
      </c>
      <c r="V3776">
        <v>207</v>
      </c>
      <c r="W3776">
        <v>190</v>
      </c>
      <c r="X3776" t="s">
        <v>107</v>
      </c>
    </row>
    <row r="3777" spans="1:24" hidden="1" x14ac:dyDescent="0.2">
      <c r="A3777">
        <v>69</v>
      </c>
      <c r="B3777" t="s">
        <v>101</v>
      </c>
      <c r="C3777" t="s">
        <v>102</v>
      </c>
      <c r="D3777" s="2" t="s">
        <v>178</v>
      </c>
      <c r="G3777">
        <v>-17.256967599999999</v>
      </c>
      <c r="H3777">
        <v>145.47969499999999</v>
      </c>
      <c r="I3777">
        <v>760</v>
      </c>
      <c r="J3777" t="s">
        <v>40</v>
      </c>
      <c r="K3777" s="1">
        <v>42584</v>
      </c>
      <c r="L3777" t="s">
        <v>179</v>
      </c>
      <c r="M3777" t="s">
        <v>120</v>
      </c>
      <c r="N3777" t="s">
        <v>14</v>
      </c>
      <c r="O3777" t="s">
        <v>19</v>
      </c>
      <c r="P3777" t="s">
        <v>27</v>
      </c>
      <c r="Q3777">
        <v>3</v>
      </c>
      <c r="R3777">
        <v>7.42</v>
      </c>
      <c r="S3777">
        <f t="shared" si="196"/>
        <v>19800</v>
      </c>
      <c r="T3777">
        <f t="shared" si="197"/>
        <v>9600</v>
      </c>
      <c r="U3777">
        <f t="shared" si="198"/>
        <v>2.0625</v>
      </c>
      <c r="V3777">
        <v>207</v>
      </c>
      <c r="W3777">
        <v>190</v>
      </c>
      <c r="X3777" t="s">
        <v>107</v>
      </c>
    </row>
    <row r="3778" spans="1:24" hidden="1" x14ac:dyDescent="0.2">
      <c r="A3778">
        <v>69</v>
      </c>
      <c r="B3778" t="s">
        <v>101</v>
      </c>
      <c r="C3778" t="s">
        <v>102</v>
      </c>
      <c r="D3778" s="2" t="s">
        <v>178</v>
      </c>
      <c r="G3778">
        <v>-17.256967599999999</v>
      </c>
      <c r="H3778">
        <v>145.47969499999999</v>
      </c>
      <c r="I3778">
        <v>760</v>
      </c>
      <c r="J3778" t="s">
        <v>40</v>
      </c>
      <c r="K3778" s="1">
        <v>42584</v>
      </c>
      <c r="L3778" t="s">
        <v>179</v>
      </c>
      <c r="M3778" t="s">
        <v>120</v>
      </c>
      <c r="N3778" t="s">
        <v>14</v>
      </c>
      <c r="O3778" t="s">
        <v>19</v>
      </c>
      <c r="P3778" t="s">
        <v>27</v>
      </c>
      <c r="Q3778">
        <v>4</v>
      </c>
      <c r="R3778">
        <v>8.2100000000000009</v>
      </c>
      <c r="S3778">
        <f t="shared" si="196"/>
        <v>19800</v>
      </c>
      <c r="T3778">
        <f t="shared" si="197"/>
        <v>9600</v>
      </c>
      <c r="U3778">
        <f t="shared" si="198"/>
        <v>2.0625</v>
      </c>
      <c r="V3778">
        <v>207</v>
      </c>
      <c r="W3778">
        <v>190</v>
      </c>
      <c r="X3778" t="s">
        <v>107</v>
      </c>
    </row>
    <row r="3779" spans="1:24" hidden="1" x14ac:dyDescent="0.2">
      <c r="A3779">
        <v>69</v>
      </c>
      <c r="B3779" t="s">
        <v>101</v>
      </c>
      <c r="C3779" t="s">
        <v>102</v>
      </c>
      <c r="D3779" s="2" t="s">
        <v>178</v>
      </c>
      <c r="G3779">
        <v>-17.256967599999999</v>
      </c>
      <c r="H3779">
        <v>145.47969499999999</v>
      </c>
      <c r="I3779">
        <v>760</v>
      </c>
      <c r="J3779" t="s">
        <v>40</v>
      </c>
      <c r="K3779" s="1">
        <v>42584</v>
      </c>
      <c r="L3779" t="s">
        <v>179</v>
      </c>
      <c r="M3779" t="s">
        <v>120</v>
      </c>
      <c r="N3779" t="s">
        <v>14</v>
      </c>
      <c r="O3779" t="s">
        <v>19</v>
      </c>
      <c r="P3779" t="s">
        <v>27</v>
      </c>
      <c r="Q3779">
        <v>5</v>
      </c>
      <c r="R3779">
        <v>8.89</v>
      </c>
      <c r="S3779">
        <f t="shared" si="196"/>
        <v>19800</v>
      </c>
      <c r="T3779">
        <f t="shared" si="197"/>
        <v>9600</v>
      </c>
      <c r="U3779">
        <f t="shared" si="198"/>
        <v>2.0625</v>
      </c>
      <c r="V3779">
        <v>207</v>
      </c>
      <c r="W3779">
        <v>190</v>
      </c>
      <c r="X3779" t="s">
        <v>107</v>
      </c>
    </row>
    <row r="3780" spans="1:24" hidden="1" x14ac:dyDescent="0.2">
      <c r="A3780">
        <v>69</v>
      </c>
      <c r="B3780" t="s">
        <v>101</v>
      </c>
      <c r="C3780" t="s">
        <v>102</v>
      </c>
      <c r="D3780" s="2" t="s">
        <v>178</v>
      </c>
      <c r="G3780">
        <v>-17.256967599999999</v>
      </c>
      <c r="H3780">
        <v>145.47969499999999</v>
      </c>
      <c r="I3780">
        <v>760</v>
      </c>
      <c r="J3780" t="s">
        <v>40</v>
      </c>
      <c r="K3780" s="1">
        <v>42584</v>
      </c>
      <c r="L3780" t="s">
        <v>179</v>
      </c>
      <c r="M3780" t="s">
        <v>120</v>
      </c>
      <c r="N3780" t="s">
        <v>14</v>
      </c>
      <c r="O3780" t="s">
        <v>19</v>
      </c>
      <c r="P3780" t="s">
        <v>27</v>
      </c>
      <c r="Q3780">
        <v>6</v>
      </c>
      <c r="R3780">
        <v>9.23</v>
      </c>
      <c r="S3780">
        <f t="shared" si="196"/>
        <v>19800</v>
      </c>
      <c r="T3780">
        <f t="shared" si="197"/>
        <v>9600</v>
      </c>
      <c r="U3780">
        <f t="shared" si="198"/>
        <v>2.0625</v>
      </c>
      <c r="V3780">
        <v>207</v>
      </c>
      <c r="W3780">
        <v>190</v>
      </c>
      <c r="X3780" t="s">
        <v>107</v>
      </c>
    </row>
    <row r="3781" spans="1:24" hidden="1" x14ac:dyDescent="0.2">
      <c r="A3781">
        <v>69</v>
      </c>
      <c r="B3781" t="s">
        <v>101</v>
      </c>
      <c r="C3781" t="s">
        <v>102</v>
      </c>
      <c r="D3781" s="2" t="s">
        <v>178</v>
      </c>
      <c r="G3781">
        <v>-17.256967599999999</v>
      </c>
      <c r="H3781">
        <v>145.47969499999999</v>
      </c>
      <c r="I3781">
        <v>760</v>
      </c>
      <c r="J3781" t="s">
        <v>40</v>
      </c>
      <c r="K3781" s="1">
        <v>42584</v>
      </c>
      <c r="L3781" t="s">
        <v>179</v>
      </c>
      <c r="M3781" t="s">
        <v>120</v>
      </c>
      <c r="N3781" t="s">
        <v>24</v>
      </c>
      <c r="O3781" t="s">
        <v>15</v>
      </c>
      <c r="P3781" t="s">
        <v>26</v>
      </c>
      <c r="Q3781">
        <v>1</v>
      </c>
      <c r="R3781">
        <v>16.37</v>
      </c>
      <c r="S3781">
        <f t="shared" si="196"/>
        <v>19800</v>
      </c>
      <c r="T3781">
        <f t="shared" si="197"/>
        <v>9600</v>
      </c>
      <c r="U3781">
        <f t="shared" si="198"/>
        <v>2.0625</v>
      </c>
      <c r="V3781">
        <v>207</v>
      </c>
      <c r="W3781">
        <v>190</v>
      </c>
      <c r="X3781" t="s">
        <v>107</v>
      </c>
    </row>
    <row r="3782" spans="1:24" hidden="1" x14ac:dyDescent="0.2">
      <c r="A3782">
        <v>69</v>
      </c>
      <c r="B3782" t="s">
        <v>101</v>
      </c>
      <c r="C3782" t="s">
        <v>102</v>
      </c>
      <c r="D3782" s="2" t="s">
        <v>178</v>
      </c>
      <c r="G3782">
        <v>-17.256967599999999</v>
      </c>
      <c r="H3782">
        <v>145.47969499999999</v>
      </c>
      <c r="I3782">
        <v>760</v>
      </c>
      <c r="J3782" t="s">
        <v>40</v>
      </c>
      <c r="K3782" s="1">
        <v>42584</v>
      </c>
      <c r="L3782" t="s">
        <v>179</v>
      </c>
      <c r="M3782" t="s">
        <v>120</v>
      </c>
      <c r="N3782" t="s">
        <v>24</v>
      </c>
      <c r="O3782" t="s">
        <v>15</v>
      </c>
      <c r="P3782" t="s">
        <v>26</v>
      </c>
      <c r="Q3782">
        <v>2</v>
      </c>
      <c r="R3782">
        <v>27.75</v>
      </c>
      <c r="S3782">
        <f t="shared" si="196"/>
        <v>19800</v>
      </c>
      <c r="T3782">
        <f t="shared" si="197"/>
        <v>9600</v>
      </c>
      <c r="U3782">
        <f t="shared" si="198"/>
        <v>2.0625</v>
      </c>
      <c r="V3782">
        <v>207</v>
      </c>
      <c r="W3782">
        <v>190</v>
      </c>
      <c r="X3782" t="s">
        <v>107</v>
      </c>
    </row>
    <row r="3783" spans="1:24" hidden="1" x14ac:dyDescent="0.2">
      <c r="A3783">
        <v>69</v>
      </c>
      <c r="B3783" t="s">
        <v>101</v>
      </c>
      <c r="C3783" t="s">
        <v>102</v>
      </c>
      <c r="D3783" s="2" t="s">
        <v>178</v>
      </c>
      <c r="G3783">
        <v>-17.256967599999999</v>
      </c>
      <c r="H3783">
        <v>145.47969499999999</v>
      </c>
      <c r="I3783">
        <v>760</v>
      </c>
      <c r="J3783" t="s">
        <v>40</v>
      </c>
      <c r="K3783" s="1">
        <v>42584</v>
      </c>
      <c r="L3783" t="s">
        <v>179</v>
      </c>
      <c r="M3783" t="s">
        <v>120</v>
      </c>
      <c r="N3783" t="s">
        <v>24</v>
      </c>
      <c r="O3783" t="s">
        <v>15</v>
      </c>
      <c r="P3783" t="s">
        <v>26</v>
      </c>
      <c r="Q3783">
        <v>3</v>
      </c>
      <c r="R3783">
        <v>24.61</v>
      </c>
      <c r="S3783">
        <f t="shared" si="196"/>
        <v>19800</v>
      </c>
      <c r="T3783">
        <f t="shared" si="197"/>
        <v>9600</v>
      </c>
      <c r="U3783">
        <f t="shared" si="198"/>
        <v>2.0625</v>
      </c>
      <c r="V3783">
        <v>207</v>
      </c>
      <c r="W3783">
        <v>190</v>
      </c>
      <c r="X3783" t="s">
        <v>107</v>
      </c>
    </row>
    <row r="3784" spans="1:24" hidden="1" x14ac:dyDescent="0.2">
      <c r="A3784">
        <v>69</v>
      </c>
      <c r="B3784" t="s">
        <v>101</v>
      </c>
      <c r="C3784" t="s">
        <v>102</v>
      </c>
      <c r="D3784" s="2" t="s">
        <v>178</v>
      </c>
      <c r="G3784">
        <v>-17.256967599999999</v>
      </c>
      <c r="H3784">
        <v>145.47969499999999</v>
      </c>
      <c r="I3784">
        <v>760</v>
      </c>
      <c r="J3784" t="s">
        <v>40</v>
      </c>
      <c r="K3784" s="1">
        <v>42584</v>
      </c>
      <c r="L3784" t="s">
        <v>179</v>
      </c>
      <c r="M3784" t="s">
        <v>120</v>
      </c>
      <c r="N3784" t="s">
        <v>24</v>
      </c>
      <c r="O3784" t="s">
        <v>15</v>
      </c>
      <c r="P3784" t="s">
        <v>26</v>
      </c>
      <c r="Q3784">
        <v>4</v>
      </c>
      <c r="R3784">
        <v>16.21</v>
      </c>
      <c r="S3784">
        <f t="shared" si="196"/>
        <v>19800</v>
      </c>
      <c r="T3784">
        <f t="shared" si="197"/>
        <v>9600</v>
      </c>
      <c r="U3784">
        <f t="shared" si="198"/>
        <v>2.0625</v>
      </c>
      <c r="V3784">
        <v>207</v>
      </c>
      <c r="W3784">
        <v>190</v>
      </c>
      <c r="X3784" t="s">
        <v>107</v>
      </c>
    </row>
    <row r="3785" spans="1:24" hidden="1" x14ac:dyDescent="0.2">
      <c r="A3785">
        <v>69</v>
      </c>
      <c r="B3785" t="s">
        <v>101</v>
      </c>
      <c r="C3785" t="s">
        <v>102</v>
      </c>
      <c r="D3785" s="2" t="s">
        <v>178</v>
      </c>
      <c r="G3785">
        <v>-17.256967599999999</v>
      </c>
      <c r="H3785">
        <v>145.47969499999999</v>
      </c>
      <c r="I3785">
        <v>760</v>
      </c>
      <c r="J3785" t="s">
        <v>40</v>
      </c>
      <c r="K3785" s="1">
        <v>42584</v>
      </c>
      <c r="L3785" t="s">
        <v>179</v>
      </c>
      <c r="M3785" t="s">
        <v>120</v>
      </c>
      <c r="N3785" t="s">
        <v>24</v>
      </c>
      <c r="O3785" t="s">
        <v>15</v>
      </c>
      <c r="P3785" t="s">
        <v>26</v>
      </c>
      <c r="Q3785">
        <v>5</v>
      </c>
      <c r="R3785">
        <v>14.59</v>
      </c>
      <c r="S3785">
        <f t="shared" si="196"/>
        <v>19800</v>
      </c>
      <c r="T3785">
        <f t="shared" si="197"/>
        <v>9600</v>
      </c>
      <c r="U3785">
        <f t="shared" si="198"/>
        <v>2.0625</v>
      </c>
      <c r="V3785">
        <v>207</v>
      </c>
      <c r="W3785">
        <v>190</v>
      </c>
      <c r="X3785" t="s">
        <v>107</v>
      </c>
    </row>
    <row r="3786" spans="1:24" hidden="1" x14ac:dyDescent="0.2">
      <c r="A3786">
        <v>69</v>
      </c>
      <c r="B3786" t="s">
        <v>101</v>
      </c>
      <c r="C3786" t="s">
        <v>102</v>
      </c>
      <c r="D3786" s="2" t="s">
        <v>178</v>
      </c>
      <c r="G3786">
        <v>-17.256967599999999</v>
      </c>
      <c r="H3786">
        <v>145.47969499999999</v>
      </c>
      <c r="I3786">
        <v>760</v>
      </c>
      <c r="J3786" t="s">
        <v>40</v>
      </c>
      <c r="K3786" s="1">
        <v>42584</v>
      </c>
      <c r="L3786" t="s">
        <v>179</v>
      </c>
      <c r="M3786" t="s">
        <v>120</v>
      </c>
      <c r="N3786" t="s">
        <v>24</v>
      </c>
      <c r="O3786" t="s">
        <v>15</v>
      </c>
      <c r="P3786" t="s">
        <v>26</v>
      </c>
      <c r="Q3786">
        <v>6</v>
      </c>
      <c r="R3786">
        <v>19.23</v>
      </c>
      <c r="S3786">
        <f t="shared" si="196"/>
        <v>19800</v>
      </c>
      <c r="T3786">
        <f t="shared" si="197"/>
        <v>9600</v>
      </c>
      <c r="U3786">
        <f t="shared" si="198"/>
        <v>2.0625</v>
      </c>
      <c r="V3786">
        <v>207</v>
      </c>
      <c r="W3786">
        <v>190</v>
      </c>
      <c r="X3786" t="s">
        <v>107</v>
      </c>
    </row>
    <row r="3787" spans="1:24" hidden="1" x14ac:dyDescent="0.2">
      <c r="A3787">
        <v>69</v>
      </c>
      <c r="B3787" t="s">
        <v>101</v>
      </c>
      <c r="C3787" t="s">
        <v>102</v>
      </c>
      <c r="D3787" s="2" t="s">
        <v>178</v>
      </c>
      <c r="G3787">
        <v>-17.256967599999999</v>
      </c>
      <c r="H3787">
        <v>145.47969499999999</v>
      </c>
      <c r="I3787">
        <v>760</v>
      </c>
      <c r="J3787" t="s">
        <v>40</v>
      </c>
      <c r="K3787" s="1">
        <v>42584</v>
      </c>
      <c r="L3787" t="s">
        <v>179</v>
      </c>
      <c r="M3787" t="s">
        <v>120</v>
      </c>
      <c r="N3787" t="s">
        <v>24</v>
      </c>
      <c r="O3787" t="s">
        <v>15</v>
      </c>
      <c r="P3787" t="s">
        <v>26</v>
      </c>
      <c r="Q3787">
        <v>7</v>
      </c>
      <c r="R3787">
        <v>19.54</v>
      </c>
      <c r="S3787">
        <f t="shared" si="196"/>
        <v>19800</v>
      </c>
      <c r="T3787">
        <f t="shared" si="197"/>
        <v>9600</v>
      </c>
      <c r="U3787">
        <f t="shared" si="198"/>
        <v>2.0625</v>
      </c>
      <c r="V3787">
        <v>207</v>
      </c>
      <c r="W3787">
        <v>190</v>
      </c>
      <c r="X3787" t="s">
        <v>107</v>
      </c>
    </row>
    <row r="3788" spans="1:24" hidden="1" x14ac:dyDescent="0.2">
      <c r="A3788">
        <v>69</v>
      </c>
      <c r="B3788" t="s">
        <v>101</v>
      </c>
      <c r="C3788" t="s">
        <v>102</v>
      </c>
      <c r="D3788" s="2" t="s">
        <v>178</v>
      </c>
      <c r="G3788">
        <v>-17.256967599999999</v>
      </c>
      <c r="H3788">
        <v>145.47969499999999</v>
      </c>
      <c r="I3788">
        <v>760</v>
      </c>
      <c r="J3788" t="s">
        <v>40</v>
      </c>
      <c r="K3788" s="1">
        <v>42584</v>
      </c>
      <c r="L3788" t="s">
        <v>179</v>
      </c>
      <c r="M3788" t="s">
        <v>120</v>
      </c>
      <c r="N3788" t="s">
        <v>24</v>
      </c>
      <c r="O3788" t="s">
        <v>15</v>
      </c>
      <c r="P3788" t="s">
        <v>26</v>
      </c>
      <c r="Q3788">
        <v>8</v>
      </c>
      <c r="R3788">
        <v>19.03</v>
      </c>
      <c r="S3788">
        <f t="shared" si="196"/>
        <v>19800</v>
      </c>
      <c r="T3788">
        <f t="shared" si="197"/>
        <v>9600</v>
      </c>
      <c r="U3788">
        <f t="shared" si="198"/>
        <v>2.0625</v>
      </c>
      <c r="V3788">
        <v>207</v>
      </c>
      <c r="W3788">
        <v>190</v>
      </c>
      <c r="X3788" t="s">
        <v>107</v>
      </c>
    </row>
    <row r="3789" spans="1:24" hidden="1" x14ac:dyDescent="0.2">
      <c r="A3789">
        <v>69</v>
      </c>
      <c r="B3789" t="s">
        <v>101</v>
      </c>
      <c r="C3789" t="s">
        <v>102</v>
      </c>
      <c r="D3789" s="2" t="s">
        <v>178</v>
      </c>
      <c r="G3789">
        <v>-17.256967599999999</v>
      </c>
      <c r="H3789">
        <v>145.47969499999999</v>
      </c>
      <c r="I3789">
        <v>760</v>
      </c>
      <c r="J3789" t="s">
        <v>40</v>
      </c>
      <c r="K3789" s="1">
        <v>42584</v>
      </c>
      <c r="L3789" t="s">
        <v>179</v>
      </c>
      <c r="M3789" t="s">
        <v>120</v>
      </c>
      <c r="N3789" t="s">
        <v>24</v>
      </c>
      <c r="O3789" t="s">
        <v>15</v>
      </c>
      <c r="P3789" t="s">
        <v>26</v>
      </c>
      <c r="Q3789">
        <v>9</v>
      </c>
      <c r="R3789">
        <v>19.34</v>
      </c>
      <c r="S3789">
        <f t="shared" si="196"/>
        <v>19800</v>
      </c>
      <c r="T3789">
        <f t="shared" si="197"/>
        <v>9600</v>
      </c>
      <c r="U3789">
        <f t="shared" si="198"/>
        <v>2.0625</v>
      </c>
      <c r="V3789">
        <v>207</v>
      </c>
      <c r="W3789">
        <v>190</v>
      </c>
      <c r="X3789" t="s">
        <v>107</v>
      </c>
    </row>
    <row r="3790" spans="1:24" hidden="1" x14ac:dyDescent="0.2">
      <c r="A3790">
        <v>69</v>
      </c>
      <c r="B3790" t="s">
        <v>101</v>
      </c>
      <c r="C3790" t="s">
        <v>102</v>
      </c>
      <c r="D3790" s="2" t="s">
        <v>178</v>
      </c>
      <c r="G3790">
        <v>-17.256967599999999</v>
      </c>
      <c r="H3790">
        <v>145.47969499999999</v>
      </c>
      <c r="I3790">
        <v>760</v>
      </c>
      <c r="J3790" t="s">
        <v>40</v>
      </c>
      <c r="K3790" s="1">
        <v>42584</v>
      </c>
      <c r="L3790" t="s">
        <v>179</v>
      </c>
      <c r="M3790" t="s">
        <v>120</v>
      </c>
      <c r="N3790" t="s">
        <v>24</v>
      </c>
      <c r="O3790" t="s">
        <v>15</v>
      </c>
      <c r="P3790" t="s">
        <v>26</v>
      </c>
      <c r="Q3790">
        <v>10</v>
      </c>
      <c r="R3790">
        <v>20.76</v>
      </c>
      <c r="S3790">
        <f t="shared" si="196"/>
        <v>19800</v>
      </c>
      <c r="T3790">
        <f t="shared" si="197"/>
        <v>9600</v>
      </c>
      <c r="U3790">
        <f t="shared" si="198"/>
        <v>2.0625</v>
      </c>
      <c r="V3790">
        <v>207</v>
      </c>
      <c r="W3790">
        <v>190</v>
      </c>
      <c r="X3790" t="s">
        <v>107</v>
      </c>
    </row>
    <row r="3791" spans="1:24" x14ac:dyDescent="0.2">
      <c r="A3791">
        <v>69</v>
      </c>
      <c r="B3791" t="s">
        <v>101</v>
      </c>
      <c r="C3791" t="s">
        <v>102</v>
      </c>
      <c r="D3791" s="2" t="s">
        <v>178</v>
      </c>
      <c r="G3791">
        <v>-17.256967599999999</v>
      </c>
      <c r="H3791">
        <v>145.47969499999999</v>
      </c>
      <c r="I3791">
        <v>760</v>
      </c>
      <c r="J3791" t="s">
        <v>40</v>
      </c>
      <c r="K3791" s="1">
        <v>42584</v>
      </c>
      <c r="L3791" t="s">
        <v>179</v>
      </c>
      <c r="M3791" t="s">
        <v>120</v>
      </c>
      <c r="N3791" t="s">
        <v>24</v>
      </c>
      <c r="O3791" t="s">
        <v>15</v>
      </c>
      <c r="P3791" t="s">
        <v>27</v>
      </c>
      <c r="Q3791">
        <v>1</v>
      </c>
      <c r="R3791">
        <v>19.2</v>
      </c>
      <c r="S3791">
        <f t="shared" si="196"/>
        <v>19800</v>
      </c>
      <c r="T3791">
        <f t="shared" si="197"/>
        <v>9600</v>
      </c>
      <c r="U3791">
        <f t="shared" si="198"/>
        <v>2.0625</v>
      </c>
      <c r="V3791">
        <v>207</v>
      </c>
      <c r="W3791">
        <v>190</v>
      </c>
      <c r="X3791" t="s">
        <v>107</v>
      </c>
    </row>
    <row r="3792" spans="1:24" x14ac:dyDescent="0.2">
      <c r="A3792">
        <v>69</v>
      </c>
      <c r="B3792" t="s">
        <v>101</v>
      </c>
      <c r="C3792" t="s">
        <v>102</v>
      </c>
      <c r="D3792" s="2" t="s">
        <v>178</v>
      </c>
      <c r="G3792">
        <v>-17.256967599999999</v>
      </c>
      <c r="H3792">
        <v>145.47969499999999</v>
      </c>
      <c r="I3792">
        <v>760</v>
      </c>
      <c r="J3792" t="s">
        <v>40</v>
      </c>
      <c r="K3792" s="1">
        <v>42584</v>
      </c>
      <c r="L3792" t="s">
        <v>179</v>
      </c>
      <c r="M3792" t="s">
        <v>120</v>
      </c>
      <c r="N3792" t="s">
        <v>24</v>
      </c>
      <c r="O3792" t="s">
        <v>15</v>
      </c>
      <c r="P3792" t="s">
        <v>27</v>
      </c>
      <c r="Q3792">
        <v>2</v>
      </c>
      <c r="R3792">
        <v>18.43</v>
      </c>
      <c r="S3792">
        <f t="shared" si="196"/>
        <v>19800</v>
      </c>
      <c r="T3792">
        <f t="shared" si="197"/>
        <v>9600</v>
      </c>
      <c r="U3792">
        <f t="shared" si="198"/>
        <v>2.0625</v>
      </c>
      <c r="V3792">
        <v>207</v>
      </c>
      <c r="W3792">
        <v>190</v>
      </c>
      <c r="X3792" t="s">
        <v>107</v>
      </c>
    </row>
    <row r="3793" spans="1:24" x14ac:dyDescent="0.2">
      <c r="A3793">
        <v>69</v>
      </c>
      <c r="B3793" t="s">
        <v>101</v>
      </c>
      <c r="C3793" t="s">
        <v>102</v>
      </c>
      <c r="D3793" s="2" t="s">
        <v>178</v>
      </c>
      <c r="G3793">
        <v>-17.256967599999999</v>
      </c>
      <c r="H3793">
        <v>145.47969499999999</v>
      </c>
      <c r="I3793">
        <v>760</v>
      </c>
      <c r="J3793" t="s">
        <v>40</v>
      </c>
      <c r="K3793" s="1">
        <v>42584</v>
      </c>
      <c r="L3793" t="s">
        <v>179</v>
      </c>
      <c r="M3793" t="s">
        <v>120</v>
      </c>
      <c r="N3793" t="s">
        <v>24</v>
      </c>
      <c r="O3793" t="s">
        <v>15</v>
      </c>
      <c r="P3793" t="s">
        <v>27</v>
      </c>
      <c r="Q3793">
        <v>3</v>
      </c>
      <c r="R3793">
        <v>14.66</v>
      </c>
      <c r="S3793">
        <f t="shared" si="196"/>
        <v>19800</v>
      </c>
      <c r="T3793">
        <f t="shared" si="197"/>
        <v>9600</v>
      </c>
      <c r="U3793">
        <f t="shared" si="198"/>
        <v>2.0625</v>
      </c>
      <c r="V3793">
        <v>207</v>
      </c>
      <c r="W3793">
        <v>190</v>
      </c>
      <c r="X3793" t="s">
        <v>107</v>
      </c>
    </row>
    <row r="3794" spans="1:24" x14ac:dyDescent="0.2">
      <c r="A3794">
        <v>69</v>
      </c>
      <c r="B3794" t="s">
        <v>101</v>
      </c>
      <c r="C3794" t="s">
        <v>102</v>
      </c>
      <c r="D3794" s="2" t="s">
        <v>178</v>
      </c>
      <c r="G3794">
        <v>-17.256967599999999</v>
      </c>
      <c r="H3794">
        <v>145.47969499999999</v>
      </c>
      <c r="I3794">
        <v>760</v>
      </c>
      <c r="J3794" t="s">
        <v>40</v>
      </c>
      <c r="K3794" s="1">
        <v>42584</v>
      </c>
      <c r="L3794" t="s">
        <v>179</v>
      </c>
      <c r="M3794" t="s">
        <v>120</v>
      </c>
      <c r="N3794" t="s">
        <v>24</v>
      </c>
      <c r="O3794" t="s">
        <v>15</v>
      </c>
      <c r="P3794" t="s">
        <v>27</v>
      </c>
      <c r="Q3794">
        <v>4</v>
      </c>
      <c r="R3794">
        <v>14.82</v>
      </c>
      <c r="S3794">
        <f t="shared" si="196"/>
        <v>19800</v>
      </c>
      <c r="T3794">
        <f t="shared" si="197"/>
        <v>9600</v>
      </c>
      <c r="U3794">
        <f t="shared" si="198"/>
        <v>2.0625</v>
      </c>
      <c r="V3794">
        <v>207</v>
      </c>
      <c r="W3794">
        <v>190</v>
      </c>
      <c r="X3794" t="s">
        <v>107</v>
      </c>
    </row>
    <row r="3795" spans="1:24" x14ac:dyDescent="0.2">
      <c r="A3795">
        <v>69</v>
      </c>
      <c r="B3795" t="s">
        <v>101</v>
      </c>
      <c r="C3795" t="s">
        <v>102</v>
      </c>
      <c r="D3795" s="2" t="s">
        <v>178</v>
      </c>
      <c r="G3795">
        <v>-17.256967599999999</v>
      </c>
      <c r="H3795">
        <v>145.47969499999999</v>
      </c>
      <c r="I3795">
        <v>760</v>
      </c>
      <c r="J3795" t="s">
        <v>40</v>
      </c>
      <c r="K3795" s="1">
        <v>42584</v>
      </c>
      <c r="L3795" t="s">
        <v>179</v>
      </c>
      <c r="M3795" t="s">
        <v>120</v>
      </c>
      <c r="N3795" t="s">
        <v>24</v>
      </c>
      <c r="O3795" t="s">
        <v>15</v>
      </c>
      <c r="P3795" t="s">
        <v>27</v>
      </c>
      <c r="Q3795">
        <v>5</v>
      </c>
      <c r="R3795">
        <v>14.98</v>
      </c>
      <c r="S3795">
        <f t="shared" si="196"/>
        <v>19800</v>
      </c>
      <c r="T3795">
        <f t="shared" si="197"/>
        <v>9600</v>
      </c>
      <c r="U3795">
        <f t="shared" si="198"/>
        <v>2.0625</v>
      </c>
      <c r="V3795">
        <v>207</v>
      </c>
      <c r="W3795">
        <v>190</v>
      </c>
      <c r="X3795" t="s">
        <v>107</v>
      </c>
    </row>
    <row r="3796" spans="1:24" x14ac:dyDescent="0.2">
      <c r="A3796">
        <v>69</v>
      </c>
      <c r="B3796" t="s">
        <v>101</v>
      </c>
      <c r="C3796" t="s">
        <v>102</v>
      </c>
      <c r="D3796" s="2" t="s">
        <v>178</v>
      </c>
      <c r="G3796">
        <v>-17.256967599999999</v>
      </c>
      <c r="H3796">
        <v>145.47969499999999</v>
      </c>
      <c r="I3796">
        <v>760</v>
      </c>
      <c r="J3796" t="s">
        <v>40</v>
      </c>
      <c r="K3796" s="1">
        <v>42584</v>
      </c>
      <c r="L3796" t="s">
        <v>179</v>
      </c>
      <c r="M3796" t="s">
        <v>120</v>
      </c>
      <c r="N3796" t="s">
        <v>24</v>
      </c>
      <c r="O3796" t="s">
        <v>15</v>
      </c>
      <c r="P3796" t="s">
        <v>27</v>
      </c>
      <c r="Q3796">
        <v>6</v>
      </c>
      <c r="R3796">
        <v>15.6</v>
      </c>
      <c r="S3796">
        <f t="shared" si="196"/>
        <v>19800</v>
      </c>
      <c r="T3796">
        <f t="shared" si="197"/>
        <v>9600</v>
      </c>
      <c r="U3796">
        <f t="shared" si="198"/>
        <v>2.0625</v>
      </c>
      <c r="V3796">
        <v>207</v>
      </c>
      <c r="W3796">
        <v>190</v>
      </c>
      <c r="X3796" t="s">
        <v>107</v>
      </c>
    </row>
    <row r="3797" spans="1:24" x14ac:dyDescent="0.2">
      <c r="A3797">
        <v>69</v>
      </c>
      <c r="B3797" t="s">
        <v>101</v>
      </c>
      <c r="C3797" t="s">
        <v>102</v>
      </c>
      <c r="D3797" s="2" t="s">
        <v>178</v>
      </c>
      <c r="G3797">
        <v>-17.256967599999999</v>
      </c>
      <c r="H3797">
        <v>145.47969499999999</v>
      </c>
      <c r="I3797">
        <v>760</v>
      </c>
      <c r="J3797" t="s">
        <v>40</v>
      </c>
      <c r="K3797" s="1">
        <v>42584</v>
      </c>
      <c r="L3797" t="s">
        <v>179</v>
      </c>
      <c r="M3797" t="s">
        <v>120</v>
      </c>
      <c r="N3797" t="s">
        <v>24</v>
      </c>
      <c r="O3797" t="s">
        <v>15</v>
      </c>
      <c r="P3797" t="s">
        <v>27</v>
      </c>
      <c r="Q3797">
        <v>7</v>
      </c>
      <c r="R3797">
        <v>17.97</v>
      </c>
      <c r="S3797">
        <f t="shared" si="196"/>
        <v>19800</v>
      </c>
      <c r="T3797">
        <f t="shared" si="197"/>
        <v>9600</v>
      </c>
      <c r="U3797">
        <f t="shared" si="198"/>
        <v>2.0625</v>
      </c>
      <c r="V3797">
        <v>207</v>
      </c>
      <c r="W3797">
        <v>190</v>
      </c>
      <c r="X3797" t="s">
        <v>107</v>
      </c>
    </row>
    <row r="3798" spans="1:24" x14ac:dyDescent="0.2">
      <c r="A3798">
        <v>69</v>
      </c>
      <c r="B3798" t="s">
        <v>101</v>
      </c>
      <c r="C3798" t="s">
        <v>102</v>
      </c>
      <c r="D3798" s="2" t="s">
        <v>178</v>
      </c>
      <c r="G3798">
        <v>-17.256967599999999</v>
      </c>
      <c r="H3798">
        <v>145.47969499999999</v>
      </c>
      <c r="I3798">
        <v>760</v>
      </c>
      <c r="J3798" t="s">
        <v>40</v>
      </c>
      <c r="K3798" s="1">
        <v>42584</v>
      </c>
      <c r="L3798" t="s">
        <v>179</v>
      </c>
      <c r="M3798" t="s">
        <v>120</v>
      </c>
      <c r="N3798" t="s">
        <v>24</v>
      </c>
      <c r="O3798" t="s">
        <v>15</v>
      </c>
      <c r="P3798" t="s">
        <v>27</v>
      </c>
      <c r="Q3798">
        <v>8</v>
      </c>
      <c r="R3798">
        <v>16.8</v>
      </c>
      <c r="S3798">
        <f t="shared" si="196"/>
        <v>19800</v>
      </c>
      <c r="T3798">
        <f t="shared" si="197"/>
        <v>9600</v>
      </c>
      <c r="U3798">
        <f t="shared" si="198"/>
        <v>2.0625</v>
      </c>
      <c r="V3798">
        <v>207</v>
      </c>
      <c r="W3798">
        <v>190</v>
      </c>
      <c r="X3798" t="s">
        <v>107</v>
      </c>
    </row>
    <row r="3799" spans="1:24" x14ac:dyDescent="0.2">
      <c r="A3799">
        <v>69</v>
      </c>
      <c r="B3799" t="s">
        <v>101</v>
      </c>
      <c r="C3799" t="s">
        <v>102</v>
      </c>
      <c r="D3799" s="2" t="s">
        <v>178</v>
      </c>
      <c r="G3799">
        <v>-17.256967599999999</v>
      </c>
      <c r="H3799">
        <v>145.47969499999999</v>
      </c>
      <c r="I3799">
        <v>760</v>
      </c>
      <c r="J3799" t="s">
        <v>40</v>
      </c>
      <c r="K3799" s="1">
        <v>42584</v>
      </c>
      <c r="L3799" t="s">
        <v>179</v>
      </c>
      <c r="M3799" t="s">
        <v>120</v>
      </c>
      <c r="N3799" t="s">
        <v>24</v>
      </c>
      <c r="O3799" t="s">
        <v>15</v>
      </c>
      <c r="P3799" t="s">
        <v>27</v>
      </c>
      <c r="Q3799">
        <v>9</v>
      </c>
      <c r="R3799">
        <v>18.54</v>
      </c>
      <c r="S3799">
        <f t="shared" si="196"/>
        <v>19800</v>
      </c>
      <c r="T3799">
        <f t="shared" si="197"/>
        <v>9600</v>
      </c>
      <c r="U3799">
        <f t="shared" si="198"/>
        <v>2.0625</v>
      </c>
      <c r="V3799">
        <v>207</v>
      </c>
      <c r="W3799">
        <v>190</v>
      </c>
      <c r="X3799" t="s">
        <v>107</v>
      </c>
    </row>
    <row r="3800" spans="1:24" x14ac:dyDescent="0.2">
      <c r="A3800">
        <v>69</v>
      </c>
      <c r="B3800" t="s">
        <v>101</v>
      </c>
      <c r="C3800" t="s">
        <v>102</v>
      </c>
      <c r="D3800" s="2" t="s">
        <v>178</v>
      </c>
      <c r="G3800">
        <v>-17.256967599999999</v>
      </c>
      <c r="H3800">
        <v>145.47969499999999</v>
      </c>
      <c r="I3800">
        <v>760</v>
      </c>
      <c r="J3800" t="s">
        <v>40</v>
      </c>
      <c r="K3800" s="1">
        <v>42584</v>
      </c>
      <c r="L3800" t="s">
        <v>179</v>
      </c>
      <c r="M3800" t="s">
        <v>120</v>
      </c>
      <c r="N3800" t="s">
        <v>24</v>
      </c>
      <c r="O3800" t="s">
        <v>15</v>
      </c>
      <c r="P3800" t="s">
        <v>27</v>
      </c>
      <c r="Q3800">
        <v>10</v>
      </c>
      <c r="R3800">
        <v>13.29</v>
      </c>
      <c r="S3800">
        <f t="shared" si="196"/>
        <v>19800</v>
      </c>
      <c r="T3800">
        <f t="shared" si="197"/>
        <v>9600</v>
      </c>
      <c r="U3800">
        <f t="shared" si="198"/>
        <v>2.0625</v>
      </c>
      <c r="V3800">
        <v>207</v>
      </c>
      <c r="W3800">
        <v>190</v>
      </c>
      <c r="X3800" t="s">
        <v>107</v>
      </c>
    </row>
    <row r="3801" spans="1:24" x14ac:dyDescent="0.2">
      <c r="A3801">
        <v>69</v>
      </c>
      <c r="B3801" t="s">
        <v>101</v>
      </c>
      <c r="C3801" t="s">
        <v>102</v>
      </c>
      <c r="D3801" s="2" t="s">
        <v>178</v>
      </c>
      <c r="G3801">
        <v>-17.256967599999999</v>
      </c>
      <c r="H3801">
        <v>145.47969499999999</v>
      </c>
      <c r="I3801">
        <v>760</v>
      </c>
      <c r="J3801" t="s">
        <v>40</v>
      </c>
      <c r="K3801" s="1">
        <v>42584</v>
      </c>
      <c r="L3801" t="s">
        <v>179</v>
      </c>
      <c r="M3801" t="s">
        <v>120</v>
      </c>
      <c r="N3801" t="s">
        <v>24</v>
      </c>
      <c r="O3801" t="s">
        <v>18</v>
      </c>
      <c r="P3801" t="s">
        <v>27</v>
      </c>
      <c r="Q3801">
        <v>1</v>
      </c>
      <c r="R3801">
        <v>14.87</v>
      </c>
      <c r="S3801">
        <f t="shared" si="196"/>
        <v>19800</v>
      </c>
      <c r="T3801">
        <f t="shared" si="197"/>
        <v>9600</v>
      </c>
      <c r="U3801">
        <f t="shared" si="198"/>
        <v>2.0625</v>
      </c>
      <c r="V3801">
        <v>207</v>
      </c>
      <c r="W3801">
        <v>190</v>
      </c>
      <c r="X3801" t="s">
        <v>107</v>
      </c>
    </row>
    <row r="3802" spans="1:24" x14ac:dyDescent="0.2">
      <c r="A3802">
        <v>69</v>
      </c>
      <c r="B3802" t="s">
        <v>101</v>
      </c>
      <c r="C3802" t="s">
        <v>102</v>
      </c>
      <c r="D3802" s="2" t="s">
        <v>178</v>
      </c>
      <c r="G3802">
        <v>-17.256967599999999</v>
      </c>
      <c r="H3802">
        <v>145.47969499999999</v>
      </c>
      <c r="I3802">
        <v>760</v>
      </c>
      <c r="J3802" t="s">
        <v>40</v>
      </c>
      <c r="K3802" s="1">
        <v>42584</v>
      </c>
      <c r="L3802" t="s">
        <v>179</v>
      </c>
      <c r="M3802" t="s">
        <v>120</v>
      </c>
      <c r="N3802" t="s">
        <v>24</v>
      </c>
      <c r="O3802" t="s">
        <v>18</v>
      </c>
      <c r="P3802" t="s">
        <v>27</v>
      </c>
      <c r="Q3802">
        <v>2</v>
      </c>
      <c r="R3802">
        <v>10.54</v>
      </c>
      <c r="S3802">
        <f t="shared" si="196"/>
        <v>19800</v>
      </c>
      <c r="T3802">
        <f t="shared" si="197"/>
        <v>9600</v>
      </c>
      <c r="U3802">
        <f t="shared" si="198"/>
        <v>2.0625</v>
      </c>
      <c r="V3802">
        <v>207</v>
      </c>
      <c r="W3802">
        <v>190</v>
      </c>
      <c r="X3802" t="s">
        <v>107</v>
      </c>
    </row>
    <row r="3803" spans="1:24" x14ac:dyDescent="0.2">
      <c r="A3803">
        <v>69</v>
      </c>
      <c r="B3803" t="s">
        <v>101</v>
      </c>
      <c r="C3803" t="s">
        <v>102</v>
      </c>
      <c r="D3803" s="2" t="s">
        <v>178</v>
      </c>
      <c r="G3803">
        <v>-17.256967599999999</v>
      </c>
      <c r="H3803">
        <v>145.47969499999999</v>
      </c>
      <c r="I3803">
        <v>760</v>
      </c>
      <c r="J3803" t="s">
        <v>40</v>
      </c>
      <c r="K3803" s="1">
        <v>42584</v>
      </c>
      <c r="L3803" t="s">
        <v>179</v>
      </c>
      <c r="M3803" t="s">
        <v>120</v>
      </c>
      <c r="N3803" t="s">
        <v>24</v>
      </c>
      <c r="O3803" t="s">
        <v>18</v>
      </c>
      <c r="P3803" t="s">
        <v>27</v>
      </c>
      <c r="Q3803">
        <v>3</v>
      </c>
      <c r="R3803">
        <v>20.41</v>
      </c>
      <c r="S3803">
        <f t="shared" si="196"/>
        <v>19800</v>
      </c>
      <c r="T3803">
        <f t="shared" si="197"/>
        <v>9600</v>
      </c>
      <c r="U3803">
        <f t="shared" si="198"/>
        <v>2.0625</v>
      </c>
      <c r="V3803">
        <v>207</v>
      </c>
      <c r="W3803">
        <v>190</v>
      </c>
      <c r="X3803" t="s">
        <v>107</v>
      </c>
    </row>
    <row r="3804" spans="1:24" x14ac:dyDescent="0.2">
      <c r="A3804">
        <v>69</v>
      </c>
      <c r="B3804" t="s">
        <v>101</v>
      </c>
      <c r="C3804" t="s">
        <v>102</v>
      </c>
      <c r="D3804" s="2" t="s">
        <v>178</v>
      </c>
      <c r="G3804">
        <v>-17.256967599999999</v>
      </c>
      <c r="H3804">
        <v>145.47969499999999</v>
      </c>
      <c r="I3804">
        <v>760</v>
      </c>
      <c r="J3804" t="s">
        <v>40</v>
      </c>
      <c r="K3804" s="1">
        <v>42584</v>
      </c>
      <c r="L3804" t="s">
        <v>179</v>
      </c>
      <c r="M3804" t="s">
        <v>120</v>
      </c>
      <c r="N3804" t="s">
        <v>24</v>
      </c>
      <c r="O3804" t="s">
        <v>18</v>
      </c>
      <c r="P3804" t="s">
        <v>27</v>
      </c>
      <c r="Q3804">
        <v>4</v>
      </c>
      <c r="R3804">
        <v>16.07</v>
      </c>
      <c r="S3804">
        <f t="shared" si="196"/>
        <v>19800</v>
      </c>
      <c r="T3804">
        <f t="shared" si="197"/>
        <v>9600</v>
      </c>
      <c r="U3804">
        <f t="shared" si="198"/>
        <v>2.0625</v>
      </c>
      <c r="V3804">
        <v>207</v>
      </c>
      <c r="W3804">
        <v>190</v>
      </c>
      <c r="X3804" t="s">
        <v>107</v>
      </c>
    </row>
    <row r="3805" spans="1:24" x14ac:dyDescent="0.2">
      <c r="A3805">
        <v>69</v>
      </c>
      <c r="B3805" t="s">
        <v>101</v>
      </c>
      <c r="C3805" t="s">
        <v>102</v>
      </c>
      <c r="D3805" s="2" t="s">
        <v>178</v>
      </c>
      <c r="G3805">
        <v>-17.256967599999999</v>
      </c>
      <c r="H3805">
        <v>145.47969499999999</v>
      </c>
      <c r="I3805">
        <v>760</v>
      </c>
      <c r="J3805" t="s">
        <v>40</v>
      </c>
      <c r="K3805" s="1">
        <v>42584</v>
      </c>
      <c r="L3805" t="s">
        <v>179</v>
      </c>
      <c r="M3805" t="s">
        <v>120</v>
      </c>
      <c r="N3805" t="s">
        <v>24</v>
      </c>
      <c r="O3805" t="s">
        <v>18</v>
      </c>
      <c r="P3805" t="s">
        <v>27</v>
      </c>
      <c r="Q3805">
        <v>5</v>
      </c>
      <c r="R3805">
        <v>16.55</v>
      </c>
      <c r="S3805">
        <f t="shared" si="196"/>
        <v>19800</v>
      </c>
      <c r="T3805">
        <f t="shared" si="197"/>
        <v>9600</v>
      </c>
      <c r="U3805">
        <f t="shared" si="198"/>
        <v>2.0625</v>
      </c>
      <c r="V3805">
        <v>207</v>
      </c>
      <c r="W3805">
        <v>190</v>
      </c>
      <c r="X3805" t="s">
        <v>107</v>
      </c>
    </row>
    <row r="3806" spans="1:24" x14ac:dyDescent="0.2">
      <c r="A3806">
        <v>69</v>
      </c>
      <c r="B3806" t="s">
        <v>101</v>
      </c>
      <c r="C3806" t="s">
        <v>102</v>
      </c>
      <c r="D3806" s="2" t="s">
        <v>178</v>
      </c>
      <c r="G3806">
        <v>-17.256967599999999</v>
      </c>
      <c r="H3806">
        <v>145.47969499999999</v>
      </c>
      <c r="I3806">
        <v>760</v>
      </c>
      <c r="J3806" t="s">
        <v>40</v>
      </c>
      <c r="K3806" s="1">
        <v>42584</v>
      </c>
      <c r="L3806" t="s">
        <v>179</v>
      </c>
      <c r="M3806" t="s">
        <v>120</v>
      </c>
      <c r="N3806" t="s">
        <v>24</v>
      </c>
      <c r="O3806" t="s">
        <v>18</v>
      </c>
      <c r="P3806" t="s">
        <v>27</v>
      </c>
      <c r="Q3806">
        <v>6</v>
      </c>
      <c r="R3806">
        <v>13.62</v>
      </c>
      <c r="S3806">
        <f t="shared" si="196"/>
        <v>19800</v>
      </c>
      <c r="T3806">
        <f t="shared" si="197"/>
        <v>9600</v>
      </c>
      <c r="U3806">
        <f t="shared" si="198"/>
        <v>2.0625</v>
      </c>
      <c r="V3806">
        <v>207</v>
      </c>
      <c r="W3806">
        <v>190</v>
      </c>
      <c r="X3806" t="s">
        <v>107</v>
      </c>
    </row>
    <row r="3807" spans="1:24" x14ac:dyDescent="0.2">
      <c r="A3807">
        <v>69</v>
      </c>
      <c r="B3807" t="s">
        <v>101</v>
      </c>
      <c r="C3807" t="s">
        <v>102</v>
      </c>
      <c r="D3807" s="2" t="s">
        <v>178</v>
      </c>
      <c r="G3807">
        <v>-17.256967599999999</v>
      </c>
      <c r="H3807">
        <v>145.47969499999999</v>
      </c>
      <c r="I3807">
        <v>760</v>
      </c>
      <c r="J3807" t="s">
        <v>40</v>
      </c>
      <c r="K3807" s="1">
        <v>42584</v>
      </c>
      <c r="L3807" t="s">
        <v>179</v>
      </c>
      <c r="M3807" t="s">
        <v>120</v>
      </c>
      <c r="N3807" t="s">
        <v>24</v>
      </c>
      <c r="O3807" t="s">
        <v>18</v>
      </c>
      <c r="P3807" t="s">
        <v>27</v>
      </c>
      <c r="Q3807">
        <v>7</v>
      </c>
      <c r="R3807">
        <v>16.09</v>
      </c>
      <c r="S3807">
        <f t="shared" si="196"/>
        <v>19800</v>
      </c>
      <c r="T3807">
        <f t="shared" si="197"/>
        <v>9600</v>
      </c>
      <c r="U3807">
        <f t="shared" si="198"/>
        <v>2.0625</v>
      </c>
      <c r="V3807">
        <v>207</v>
      </c>
      <c r="W3807">
        <v>190</v>
      </c>
      <c r="X3807" t="s">
        <v>107</v>
      </c>
    </row>
    <row r="3808" spans="1:24" x14ac:dyDescent="0.2">
      <c r="A3808">
        <v>69</v>
      </c>
      <c r="B3808" t="s">
        <v>101</v>
      </c>
      <c r="C3808" t="s">
        <v>102</v>
      </c>
      <c r="D3808" s="2" t="s">
        <v>178</v>
      </c>
      <c r="G3808">
        <v>-17.256967599999999</v>
      </c>
      <c r="H3808">
        <v>145.47969499999999</v>
      </c>
      <c r="I3808">
        <v>760</v>
      </c>
      <c r="J3808" t="s">
        <v>40</v>
      </c>
      <c r="K3808" s="1">
        <v>42584</v>
      </c>
      <c r="L3808" t="s">
        <v>179</v>
      </c>
      <c r="M3808" t="s">
        <v>120</v>
      </c>
      <c r="N3808" t="s">
        <v>24</v>
      </c>
      <c r="O3808" t="s">
        <v>18</v>
      </c>
      <c r="P3808" t="s">
        <v>27</v>
      </c>
      <c r="Q3808">
        <v>8</v>
      </c>
      <c r="R3808">
        <v>9.8800000000000008</v>
      </c>
      <c r="S3808">
        <f t="shared" si="196"/>
        <v>19800</v>
      </c>
      <c r="T3808">
        <f t="shared" si="197"/>
        <v>9600</v>
      </c>
      <c r="U3808">
        <f t="shared" si="198"/>
        <v>2.0625</v>
      </c>
      <c r="V3808">
        <v>207</v>
      </c>
      <c r="W3808">
        <v>190</v>
      </c>
      <c r="X3808" t="s">
        <v>107</v>
      </c>
    </row>
    <row r="3809" spans="1:24" x14ac:dyDescent="0.2">
      <c r="A3809">
        <v>69</v>
      </c>
      <c r="B3809" t="s">
        <v>101</v>
      </c>
      <c r="C3809" t="s">
        <v>102</v>
      </c>
      <c r="D3809" s="2" t="s">
        <v>178</v>
      </c>
      <c r="G3809">
        <v>-17.256967599999999</v>
      </c>
      <c r="H3809">
        <v>145.47969499999999</v>
      </c>
      <c r="I3809">
        <v>760</v>
      </c>
      <c r="J3809" t="s">
        <v>40</v>
      </c>
      <c r="K3809" s="1">
        <v>42584</v>
      </c>
      <c r="L3809" t="s">
        <v>179</v>
      </c>
      <c r="M3809" t="s">
        <v>120</v>
      </c>
      <c r="N3809" t="s">
        <v>24</v>
      </c>
      <c r="O3809" t="s">
        <v>18</v>
      </c>
      <c r="P3809" t="s">
        <v>27</v>
      </c>
      <c r="Q3809">
        <v>9</v>
      </c>
      <c r="R3809">
        <v>11</v>
      </c>
      <c r="S3809">
        <f t="shared" si="196"/>
        <v>19800</v>
      </c>
      <c r="T3809">
        <f t="shared" si="197"/>
        <v>9600</v>
      </c>
      <c r="U3809">
        <f t="shared" si="198"/>
        <v>2.0625</v>
      </c>
      <c r="V3809">
        <v>207</v>
      </c>
      <c r="W3809">
        <v>190</v>
      </c>
      <c r="X3809" t="s">
        <v>107</v>
      </c>
    </row>
    <row r="3810" spans="1:24" x14ac:dyDescent="0.2">
      <c r="A3810">
        <v>69</v>
      </c>
      <c r="B3810" t="s">
        <v>101</v>
      </c>
      <c r="C3810" t="s">
        <v>102</v>
      </c>
      <c r="D3810" s="2" t="s">
        <v>178</v>
      </c>
      <c r="G3810">
        <v>-17.256967599999999</v>
      </c>
      <c r="H3810">
        <v>145.47969499999999</v>
      </c>
      <c r="I3810">
        <v>760</v>
      </c>
      <c r="J3810" t="s">
        <v>40</v>
      </c>
      <c r="K3810" s="1">
        <v>42584</v>
      </c>
      <c r="L3810" t="s">
        <v>179</v>
      </c>
      <c r="M3810" t="s">
        <v>120</v>
      </c>
      <c r="N3810" t="s">
        <v>24</v>
      </c>
      <c r="O3810" t="s">
        <v>18</v>
      </c>
      <c r="P3810" t="s">
        <v>27</v>
      </c>
      <c r="Q3810">
        <v>10</v>
      </c>
      <c r="R3810">
        <v>14.44</v>
      </c>
      <c r="S3810">
        <f t="shared" si="196"/>
        <v>19800</v>
      </c>
      <c r="T3810">
        <f t="shared" si="197"/>
        <v>9600</v>
      </c>
      <c r="U3810">
        <f t="shared" si="198"/>
        <v>2.0625</v>
      </c>
      <c r="V3810">
        <v>207</v>
      </c>
      <c r="W3810">
        <v>190</v>
      </c>
      <c r="X3810" t="s">
        <v>107</v>
      </c>
    </row>
    <row r="3811" spans="1:24" hidden="1" x14ac:dyDescent="0.2">
      <c r="A3811">
        <v>70</v>
      </c>
      <c r="B3811" t="s">
        <v>101</v>
      </c>
      <c r="C3811" t="s">
        <v>102</v>
      </c>
      <c r="D3811" s="2" t="s">
        <v>180</v>
      </c>
      <c r="G3811">
        <v>-17.777999999999999</v>
      </c>
      <c r="H3811">
        <v>145.51349999999999</v>
      </c>
      <c r="I3811">
        <v>760</v>
      </c>
      <c r="J3811" t="s">
        <v>40</v>
      </c>
      <c r="K3811" s="1">
        <v>27954</v>
      </c>
      <c r="L3811" t="s">
        <v>181</v>
      </c>
      <c r="M3811" t="s">
        <v>57</v>
      </c>
      <c r="N3811" t="s">
        <v>14</v>
      </c>
      <c r="O3811" t="s">
        <v>15</v>
      </c>
      <c r="P3811" t="s">
        <v>27</v>
      </c>
      <c r="Q3811">
        <v>1</v>
      </c>
      <c r="R3811">
        <v>17.86</v>
      </c>
      <c r="S3811">
        <f>360*205</f>
        <v>73800</v>
      </c>
      <c r="T3811">
        <f>265*95</f>
        <v>25175</v>
      </c>
      <c r="U3811">
        <f t="shared" si="198"/>
        <v>2.9314796425024827</v>
      </c>
      <c r="V3811">
        <v>353</v>
      </c>
      <c r="W3811">
        <v>300</v>
      </c>
    </row>
    <row r="3812" spans="1:24" hidden="1" x14ac:dyDescent="0.2">
      <c r="A3812">
        <v>70</v>
      </c>
      <c r="B3812" t="s">
        <v>101</v>
      </c>
      <c r="C3812" t="s">
        <v>102</v>
      </c>
      <c r="D3812" s="2" t="s">
        <v>180</v>
      </c>
      <c r="G3812">
        <v>-17.777999999999999</v>
      </c>
      <c r="H3812">
        <v>145.51349999999999</v>
      </c>
      <c r="I3812">
        <v>760</v>
      </c>
      <c r="J3812" t="s">
        <v>40</v>
      </c>
      <c r="K3812" s="1">
        <v>27954</v>
      </c>
      <c r="L3812" t="s">
        <v>181</v>
      </c>
      <c r="M3812" t="s">
        <v>57</v>
      </c>
      <c r="N3812" t="s">
        <v>14</v>
      </c>
      <c r="O3812" t="s">
        <v>15</v>
      </c>
      <c r="P3812" t="s">
        <v>27</v>
      </c>
      <c r="Q3812">
        <v>2</v>
      </c>
      <c r="R3812">
        <v>19.05</v>
      </c>
      <c r="S3812">
        <f t="shared" ref="S3812:S3864" si="199">360*205</f>
        <v>73800</v>
      </c>
      <c r="T3812">
        <f t="shared" ref="T3812:T3864" si="200">265*95</f>
        <v>25175</v>
      </c>
      <c r="U3812">
        <f t="shared" ref="U3812:U3865" si="201">S3812/T3812</f>
        <v>2.9314796425024827</v>
      </c>
      <c r="V3812">
        <v>353</v>
      </c>
      <c r="W3812">
        <v>300</v>
      </c>
    </row>
    <row r="3813" spans="1:24" hidden="1" x14ac:dyDescent="0.2">
      <c r="A3813">
        <v>70</v>
      </c>
      <c r="B3813" t="s">
        <v>101</v>
      </c>
      <c r="C3813" t="s">
        <v>102</v>
      </c>
      <c r="D3813" s="2" t="s">
        <v>180</v>
      </c>
      <c r="G3813">
        <v>-17.777999999999999</v>
      </c>
      <c r="H3813">
        <v>145.51349999999999</v>
      </c>
      <c r="I3813">
        <v>760</v>
      </c>
      <c r="J3813" t="s">
        <v>40</v>
      </c>
      <c r="K3813" s="1">
        <v>27954</v>
      </c>
      <c r="L3813" t="s">
        <v>181</v>
      </c>
      <c r="M3813" t="s">
        <v>57</v>
      </c>
      <c r="N3813" t="s">
        <v>14</v>
      </c>
      <c r="O3813" t="s">
        <v>15</v>
      </c>
      <c r="P3813" t="s">
        <v>27</v>
      </c>
      <c r="Q3813">
        <v>3</v>
      </c>
      <c r="R3813">
        <v>22.02</v>
      </c>
      <c r="S3813">
        <f t="shared" si="199"/>
        <v>73800</v>
      </c>
      <c r="T3813">
        <f t="shared" si="200"/>
        <v>25175</v>
      </c>
      <c r="U3813">
        <f t="shared" si="201"/>
        <v>2.9314796425024827</v>
      </c>
      <c r="V3813">
        <v>353</v>
      </c>
      <c r="W3813">
        <v>300</v>
      </c>
    </row>
    <row r="3814" spans="1:24" hidden="1" x14ac:dyDescent="0.2">
      <c r="A3814">
        <v>70</v>
      </c>
      <c r="B3814" t="s">
        <v>101</v>
      </c>
      <c r="C3814" t="s">
        <v>102</v>
      </c>
      <c r="D3814" s="2" t="s">
        <v>180</v>
      </c>
      <c r="G3814">
        <v>-17.777999999999999</v>
      </c>
      <c r="H3814">
        <v>145.51349999999999</v>
      </c>
      <c r="I3814">
        <v>760</v>
      </c>
      <c r="J3814" t="s">
        <v>40</v>
      </c>
      <c r="K3814" s="1">
        <v>27954</v>
      </c>
      <c r="L3814" t="s">
        <v>181</v>
      </c>
      <c r="M3814" t="s">
        <v>57</v>
      </c>
      <c r="N3814" t="s">
        <v>14</v>
      </c>
      <c r="O3814" t="s">
        <v>15</v>
      </c>
      <c r="P3814" t="s">
        <v>27</v>
      </c>
      <c r="Q3814">
        <v>4</v>
      </c>
      <c r="R3814">
        <v>19.260000000000002</v>
      </c>
      <c r="S3814">
        <f t="shared" si="199"/>
        <v>73800</v>
      </c>
      <c r="T3814">
        <f t="shared" si="200"/>
        <v>25175</v>
      </c>
      <c r="U3814">
        <f t="shared" si="201"/>
        <v>2.9314796425024827</v>
      </c>
      <c r="V3814">
        <v>353</v>
      </c>
      <c r="W3814">
        <v>300</v>
      </c>
    </row>
    <row r="3815" spans="1:24" hidden="1" x14ac:dyDescent="0.2">
      <c r="A3815">
        <v>70</v>
      </c>
      <c r="B3815" t="s">
        <v>101</v>
      </c>
      <c r="C3815" t="s">
        <v>102</v>
      </c>
      <c r="D3815" s="2" t="s">
        <v>180</v>
      </c>
      <c r="G3815">
        <v>-17.777999999999999</v>
      </c>
      <c r="H3815">
        <v>145.51349999999999</v>
      </c>
      <c r="I3815">
        <v>760</v>
      </c>
      <c r="J3815" t="s">
        <v>40</v>
      </c>
      <c r="K3815" s="1">
        <v>27954</v>
      </c>
      <c r="L3815" t="s">
        <v>181</v>
      </c>
      <c r="M3815" t="s">
        <v>57</v>
      </c>
      <c r="N3815" t="s">
        <v>14</v>
      </c>
      <c r="O3815" t="s">
        <v>15</v>
      </c>
      <c r="P3815" t="s">
        <v>27</v>
      </c>
      <c r="Q3815">
        <v>5</v>
      </c>
      <c r="R3815">
        <v>20.68</v>
      </c>
      <c r="S3815">
        <f t="shared" si="199"/>
        <v>73800</v>
      </c>
      <c r="T3815">
        <f t="shared" si="200"/>
        <v>25175</v>
      </c>
      <c r="U3815">
        <f t="shared" si="201"/>
        <v>2.9314796425024827</v>
      </c>
      <c r="V3815">
        <v>353</v>
      </c>
      <c r="W3815">
        <v>300</v>
      </c>
    </row>
    <row r="3816" spans="1:24" hidden="1" x14ac:dyDescent="0.2">
      <c r="A3816">
        <v>70</v>
      </c>
      <c r="B3816" t="s">
        <v>101</v>
      </c>
      <c r="C3816" t="s">
        <v>102</v>
      </c>
      <c r="D3816" s="2" t="s">
        <v>180</v>
      </c>
      <c r="G3816">
        <v>-17.777999999999999</v>
      </c>
      <c r="H3816">
        <v>145.51349999999999</v>
      </c>
      <c r="I3816">
        <v>760</v>
      </c>
      <c r="J3816" t="s">
        <v>40</v>
      </c>
      <c r="K3816" s="1">
        <v>27954</v>
      </c>
      <c r="L3816" t="s">
        <v>181</v>
      </c>
      <c r="M3816" t="s">
        <v>57</v>
      </c>
      <c r="N3816" t="s">
        <v>14</v>
      </c>
      <c r="O3816" t="s">
        <v>15</v>
      </c>
      <c r="P3816" t="s">
        <v>27</v>
      </c>
      <c r="Q3816">
        <v>6</v>
      </c>
      <c r="R3816">
        <v>18.36</v>
      </c>
      <c r="S3816">
        <f t="shared" si="199"/>
        <v>73800</v>
      </c>
      <c r="T3816">
        <f t="shared" si="200"/>
        <v>25175</v>
      </c>
      <c r="U3816">
        <f t="shared" si="201"/>
        <v>2.9314796425024827</v>
      </c>
      <c r="V3816">
        <v>353</v>
      </c>
      <c r="W3816">
        <v>300</v>
      </c>
    </row>
    <row r="3817" spans="1:24" hidden="1" x14ac:dyDescent="0.2">
      <c r="A3817">
        <v>70</v>
      </c>
      <c r="B3817" t="s">
        <v>101</v>
      </c>
      <c r="C3817" t="s">
        <v>102</v>
      </c>
      <c r="D3817" s="2" t="s">
        <v>180</v>
      </c>
      <c r="G3817">
        <v>-17.777999999999999</v>
      </c>
      <c r="H3817">
        <v>145.51349999999999</v>
      </c>
      <c r="I3817">
        <v>760</v>
      </c>
      <c r="J3817" t="s">
        <v>40</v>
      </c>
      <c r="K3817" s="1">
        <v>27954</v>
      </c>
      <c r="L3817" t="s">
        <v>181</v>
      </c>
      <c r="M3817" t="s">
        <v>57</v>
      </c>
      <c r="N3817" t="s">
        <v>14</v>
      </c>
      <c r="O3817" t="s">
        <v>16</v>
      </c>
      <c r="P3817" t="s">
        <v>27</v>
      </c>
      <c r="Q3817">
        <v>1</v>
      </c>
      <c r="R3817">
        <v>12.2</v>
      </c>
      <c r="S3817">
        <f t="shared" si="199"/>
        <v>73800</v>
      </c>
      <c r="T3817">
        <f t="shared" si="200"/>
        <v>25175</v>
      </c>
      <c r="U3817">
        <f t="shared" si="201"/>
        <v>2.9314796425024827</v>
      </c>
      <c r="V3817">
        <v>353</v>
      </c>
      <c r="W3817">
        <v>300</v>
      </c>
    </row>
    <row r="3818" spans="1:24" hidden="1" x14ac:dyDescent="0.2">
      <c r="A3818">
        <v>70</v>
      </c>
      <c r="B3818" t="s">
        <v>101</v>
      </c>
      <c r="C3818" t="s">
        <v>102</v>
      </c>
      <c r="D3818" s="2" t="s">
        <v>180</v>
      </c>
      <c r="G3818">
        <v>-17.777999999999999</v>
      </c>
      <c r="H3818">
        <v>145.51349999999999</v>
      </c>
      <c r="I3818">
        <v>760</v>
      </c>
      <c r="J3818" t="s">
        <v>40</v>
      </c>
      <c r="K3818" s="1">
        <v>27954</v>
      </c>
      <c r="L3818" t="s">
        <v>181</v>
      </c>
      <c r="M3818" t="s">
        <v>57</v>
      </c>
      <c r="N3818" t="s">
        <v>14</v>
      </c>
      <c r="O3818" t="s">
        <v>16</v>
      </c>
      <c r="P3818" t="s">
        <v>27</v>
      </c>
      <c r="Q3818">
        <v>2</v>
      </c>
      <c r="R3818">
        <v>13.19</v>
      </c>
      <c r="S3818">
        <f t="shared" si="199"/>
        <v>73800</v>
      </c>
      <c r="T3818">
        <f t="shared" si="200"/>
        <v>25175</v>
      </c>
      <c r="U3818">
        <f t="shared" si="201"/>
        <v>2.9314796425024827</v>
      </c>
      <c r="V3818">
        <v>353</v>
      </c>
      <c r="W3818">
        <v>300</v>
      </c>
    </row>
    <row r="3819" spans="1:24" hidden="1" x14ac:dyDescent="0.2">
      <c r="A3819">
        <v>70</v>
      </c>
      <c r="B3819" t="s">
        <v>101</v>
      </c>
      <c r="C3819" t="s">
        <v>102</v>
      </c>
      <c r="D3819" s="2" t="s">
        <v>180</v>
      </c>
      <c r="G3819">
        <v>-17.777999999999999</v>
      </c>
      <c r="H3819">
        <v>145.51349999999999</v>
      </c>
      <c r="I3819">
        <v>760</v>
      </c>
      <c r="J3819" t="s">
        <v>40</v>
      </c>
      <c r="K3819" s="1">
        <v>27954</v>
      </c>
      <c r="L3819" t="s">
        <v>181</v>
      </c>
      <c r="M3819" t="s">
        <v>57</v>
      </c>
      <c r="N3819" t="s">
        <v>14</v>
      </c>
      <c r="O3819" t="s">
        <v>16</v>
      </c>
      <c r="P3819" t="s">
        <v>27</v>
      </c>
      <c r="Q3819">
        <v>3</v>
      </c>
      <c r="R3819">
        <v>16.41</v>
      </c>
      <c r="S3819">
        <f t="shared" si="199"/>
        <v>73800</v>
      </c>
      <c r="T3819">
        <f t="shared" si="200"/>
        <v>25175</v>
      </c>
      <c r="U3819">
        <f t="shared" si="201"/>
        <v>2.9314796425024827</v>
      </c>
      <c r="V3819">
        <v>353</v>
      </c>
      <c r="W3819">
        <v>300</v>
      </c>
    </row>
    <row r="3820" spans="1:24" hidden="1" x14ac:dyDescent="0.2">
      <c r="A3820">
        <v>70</v>
      </c>
      <c r="B3820" t="s">
        <v>101</v>
      </c>
      <c r="C3820" t="s">
        <v>102</v>
      </c>
      <c r="D3820" s="2" t="s">
        <v>180</v>
      </c>
      <c r="G3820">
        <v>-17.777999999999999</v>
      </c>
      <c r="H3820">
        <v>145.51349999999999</v>
      </c>
      <c r="I3820">
        <v>760</v>
      </c>
      <c r="J3820" t="s">
        <v>40</v>
      </c>
      <c r="K3820" s="1">
        <v>27954</v>
      </c>
      <c r="L3820" t="s">
        <v>181</v>
      </c>
      <c r="M3820" t="s">
        <v>57</v>
      </c>
      <c r="N3820" t="s">
        <v>14</v>
      </c>
      <c r="O3820" t="s">
        <v>16</v>
      </c>
      <c r="P3820" t="s">
        <v>27</v>
      </c>
      <c r="Q3820">
        <v>4</v>
      </c>
      <c r="R3820">
        <v>19.53</v>
      </c>
      <c r="S3820">
        <f t="shared" si="199"/>
        <v>73800</v>
      </c>
      <c r="T3820">
        <f t="shared" si="200"/>
        <v>25175</v>
      </c>
      <c r="U3820">
        <f t="shared" si="201"/>
        <v>2.9314796425024827</v>
      </c>
      <c r="V3820">
        <v>353</v>
      </c>
      <c r="W3820">
        <v>300</v>
      </c>
    </row>
    <row r="3821" spans="1:24" hidden="1" x14ac:dyDescent="0.2">
      <c r="A3821">
        <v>70</v>
      </c>
      <c r="B3821" t="s">
        <v>101</v>
      </c>
      <c r="C3821" t="s">
        <v>102</v>
      </c>
      <c r="D3821" s="2" t="s">
        <v>180</v>
      </c>
      <c r="G3821">
        <v>-17.777999999999999</v>
      </c>
      <c r="H3821">
        <v>145.51349999999999</v>
      </c>
      <c r="I3821">
        <v>760</v>
      </c>
      <c r="J3821" t="s">
        <v>40</v>
      </c>
      <c r="K3821" s="1">
        <v>27954</v>
      </c>
      <c r="L3821" t="s">
        <v>181</v>
      </c>
      <c r="M3821" t="s">
        <v>57</v>
      </c>
      <c r="N3821" t="s">
        <v>14</v>
      </c>
      <c r="O3821" t="s">
        <v>16</v>
      </c>
      <c r="P3821" t="s">
        <v>27</v>
      </c>
      <c r="Q3821">
        <v>5</v>
      </c>
      <c r="R3821">
        <v>17.02</v>
      </c>
      <c r="S3821">
        <f t="shared" si="199"/>
        <v>73800</v>
      </c>
      <c r="T3821">
        <f t="shared" si="200"/>
        <v>25175</v>
      </c>
      <c r="U3821">
        <f t="shared" si="201"/>
        <v>2.9314796425024827</v>
      </c>
      <c r="V3821">
        <v>353</v>
      </c>
      <c r="W3821">
        <v>300</v>
      </c>
    </row>
    <row r="3822" spans="1:24" hidden="1" x14ac:dyDescent="0.2">
      <c r="A3822">
        <v>70</v>
      </c>
      <c r="B3822" t="s">
        <v>101</v>
      </c>
      <c r="C3822" t="s">
        <v>102</v>
      </c>
      <c r="D3822" s="2" t="s">
        <v>180</v>
      </c>
      <c r="G3822">
        <v>-17.777999999999999</v>
      </c>
      <c r="H3822">
        <v>145.51349999999999</v>
      </c>
      <c r="I3822">
        <v>760</v>
      </c>
      <c r="J3822" t="s">
        <v>40</v>
      </c>
      <c r="K3822" s="1">
        <v>27954</v>
      </c>
      <c r="L3822" t="s">
        <v>181</v>
      </c>
      <c r="M3822" t="s">
        <v>57</v>
      </c>
      <c r="N3822" t="s">
        <v>14</v>
      </c>
      <c r="O3822" t="s">
        <v>16</v>
      </c>
      <c r="P3822" t="s">
        <v>27</v>
      </c>
      <c r="Q3822">
        <v>6</v>
      </c>
      <c r="R3822">
        <v>14.87</v>
      </c>
      <c r="S3822">
        <f t="shared" si="199"/>
        <v>73800</v>
      </c>
      <c r="T3822">
        <f t="shared" si="200"/>
        <v>25175</v>
      </c>
      <c r="U3822">
        <f t="shared" si="201"/>
        <v>2.9314796425024827</v>
      </c>
      <c r="V3822">
        <v>353</v>
      </c>
      <c r="W3822">
        <v>300</v>
      </c>
    </row>
    <row r="3823" spans="1:24" hidden="1" x14ac:dyDescent="0.2">
      <c r="A3823">
        <v>70</v>
      </c>
      <c r="B3823" t="s">
        <v>101</v>
      </c>
      <c r="C3823" t="s">
        <v>102</v>
      </c>
      <c r="D3823" s="2" t="s">
        <v>180</v>
      </c>
      <c r="G3823">
        <v>-17.777999999999999</v>
      </c>
      <c r="H3823">
        <v>145.51349999999999</v>
      </c>
      <c r="I3823">
        <v>760</v>
      </c>
      <c r="J3823" t="s">
        <v>40</v>
      </c>
      <c r="K3823" s="1">
        <v>27954</v>
      </c>
      <c r="L3823" t="s">
        <v>181</v>
      </c>
      <c r="M3823" t="s">
        <v>57</v>
      </c>
      <c r="N3823" t="s">
        <v>14</v>
      </c>
      <c r="O3823" t="s">
        <v>18</v>
      </c>
      <c r="P3823" t="s">
        <v>27</v>
      </c>
      <c r="Q3823">
        <v>1</v>
      </c>
      <c r="R3823">
        <v>2.39</v>
      </c>
      <c r="S3823">
        <f t="shared" si="199"/>
        <v>73800</v>
      </c>
      <c r="T3823">
        <f t="shared" si="200"/>
        <v>25175</v>
      </c>
      <c r="U3823">
        <f t="shared" si="201"/>
        <v>2.9314796425024827</v>
      </c>
      <c r="V3823">
        <v>353</v>
      </c>
      <c r="W3823">
        <v>300</v>
      </c>
    </row>
    <row r="3824" spans="1:24" hidden="1" x14ac:dyDescent="0.2">
      <c r="A3824">
        <v>70</v>
      </c>
      <c r="B3824" t="s">
        <v>101</v>
      </c>
      <c r="C3824" t="s">
        <v>102</v>
      </c>
      <c r="D3824" s="2" t="s">
        <v>180</v>
      </c>
      <c r="G3824">
        <v>-17.777999999999999</v>
      </c>
      <c r="H3824">
        <v>145.51349999999999</v>
      </c>
      <c r="I3824">
        <v>760</v>
      </c>
      <c r="J3824" t="s">
        <v>40</v>
      </c>
      <c r="K3824" s="1">
        <v>27954</v>
      </c>
      <c r="L3824" t="s">
        <v>181</v>
      </c>
      <c r="M3824" t="s">
        <v>57</v>
      </c>
      <c r="N3824" t="s">
        <v>14</v>
      </c>
      <c r="O3824" t="s">
        <v>18</v>
      </c>
      <c r="P3824" t="s">
        <v>27</v>
      </c>
      <c r="Q3824">
        <v>2</v>
      </c>
      <c r="R3824">
        <v>4.53</v>
      </c>
      <c r="S3824">
        <f t="shared" si="199"/>
        <v>73800</v>
      </c>
      <c r="T3824">
        <f t="shared" si="200"/>
        <v>25175</v>
      </c>
      <c r="U3824">
        <f t="shared" si="201"/>
        <v>2.9314796425024827</v>
      </c>
      <c r="V3824">
        <v>353</v>
      </c>
      <c r="W3824">
        <v>300</v>
      </c>
    </row>
    <row r="3825" spans="1:23" hidden="1" x14ac:dyDescent="0.2">
      <c r="A3825">
        <v>70</v>
      </c>
      <c r="B3825" t="s">
        <v>101</v>
      </c>
      <c r="C3825" t="s">
        <v>102</v>
      </c>
      <c r="D3825" s="2" t="s">
        <v>180</v>
      </c>
      <c r="G3825">
        <v>-17.777999999999999</v>
      </c>
      <c r="H3825">
        <v>145.51349999999999</v>
      </c>
      <c r="I3825">
        <v>760</v>
      </c>
      <c r="J3825" t="s">
        <v>40</v>
      </c>
      <c r="K3825" s="1">
        <v>27954</v>
      </c>
      <c r="L3825" t="s">
        <v>181</v>
      </c>
      <c r="M3825" t="s">
        <v>57</v>
      </c>
      <c r="N3825" t="s">
        <v>14</v>
      </c>
      <c r="O3825" t="s">
        <v>18</v>
      </c>
      <c r="P3825" t="s">
        <v>27</v>
      </c>
      <c r="Q3825">
        <v>3</v>
      </c>
      <c r="R3825">
        <v>4.79</v>
      </c>
      <c r="S3825">
        <f t="shared" si="199"/>
        <v>73800</v>
      </c>
      <c r="T3825">
        <f t="shared" si="200"/>
        <v>25175</v>
      </c>
      <c r="U3825">
        <f t="shared" si="201"/>
        <v>2.9314796425024827</v>
      </c>
      <c r="V3825">
        <v>353</v>
      </c>
      <c r="W3825">
        <v>300</v>
      </c>
    </row>
    <row r="3826" spans="1:23" hidden="1" x14ac:dyDescent="0.2">
      <c r="A3826">
        <v>70</v>
      </c>
      <c r="B3826" t="s">
        <v>101</v>
      </c>
      <c r="C3826" t="s">
        <v>102</v>
      </c>
      <c r="D3826" s="2" t="s">
        <v>180</v>
      </c>
      <c r="G3826">
        <v>-17.777999999999999</v>
      </c>
      <c r="H3826">
        <v>145.51349999999999</v>
      </c>
      <c r="I3826">
        <v>760</v>
      </c>
      <c r="J3826" t="s">
        <v>40</v>
      </c>
      <c r="K3826" s="1">
        <v>27954</v>
      </c>
      <c r="L3826" t="s">
        <v>181</v>
      </c>
      <c r="M3826" t="s">
        <v>57</v>
      </c>
      <c r="N3826" t="s">
        <v>14</v>
      </c>
      <c r="O3826" t="s">
        <v>18</v>
      </c>
      <c r="P3826" t="s">
        <v>27</v>
      </c>
      <c r="Q3826">
        <v>4</v>
      </c>
      <c r="R3826">
        <v>4.96</v>
      </c>
      <c r="S3826">
        <f t="shared" si="199"/>
        <v>73800</v>
      </c>
      <c r="T3826">
        <f t="shared" si="200"/>
        <v>25175</v>
      </c>
      <c r="U3826">
        <f t="shared" si="201"/>
        <v>2.9314796425024827</v>
      </c>
      <c r="V3826">
        <v>353</v>
      </c>
      <c r="W3826">
        <v>300</v>
      </c>
    </row>
    <row r="3827" spans="1:23" hidden="1" x14ac:dyDescent="0.2">
      <c r="A3827">
        <v>70</v>
      </c>
      <c r="B3827" t="s">
        <v>101</v>
      </c>
      <c r="C3827" t="s">
        <v>102</v>
      </c>
      <c r="D3827" s="2" t="s">
        <v>180</v>
      </c>
      <c r="G3827">
        <v>-17.777999999999999</v>
      </c>
      <c r="H3827">
        <v>145.51349999999999</v>
      </c>
      <c r="I3827">
        <v>760</v>
      </c>
      <c r="J3827" t="s">
        <v>40</v>
      </c>
      <c r="K3827" s="1">
        <v>27954</v>
      </c>
      <c r="L3827" t="s">
        <v>181</v>
      </c>
      <c r="M3827" t="s">
        <v>57</v>
      </c>
      <c r="N3827" t="s">
        <v>14</v>
      </c>
      <c r="O3827" t="s">
        <v>18</v>
      </c>
      <c r="P3827" t="s">
        <v>27</v>
      </c>
      <c r="Q3827">
        <v>5</v>
      </c>
      <c r="R3827">
        <v>3.5</v>
      </c>
      <c r="S3827">
        <f t="shared" si="199"/>
        <v>73800</v>
      </c>
      <c r="T3827">
        <f t="shared" si="200"/>
        <v>25175</v>
      </c>
      <c r="U3827">
        <f t="shared" si="201"/>
        <v>2.9314796425024827</v>
      </c>
      <c r="V3827">
        <v>353</v>
      </c>
      <c r="W3827">
        <v>300</v>
      </c>
    </row>
    <row r="3828" spans="1:23" hidden="1" x14ac:dyDescent="0.2">
      <c r="A3828">
        <v>70</v>
      </c>
      <c r="B3828" t="s">
        <v>101</v>
      </c>
      <c r="C3828" t="s">
        <v>102</v>
      </c>
      <c r="D3828" s="2" t="s">
        <v>180</v>
      </c>
      <c r="G3828">
        <v>-17.777999999999999</v>
      </c>
      <c r="H3828">
        <v>145.51349999999999</v>
      </c>
      <c r="I3828">
        <v>760</v>
      </c>
      <c r="J3828" t="s">
        <v>40</v>
      </c>
      <c r="K3828" s="1">
        <v>27954</v>
      </c>
      <c r="L3828" t="s">
        <v>181</v>
      </c>
      <c r="M3828" t="s">
        <v>57</v>
      </c>
      <c r="N3828" t="s">
        <v>14</v>
      </c>
      <c r="O3828" t="s">
        <v>18</v>
      </c>
      <c r="P3828" t="s">
        <v>27</v>
      </c>
      <c r="Q3828">
        <v>6</v>
      </c>
      <c r="R3828">
        <v>4.91</v>
      </c>
      <c r="S3828">
        <f t="shared" si="199"/>
        <v>73800</v>
      </c>
      <c r="T3828">
        <f t="shared" si="200"/>
        <v>25175</v>
      </c>
      <c r="U3828">
        <f t="shared" si="201"/>
        <v>2.9314796425024827</v>
      </c>
      <c r="V3828">
        <v>353</v>
      </c>
      <c r="W3828">
        <v>300</v>
      </c>
    </row>
    <row r="3829" spans="1:23" hidden="1" x14ac:dyDescent="0.2">
      <c r="A3829">
        <v>70</v>
      </c>
      <c r="B3829" t="s">
        <v>101</v>
      </c>
      <c r="C3829" t="s">
        <v>102</v>
      </c>
      <c r="D3829" s="2" t="s">
        <v>180</v>
      </c>
      <c r="G3829">
        <v>-17.777999999999999</v>
      </c>
      <c r="H3829">
        <v>145.51349999999999</v>
      </c>
      <c r="I3829">
        <v>760</v>
      </c>
      <c r="J3829" t="s">
        <v>40</v>
      </c>
      <c r="K3829" s="1">
        <v>27954</v>
      </c>
      <c r="L3829" t="s">
        <v>181</v>
      </c>
      <c r="M3829" t="s">
        <v>57</v>
      </c>
      <c r="N3829" t="s">
        <v>14</v>
      </c>
      <c r="O3829" t="s">
        <v>19</v>
      </c>
      <c r="P3829" t="s">
        <v>27</v>
      </c>
      <c r="Q3829">
        <v>1</v>
      </c>
      <c r="R3829">
        <v>6.36</v>
      </c>
      <c r="S3829">
        <f t="shared" si="199"/>
        <v>73800</v>
      </c>
      <c r="T3829">
        <f t="shared" si="200"/>
        <v>25175</v>
      </c>
      <c r="U3829">
        <f t="shared" si="201"/>
        <v>2.9314796425024827</v>
      </c>
      <c r="V3829">
        <v>353</v>
      </c>
      <c r="W3829">
        <v>300</v>
      </c>
    </row>
    <row r="3830" spans="1:23" hidden="1" x14ac:dyDescent="0.2">
      <c r="A3830">
        <v>70</v>
      </c>
      <c r="B3830" t="s">
        <v>101</v>
      </c>
      <c r="C3830" t="s">
        <v>102</v>
      </c>
      <c r="D3830" s="2" t="s">
        <v>180</v>
      </c>
      <c r="G3830">
        <v>-17.777999999999999</v>
      </c>
      <c r="H3830">
        <v>145.51349999999999</v>
      </c>
      <c r="I3830">
        <v>760</v>
      </c>
      <c r="J3830" t="s">
        <v>40</v>
      </c>
      <c r="K3830" s="1">
        <v>27954</v>
      </c>
      <c r="L3830" t="s">
        <v>181</v>
      </c>
      <c r="M3830" t="s">
        <v>57</v>
      </c>
      <c r="N3830" t="s">
        <v>14</v>
      </c>
      <c r="O3830" t="s">
        <v>19</v>
      </c>
      <c r="P3830" t="s">
        <v>27</v>
      </c>
      <c r="Q3830">
        <v>2</v>
      </c>
      <c r="R3830">
        <v>4</v>
      </c>
      <c r="S3830">
        <f t="shared" si="199"/>
        <v>73800</v>
      </c>
      <c r="T3830">
        <f t="shared" si="200"/>
        <v>25175</v>
      </c>
      <c r="U3830">
        <f t="shared" si="201"/>
        <v>2.9314796425024827</v>
      </c>
      <c r="V3830">
        <v>353</v>
      </c>
      <c r="W3830">
        <v>300</v>
      </c>
    </row>
    <row r="3831" spans="1:23" hidden="1" x14ac:dyDescent="0.2">
      <c r="A3831">
        <v>70</v>
      </c>
      <c r="B3831" t="s">
        <v>101</v>
      </c>
      <c r="C3831" t="s">
        <v>102</v>
      </c>
      <c r="D3831" s="2" t="s">
        <v>180</v>
      </c>
      <c r="G3831">
        <v>-17.777999999999999</v>
      </c>
      <c r="H3831">
        <v>145.51349999999999</v>
      </c>
      <c r="I3831">
        <v>760</v>
      </c>
      <c r="J3831" t="s">
        <v>40</v>
      </c>
      <c r="K3831" s="1">
        <v>27954</v>
      </c>
      <c r="L3831" t="s">
        <v>181</v>
      </c>
      <c r="M3831" t="s">
        <v>57</v>
      </c>
      <c r="N3831" t="s">
        <v>14</v>
      </c>
      <c r="O3831" t="s">
        <v>19</v>
      </c>
      <c r="P3831" t="s">
        <v>27</v>
      </c>
      <c r="Q3831">
        <v>3</v>
      </c>
      <c r="R3831">
        <v>5.39</v>
      </c>
      <c r="S3831">
        <f t="shared" si="199"/>
        <v>73800</v>
      </c>
      <c r="T3831">
        <f t="shared" si="200"/>
        <v>25175</v>
      </c>
      <c r="U3831">
        <f t="shared" si="201"/>
        <v>2.9314796425024827</v>
      </c>
      <c r="V3831">
        <v>353</v>
      </c>
      <c r="W3831">
        <v>300</v>
      </c>
    </row>
    <row r="3832" spans="1:23" hidden="1" x14ac:dyDescent="0.2">
      <c r="A3832">
        <v>70</v>
      </c>
      <c r="B3832" t="s">
        <v>101</v>
      </c>
      <c r="C3832" t="s">
        <v>102</v>
      </c>
      <c r="D3832" s="2" t="s">
        <v>180</v>
      </c>
      <c r="G3832">
        <v>-17.777999999999999</v>
      </c>
      <c r="H3832">
        <v>145.51349999999999</v>
      </c>
      <c r="I3832">
        <v>760</v>
      </c>
      <c r="J3832" t="s">
        <v>40</v>
      </c>
      <c r="K3832" s="1">
        <v>27954</v>
      </c>
      <c r="L3832" t="s">
        <v>181</v>
      </c>
      <c r="M3832" t="s">
        <v>57</v>
      </c>
      <c r="N3832" t="s">
        <v>14</v>
      </c>
      <c r="O3832" t="s">
        <v>19</v>
      </c>
      <c r="P3832" t="s">
        <v>27</v>
      </c>
      <c r="Q3832">
        <v>4</v>
      </c>
      <c r="R3832">
        <v>5.28</v>
      </c>
      <c r="S3832">
        <f t="shared" si="199"/>
        <v>73800</v>
      </c>
      <c r="T3832">
        <f t="shared" si="200"/>
        <v>25175</v>
      </c>
      <c r="U3832">
        <f t="shared" si="201"/>
        <v>2.9314796425024827</v>
      </c>
      <c r="V3832">
        <v>353</v>
      </c>
      <c r="W3832">
        <v>300</v>
      </c>
    </row>
    <row r="3833" spans="1:23" hidden="1" x14ac:dyDescent="0.2">
      <c r="A3833">
        <v>70</v>
      </c>
      <c r="B3833" t="s">
        <v>101</v>
      </c>
      <c r="C3833" t="s">
        <v>102</v>
      </c>
      <c r="D3833" s="2" t="s">
        <v>180</v>
      </c>
      <c r="G3833">
        <v>-17.777999999999999</v>
      </c>
      <c r="H3833">
        <v>145.51349999999999</v>
      </c>
      <c r="I3833">
        <v>760</v>
      </c>
      <c r="J3833" t="s">
        <v>40</v>
      </c>
      <c r="K3833" s="1">
        <v>27954</v>
      </c>
      <c r="L3833" t="s">
        <v>181</v>
      </c>
      <c r="M3833" t="s">
        <v>57</v>
      </c>
      <c r="N3833" t="s">
        <v>14</v>
      </c>
      <c r="O3833" t="s">
        <v>19</v>
      </c>
      <c r="P3833" t="s">
        <v>27</v>
      </c>
      <c r="Q3833">
        <v>5</v>
      </c>
      <c r="R3833">
        <v>6.28</v>
      </c>
      <c r="S3833">
        <f t="shared" si="199"/>
        <v>73800</v>
      </c>
      <c r="T3833">
        <f t="shared" si="200"/>
        <v>25175</v>
      </c>
      <c r="U3833">
        <f t="shared" si="201"/>
        <v>2.9314796425024827</v>
      </c>
      <c r="V3833">
        <v>353</v>
      </c>
      <c r="W3833">
        <v>300</v>
      </c>
    </row>
    <row r="3834" spans="1:23" hidden="1" x14ac:dyDescent="0.2">
      <c r="A3834">
        <v>70</v>
      </c>
      <c r="B3834" t="s">
        <v>101</v>
      </c>
      <c r="C3834" t="s">
        <v>102</v>
      </c>
      <c r="D3834" s="2" t="s">
        <v>180</v>
      </c>
      <c r="G3834">
        <v>-17.777999999999999</v>
      </c>
      <c r="H3834">
        <v>145.51349999999999</v>
      </c>
      <c r="I3834">
        <v>760</v>
      </c>
      <c r="J3834" t="s">
        <v>40</v>
      </c>
      <c r="K3834" s="1">
        <v>27954</v>
      </c>
      <c r="L3834" t="s">
        <v>181</v>
      </c>
      <c r="M3834" t="s">
        <v>57</v>
      </c>
      <c r="N3834" t="s">
        <v>14</v>
      </c>
      <c r="O3834" t="s">
        <v>19</v>
      </c>
      <c r="P3834" t="s">
        <v>27</v>
      </c>
      <c r="Q3834">
        <v>6</v>
      </c>
      <c r="R3834">
        <v>4.8099999999999996</v>
      </c>
      <c r="S3834">
        <f t="shared" si="199"/>
        <v>73800</v>
      </c>
      <c r="T3834">
        <f t="shared" si="200"/>
        <v>25175</v>
      </c>
      <c r="U3834">
        <f t="shared" si="201"/>
        <v>2.9314796425024827</v>
      </c>
      <c r="V3834">
        <v>353</v>
      </c>
      <c r="W3834">
        <v>300</v>
      </c>
    </row>
    <row r="3835" spans="1:23" hidden="1" x14ac:dyDescent="0.2">
      <c r="A3835">
        <v>70</v>
      </c>
      <c r="B3835" t="s">
        <v>101</v>
      </c>
      <c r="C3835" t="s">
        <v>102</v>
      </c>
      <c r="D3835" s="2" t="s">
        <v>180</v>
      </c>
      <c r="G3835">
        <v>-17.777999999999999</v>
      </c>
      <c r="H3835">
        <v>145.51349999999999</v>
      </c>
      <c r="I3835">
        <v>760</v>
      </c>
      <c r="J3835" t="s">
        <v>40</v>
      </c>
      <c r="K3835" s="1">
        <v>27954</v>
      </c>
      <c r="L3835" t="s">
        <v>181</v>
      </c>
      <c r="M3835" t="s">
        <v>57</v>
      </c>
      <c r="N3835" t="s">
        <v>24</v>
      </c>
      <c r="O3835" t="s">
        <v>15</v>
      </c>
      <c r="P3835" t="s">
        <v>26</v>
      </c>
      <c r="Q3835">
        <v>1</v>
      </c>
      <c r="R3835">
        <v>36.630000000000003</v>
      </c>
      <c r="S3835">
        <f t="shared" si="199"/>
        <v>73800</v>
      </c>
      <c r="T3835">
        <f t="shared" si="200"/>
        <v>25175</v>
      </c>
      <c r="U3835">
        <f t="shared" si="201"/>
        <v>2.9314796425024827</v>
      </c>
      <c r="V3835">
        <v>353</v>
      </c>
      <c r="W3835">
        <v>300</v>
      </c>
    </row>
    <row r="3836" spans="1:23" hidden="1" x14ac:dyDescent="0.2">
      <c r="A3836">
        <v>70</v>
      </c>
      <c r="B3836" t="s">
        <v>101</v>
      </c>
      <c r="C3836" t="s">
        <v>102</v>
      </c>
      <c r="D3836" s="2" t="s">
        <v>180</v>
      </c>
      <c r="G3836">
        <v>-17.777999999999999</v>
      </c>
      <c r="H3836">
        <v>145.51349999999999</v>
      </c>
      <c r="I3836">
        <v>760</v>
      </c>
      <c r="J3836" t="s">
        <v>40</v>
      </c>
      <c r="K3836" s="1">
        <v>27954</v>
      </c>
      <c r="L3836" t="s">
        <v>181</v>
      </c>
      <c r="M3836" t="s">
        <v>57</v>
      </c>
      <c r="N3836" t="s">
        <v>24</v>
      </c>
      <c r="O3836" t="s">
        <v>15</v>
      </c>
      <c r="P3836" t="s">
        <v>26</v>
      </c>
      <c r="Q3836">
        <v>2</v>
      </c>
      <c r="R3836">
        <v>34.729999999999997</v>
      </c>
      <c r="S3836">
        <f t="shared" si="199"/>
        <v>73800</v>
      </c>
      <c r="T3836">
        <f t="shared" si="200"/>
        <v>25175</v>
      </c>
      <c r="U3836">
        <f t="shared" si="201"/>
        <v>2.9314796425024827</v>
      </c>
      <c r="V3836">
        <v>353</v>
      </c>
      <c r="W3836">
        <v>300</v>
      </c>
    </row>
    <row r="3837" spans="1:23" hidden="1" x14ac:dyDescent="0.2">
      <c r="A3837">
        <v>70</v>
      </c>
      <c r="B3837" t="s">
        <v>101</v>
      </c>
      <c r="C3837" t="s">
        <v>102</v>
      </c>
      <c r="D3837" s="2" t="s">
        <v>180</v>
      </c>
      <c r="G3837">
        <v>-17.777999999999999</v>
      </c>
      <c r="H3837">
        <v>145.51349999999999</v>
      </c>
      <c r="I3837">
        <v>760</v>
      </c>
      <c r="J3837" t="s">
        <v>40</v>
      </c>
      <c r="K3837" s="1">
        <v>27954</v>
      </c>
      <c r="L3837" t="s">
        <v>181</v>
      </c>
      <c r="M3837" t="s">
        <v>57</v>
      </c>
      <c r="N3837" t="s">
        <v>24</v>
      </c>
      <c r="O3837" t="s">
        <v>15</v>
      </c>
      <c r="P3837" t="s">
        <v>26</v>
      </c>
      <c r="Q3837">
        <v>3</v>
      </c>
      <c r="R3837">
        <v>36.409999999999997</v>
      </c>
      <c r="S3837">
        <f t="shared" si="199"/>
        <v>73800</v>
      </c>
      <c r="T3837">
        <f t="shared" si="200"/>
        <v>25175</v>
      </c>
      <c r="U3837">
        <f t="shared" si="201"/>
        <v>2.9314796425024827</v>
      </c>
      <c r="V3837">
        <v>353</v>
      </c>
      <c r="W3837">
        <v>300</v>
      </c>
    </row>
    <row r="3838" spans="1:23" hidden="1" x14ac:dyDescent="0.2">
      <c r="A3838">
        <v>70</v>
      </c>
      <c r="B3838" t="s">
        <v>101</v>
      </c>
      <c r="C3838" t="s">
        <v>102</v>
      </c>
      <c r="D3838" s="2" t="s">
        <v>180</v>
      </c>
      <c r="G3838">
        <v>-17.777999999999999</v>
      </c>
      <c r="H3838">
        <v>145.51349999999999</v>
      </c>
      <c r="I3838">
        <v>760</v>
      </c>
      <c r="J3838" t="s">
        <v>40</v>
      </c>
      <c r="K3838" s="1">
        <v>27954</v>
      </c>
      <c r="L3838" t="s">
        <v>181</v>
      </c>
      <c r="M3838" t="s">
        <v>57</v>
      </c>
      <c r="N3838" t="s">
        <v>24</v>
      </c>
      <c r="O3838" t="s">
        <v>15</v>
      </c>
      <c r="P3838" t="s">
        <v>26</v>
      </c>
      <c r="Q3838">
        <v>4</v>
      </c>
      <c r="R3838">
        <v>38.42</v>
      </c>
      <c r="S3838">
        <f t="shared" si="199"/>
        <v>73800</v>
      </c>
      <c r="T3838">
        <f t="shared" si="200"/>
        <v>25175</v>
      </c>
      <c r="U3838">
        <f t="shared" si="201"/>
        <v>2.9314796425024827</v>
      </c>
      <c r="V3838">
        <v>353</v>
      </c>
      <c r="W3838">
        <v>300</v>
      </c>
    </row>
    <row r="3839" spans="1:23" hidden="1" x14ac:dyDescent="0.2">
      <c r="A3839">
        <v>70</v>
      </c>
      <c r="B3839" t="s">
        <v>101</v>
      </c>
      <c r="C3839" t="s">
        <v>102</v>
      </c>
      <c r="D3839" s="2" t="s">
        <v>180</v>
      </c>
      <c r="G3839">
        <v>-17.777999999999999</v>
      </c>
      <c r="H3839">
        <v>145.51349999999999</v>
      </c>
      <c r="I3839">
        <v>760</v>
      </c>
      <c r="J3839" t="s">
        <v>40</v>
      </c>
      <c r="K3839" s="1">
        <v>27954</v>
      </c>
      <c r="L3839" t="s">
        <v>181</v>
      </c>
      <c r="M3839" t="s">
        <v>57</v>
      </c>
      <c r="N3839" t="s">
        <v>24</v>
      </c>
      <c r="O3839" t="s">
        <v>15</v>
      </c>
      <c r="P3839" t="s">
        <v>26</v>
      </c>
      <c r="Q3839">
        <v>5</v>
      </c>
      <c r="R3839">
        <v>34.68</v>
      </c>
      <c r="S3839">
        <f t="shared" si="199"/>
        <v>73800</v>
      </c>
      <c r="T3839">
        <f t="shared" si="200"/>
        <v>25175</v>
      </c>
      <c r="U3839">
        <f t="shared" si="201"/>
        <v>2.9314796425024827</v>
      </c>
      <c r="V3839">
        <v>353</v>
      </c>
      <c r="W3839">
        <v>300</v>
      </c>
    </row>
    <row r="3840" spans="1:23" hidden="1" x14ac:dyDescent="0.2">
      <c r="A3840">
        <v>70</v>
      </c>
      <c r="B3840" t="s">
        <v>101</v>
      </c>
      <c r="C3840" t="s">
        <v>102</v>
      </c>
      <c r="D3840" s="2" t="s">
        <v>180</v>
      </c>
      <c r="G3840">
        <v>-17.777999999999999</v>
      </c>
      <c r="H3840">
        <v>145.51349999999999</v>
      </c>
      <c r="I3840">
        <v>760</v>
      </c>
      <c r="J3840" t="s">
        <v>40</v>
      </c>
      <c r="K3840" s="1">
        <v>27954</v>
      </c>
      <c r="L3840" t="s">
        <v>181</v>
      </c>
      <c r="M3840" t="s">
        <v>57</v>
      </c>
      <c r="N3840" t="s">
        <v>24</v>
      </c>
      <c r="O3840" t="s">
        <v>15</v>
      </c>
      <c r="P3840" t="s">
        <v>26</v>
      </c>
      <c r="Q3840">
        <v>6</v>
      </c>
      <c r="R3840">
        <v>37.32</v>
      </c>
      <c r="S3840">
        <f t="shared" si="199"/>
        <v>73800</v>
      </c>
      <c r="T3840">
        <f t="shared" si="200"/>
        <v>25175</v>
      </c>
      <c r="U3840">
        <f t="shared" si="201"/>
        <v>2.9314796425024827</v>
      </c>
      <c r="V3840">
        <v>353</v>
      </c>
      <c r="W3840">
        <v>300</v>
      </c>
    </row>
    <row r="3841" spans="1:23" hidden="1" x14ac:dyDescent="0.2">
      <c r="A3841">
        <v>70</v>
      </c>
      <c r="B3841" t="s">
        <v>101</v>
      </c>
      <c r="C3841" t="s">
        <v>102</v>
      </c>
      <c r="D3841" s="2" t="s">
        <v>180</v>
      </c>
      <c r="G3841">
        <v>-17.777999999999999</v>
      </c>
      <c r="H3841">
        <v>145.51349999999999</v>
      </c>
      <c r="I3841">
        <v>760</v>
      </c>
      <c r="J3841" t="s">
        <v>40</v>
      </c>
      <c r="K3841" s="1">
        <v>27954</v>
      </c>
      <c r="L3841" t="s">
        <v>181</v>
      </c>
      <c r="M3841" t="s">
        <v>57</v>
      </c>
      <c r="N3841" t="s">
        <v>24</v>
      </c>
      <c r="O3841" t="s">
        <v>15</v>
      </c>
      <c r="P3841" t="s">
        <v>26</v>
      </c>
      <c r="Q3841">
        <v>7</v>
      </c>
      <c r="R3841">
        <v>33.54</v>
      </c>
      <c r="S3841">
        <f t="shared" si="199"/>
        <v>73800</v>
      </c>
      <c r="T3841">
        <f t="shared" si="200"/>
        <v>25175</v>
      </c>
      <c r="U3841">
        <f t="shared" si="201"/>
        <v>2.9314796425024827</v>
      </c>
      <c r="V3841">
        <v>353</v>
      </c>
      <c r="W3841">
        <v>300</v>
      </c>
    </row>
    <row r="3842" spans="1:23" hidden="1" x14ac:dyDescent="0.2">
      <c r="A3842">
        <v>70</v>
      </c>
      <c r="B3842" t="s">
        <v>101</v>
      </c>
      <c r="C3842" t="s">
        <v>102</v>
      </c>
      <c r="D3842" s="2" t="s">
        <v>180</v>
      </c>
      <c r="G3842">
        <v>-17.777999999999999</v>
      </c>
      <c r="H3842">
        <v>145.51349999999999</v>
      </c>
      <c r="I3842">
        <v>760</v>
      </c>
      <c r="J3842" t="s">
        <v>40</v>
      </c>
      <c r="K3842" s="1">
        <v>27954</v>
      </c>
      <c r="L3842" t="s">
        <v>181</v>
      </c>
      <c r="M3842" t="s">
        <v>57</v>
      </c>
      <c r="N3842" t="s">
        <v>24</v>
      </c>
      <c r="O3842" t="s">
        <v>15</v>
      </c>
      <c r="P3842" t="s">
        <v>26</v>
      </c>
      <c r="Q3842">
        <v>8</v>
      </c>
      <c r="R3842">
        <v>31.89</v>
      </c>
      <c r="S3842">
        <f t="shared" si="199"/>
        <v>73800</v>
      </c>
      <c r="T3842">
        <f t="shared" si="200"/>
        <v>25175</v>
      </c>
      <c r="U3842">
        <f t="shared" si="201"/>
        <v>2.9314796425024827</v>
      </c>
      <c r="V3842">
        <v>353</v>
      </c>
      <c r="W3842">
        <v>300</v>
      </c>
    </row>
    <row r="3843" spans="1:23" hidden="1" x14ac:dyDescent="0.2">
      <c r="A3843">
        <v>70</v>
      </c>
      <c r="B3843" t="s">
        <v>101</v>
      </c>
      <c r="C3843" t="s">
        <v>102</v>
      </c>
      <c r="D3843" s="2" t="s">
        <v>180</v>
      </c>
      <c r="G3843">
        <v>-17.777999999999999</v>
      </c>
      <c r="H3843">
        <v>145.51349999999999</v>
      </c>
      <c r="I3843">
        <v>760</v>
      </c>
      <c r="J3843" t="s">
        <v>40</v>
      </c>
      <c r="K3843" s="1">
        <v>27954</v>
      </c>
      <c r="L3843" t="s">
        <v>181</v>
      </c>
      <c r="M3843" t="s">
        <v>57</v>
      </c>
      <c r="N3843" t="s">
        <v>24</v>
      </c>
      <c r="O3843" t="s">
        <v>15</v>
      </c>
      <c r="P3843" t="s">
        <v>26</v>
      </c>
      <c r="Q3843">
        <v>9</v>
      </c>
      <c r="R3843">
        <v>38.42</v>
      </c>
      <c r="S3843">
        <f t="shared" si="199"/>
        <v>73800</v>
      </c>
      <c r="T3843">
        <f t="shared" si="200"/>
        <v>25175</v>
      </c>
      <c r="U3843">
        <f t="shared" si="201"/>
        <v>2.9314796425024827</v>
      </c>
      <c r="V3843">
        <v>353</v>
      </c>
      <c r="W3843">
        <v>300</v>
      </c>
    </row>
    <row r="3844" spans="1:23" hidden="1" x14ac:dyDescent="0.2">
      <c r="A3844">
        <v>70</v>
      </c>
      <c r="B3844" t="s">
        <v>101</v>
      </c>
      <c r="C3844" t="s">
        <v>102</v>
      </c>
      <c r="D3844" s="2" t="s">
        <v>180</v>
      </c>
      <c r="G3844">
        <v>-17.777999999999999</v>
      </c>
      <c r="H3844">
        <v>145.51349999999999</v>
      </c>
      <c r="I3844">
        <v>760</v>
      </c>
      <c r="J3844" t="s">
        <v>40</v>
      </c>
      <c r="K3844" s="1">
        <v>27954</v>
      </c>
      <c r="L3844" t="s">
        <v>181</v>
      </c>
      <c r="M3844" t="s">
        <v>57</v>
      </c>
      <c r="N3844" t="s">
        <v>24</v>
      </c>
      <c r="O3844" t="s">
        <v>15</v>
      </c>
      <c r="P3844" t="s">
        <v>26</v>
      </c>
      <c r="Q3844">
        <v>10</v>
      </c>
      <c r="R3844">
        <v>36.119999999999997</v>
      </c>
      <c r="S3844">
        <f t="shared" si="199"/>
        <v>73800</v>
      </c>
      <c r="T3844">
        <f t="shared" si="200"/>
        <v>25175</v>
      </c>
      <c r="U3844">
        <f t="shared" si="201"/>
        <v>2.9314796425024827</v>
      </c>
      <c r="V3844">
        <v>353</v>
      </c>
      <c r="W3844">
        <v>300</v>
      </c>
    </row>
    <row r="3845" spans="1:23" x14ac:dyDescent="0.2">
      <c r="A3845">
        <v>70</v>
      </c>
      <c r="B3845" t="s">
        <v>101</v>
      </c>
      <c r="C3845" t="s">
        <v>102</v>
      </c>
      <c r="D3845" s="2" t="s">
        <v>180</v>
      </c>
      <c r="G3845">
        <v>-17.777999999999999</v>
      </c>
      <c r="H3845">
        <v>145.51349999999999</v>
      </c>
      <c r="I3845">
        <v>760</v>
      </c>
      <c r="J3845" t="s">
        <v>40</v>
      </c>
      <c r="K3845" s="1">
        <v>27954</v>
      </c>
      <c r="L3845" t="s">
        <v>181</v>
      </c>
      <c r="M3845" t="s">
        <v>57</v>
      </c>
      <c r="N3845" t="s">
        <v>24</v>
      </c>
      <c r="O3845" t="s">
        <v>15</v>
      </c>
      <c r="P3845" t="s">
        <v>27</v>
      </c>
      <c r="Q3845">
        <v>1</v>
      </c>
      <c r="R3845">
        <v>27.8</v>
      </c>
      <c r="S3845">
        <f t="shared" si="199"/>
        <v>73800</v>
      </c>
      <c r="T3845">
        <f t="shared" si="200"/>
        <v>25175</v>
      </c>
      <c r="U3845">
        <f t="shared" si="201"/>
        <v>2.9314796425024827</v>
      </c>
      <c r="V3845">
        <v>353</v>
      </c>
      <c r="W3845">
        <v>300</v>
      </c>
    </row>
    <row r="3846" spans="1:23" x14ac:dyDescent="0.2">
      <c r="A3846">
        <v>70</v>
      </c>
      <c r="B3846" t="s">
        <v>101</v>
      </c>
      <c r="C3846" t="s">
        <v>102</v>
      </c>
      <c r="D3846" s="2" t="s">
        <v>180</v>
      </c>
      <c r="G3846">
        <v>-17.777999999999999</v>
      </c>
      <c r="H3846">
        <v>145.51349999999999</v>
      </c>
      <c r="I3846">
        <v>760</v>
      </c>
      <c r="J3846" t="s">
        <v>40</v>
      </c>
      <c r="K3846" s="1">
        <v>27954</v>
      </c>
      <c r="L3846" t="s">
        <v>181</v>
      </c>
      <c r="M3846" t="s">
        <v>57</v>
      </c>
      <c r="N3846" t="s">
        <v>24</v>
      </c>
      <c r="O3846" t="s">
        <v>15</v>
      </c>
      <c r="P3846" t="s">
        <v>27</v>
      </c>
      <c r="Q3846">
        <v>2</v>
      </c>
      <c r="R3846">
        <v>23.57</v>
      </c>
      <c r="S3846">
        <f t="shared" si="199"/>
        <v>73800</v>
      </c>
      <c r="T3846">
        <f t="shared" si="200"/>
        <v>25175</v>
      </c>
      <c r="U3846">
        <f t="shared" si="201"/>
        <v>2.9314796425024827</v>
      </c>
      <c r="V3846">
        <v>353</v>
      </c>
      <c r="W3846">
        <v>300</v>
      </c>
    </row>
    <row r="3847" spans="1:23" x14ac:dyDescent="0.2">
      <c r="A3847">
        <v>70</v>
      </c>
      <c r="B3847" t="s">
        <v>101</v>
      </c>
      <c r="C3847" t="s">
        <v>102</v>
      </c>
      <c r="D3847" s="2" t="s">
        <v>180</v>
      </c>
      <c r="G3847">
        <v>-17.777999999999999</v>
      </c>
      <c r="H3847">
        <v>145.51349999999999</v>
      </c>
      <c r="I3847">
        <v>760</v>
      </c>
      <c r="J3847" t="s">
        <v>40</v>
      </c>
      <c r="K3847" s="1">
        <v>27954</v>
      </c>
      <c r="L3847" t="s">
        <v>181</v>
      </c>
      <c r="M3847" t="s">
        <v>57</v>
      </c>
      <c r="N3847" t="s">
        <v>24</v>
      </c>
      <c r="O3847" t="s">
        <v>15</v>
      </c>
      <c r="P3847" t="s">
        <v>27</v>
      </c>
      <c r="Q3847">
        <v>3</v>
      </c>
      <c r="R3847">
        <v>26.86</v>
      </c>
      <c r="S3847">
        <f t="shared" si="199"/>
        <v>73800</v>
      </c>
      <c r="T3847">
        <f t="shared" si="200"/>
        <v>25175</v>
      </c>
      <c r="U3847">
        <f t="shared" si="201"/>
        <v>2.9314796425024827</v>
      </c>
      <c r="V3847">
        <v>353</v>
      </c>
      <c r="W3847">
        <v>300</v>
      </c>
    </row>
    <row r="3848" spans="1:23" x14ac:dyDescent="0.2">
      <c r="A3848">
        <v>70</v>
      </c>
      <c r="B3848" t="s">
        <v>101</v>
      </c>
      <c r="C3848" t="s">
        <v>102</v>
      </c>
      <c r="D3848" s="2" t="s">
        <v>180</v>
      </c>
      <c r="G3848">
        <v>-17.777999999999999</v>
      </c>
      <c r="H3848">
        <v>145.51349999999999</v>
      </c>
      <c r="I3848">
        <v>760</v>
      </c>
      <c r="J3848" t="s">
        <v>40</v>
      </c>
      <c r="K3848" s="1">
        <v>27954</v>
      </c>
      <c r="L3848" t="s">
        <v>181</v>
      </c>
      <c r="M3848" t="s">
        <v>57</v>
      </c>
      <c r="N3848" t="s">
        <v>24</v>
      </c>
      <c r="O3848" t="s">
        <v>15</v>
      </c>
      <c r="P3848" t="s">
        <v>27</v>
      </c>
      <c r="Q3848">
        <v>4</v>
      </c>
      <c r="R3848">
        <v>28.41</v>
      </c>
      <c r="S3848">
        <f t="shared" si="199"/>
        <v>73800</v>
      </c>
      <c r="T3848">
        <f t="shared" si="200"/>
        <v>25175</v>
      </c>
      <c r="U3848">
        <f t="shared" si="201"/>
        <v>2.9314796425024827</v>
      </c>
      <c r="V3848">
        <v>353</v>
      </c>
      <c r="W3848">
        <v>300</v>
      </c>
    </row>
    <row r="3849" spans="1:23" x14ac:dyDescent="0.2">
      <c r="A3849">
        <v>70</v>
      </c>
      <c r="B3849" t="s">
        <v>101</v>
      </c>
      <c r="C3849" t="s">
        <v>102</v>
      </c>
      <c r="D3849" s="2" t="s">
        <v>180</v>
      </c>
      <c r="G3849">
        <v>-17.777999999999999</v>
      </c>
      <c r="H3849">
        <v>145.51349999999999</v>
      </c>
      <c r="I3849">
        <v>760</v>
      </c>
      <c r="J3849" t="s">
        <v>40</v>
      </c>
      <c r="K3849" s="1">
        <v>27954</v>
      </c>
      <c r="L3849" t="s">
        <v>181</v>
      </c>
      <c r="M3849" t="s">
        <v>57</v>
      </c>
      <c r="N3849" t="s">
        <v>24</v>
      </c>
      <c r="O3849" t="s">
        <v>15</v>
      </c>
      <c r="P3849" t="s">
        <v>27</v>
      </c>
      <c r="Q3849">
        <v>5</v>
      </c>
      <c r="R3849">
        <v>28.26</v>
      </c>
      <c r="S3849">
        <f t="shared" si="199"/>
        <v>73800</v>
      </c>
      <c r="T3849">
        <f t="shared" si="200"/>
        <v>25175</v>
      </c>
      <c r="U3849">
        <f t="shared" si="201"/>
        <v>2.9314796425024827</v>
      </c>
      <c r="V3849">
        <v>353</v>
      </c>
      <c r="W3849">
        <v>300</v>
      </c>
    </row>
    <row r="3850" spans="1:23" x14ac:dyDescent="0.2">
      <c r="A3850">
        <v>70</v>
      </c>
      <c r="B3850" t="s">
        <v>101</v>
      </c>
      <c r="C3850" t="s">
        <v>102</v>
      </c>
      <c r="D3850" s="2" t="s">
        <v>180</v>
      </c>
      <c r="G3850">
        <v>-17.777999999999999</v>
      </c>
      <c r="H3850">
        <v>145.51349999999999</v>
      </c>
      <c r="I3850">
        <v>760</v>
      </c>
      <c r="J3850" t="s">
        <v>40</v>
      </c>
      <c r="K3850" s="1">
        <v>27954</v>
      </c>
      <c r="L3850" t="s">
        <v>181</v>
      </c>
      <c r="M3850" t="s">
        <v>57</v>
      </c>
      <c r="N3850" t="s">
        <v>24</v>
      </c>
      <c r="O3850" t="s">
        <v>15</v>
      </c>
      <c r="P3850" t="s">
        <v>27</v>
      </c>
      <c r="Q3850">
        <v>6</v>
      </c>
      <c r="R3850">
        <v>28.45</v>
      </c>
      <c r="S3850">
        <f t="shared" si="199"/>
        <v>73800</v>
      </c>
      <c r="T3850">
        <f t="shared" si="200"/>
        <v>25175</v>
      </c>
      <c r="U3850">
        <f t="shared" si="201"/>
        <v>2.9314796425024827</v>
      </c>
      <c r="V3850">
        <v>353</v>
      </c>
      <c r="W3850">
        <v>300</v>
      </c>
    </row>
    <row r="3851" spans="1:23" x14ac:dyDescent="0.2">
      <c r="A3851">
        <v>70</v>
      </c>
      <c r="B3851" t="s">
        <v>101</v>
      </c>
      <c r="C3851" t="s">
        <v>102</v>
      </c>
      <c r="D3851" s="2" t="s">
        <v>180</v>
      </c>
      <c r="G3851">
        <v>-17.777999999999999</v>
      </c>
      <c r="H3851">
        <v>145.51349999999999</v>
      </c>
      <c r="I3851">
        <v>760</v>
      </c>
      <c r="J3851" t="s">
        <v>40</v>
      </c>
      <c r="K3851" s="1">
        <v>27954</v>
      </c>
      <c r="L3851" t="s">
        <v>181</v>
      </c>
      <c r="M3851" t="s">
        <v>57</v>
      </c>
      <c r="N3851" t="s">
        <v>24</v>
      </c>
      <c r="O3851" t="s">
        <v>15</v>
      </c>
      <c r="P3851" t="s">
        <v>27</v>
      </c>
      <c r="Q3851">
        <v>7</v>
      </c>
      <c r="R3851">
        <v>27.91</v>
      </c>
      <c r="S3851">
        <f t="shared" si="199"/>
        <v>73800</v>
      </c>
      <c r="T3851">
        <f t="shared" si="200"/>
        <v>25175</v>
      </c>
      <c r="U3851">
        <f t="shared" si="201"/>
        <v>2.9314796425024827</v>
      </c>
      <c r="V3851">
        <v>353</v>
      </c>
      <c r="W3851">
        <v>300</v>
      </c>
    </row>
    <row r="3852" spans="1:23" x14ac:dyDescent="0.2">
      <c r="A3852">
        <v>70</v>
      </c>
      <c r="B3852" t="s">
        <v>101</v>
      </c>
      <c r="C3852" t="s">
        <v>102</v>
      </c>
      <c r="D3852" s="2" t="s">
        <v>180</v>
      </c>
      <c r="G3852">
        <v>-17.777999999999999</v>
      </c>
      <c r="H3852">
        <v>145.51349999999999</v>
      </c>
      <c r="I3852">
        <v>760</v>
      </c>
      <c r="J3852" t="s">
        <v>40</v>
      </c>
      <c r="K3852" s="1">
        <v>27954</v>
      </c>
      <c r="L3852" t="s">
        <v>181</v>
      </c>
      <c r="M3852" t="s">
        <v>57</v>
      </c>
      <c r="N3852" t="s">
        <v>24</v>
      </c>
      <c r="O3852" t="s">
        <v>15</v>
      </c>
      <c r="P3852" t="s">
        <v>27</v>
      </c>
      <c r="Q3852">
        <v>8</v>
      </c>
      <c r="R3852">
        <v>27.7</v>
      </c>
      <c r="S3852">
        <f t="shared" si="199"/>
        <v>73800</v>
      </c>
      <c r="T3852">
        <f t="shared" si="200"/>
        <v>25175</v>
      </c>
      <c r="U3852">
        <f t="shared" si="201"/>
        <v>2.9314796425024827</v>
      </c>
      <c r="V3852">
        <v>353</v>
      </c>
      <c r="W3852">
        <v>300</v>
      </c>
    </row>
    <row r="3853" spans="1:23" x14ac:dyDescent="0.2">
      <c r="A3853">
        <v>70</v>
      </c>
      <c r="B3853" t="s">
        <v>101</v>
      </c>
      <c r="C3853" t="s">
        <v>102</v>
      </c>
      <c r="D3853" s="2" t="s">
        <v>180</v>
      </c>
      <c r="G3853">
        <v>-17.777999999999999</v>
      </c>
      <c r="H3853">
        <v>145.51349999999999</v>
      </c>
      <c r="I3853">
        <v>760</v>
      </c>
      <c r="J3853" t="s">
        <v>40</v>
      </c>
      <c r="K3853" s="1">
        <v>27954</v>
      </c>
      <c r="L3853" t="s">
        <v>181</v>
      </c>
      <c r="M3853" t="s">
        <v>57</v>
      </c>
      <c r="N3853" t="s">
        <v>24</v>
      </c>
      <c r="O3853" t="s">
        <v>15</v>
      </c>
      <c r="P3853" t="s">
        <v>27</v>
      </c>
      <c r="Q3853">
        <v>9</v>
      </c>
      <c r="R3853">
        <v>28.7</v>
      </c>
      <c r="S3853">
        <f t="shared" si="199"/>
        <v>73800</v>
      </c>
      <c r="T3853">
        <f t="shared" si="200"/>
        <v>25175</v>
      </c>
      <c r="U3853">
        <f t="shared" si="201"/>
        <v>2.9314796425024827</v>
      </c>
      <c r="V3853">
        <v>353</v>
      </c>
      <c r="W3853">
        <v>300</v>
      </c>
    </row>
    <row r="3854" spans="1:23" x14ac:dyDescent="0.2">
      <c r="A3854">
        <v>70</v>
      </c>
      <c r="B3854" t="s">
        <v>101</v>
      </c>
      <c r="C3854" t="s">
        <v>102</v>
      </c>
      <c r="D3854" s="2" t="s">
        <v>180</v>
      </c>
      <c r="G3854">
        <v>-17.777999999999999</v>
      </c>
      <c r="H3854">
        <v>145.51349999999999</v>
      </c>
      <c r="I3854">
        <v>760</v>
      </c>
      <c r="J3854" t="s">
        <v>40</v>
      </c>
      <c r="K3854" s="1">
        <v>27954</v>
      </c>
      <c r="L3854" t="s">
        <v>181</v>
      </c>
      <c r="M3854" t="s">
        <v>57</v>
      </c>
      <c r="N3854" t="s">
        <v>24</v>
      </c>
      <c r="O3854" t="s">
        <v>15</v>
      </c>
      <c r="P3854" t="s">
        <v>27</v>
      </c>
      <c r="Q3854">
        <v>10</v>
      </c>
      <c r="R3854">
        <v>25.11</v>
      </c>
      <c r="S3854">
        <f t="shared" si="199"/>
        <v>73800</v>
      </c>
      <c r="T3854">
        <f t="shared" si="200"/>
        <v>25175</v>
      </c>
      <c r="U3854">
        <f t="shared" si="201"/>
        <v>2.9314796425024827</v>
      </c>
      <c r="V3854">
        <v>353</v>
      </c>
      <c r="W3854">
        <v>300</v>
      </c>
    </row>
    <row r="3855" spans="1:23" x14ac:dyDescent="0.2">
      <c r="A3855">
        <v>70</v>
      </c>
      <c r="B3855" t="s">
        <v>101</v>
      </c>
      <c r="C3855" t="s">
        <v>102</v>
      </c>
      <c r="D3855" s="2" t="s">
        <v>180</v>
      </c>
      <c r="G3855">
        <v>-17.777999999999999</v>
      </c>
      <c r="H3855">
        <v>145.51349999999999</v>
      </c>
      <c r="I3855">
        <v>760</v>
      </c>
      <c r="J3855" t="s">
        <v>40</v>
      </c>
      <c r="K3855" s="1">
        <v>27954</v>
      </c>
      <c r="L3855" t="s">
        <v>181</v>
      </c>
      <c r="M3855" t="s">
        <v>57</v>
      </c>
      <c r="N3855" t="s">
        <v>24</v>
      </c>
      <c r="O3855" t="s">
        <v>18</v>
      </c>
      <c r="P3855" t="s">
        <v>27</v>
      </c>
      <c r="Q3855">
        <v>1</v>
      </c>
      <c r="R3855">
        <v>13.05</v>
      </c>
      <c r="S3855">
        <f t="shared" si="199"/>
        <v>73800</v>
      </c>
      <c r="T3855">
        <f t="shared" si="200"/>
        <v>25175</v>
      </c>
      <c r="U3855">
        <f t="shared" si="201"/>
        <v>2.9314796425024827</v>
      </c>
      <c r="V3855">
        <v>353</v>
      </c>
      <c r="W3855">
        <v>300</v>
      </c>
    </row>
    <row r="3856" spans="1:23" x14ac:dyDescent="0.2">
      <c r="A3856">
        <v>70</v>
      </c>
      <c r="B3856" t="s">
        <v>101</v>
      </c>
      <c r="C3856" t="s">
        <v>102</v>
      </c>
      <c r="D3856" s="2" t="s">
        <v>180</v>
      </c>
      <c r="G3856">
        <v>-17.777999999999999</v>
      </c>
      <c r="H3856">
        <v>145.51349999999999</v>
      </c>
      <c r="I3856">
        <v>760</v>
      </c>
      <c r="J3856" t="s">
        <v>40</v>
      </c>
      <c r="K3856" s="1">
        <v>27954</v>
      </c>
      <c r="L3856" t="s">
        <v>181</v>
      </c>
      <c r="M3856" t="s">
        <v>57</v>
      </c>
      <c r="N3856" t="s">
        <v>24</v>
      </c>
      <c r="O3856" t="s">
        <v>18</v>
      </c>
      <c r="P3856" t="s">
        <v>27</v>
      </c>
      <c r="Q3856">
        <v>2</v>
      </c>
      <c r="R3856">
        <v>10.97</v>
      </c>
      <c r="S3856">
        <f t="shared" si="199"/>
        <v>73800</v>
      </c>
      <c r="T3856">
        <f t="shared" si="200"/>
        <v>25175</v>
      </c>
      <c r="U3856">
        <f t="shared" si="201"/>
        <v>2.9314796425024827</v>
      </c>
      <c r="V3856">
        <v>353</v>
      </c>
      <c r="W3856">
        <v>300</v>
      </c>
    </row>
    <row r="3857" spans="1:23" x14ac:dyDescent="0.2">
      <c r="A3857">
        <v>70</v>
      </c>
      <c r="B3857" t="s">
        <v>101</v>
      </c>
      <c r="C3857" t="s">
        <v>102</v>
      </c>
      <c r="D3857" s="2" t="s">
        <v>180</v>
      </c>
      <c r="G3857">
        <v>-17.777999999999999</v>
      </c>
      <c r="H3857">
        <v>145.51349999999999</v>
      </c>
      <c r="I3857">
        <v>760</v>
      </c>
      <c r="J3857" t="s">
        <v>40</v>
      </c>
      <c r="K3857" s="1">
        <v>27954</v>
      </c>
      <c r="L3857" t="s">
        <v>181</v>
      </c>
      <c r="M3857" t="s">
        <v>57</v>
      </c>
      <c r="N3857" t="s">
        <v>24</v>
      </c>
      <c r="O3857" t="s">
        <v>18</v>
      </c>
      <c r="P3857" t="s">
        <v>27</v>
      </c>
      <c r="Q3857">
        <v>3</v>
      </c>
      <c r="R3857">
        <v>14.6</v>
      </c>
      <c r="S3857">
        <f t="shared" si="199"/>
        <v>73800</v>
      </c>
      <c r="T3857">
        <f t="shared" si="200"/>
        <v>25175</v>
      </c>
      <c r="U3857">
        <f t="shared" si="201"/>
        <v>2.9314796425024827</v>
      </c>
      <c r="V3857">
        <v>353</v>
      </c>
      <c r="W3857">
        <v>300</v>
      </c>
    </row>
    <row r="3858" spans="1:23" x14ac:dyDescent="0.2">
      <c r="A3858">
        <v>70</v>
      </c>
      <c r="B3858" t="s">
        <v>101</v>
      </c>
      <c r="C3858" t="s">
        <v>102</v>
      </c>
      <c r="D3858" s="2" t="s">
        <v>180</v>
      </c>
      <c r="G3858">
        <v>-17.777999999999999</v>
      </c>
      <c r="H3858">
        <v>145.51349999999999</v>
      </c>
      <c r="I3858">
        <v>760</v>
      </c>
      <c r="J3858" t="s">
        <v>40</v>
      </c>
      <c r="K3858" s="1">
        <v>27954</v>
      </c>
      <c r="L3858" t="s">
        <v>181</v>
      </c>
      <c r="M3858" t="s">
        <v>57</v>
      </c>
      <c r="N3858" t="s">
        <v>24</v>
      </c>
      <c r="O3858" t="s">
        <v>18</v>
      </c>
      <c r="P3858" t="s">
        <v>27</v>
      </c>
      <c r="Q3858">
        <v>4</v>
      </c>
      <c r="R3858">
        <v>11.22</v>
      </c>
      <c r="S3858">
        <f t="shared" si="199"/>
        <v>73800</v>
      </c>
      <c r="T3858">
        <f t="shared" si="200"/>
        <v>25175</v>
      </c>
      <c r="U3858">
        <f t="shared" si="201"/>
        <v>2.9314796425024827</v>
      </c>
      <c r="V3858">
        <v>353</v>
      </c>
      <c r="W3858">
        <v>300</v>
      </c>
    </row>
    <row r="3859" spans="1:23" x14ac:dyDescent="0.2">
      <c r="A3859">
        <v>70</v>
      </c>
      <c r="B3859" t="s">
        <v>101</v>
      </c>
      <c r="C3859" t="s">
        <v>102</v>
      </c>
      <c r="D3859" s="2" t="s">
        <v>180</v>
      </c>
      <c r="G3859">
        <v>-17.777999999999999</v>
      </c>
      <c r="H3859">
        <v>145.51349999999999</v>
      </c>
      <c r="I3859">
        <v>760</v>
      </c>
      <c r="J3859" t="s">
        <v>40</v>
      </c>
      <c r="K3859" s="1">
        <v>27954</v>
      </c>
      <c r="L3859" t="s">
        <v>181</v>
      </c>
      <c r="M3859" t="s">
        <v>57</v>
      </c>
      <c r="N3859" t="s">
        <v>24</v>
      </c>
      <c r="O3859" t="s">
        <v>18</v>
      </c>
      <c r="P3859" t="s">
        <v>27</v>
      </c>
      <c r="Q3859">
        <v>5</v>
      </c>
      <c r="R3859">
        <v>11.66</v>
      </c>
      <c r="S3859">
        <f t="shared" si="199"/>
        <v>73800</v>
      </c>
      <c r="T3859">
        <f t="shared" si="200"/>
        <v>25175</v>
      </c>
      <c r="U3859">
        <f t="shared" si="201"/>
        <v>2.9314796425024827</v>
      </c>
      <c r="V3859">
        <v>353</v>
      </c>
      <c r="W3859">
        <v>300</v>
      </c>
    </row>
    <row r="3860" spans="1:23" x14ac:dyDescent="0.2">
      <c r="A3860">
        <v>70</v>
      </c>
      <c r="B3860" t="s">
        <v>101</v>
      </c>
      <c r="C3860" t="s">
        <v>102</v>
      </c>
      <c r="D3860" s="2" t="s">
        <v>180</v>
      </c>
      <c r="G3860">
        <v>-17.777999999999999</v>
      </c>
      <c r="H3860">
        <v>145.51349999999999</v>
      </c>
      <c r="I3860">
        <v>760</v>
      </c>
      <c r="J3860" t="s">
        <v>40</v>
      </c>
      <c r="K3860" s="1">
        <v>27954</v>
      </c>
      <c r="L3860" t="s">
        <v>181</v>
      </c>
      <c r="M3860" t="s">
        <v>57</v>
      </c>
      <c r="N3860" t="s">
        <v>24</v>
      </c>
      <c r="O3860" t="s">
        <v>18</v>
      </c>
      <c r="P3860" t="s">
        <v>27</v>
      </c>
      <c r="Q3860">
        <v>6</v>
      </c>
      <c r="R3860">
        <v>12.86</v>
      </c>
      <c r="S3860">
        <f t="shared" si="199"/>
        <v>73800</v>
      </c>
      <c r="T3860">
        <f t="shared" si="200"/>
        <v>25175</v>
      </c>
      <c r="U3860">
        <f t="shared" si="201"/>
        <v>2.9314796425024827</v>
      </c>
      <c r="V3860">
        <v>353</v>
      </c>
      <c r="W3860">
        <v>300</v>
      </c>
    </row>
    <row r="3861" spans="1:23" x14ac:dyDescent="0.2">
      <c r="A3861">
        <v>70</v>
      </c>
      <c r="B3861" t="s">
        <v>101</v>
      </c>
      <c r="C3861" t="s">
        <v>102</v>
      </c>
      <c r="D3861" s="2" t="s">
        <v>180</v>
      </c>
      <c r="G3861">
        <v>-17.777999999999999</v>
      </c>
      <c r="H3861">
        <v>145.51349999999999</v>
      </c>
      <c r="I3861">
        <v>760</v>
      </c>
      <c r="J3861" t="s">
        <v>40</v>
      </c>
      <c r="K3861" s="1">
        <v>27954</v>
      </c>
      <c r="L3861" t="s">
        <v>181</v>
      </c>
      <c r="M3861" t="s">
        <v>57</v>
      </c>
      <c r="N3861" t="s">
        <v>24</v>
      </c>
      <c r="O3861" t="s">
        <v>18</v>
      </c>
      <c r="P3861" t="s">
        <v>27</v>
      </c>
      <c r="Q3861">
        <v>7</v>
      </c>
      <c r="R3861">
        <v>15.58</v>
      </c>
      <c r="S3861">
        <f t="shared" si="199"/>
        <v>73800</v>
      </c>
      <c r="T3861">
        <f t="shared" si="200"/>
        <v>25175</v>
      </c>
      <c r="U3861">
        <f t="shared" si="201"/>
        <v>2.9314796425024827</v>
      </c>
      <c r="V3861">
        <v>353</v>
      </c>
      <c r="W3861">
        <v>300</v>
      </c>
    </row>
    <row r="3862" spans="1:23" x14ac:dyDescent="0.2">
      <c r="A3862">
        <v>70</v>
      </c>
      <c r="B3862" t="s">
        <v>101</v>
      </c>
      <c r="C3862" t="s">
        <v>102</v>
      </c>
      <c r="D3862" s="2" t="s">
        <v>180</v>
      </c>
      <c r="G3862">
        <v>-17.777999999999999</v>
      </c>
      <c r="H3862">
        <v>145.51349999999999</v>
      </c>
      <c r="I3862">
        <v>760</v>
      </c>
      <c r="J3862" t="s">
        <v>40</v>
      </c>
      <c r="K3862" s="1">
        <v>27954</v>
      </c>
      <c r="L3862" t="s">
        <v>181</v>
      </c>
      <c r="M3862" t="s">
        <v>57</v>
      </c>
      <c r="N3862" t="s">
        <v>24</v>
      </c>
      <c r="O3862" t="s">
        <v>18</v>
      </c>
      <c r="P3862" t="s">
        <v>27</v>
      </c>
      <c r="Q3862">
        <v>8</v>
      </c>
      <c r="R3862">
        <v>10.35</v>
      </c>
      <c r="S3862">
        <f t="shared" si="199"/>
        <v>73800</v>
      </c>
      <c r="T3862">
        <f t="shared" si="200"/>
        <v>25175</v>
      </c>
      <c r="U3862">
        <f t="shared" si="201"/>
        <v>2.9314796425024827</v>
      </c>
      <c r="V3862">
        <v>353</v>
      </c>
      <c r="W3862">
        <v>300</v>
      </c>
    </row>
    <row r="3863" spans="1:23" x14ac:dyDescent="0.2">
      <c r="A3863">
        <v>70</v>
      </c>
      <c r="B3863" t="s">
        <v>101</v>
      </c>
      <c r="C3863" t="s">
        <v>102</v>
      </c>
      <c r="D3863" s="2" t="s">
        <v>180</v>
      </c>
      <c r="G3863">
        <v>-17.777999999999999</v>
      </c>
      <c r="H3863">
        <v>145.51349999999999</v>
      </c>
      <c r="I3863">
        <v>760</v>
      </c>
      <c r="J3863" t="s">
        <v>40</v>
      </c>
      <c r="K3863" s="1">
        <v>27954</v>
      </c>
      <c r="L3863" t="s">
        <v>181</v>
      </c>
      <c r="M3863" t="s">
        <v>57</v>
      </c>
      <c r="N3863" t="s">
        <v>24</v>
      </c>
      <c r="O3863" t="s">
        <v>18</v>
      </c>
      <c r="P3863" t="s">
        <v>27</v>
      </c>
      <c r="Q3863">
        <v>9</v>
      </c>
      <c r="R3863">
        <v>15.76</v>
      </c>
      <c r="S3863">
        <f t="shared" si="199"/>
        <v>73800</v>
      </c>
      <c r="T3863">
        <f t="shared" si="200"/>
        <v>25175</v>
      </c>
      <c r="U3863">
        <f t="shared" si="201"/>
        <v>2.9314796425024827</v>
      </c>
      <c r="V3863">
        <v>353</v>
      </c>
      <c r="W3863">
        <v>300</v>
      </c>
    </row>
    <row r="3864" spans="1:23" x14ac:dyDescent="0.2">
      <c r="A3864">
        <v>70</v>
      </c>
      <c r="B3864" t="s">
        <v>101</v>
      </c>
      <c r="C3864" t="s">
        <v>102</v>
      </c>
      <c r="D3864" s="2" t="s">
        <v>180</v>
      </c>
      <c r="G3864">
        <v>-17.777999999999999</v>
      </c>
      <c r="H3864">
        <v>145.51349999999999</v>
      </c>
      <c r="I3864">
        <v>760</v>
      </c>
      <c r="J3864" t="s">
        <v>40</v>
      </c>
      <c r="K3864" s="1">
        <v>27954</v>
      </c>
      <c r="L3864" t="s">
        <v>181</v>
      </c>
      <c r="M3864" t="s">
        <v>57</v>
      </c>
      <c r="N3864" t="s">
        <v>24</v>
      </c>
      <c r="O3864" t="s">
        <v>18</v>
      </c>
      <c r="P3864" t="s">
        <v>27</v>
      </c>
      <c r="Q3864">
        <v>10</v>
      </c>
      <c r="R3864">
        <v>9.99</v>
      </c>
      <c r="S3864">
        <f t="shared" si="199"/>
        <v>73800</v>
      </c>
      <c r="T3864">
        <f t="shared" si="200"/>
        <v>25175</v>
      </c>
      <c r="U3864">
        <f t="shared" si="201"/>
        <v>2.9314796425024827</v>
      </c>
      <c r="V3864">
        <v>353</v>
      </c>
      <c r="W3864">
        <v>300</v>
      </c>
    </row>
    <row r="3865" spans="1:23" hidden="1" x14ac:dyDescent="0.2">
      <c r="A3865">
        <v>71</v>
      </c>
      <c r="B3865" t="s">
        <v>101</v>
      </c>
      <c r="C3865" t="s">
        <v>102</v>
      </c>
      <c r="D3865" s="2" t="s">
        <v>182</v>
      </c>
      <c r="E3865">
        <v>17.100000000000001</v>
      </c>
      <c r="F3865">
        <v>145.31</v>
      </c>
      <c r="G3865">
        <v>-17.166699999999999</v>
      </c>
      <c r="H3865">
        <v>145.51667</v>
      </c>
      <c r="I3865">
        <v>663</v>
      </c>
      <c r="J3865" t="s">
        <v>40</v>
      </c>
      <c r="K3865" s="1">
        <v>32994</v>
      </c>
      <c r="L3865" t="s">
        <v>183</v>
      </c>
      <c r="N3865" t="s">
        <v>14</v>
      </c>
      <c r="O3865" t="s">
        <v>15</v>
      </c>
      <c r="P3865" t="s">
        <v>27</v>
      </c>
      <c r="Q3865">
        <v>1</v>
      </c>
      <c r="R3865">
        <v>17.89</v>
      </c>
      <c r="S3865">
        <f>195*335</f>
        <v>65325</v>
      </c>
      <c r="T3865">
        <f>275*95</f>
        <v>26125</v>
      </c>
      <c r="U3865">
        <f t="shared" si="201"/>
        <v>2.5004784688995216</v>
      </c>
      <c r="V3865">
        <v>378</v>
      </c>
      <c r="W3865">
        <v>327</v>
      </c>
    </row>
    <row r="3866" spans="1:23" hidden="1" x14ac:dyDescent="0.2">
      <c r="A3866">
        <v>71</v>
      </c>
      <c r="B3866" t="s">
        <v>101</v>
      </c>
      <c r="C3866" t="s">
        <v>102</v>
      </c>
      <c r="D3866" s="2" t="s">
        <v>182</v>
      </c>
      <c r="E3866">
        <v>17.100000000000001</v>
      </c>
      <c r="F3866">
        <v>145.31</v>
      </c>
      <c r="G3866">
        <v>-17.166699999999999</v>
      </c>
      <c r="H3866">
        <v>145.51667</v>
      </c>
      <c r="I3866">
        <v>663</v>
      </c>
      <c r="J3866" t="s">
        <v>40</v>
      </c>
      <c r="K3866" s="1">
        <v>32994</v>
      </c>
      <c r="L3866" t="s">
        <v>183</v>
      </c>
      <c r="N3866" t="s">
        <v>14</v>
      </c>
      <c r="O3866" t="s">
        <v>15</v>
      </c>
      <c r="P3866" t="s">
        <v>27</v>
      </c>
      <c r="Q3866">
        <v>2</v>
      </c>
      <c r="R3866">
        <v>19.68</v>
      </c>
      <c r="S3866">
        <f t="shared" ref="S3866:S3918" si="202">195*335</f>
        <v>65325</v>
      </c>
      <c r="T3866">
        <f t="shared" ref="T3866:T3918" si="203">275*95</f>
        <v>26125</v>
      </c>
      <c r="U3866">
        <f t="shared" ref="U3866:U3919" si="204">S3866/T3866</f>
        <v>2.5004784688995216</v>
      </c>
      <c r="V3866">
        <v>378</v>
      </c>
      <c r="W3866">
        <v>327</v>
      </c>
    </row>
    <row r="3867" spans="1:23" hidden="1" x14ac:dyDescent="0.2">
      <c r="A3867">
        <v>71</v>
      </c>
      <c r="B3867" t="s">
        <v>101</v>
      </c>
      <c r="C3867" t="s">
        <v>102</v>
      </c>
      <c r="D3867" s="2" t="s">
        <v>182</v>
      </c>
      <c r="E3867">
        <v>17.100000000000001</v>
      </c>
      <c r="F3867">
        <v>145.31</v>
      </c>
      <c r="G3867">
        <v>-17.166699999999999</v>
      </c>
      <c r="H3867">
        <v>145.51667</v>
      </c>
      <c r="I3867">
        <v>663</v>
      </c>
      <c r="J3867" t="s">
        <v>40</v>
      </c>
      <c r="K3867" s="1">
        <v>32994</v>
      </c>
      <c r="L3867" t="s">
        <v>183</v>
      </c>
      <c r="N3867" t="s">
        <v>14</v>
      </c>
      <c r="O3867" t="s">
        <v>15</v>
      </c>
      <c r="P3867" t="s">
        <v>27</v>
      </c>
      <c r="Q3867">
        <v>3</v>
      </c>
      <c r="R3867">
        <v>17.18</v>
      </c>
      <c r="S3867">
        <f t="shared" si="202"/>
        <v>65325</v>
      </c>
      <c r="T3867">
        <f t="shared" si="203"/>
        <v>26125</v>
      </c>
      <c r="U3867">
        <f t="shared" si="204"/>
        <v>2.5004784688995216</v>
      </c>
      <c r="V3867">
        <v>378</v>
      </c>
      <c r="W3867">
        <v>327</v>
      </c>
    </row>
    <row r="3868" spans="1:23" hidden="1" x14ac:dyDescent="0.2">
      <c r="A3868">
        <v>71</v>
      </c>
      <c r="B3868" t="s">
        <v>101</v>
      </c>
      <c r="C3868" t="s">
        <v>102</v>
      </c>
      <c r="D3868" s="2" t="s">
        <v>182</v>
      </c>
      <c r="E3868">
        <v>17.100000000000001</v>
      </c>
      <c r="F3868">
        <v>145.31</v>
      </c>
      <c r="G3868">
        <v>-17.166699999999999</v>
      </c>
      <c r="H3868">
        <v>145.51667</v>
      </c>
      <c r="I3868">
        <v>663</v>
      </c>
      <c r="J3868" t="s">
        <v>40</v>
      </c>
      <c r="K3868" s="1">
        <v>32994</v>
      </c>
      <c r="L3868" t="s">
        <v>183</v>
      </c>
      <c r="N3868" t="s">
        <v>14</v>
      </c>
      <c r="O3868" t="s">
        <v>15</v>
      </c>
      <c r="P3868" t="s">
        <v>27</v>
      </c>
      <c r="Q3868">
        <v>4</v>
      </c>
      <c r="R3868">
        <v>18.14</v>
      </c>
      <c r="S3868">
        <f t="shared" si="202"/>
        <v>65325</v>
      </c>
      <c r="T3868">
        <f t="shared" si="203"/>
        <v>26125</v>
      </c>
      <c r="U3868">
        <f t="shared" si="204"/>
        <v>2.5004784688995216</v>
      </c>
      <c r="V3868">
        <v>378</v>
      </c>
      <c r="W3868">
        <v>327</v>
      </c>
    </row>
    <row r="3869" spans="1:23" hidden="1" x14ac:dyDescent="0.2">
      <c r="A3869">
        <v>71</v>
      </c>
      <c r="B3869" t="s">
        <v>101</v>
      </c>
      <c r="C3869" t="s">
        <v>102</v>
      </c>
      <c r="D3869" s="2" t="s">
        <v>182</v>
      </c>
      <c r="E3869">
        <v>17.100000000000001</v>
      </c>
      <c r="F3869">
        <v>145.31</v>
      </c>
      <c r="G3869">
        <v>-17.166699999999999</v>
      </c>
      <c r="H3869">
        <v>145.51667</v>
      </c>
      <c r="I3869">
        <v>663</v>
      </c>
      <c r="J3869" t="s">
        <v>40</v>
      </c>
      <c r="K3869" s="1">
        <v>32994</v>
      </c>
      <c r="L3869" t="s">
        <v>183</v>
      </c>
      <c r="N3869" t="s">
        <v>14</v>
      </c>
      <c r="O3869" t="s">
        <v>15</v>
      </c>
      <c r="P3869" t="s">
        <v>27</v>
      </c>
      <c r="Q3869">
        <v>5</v>
      </c>
      <c r="R3869">
        <v>17.850000000000001</v>
      </c>
      <c r="S3869">
        <f t="shared" si="202"/>
        <v>65325</v>
      </c>
      <c r="T3869">
        <f t="shared" si="203"/>
        <v>26125</v>
      </c>
      <c r="U3869">
        <f t="shared" si="204"/>
        <v>2.5004784688995216</v>
      </c>
      <c r="V3869">
        <v>378</v>
      </c>
      <c r="W3869">
        <v>327</v>
      </c>
    </row>
    <row r="3870" spans="1:23" hidden="1" x14ac:dyDescent="0.2">
      <c r="A3870">
        <v>71</v>
      </c>
      <c r="B3870" t="s">
        <v>101</v>
      </c>
      <c r="C3870" t="s">
        <v>102</v>
      </c>
      <c r="D3870" s="2" t="s">
        <v>182</v>
      </c>
      <c r="E3870">
        <v>17.100000000000001</v>
      </c>
      <c r="F3870">
        <v>145.31</v>
      </c>
      <c r="G3870">
        <v>-17.166699999999999</v>
      </c>
      <c r="H3870">
        <v>145.51667</v>
      </c>
      <c r="I3870">
        <v>663</v>
      </c>
      <c r="J3870" t="s">
        <v>40</v>
      </c>
      <c r="K3870" s="1">
        <v>32994</v>
      </c>
      <c r="L3870" t="s">
        <v>183</v>
      </c>
      <c r="N3870" t="s">
        <v>14</v>
      </c>
      <c r="O3870" t="s">
        <v>15</v>
      </c>
      <c r="P3870" t="s">
        <v>27</v>
      </c>
      <c r="Q3870">
        <v>6</v>
      </c>
      <c r="R3870">
        <v>18.97</v>
      </c>
      <c r="S3870">
        <f t="shared" si="202"/>
        <v>65325</v>
      </c>
      <c r="T3870">
        <f t="shared" si="203"/>
        <v>26125</v>
      </c>
      <c r="U3870">
        <f t="shared" si="204"/>
        <v>2.5004784688995216</v>
      </c>
      <c r="V3870">
        <v>378</v>
      </c>
      <c r="W3870">
        <v>327</v>
      </c>
    </row>
    <row r="3871" spans="1:23" hidden="1" x14ac:dyDescent="0.2">
      <c r="A3871">
        <v>71</v>
      </c>
      <c r="B3871" t="s">
        <v>101</v>
      </c>
      <c r="C3871" t="s">
        <v>102</v>
      </c>
      <c r="D3871" s="2" t="s">
        <v>182</v>
      </c>
      <c r="E3871">
        <v>17.100000000000001</v>
      </c>
      <c r="F3871">
        <v>145.31</v>
      </c>
      <c r="G3871">
        <v>-17.166699999999999</v>
      </c>
      <c r="H3871">
        <v>145.51667</v>
      </c>
      <c r="I3871">
        <v>663</v>
      </c>
      <c r="J3871" t="s">
        <v>40</v>
      </c>
      <c r="K3871" s="1">
        <v>32994</v>
      </c>
      <c r="L3871" t="s">
        <v>183</v>
      </c>
      <c r="N3871" t="s">
        <v>14</v>
      </c>
      <c r="O3871" t="s">
        <v>16</v>
      </c>
      <c r="P3871" t="s">
        <v>27</v>
      </c>
      <c r="Q3871">
        <v>1</v>
      </c>
      <c r="R3871">
        <v>17.170000000000002</v>
      </c>
      <c r="S3871">
        <f t="shared" si="202"/>
        <v>65325</v>
      </c>
      <c r="T3871">
        <f t="shared" si="203"/>
        <v>26125</v>
      </c>
      <c r="U3871">
        <f t="shared" si="204"/>
        <v>2.5004784688995216</v>
      </c>
      <c r="V3871">
        <v>378</v>
      </c>
      <c r="W3871">
        <v>327</v>
      </c>
    </row>
    <row r="3872" spans="1:23" hidden="1" x14ac:dyDescent="0.2">
      <c r="A3872">
        <v>71</v>
      </c>
      <c r="B3872" t="s">
        <v>101</v>
      </c>
      <c r="C3872" t="s">
        <v>102</v>
      </c>
      <c r="D3872" s="2" t="s">
        <v>182</v>
      </c>
      <c r="E3872">
        <v>17.100000000000001</v>
      </c>
      <c r="F3872">
        <v>145.31</v>
      </c>
      <c r="G3872">
        <v>-17.166699999999999</v>
      </c>
      <c r="H3872">
        <v>145.51667</v>
      </c>
      <c r="I3872">
        <v>663</v>
      </c>
      <c r="J3872" t="s">
        <v>40</v>
      </c>
      <c r="K3872" s="1">
        <v>32994</v>
      </c>
      <c r="L3872" t="s">
        <v>183</v>
      </c>
      <c r="N3872" t="s">
        <v>14</v>
      </c>
      <c r="O3872" t="s">
        <v>16</v>
      </c>
      <c r="P3872" t="s">
        <v>27</v>
      </c>
      <c r="Q3872">
        <v>2</v>
      </c>
      <c r="R3872">
        <v>14.79</v>
      </c>
      <c r="S3872">
        <f t="shared" si="202"/>
        <v>65325</v>
      </c>
      <c r="T3872">
        <f t="shared" si="203"/>
        <v>26125</v>
      </c>
      <c r="U3872">
        <f t="shared" si="204"/>
        <v>2.5004784688995216</v>
      </c>
      <c r="V3872">
        <v>378</v>
      </c>
      <c r="W3872">
        <v>327</v>
      </c>
    </row>
    <row r="3873" spans="1:23" hidden="1" x14ac:dyDescent="0.2">
      <c r="A3873">
        <v>71</v>
      </c>
      <c r="B3873" t="s">
        <v>101</v>
      </c>
      <c r="C3873" t="s">
        <v>102</v>
      </c>
      <c r="D3873" s="2" t="s">
        <v>182</v>
      </c>
      <c r="E3873">
        <v>17.100000000000001</v>
      </c>
      <c r="F3873">
        <v>145.31</v>
      </c>
      <c r="G3873">
        <v>-17.166699999999999</v>
      </c>
      <c r="H3873">
        <v>145.51667</v>
      </c>
      <c r="I3873">
        <v>663</v>
      </c>
      <c r="J3873" t="s">
        <v>40</v>
      </c>
      <c r="K3873" s="1">
        <v>32994</v>
      </c>
      <c r="L3873" t="s">
        <v>183</v>
      </c>
      <c r="N3873" t="s">
        <v>14</v>
      </c>
      <c r="O3873" t="s">
        <v>16</v>
      </c>
      <c r="P3873" t="s">
        <v>27</v>
      </c>
      <c r="Q3873">
        <v>3</v>
      </c>
      <c r="R3873">
        <v>16.829999999999998</v>
      </c>
      <c r="S3873">
        <f t="shared" si="202"/>
        <v>65325</v>
      </c>
      <c r="T3873">
        <f t="shared" si="203"/>
        <v>26125</v>
      </c>
      <c r="U3873">
        <f t="shared" si="204"/>
        <v>2.5004784688995216</v>
      </c>
      <c r="V3873">
        <v>378</v>
      </c>
      <c r="W3873">
        <v>327</v>
      </c>
    </row>
    <row r="3874" spans="1:23" hidden="1" x14ac:dyDescent="0.2">
      <c r="A3874">
        <v>71</v>
      </c>
      <c r="B3874" t="s">
        <v>101</v>
      </c>
      <c r="C3874" t="s">
        <v>102</v>
      </c>
      <c r="D3874" s="2" t="s">
        <v>182</v>
      </c>
      <c r="E3874">
        <v>17.100000000000001</v>
      </c>
      <c r="F3874">
        <v>145.31</v>
      </c>
      <c r="G3874">
        <v>-17.166699999999999</v>
      </c>
      <c r="H3874">
        <v>145.51667</v>
      </c>
      <c r="I3874">
        <v>663</v>
      </c>
      <c r="J3874" t="s">
        <v>40</v>
      </c>
      <c r="K3874" s="1">
        <v>32994</v>
      </c>
      <c r="L3874" t="s">
        <v>183</v>
      </c>
      <c r="N3874" t="s">
        <v>14</v>
      </c>
      <c r="O3874" t="s">
        <v>16</v>
      </c>
      <c r="P3874" t="s">
        <v>27</v>
      </c>
      <c r="Q3874">
        <v>4</v>
      </c>
      <c r="R3874">
        <v>18.14</v>
      </c>
      <c r="S3874">
        <f t="shared" si="202"/>
        <v>65325</v>
      </c>
      <c r="T3874">
        <f t="shared" si="203"/>
        <v>26125</v>
      </c>
      <c r="U3874">
        <f t="shared" si="204"/>
        <v>2.5004784688995216</v>
      </c>
      <c r="V3874">
        <v>378</v>
      </c>
      <c r="W3874">
        <v>327</v>
      </c>
    </row>
    <row r="3875" spans="1:23" hidden="1" x14ac:dyDescent="0.2">
      <c r="A3875">
        <v>71</v>
      </c>
      <c r="B3875" t="s">
        <v>101</v>
      </c>
      <c r="C3875" t="s">
        <v>102</v>
      </c>
      <c r="D3875" s="2" t="s">
        <v>182</v>
      </c>
      <c r="E3875">
        <v>17.100000000000001</v>
      </c>
      <c r="F3875">
        <v>145.31</v>
      </c>
      <c r="G3875">
        <v>-17.166699999999999</v>
      </c>
      <c r="H3875">
        <v>145.51667</v>
      </c>
      <c r="I3875">
        <v>663</v>
      </c>
      <c r="J3875" t="s">
        <v>40</v>
      </c>
      <c r="K3875" s="1">
        <v>32994</v>
      </c>
      <c r="L3875" t="s">
        <v>183</v>
      </c>
      <c r="N3875" t="s">
        <v>14</v>
      </c>
      <c r="O3875" t="s">
        <v>16</v>
      </c>
      <c r="P3875" t="s">
        <v>27</v>
      </c>
      <c r="Q3875">
        <v>5</v>
      </c>
      <c r="R3875">
        <v>19.07</v>
      </c>
      <c r="S3875">
        <f t="shared" si="202"/>
        <v>65325</v>
      </c>
      <c r="T3875">
        <f t="shared" si="203"/>
        <v>26125</v>
      </c>
      <c r="U3875">
        <f t="shared" si="204"/>
        <v>2.5004784688995216</v>
      </c>
      <c r="V3875">
        <v>378</v>
      </c>
      <c r="W3875">
        <v>327</v>
      </c>
    </row>
    <row r="3876" spans="1:23" hidden="1" x14ac:dyDescent="0.2">
      <c r="A3876">
        <v>71</v>
      </c>
      <c r="B3876" t="s">
        <v>101</v>
      </c>
      <c r="C3876" t="s">
        <v>102</v>
      </c>
      <c r="D3876" s="2" t="s">
        <v>182</v>
      </c>
      <c r="E3876">
        <v>17.100000000000001</v>
      </c>
      <c r="F3876">
        <v>145.31</v>
      </c>
      <c r="G3876">
        <v>-17.166699999999999</v>
      </c>
      <c r="H3876">
        <v>145.51667</v>
      </c>
      <c r="I3876">
        <v>663</v>
      </c>
      <c r="J3876" t="s">
        <v>40</v>
      </c>
      <c r="K3876" s="1">
        <v>32994</v>
      </c>
      <c r="L3876" t="s">
        <v>183</v>
      </c>
      <c r="N3876" t="s">
        <v>14</v>
      </c>
      <c r="O3876" t="s">
        <v>16</v>
      </c>
      <c r="P3876" t="s">
        <v>27</v>
      </c>
      <c r="Q3876">
        <v>6</v>
      </c>
      <c r="R3876">
        <v>18.11</v>
      </c>
      <c r="S3876">
        <f t="shared" si="202"/>
        <v>65325</v>
      </c>
      <c r="T3876">
        <f t="shared" si="203"/>
        <v>26125</v>
      </c>
      <c r="U3876">
        <f t="shared" si="204"/>
        <v>2.5004784688995216</v>
      </c>
      <c r="V3876">
        <v>378</v>
      </c>
      <c r="W3876">
        <v>327</v>
      </c>
    </row>
    <row r="3877" spans="1:23" hidden="1" x14ac:dyDescent="0.2">
      <c r="A3877">
        <v>71</v>
      </c>
      <c r="B3877" t="s">
        <v>101</v>
      </c>
      <c r="C3877" t="s">
        <v>102</v>
      </c>
      <c r="D3877" s="2" t="s">
        <v>182</v>
      </c>
      <c r="E3877">
        <v>17.100000000000001</v>
      </c>
      <c r="F3877">
        <v>145.31</v>
      </c>
      <c r="G3877">
        <v>-17.166699999999999</v>
      </c>
      <c r="H3877">
        <v>145.51667</v>
      </c>
      <c r="I3877">
        <v>663</v>
      </c>
      <c r="J3877" t="s">
        <v>40</v>
      </c>
      <c r="K3877" s="1">
        <v>32994</v>
      </c>
      <c r="L3877" t="s">
        <v>183</v>
      </c>
      <c r="N3877" t="s">
        <v>14</v>
      </c>
      <c r="O3877" t="s">
        <v>18</v>
      </c>
      <c r="P3877" t="s">
        <v>27</v>
      </c>
      <c r="Q3877">
        <v>1</v>
      </c>
      <c r="R3877">
        <v>7.16</v>
      </c>
      <c r="S3877">
        <f t="shared" si="202"/>
        <v>65325</v>
      </c>
      <c r="T3877">
        <f t="shared" si="203"/>
        <v>26125</v>
      </c>
      <c r="U3877">
        <f t="shared" si="204"/>
        <v>2.5004784688995216</v>
      </c>
      <c r="V3877">
        <v>378</v>
      </c>
      <c r="W3877">
        <v>327</v>
      </c>
    </row>
    <row r="3878" spans="1:23" hidden="1" x14ac:dyDescent="0.2">
      <c r="A3878">
        <v>71</v>
      </c>
      <c r="B3878" t="s">
        <v>101</v>
      </c>
      <c r="C3878" t="s">
        <v>102</v>
      </c>
      <c r="D3878" s="2" t="s">
        <v>182</v>
      </c>
      <c r="E3878">
        <v>17.100000000000001</v>
      </c>
      <c r="F3878">
        <v>145.31</v>
      </c>
      <c r="G3878">
        <v>-17.166699999999999</v>
      </c>
      <c r="H3878">
        <v>145.51667</v>
      </c>
      <c r="I3878">
        <v>663</v>
      </c>
      <c r="J3878" t="s">
        <v>40</v>
      </c>
      <c r="K3878" s="1">
        <v>32994</v>
      </c>
      <c r="L3878" t="s">
        <v>183</v>
      </c>
      <c r="N3878" t="s">
        <v>14</v>
      </c>
      <c r="O3878" t="s">
        <v>18</v>
      </c>
      <c r="P3878" t="s">
        <v>27</v>
      </c>
      <c r="Q3878">
        <v>2</v>
      </c>
      <c r="R3878">
        <v>4.47</v>
      </c>
      <c r="S3878">
        <f t="shared" si="202"/>
        <v>65325</v>
      </c>
      <c r="T3878">
        <f t="shared" si="203"/>
        <v>26125</v>
      </c>
      <c r="U3878">
        <f t="shared" si="204"/>
        <v>2.5004784688995216</v>
      </c>
      <c r="V3878">
        <v>378</v>
      </c>
      <c r="W3878">
        <v>327</v>
      </c>
    </row>
    <row r="3879" spans="1:23" hidden="1" x14ac:dyDescent="0.2">
      <c r="A3879">
        <v>71</v>
      </c>
      <c r="B3879" t="s">
        <v>101</v>
      </c>
      <c r="C3879" t="s">
        <v>102</v>
      </c>
      <c r="D3879" s="2" t="s">
        <v>182</v>
      </c>
      <c r="E3879">
        <v>17.100000000000001</v>
      </c>
      <c r="F3879">
        <v>145.31</v>
      </c>
      <c r="G3879">
        <v>-17.166699999999999</v>
      </c>
      <c r="H3879">
        <v>145.51667</v>
      </c>
      <c r="I3879">
        <v>663</v>
      </c>
      <c r="J3879" t="s">
        <v>40</v>
      </c>
      <c r="K3879" s="1">
        <v>32994</v>
      </c>
      <c r="L3879" t="s">
        <v>183</v>
      </c>
      <c r="N3879" t="s">
        <v>14</v>
      </c>
      <c r="O3879" t="s">
        <v>18</v>
      </c>
      <c r="P3879" t="s">
        <v>27</v>
      </c>
      <c r="Q3879">
        <v>3</v>
      </c>
      <c r="R3879">
        <v>3.99</v>
      </c>
      <c r="S3879">
        <f t="shared" si="202"/>
        <v>65325</v>
      </c>
      <c r="T3879">
        <f t="shared" si="203"/>
        <v>26125</v>
      </c>
      <c r="U3879">
        <f t="shared" si="204"/>
        <v>2.5004784688995216</v>
      </c>
      <c r="V3879">
        <v>378</v>
      </c>
      <c r="W3879">
        <v>327</v>
      </c>
    </row>
    <row r="3880" spans="1:23" hidden="1" x14ac:dyDescent="0.2">
      <c r="A3880">
        <v>71</v>
      </c>
      <c r="B3880" t="s">
        <v>101</v>
      </c>
      <c r="C3880" t="s">
        <v>102</v>
      </c>
      <c r="D3880" s="2" t="s">
        <v>182</v>
      </c>
      <c r="E3880">
        <v>17.100000000000001</v>
      </c>
      <c r="F3880">
        <v>145.31</v>
      </c>
      <c r="G3880">
        <v>-17.166699999999999</v>
      </c>
      <c r="H3880">
        <v>145.51667</v>
      </c>
      <c r="I3880">
        <v>663</v>
      </c>
      <c r="J3880" t="s">
        <v>40</v>
      </c>
      <c r="K3880" s="1">
        <v>32994</v>
      </c>
      <c r="L3880" t="s">
        <v>183</v>
      </c>
      <c r="N3880" t="s">
        <v>14</v>
      </c>
      <c r="O3880" t="s">
        <v>18</v>
      </c>
      <c r="P3880" t="s">
        <v>27</v>
      </c>
      <c r="Q3880">
        <v>4</v>
      </c>
      <c r="R3880">
        <v>4.82</v>
      </c>
      <c r="S3880">
        <f t="shared" si="202"/>
        <v>65325</v>
      </c>
      <c r="T3880">
        <f t="shared" si="203"/>
        <v>26125</v>
      </c>
      <c r="U3880">
        <f t="shared" si="204"/>
        <v>2.5004784688995216</v>
      </c>
      <c r="V3880">
        <v>378</v>
      </c>
      <c r="W3880">
        <v>327</v>
      </c>
    </row>
    <row r="3881" spans="1:23" hidden="1" x14ac:dyDescent="0.2">
      <c r="A3881">
        <v>71</v>
      </c>
      <c r="B3881" t="s">
        <v>101</v>
      </c>
      <c r="C3881" t="s">
        <v>102</v>
      </c>
      <c r="D3881" s="2" t="s">
        <v>182</v>
      </c>
      <c r="E3881">
        <v>17.100000000000001</v>
      </c>
      <c r="F3881">
        <v>145.31</v>
      </c>
      <c r="G3881">
        <v>-17.166699999999999</v>
      </c>
      <c r="H3881">
        <v>145.51667</v>
      </c>
      <c r="I3881">
        <v>663</v>
      </c>
      <c r="J3881" t="s">
        <v>40</v>
      </c>
      <c r="K3881" s="1">
        <v>32994</v>
      </c>
      <c r="L3881" t="s">
        <v>183</v>
      </c>
      <c r="N3881" t="s">
        <v>14</v>
      </c>
      <c r="O3881" t="s">
        <v>18</v>
      </c>
      <c r="P3881" t="s">
        <v>27</v>
      </c>
      <c r="Q3881">
        <v>5</v>
      </c>
      <c r="R3881">
        <v>4.5999999999999996</v>
      </c>
      <c r="S3881">
        <f t="shared" si="202"/>
        <v>65325</v>
      </c>
      <c r="T3881">
        <f t="shared" si="203"/>
        <v>26125</v>
      </c>
      <c r="U3881">
        <f t="shared" si="204"/>
        <v>2.5004784688995216</v>
      </c>
      <c r="V3881">
        <v>378</v>
      </c>
      <c r="W3881">
        <v>327</v>
      </c>
    </row>
    <row r="3882" spans="1:23" hidden="1" x14ac:dyDescent="0.2">
      <c r="A3882">
        <v>71</v>
      </c>
      <c r="B3882" t="s">
        <v>101</v>
      </c>
      <c r="C3882" t="s">
        <v>102</v>
      </c>
      <c r="D3882" s="2" t="s">
        <v>182</v>
      </c>
      <c r="E3882">
        <v>17.100000000000001</v>
      </c>
      <c r="F3882">
        <v>145.31</v>
      </c>
      <c r="G3882">
        <v>-17.166699999999999</v>
      </c>
      <c r="H3882">
        <v>145.51667</v>
      </c>
      <c r="I3882">
        <v>663</v>
      </c>
      <c r="J3882" t="s">
        <v>40</v>
      </c>
      <c r="K3882" s="1">
        <v>32994</v>
      </c>
      <c r="L3882" t="s">
        <v>183</v>
      </c>
      <c r="N3882" t="s">
        <v>14</v>
      </c>
      <c r="O3882" t="s">
        <v>18</v>
      </c>
      <c r="P3882" t="s">
        <v>27</v>
      </c>
      <c r="Q3882">
        <v>6</v>
      </c>
      <c r="R3882">
        <v>6.72</v>
      </c>
      <c r="S3882">
        <f t="shared" si="202"/>
        <v>65325</v>
      </c>
      <c r="T3882">
        <f t="shared" si="203"/>
        <v>26125</v>
      </c>
      <c r="U3882">
        <f t="shared" si="204"/>
        <v>2.5004784688995216</v>
      </c>
      <c r="V3882">
        <v>378</v>
      </c>
      <c r="W3882">
        <v>327</v>
      </c>
    </row>
    <row r="3883" spans="1:23" hidden="1" x14ac:dyDescent="0.2">
      <c r="A3883">
        <v>71</v>
      </c>
      <c r="B3883" t="s">
        <v>101</v>
      </c>
      <c r="C3883" t="s">
        <v>102</v>
      </c>
      <c r="D3883" s="2" t="s">
        <v>182</v>
      </c>
      <c r="E3883">
        <v>17.100000000000001</v>
      </c>
      <c r="F3883">
        <v>145.31</v>
      </c>
      <c r="G3883">
        <v>-17.166699999999999</v>
      </c>
      <c r="H3883">
        <v>145.51667</v>
      </c>
      <c r="I3883">
        <v>663</v>
      </c>
      <c r="J3883" t="s">
        <v>40</v>
      </c>
      <c r="K3883" s="1">
        <v>32994</v>
      </c>
      <c r="L3883" t="s">
        <v>183</v>
      </c>
      <c r="N3883" t="s">
        <v>14</v>
      </c>
      <c r="O3883" t="s">
        <v>19</v>
      </c>
      <c r="P3883" t="s">
        <v>27</v>
      </c>
      <c r="Q3883">
        <v>1</v>
      </c>
      <c r="R3883">
        <v>7.07</v>
      </c>
      <c r="S3883">
        <f t="shared" si="202"/>
        <v>65325</v>
      </c>
      <c r="T3883">
        <f t="shared" si="203"/>
        <v>26125</v>
      </c>
      <c r="U3883">
        <f t="shared" si="204"/>
        <v>2.5004784688995216</v>
      </c>
      <c r="V3883">
        <v>378</v>
      </c>
      <c r="W3883">
        <v>327</v>
      </c>
    </row>
    <row r="3884" spans="1:23" hidden="1" x14ac:dyDescent="0.2">
      <c r="A3884">
        <v>71</v>
      </c>
      <c r="B3884" t="s">
        <v>101</v>
      </c>
      <c r="C3884" t="s">
        <v>102</v>
      </c>
      <c r="D3884" s="2" t="s">
        <v>182</v>
      </c>
      <c r="E3884">
        <v>17.100000000000001</v>
      </c>
      <c r="F3884">
        <v>145.31</v>
      </c>
      <c r="G3884">
        <v>-17.166699999999999</v>
      </c>
      <c r="H3884">
        <v>145.51667</v>
      </c>
      <c r="I3884">
        <v>663</v>
      </c>
      <c r="J3884" t="s">
        <v>40</v>
      </c>
      <c r="K3884" s="1">
        <v>32994</v>
      </c>
      <c r="L3884" t="s">
        <v>183</v>
      </c>
      <c r="N3884" t="s">
        <v>14</v>
      </c>
      <c r="O3884" t="s">
        <v>19</v>
      </c>
      <c r="P3884" t="s">
        <v>27</v>
      </c>
      <c r="Q3884">
        <v>2</v>
      </c>
      <c r="R3884">
        <v>7.49</v>
      </c>
      <c r="S3884">
        <f t="shared" si="202"/>
        <v>65325</v>
      </c>
      <c r="T3884">
        <f t="shared" si="203"/>
        <v>26125</v>
      </c>
      <c r="U3884">
        <f t="shared" si="204"/>
        <v>2.5004784688995216</v>
      </c>
      <c r="V3884">
        <v>378</v>
      </c>
      <c r="W3884">
        <v>327</v>
      </c>
    </row>
    <row r="3885" spans="1:23" hidden="1" x14ac:dyDescent="0.2">
      <c r="A3885">
        <v>71</v>
      </c>
      <c r="B3885" t="s">
        <v>101</v>
      </c>
      <c r="C3885" t="s">
        <v>102</v>
      </c>
      <c r="D3885" s="2" t="s">
        <v>182</v>
      </c>
      <c r="E3885">
        <v>17.100000000000001</v>
      </c>
      <c r="F3885">
        <v>145.31</v>
      </c>
      <c r="G3885">
        <v>-17.166699999999999</v>
      </c>
      <c r="H3885">
        <v>145.51667</v>
      </c>
      <c r="I3885">
        <v>663</v>
      </c>
      <c r="J3885" t="s">
        <v>40</v>
      </c>
      <c r="K3885" s="1">
        <v>32994</v>
      </c>
      <c r="L3885" t="s">
        <v>183</v>
      </c>
      <c r="N3885" t="s">
        <v>14</v>
      </c>
      <c r="O3885" t="s">
        <v>19</v>
      </c>
      <c r="P3885" t="s">
        <v>27</v>
      </c>
      <c r="Q3885">
        <v>3</v>
      </c>
      <c r="R3885">
        <v>8.19</v>
      </c>
      <c r="S3885">
        <f t="shared" si="202"/>
        <v>65325</v>
      </c>
      <c r="T3885">
        <f t="shared" si="203"/>
        <v>26125</v>
      </c>
      <c r="U3885">
        <f t="shared" si="204"/>
        <v>2.5004784688995216</v>
      </c>
      <c r="V3885">
        <v>378</v>
      </c>
      <c r="W3885">
        <v>327</v>
      </c>
    </row>
    <row r="3886" spans="1:23" hidden="1" x14ac:dyDescent="0.2">
      <c r="A3886">
        <v>71</v>
      </c>
      <c r="B3886" t="s">
        <v>101</v>
      </c>
      <c r="C3886" t="s">
        <v>102</v>
      </c>
      <c r="D3886" s="2" t="s">
        <v>182</v>
      </c>
      <c r="E3886">
        <v>17.100000000000001</v>
      </c>
      <c r="F3886">
        <v>145.31</v>
      </c>
      <c r="G3886">
        <v>-17.166699999999999</v>
      </c>
      <c r="H3886">
        <v>145.51667</v>
      </c>
      <c r="I3886">
        <v>663</v>
      </c>
      <c r="J3886" t="s">
        <v>40</v>
      </c>
      <c r="K3886" s="1">
        <v>32994</v>
      </c>
      <c r="L3886" t="s">
        <v>183</v>
      </c>
      <c r="N3886" t="s">
        <v>14</v>
      </c>
      <c r="O3886" t="s">
        <v>19</v>
      </c>
      <c r="P3886" t="s">
        <v>27</v>
      </c>
      <c r="Q3886">
        <v>4</v>
      </c>
      <c r="R3886">
        <v>10.92</v>
      </c>
      <c r="S3886">
        <f t="shared" si="202"/>
        <v>65325</v>
      </c>
      <c r="T3886">
        <f t="shared" si="203"/>
        <v>26125</v>
      </c>
      <c r="U3886">
        <f t="shared" si="204"/>
        <v>2.5004784688995216</v>
      </c>
      <c r="V3886">
        <v>378</v>
      </c>
      <c r="W3886">
        <v>327</v>
      </c>
    </row>
    <row r="3887" spans="1:23" hidden="1" x14ac:dyDescent="0.2">
      <c r="A3887">
        <v>71</v>
      </c>
      <c r="B3887" t="s">
        <v>101</v>
      </c>
      <c r="C3887" t="s">
        <v>102</v>
      </c>
      <c r="D3887" s="2" t="s">
        <v>182</v>
      </c>
      <c r="E3887">
        <v>17.100000000000001</v>
      </c>
      <c r="F3887">
        <v>145.31</v>
      </c>
      <c r="G3887">
        <v>-17.166699999999999</v>
      </c>
      <c r="H3887">
        <v>145.51667</v>
      </c>
      <c r="I3887">
        <v>663</v>
      </c>
      <c r="J3887" t="s">
        <v>40</v>
      </c>
      <c r="K3887" s="1">
        <v>32994</v>
      </c>
      <c r="L3887" t="s">
        <v>183</v>
      </c>
      <c r="N3887" t="s">
        <v>14</v>
      </c>
      <c r="O3887" t="s">
        <v>19</v>
      </c>
      <c r="P3887" t="s">
        <v>27</v>
      </c>
      <c r="Q3887">
        <v>5</v>
      </c>
      <c r="R3887">
        <v>9.06</v>
      </c>
      <c r="S3887">
        <f t="shared" si="202"/>
        <v>65325</v>
      </c>
      <c r="T3887">
        <f t="shared" si="203"/>
        <v>26125</v>
      </c>
      <c r="U3887">
        <f t="shared" si="204"/>
        <v>2.5004784688995216</v>
      </c>
      <c r="V3887">
        <v>378</v>
      </c>
      <c r="W3887">
        <v>327</v>
      </c>
    </row>
    <row r="3888" spans="1:23" hidden="1" x14ac:dyDescent="0.2">
      <c r="A3888">
        <v>71</v>
      </c>
      <c r="B3888" t="s">
        <v>101</v>
      </c>
      <c r="C3888" t="s">
        <v>102</v>
      </c>
      <c r="D3888" s="2" t="s">
        <v>182</v>
      </c>
      <c r="E3888">
        <v>17.100000000000001</v>
      </c>
      <c r="F3888">
        <v>145.31</v>
      </c>
      <c r="G3888">
        <v>-17.166699999999999</v>
      </c>
      <c r="H3888">
        <v>145.51667</v>
      </c>
      <c r="I3888">
        <v>663</v>
      </c>
      <c r="J3888" t="s">
        <v>40</v>
      </c>
      <c r="K3888" s="1">
        <v>32994</v>
      </c>
      <c r="L3888" t="s">
        <v>183</v>
      </c>
      <c r="N3888" t="s">
        <v>14</v>
      </c>
      <c r="O3888" t="s">
        <v>19</v>
      </c>
      <c r="P3888" t="s">
        <v>27</v>
      </c>
      <c r="Q3888">
        <v>6</v>
      </c>
      <c r="R3888">
        <v>11.38</v>
      </c>
      <c r="S3888">
        <f t="shared" si="202"/>
        <v>65325</v>
      </c>
      <c r="T3888">
        <f t="shared" si="203"/>
        <v>26125</v>
      </c>
      <c r="U3888">
        <f t="shared" si="204"/>
        <v>2.5004784688995216</v>
      </c>
      <c r="V3888">
        <v>378</v>
      </c>
      <c r="W3888">
        <v>327</v>
      </c>
    </row>
    <row r="3889" spans="1:23" hidden="1" x14ac:dyDescent="0.2">
      <c r="A3889">
        <v>71</v>
      </c>
      <c r="B3889" t="s">
        <v>101</v>
      </c>
      <c r="C3889" t="s">
        <v>102</v>
      </c>
      <c r="D3889" s="2" t="s">
        <v>182</v>
      </c>
      <c r="E3889">
        <v>17.100000000000001</v>
      </c>
      <c r="F3889">
        <v>145.31</v>
      </c>
      <c r="G3889">
        <v>-17.166699999999999</v>
      </c>
      <c r="H3889">
        <v>145.51667</v>
      </c>
      <c r="I3889">
        <v>663</v>
      </c>
      <c r="J3889" t="s">
        <v>40</v>
      </c>
      <c r="K3889" s="1">
        <v>32994</v>
      </c>
      <c r="L3889" t="s">
        <v>183</v>
      </c>
      <c r="N3889" t="s">
        <v>24</v>
      </c>
      <c r="O3889" t="s">
        <v>15</v>
      </c>
      <c r="P3889" t="s">
        <v>26</v>
      </c>
      <c r="Q3889">
        <v>1</v>
      </c>
      <c r="R3889">
        <v>30.25</v>
      </c>
      <c r="S3889">
        <f t="shared" si="202"/>
        <v>65325</v>
      </c>
      <c r="T3889">
        <f t="shared" si="203"/>
        <v>26125</v>
      </c>
      <c r="U3889">
        <f t="shared" si="204"/>
        <v>2.5004784688995216</v>
      </c>
      <c r="V3889">
        <v>378</v>
      </c>
      <c r="W3889">
        <v>327</v>
      </c>
    </row>
    <row r="3890" spans="1:23" hidden="1" x14ac:dyDescent="0.2">
      <c r="A3890">
        <v>71</v>
      </c>
      <c r="B3890" t="s">
        <v>101</v>
      </c>
      <c r="C3890" t="s">
        <v>102</v>
      </c>
      <c r="D3890" s="2" t="s">
        <v>182</v>
      </c>
      <c r="E3890">
        <v>17.100000000000001</v>
      </c>
      <c r="F3890">
        <v>145.31</v>
      </c>
      <c r="G3890">
        <v>-17.166699999999999</v>
      </c>
      <c r="H3890">
        <v>145.51667</v>
      </c>
      <c r="I3890">
        <v>663</v>
      </c>
      <c r="J3890" t="s">
        <v>40</v>
      </c>
      <c r="K3890" s="1">
        <v>32994</v>
      </c>
      <c r="L3890" t="s">
        <v>183</v>
      </c>
      <c r="N3890" t="s">
        <v>24</v>
      </c>
      <c r="O3890" t="s">
        <v>15</v>
      </c>
      <c r="P3890" t="s">
        <v>26</v>
      </c>
      <c r="Q3890">
        <v>2</v>
      </c>
      <c r="R3890">
        <v>31.05</v>
      </c>
      <c r="S3890">
        <f t="shared" si="202"/>
        <v>65325</v>
      </c>
      <c r="T3890">
        <f t="shared" si="203"/>
        <v>26125</v>
      </c>
      <c r="U3890">
        <f t="shared" si="204"/>
        <v>2.5004784688995216</v>
      </c>
      <c r="V3890">
        <v>378</v>
      </c>
      <c r="W3890">
        <v>327</v>
      </c>
    </row>
    <row r="3891" spans="1:23" hidden="1" x14ac:dyDescent="0.2">
      <c r="A3891">
        <v>71</v>
      </c>
      <c r="B3891" t="s">
        <v>101</v>
      </c>
      <c r="C3891" t="s">
        <v>102</v>
      </c>
      <c r="D3891" s="2" t="s">
        <v>182</v>
      </c>
      <c r="E3891">
        <v>17.100000000000001</v>
      </c>
      <c r="F3891">
        <v>145.31</v>
      </c>
      <c r="G3891">
        <v>-17.166699999999999</v>
      </c>
      <c r="H3891">
        <v>145.51667</v>
      </c>
      <c r="I3891">
        <v>663</v>
      </c>
      <c r="J3891" t="s">
        <v>40</v>
      </c>
      <c r="K3891" s="1">
        <v>32994</v>
      </c>
      <c r="L3891" t="s">
        <v>183</v>
      </c>
      <c r="N3891" t="s">
        <v>24</v>
      </c>
      <c r="O3891" t="s">
        <v>15</v>
      </c>
      <c r="P3891" t="s">
        <v>26</v>
      </c>
      <c r="Q3891">
        <v>3</v>
      </c>
      <c r="R3891">
        <v>29.8</v>
      </c>
      <c r="S3891">
        <f t="shared" si="202"/>
        <v>65325</v>
      </c>
      <c r="T3891">
        <f t="shared" si="203"/>
        <v>26125</v>
      </c>
      <c r="U3891">
        <f t="shared" si="204"/>
        <v>2.5004784688995216</v>
      </c>
      <c r="V3891">
        <v>378</v>
      </c>
      <c r="W3891">
        <v>327</v>
      </c>
    </row>
    <row r="3892" spans="1:23" hidden="1" x14ac:dyDescent="0.2">
      <c r="A3892">
        <v>71</v>
      </c>
      <c r="B3892" t="s">
        <v>101</v>
      </c>
      <c r="C3892" t="s">
        <v>102</v>
      </c>
      <c r="D3892" s="2" t="s">
        <v>182</v>
      </c>
      <c r="E3892">
        <v>17.100000000000001</v>
      </c>
      <c r="F3892">
        <v>145.31</v>
      </c>
      <c r="G3892">
        <v>-17.166699999999999</v>
      </c>
      <c r="H3892">
        <v>145.51667</v>
      </c>
      <c r="I3892">
        <v>663</v>
      </c>
      <c r="J3892" t="s">
        <v>40</v>
      </c>
      <c r="K3892" s="1">
        <v>32994</v>
      </c>
      <c r="L3892" t="s">
        <v>183</v>
      </c>
      <c r="N3892" t="s">
        <v>24</v>
      </c>
      <c r="O3892" t="s">
        <v>15</v>
      </c>
      <c r="P3892" t="s">
        <v>26</v>
      </c>
      <c r="Q3892">
        <v>4</v>
      </c>
      <c r="R3892">
        <v>28.58</v>
      </c>
      <c r="S3892">
        <f t="shared" si="202"/>
        <v>65325</v>
      </c>
      <c r="T3892">
        <f t="shared" si="203"/>
        <v>26125</v>
      </c>
      <c r="U3892">
        <f t="shared" si="204"/>
        <v>2.5004784688995216</v>
      </c>
      <c r="V3892">
        <v>378</v>
      </c>
      <c r="W3892">
        <v>327</v>
      </c>
    </row>
    <row r="3893" spans="1:23" hidden="1" x14ac:dyDescent="0.2">
      <c r="A3893">
        <v>71</v>
      </c>
      <c r="B3893" t="s">
        <v>101</v>
      </c>
      <c r="C3893" t="s">
        <v>102</v>
      </c>
      <c r="D3893" s="2" t="s">
        <v>182</v>
      </c>
      <c r="E3893">
        <v>17.100000000000001</v>
      </c>
      <c r="F3893">
        <v>145.31</v>
      </c>
      <c r="G3893">
        <v>-17.166699999999999</v>
      </c>
      <c r="H3893">
        <v>145.51667</v>
      </c>
      <c r="I3893">
        <v>663</v>
      </c>
      <c r="J3893" t="s">
        <v>40</v>
      </c>
      <c r="K3893" s="1">
        <v>32994</v>
      </c>
      <c r="L3893" t="s">
        <v>183</v>
      </c>
      <c r="N3893" t="s">
        <v>24</v>
      </c>
      <c r="O3893" t="s">
        <v>15</v>
      </c>
      <c r="P3893" t="s">
        <v>26</v>
      </c>
      <c r="Q3893">
        <v>5</v>
      </c>
      <c r="R3893">
        <v>32.56</v>
      </c>
      <c r="S3893">
        <f t="shared" si="202"/>
        <v>65325</v>
      </c>
      <c r="T3893">
        <f t="shared" si="203"/>
        <v>26125</v>
      </c>
      <c r="U3893">
        <f t="shared" si="204"/>
        <v>2.5004784688995216</v>
      </c>
      <c r="V3893">
        <v>378</v>
      </c>
      <c r="W3893">
        <v>327</v>
      </c>
    </row>
    <row r="3894" spans="1:23" hidden="1" x14ac:dyDescent="0.2">
      <c r="A3894">
        <v>71</v>
      </c>
      <c r="B3894" t="s">
        <v>101</v>
      </c>
      <c r="C3894" t="s">
        <v>102</v>
      </c>
      <c r="D3894" s="2" t="s">
        <v>182</v>
      </c>
      <c r="E3894">
        <v>17.100000000000001</v>
      </c>
      <c r="F3894">
        <v>145.31</v>
      </c>
      <c r="G3894">
        <v>-17.166699999999999</v>
      </c>
      <c r="H3894">
        <v>145.51667</v>
      </c>
      <c r="I3894">
        <v>663</v>
      </c>
      <c r="J3894" t="s">
        <v>40</v>
      </c>
      <c r="K3894" s="1">
        <v>32994</v>
      </c>
      <c r="L3894" t="s">
        <v>183</v>
      </c>
      <c r="N3894" t="s">
        <v>24</v>
      </c>
      <c r="O3894" t="s">
        <v>15</v>
      </c>
      <c r="P3894" t="s">
        <v>26</v>
      </c>
      <c r="Q3894">
        <v>6</v>
      </c>
      <c r="R3894">
        <v>31.42</v>
      </c>
      <c r="S3894">
        <f t="shared" si="202"/>
        <v>65325</v>
      </c>
      <c r="T3894">
        <f t="shared" si="203"/>
        <v>26125</v>
      </c>
      <c r="U3894">
        <f t="shared" si="204"/>
        <v>2.5004784688995216</v>
      </c>
      <c r="V3894">
        <v>378</v>
      </c>
      <c r="W3894">
        <v>327</v>
      </c>
    </row>
    <row r="3895" spans="1:23" hidden="1" x14ac:dyDescent="0.2">
      <c r="A3895">
        <v>71</v>
      </c>
      <c r="B3895" t="s">
        <v>101</v>
      </c>
      <c r="C3895" t="s">
        <v>102</v>
      </c>
      <c r="D3895" s="2" t="s">
        <v>182</v>
      </c>
      <c r="E3895">
        <v>17.100000000000001</v>
      </c>
      <c r="F3895">
        <v>145.31</v>
      </c>
      <c r="G3895">
        <v>-17.166699999999999</v>
      </c>
      <c r="H3895">
        <v>145.51667</v>
      </c>
      <c r="I3895">
        <v>663</v>
      </c>
      <c r="J3895" t="s">
        <v>40</v>
      </c>
      <c r="K3895" s="1">
        <v>32994</v>
      </c>
      <c r="L3895" t="s">
        <v>183</v>
      </c>
      <c r="N3895" t="s">
        <v>24</v>
      </c>
      <c r="O3895" t="s">
        <v>15</v>
      </c>
      <c r="P3895" t="s">
        <v>26</v>
      </c>
      <c r="Q3895">
        <v>7</v>
      </c>
      <c r="R3895">
        <v>31.54</v>
      </c>
      <c r="S3895">
        <f t="shared" si="202"/>
        <v>65325</v>
      </c>
      <c r="T3895">
        <f t="shared" si="203"/>
        <v>26125</v>
      </c>
      <c r="U3895">
        <f t="shared" si="204"/>
        <v>2.5004784688995216</v>
      </c>
      <c r="V3895">
        <v>378</v>
      </c>
      <c r="W3895">
        <v>327</v>
      </c>
    </row>
    <row r="3896" spans="1:23" hidden="1" x14ac:dyDescent="0.2">
      <c r="A3896">
        <v>71</v>
      </c>
      <c r="B3896" t="s">
        <v>101</v>
      </c>
      <c r="C3896" t="s">
        <v>102</v>
      </c>
      <c r="D3896" s="2" t="s">
        <v>182</v>
      </c>
      <c r="E3896">
        <v>17.100000000000001</v>
      </c>
      <c r="F3896">
        <v>145.31</v>
      </c>
      <c r="G3896">
        <v>-17.166699999999999</v>
      </c>
      <c r="H3896">
        <v>145.51667</v>
      </c>
      <c r="I3896">
        <v>663</v>
      </c>
      <c r="J3896" t="s">
        <v>40</v>
      </c>
      <c r="K3896" s="1">
        <v>32994</v>
      </c>
      <c r="L3896" t="s">
        <v>183</v>
      </c>
      <c r="N3896" t="s">
        <v>24</v>
      </c>
      <c r="O3896" t="s">
        <v>15</v>
      </c>
      <c r="P3896" t="s">
        <v>26</v>
      </c>
      <c r="Q3896">
        <v>8</v>
      </c>
      <c r="R3896">
        <v>34.130000000000003</v>
      </c>
      <c r="S3896">
        <f t="shared" si="202"/>
        <v>65325</v>
      </c>
      <c r="T3896">
        <f t="shared" si="203"/>
        <v>26125</v>
      </c>
      <c r="U3896">
        <f t="shared" si="204"/>
        <v>2.5004784688995216</v>
      </c>
      <c r="V3896">
        <v>378</v>
      </c>
      <c r="W3896">
        <v>327</v>
      </c>
    </row>
    <row r="3897" spans="1:23" hidden="1" x14ac:dyDescent="0.2">
      <c r="A3897">
        <v>71</v>
      </c>
      <c r="B3897" t="s">
        <v>101</v>
      </c>
      <c r="C3897" t="s">
        <v>102</v>
      </c>
      <c r="D3897" s="2" t="s">
        <v>182</v>
      </c>
      <c r="E3897">
        <v>17.100000000000001</v>
      </c>
      <c r="F3897">
        <v>145.31</v>
      </c>
      <c r="G3897">
        <v>-17.166699999999999</v>
      </c>
      <c r="H3897">
        <v>145.51667</v>
      </c>
      <c r="I3897">
        <v>663</v>
      </c>
      <c r="J3897" t="s">
        <v>40</v>
      </c>
      <c r="K3897" s="1">
        <v>32994</v>
      </c>
      <c r="L3897" t="s">
        <v>183</v>
      </c>
      <c r="N3897" t="s">
        <v>24</v>
      </c>
      <c r="O3897" t="s">
        <v>15</v>
      </c>
      <c r="P3897" t="s">
        <v>26</v>
      </c>
      <c r="Q3897">
        <v>9</v>
      </c>
      <c r="R3897">
        <v>31.57</v>
      </c>
      <c r="S3897">
        <f t="shared" si="202"/>
        <v>65325</v>
      </c>
      <c r="T3897">
        <f t="shared" si="203"/>
        <v>26125</v>
      </c>
      <c r="U3897">
        <f t="shared" si="204"/>
        <v>2.5004784688995216</v>
      </c>
      <c r="V3897">
        <v>378</v>
      </c>
      <c r="W3897">
        <v>327</v>
      </c>
    </row>
    <row r="3898" spans="1:23" hidden="1" x14ac:dyDescent="0.2">
      <c r="A3898">
        <v>71</v>
      </c>
      <c r="B3898" t="s">
        <v>101</v>
      </c>
      <c r="C3898" t="s">
        <v>102</v>
      </c>
      <c r="D3898" s="2" t="s">
        <v>182</v>
      </c>
      <c r="E3898">
        <v>17.100000000000001</v>
      </c>
      <c r="F3898">
        <v>145.31</v>
      </c>
      <c r="G3898">
        <v>-17.166699999999999</v>
      </c>
      <c r="H3898">
        <v>145.51667</v>
      </c>
      <c r="I3898">
        <v>663</v>
      </c>
      <c r="J3898" t="s">
        <v>40</v>
      </c>
      <c r="K3898" s="1">
        <v>32994</v>
      </c>
      <c r="L3898" t="s">
        <v>183</v>
      </c>
      <c r="N3898" t="s">
        <v>24</v>
      </c>
      <c r="O3898" t="s">
        <v>15</v>
      </c>
      <c r="P3898" t="s">
        <v>26</v>
      </c>
      <c r="Q3898">
        <v>10</v>
      </c>
      <c r="R3898">
        <v>32.67</v>
      </c>
      <c r="S3898">
        <f t="shared" si="202"/>
        <v>65325</v>
      </c>
      <c r="T3898">
        <f t="shared" si="203"/>
        <v>26125</v>
      </c>
      <c r="U3898">
        <f t="shared" si="204"/>
        <v>2.5004784688995216</v>
      </c>
      <c r="V3898">
        <v>378</v>
      </c>
      <c r="W3898">
        <v>327</v>
      </c>
    </row>
    <row r="3899" spans="1:23" x14ac:dyDescent="0.2">
      <c r="A3899">
        <v>71</v>
      </c>
      <c r="B3899" t="s">
        <v>101</v>
      </c>
      <c r="C3899" t="s">
        <v>102</v>
      </c>
      <c r="D3899" s="2" t="s">
        <v>182</v>
      </c>
      <c r="E3899">
        <v>17.100000000000001</v>
      </c>
      <c r="F3899">
        <v>145.31</v>
      </c>
      <c r="G3899">
        <v>-17.166699999999999</v>
      </c>
      <c r="H3899">
        <v>145.51667</v>
      </c>
      <c r="I3899">
        <v>663</v>
      </c>
      <c r="J3899" t="s">
        <v>40</v>
      </c>
      <c r="K3899" s="1">
        <v>32994</v>
      </c>
      <c r="L3899" t="s">
        <v>183</v>
      </c>
      <c r="N3899" t="s">
        <v>24</v>
      </c>
      <c r="O3899" t="s">
        <v>15</v>
      </c>
      <c r="P3899" t="s">
        <v>27</v>
      </c>
      <c r="Q3899">
        <v>1</v>
      </c>
      <c r="R3899">
        <v>24.72</v>
      </c>
      <c r="S3899">
        <f t="shared" si="202"/>
        <v>65325</v>
      </c>
      <c r="T3899">
        <f t="shared" si="203"/>
        <v>26125</v>
      </c>
      <c r="U3899">
        <f t="shared" si="204"/>
        <v>2.5004784688995216</v>
      </c>
      <c r="V3899">
        <v>378</v>
      </c>
      <c r="W3899">
        <v>327</v>
      </c>
    </row>
    <row r="3900" spans="1:23" x14ac:dyDescent="0.2">
      <c r="A3900">
        <v>71</v>
      </c>
      <c r="B3900" t="s">
        <v>101</v>
      </c>
      <c r="C3900" t="s">
        <v>102</v>
      </c>
      <c r="D3900" s="2" t="s">
        <v>182</v>
      </c>
      <c r="E3900">
        <v>17.100000000000001</v>
      </c>
      <c r="F3900">
        <v>145.31</v>
      </c>
      <c r="G3900">
        <v>-17.166699999999999</v>
      </c>
      <c r="H3900">
        <v>145.51667</v>
      </c>
      <c r="I3900">
        <v>663</v>
      </c>
      <c r="J3900" t="s">
        <v>40</v>
      </c>
      <c r="K3900" s="1">
        <v>32994</v>
      </c>
      <c r="L3900" t="s">
        <v>183</v>
      </c>
      <c r="N3900" t="s">
        <v>24</v>
      </c>
      <c r="O3900" t="s">
        <v>15</v>
      </c>
      <c r="P3900" t="s">
        <v>27</v>
      </c>
      <c r="Q3900">
        <v>2</v>
      </c>
      <c r="R3900">
        <v>25.99</v>
      </c>
      <c r="S3900">
        <f t="shared" si="202"/>
        <v>65325</v>
      </c>
      <c r="T3900">
        <f t="shared" si="203"/>
        <v>26125</v>
      </c>
      <c r="U3900">
        <f t="shared" si="204"/>
        <v>2.5004784688995216</v>
      </c>
      <c r="V3900">
        <v>378</v>
      </c>
      <c r="W3900">
        <v>327</v>
      </c>
    </row>
    <row r="3901" spans="1:23" x14ac:dyDescent="0.2">
      <c r="A3901">
        <v>71</v>
      </c>
      <c r="B3901" t="s">
        <v>101</v>
      </c>
      <c r="C3901" t="s">
        <v>102</v>
      </c>
      <c r="D3901" s="2" t="s">
        <v>182</v>
      </c>
      <c r="E3901">
        <v>17.100000000000001</v>
      </c>
      <c r="F3901">
        <v>145.31</v>
      </c>
      <c r="G3901">
        <v>-17.166699999999999</v>
      </c>
      <c r="H3901">
        <v>145.51667</v>
      </c>
      <c r="I3901">
        <v>663</v>
      </c>
      <c r="J3901" t="s">
        <v>40</v>
      </c>
      <c r="K3901" s="1">
        <v>32994</v>
      </c>
      <c r="L3901" t="s">
        <v>183</v>
      </c>
      <c r="N3901" t="s">
        <v>24</v>
      </c>
      <c r="O3901" t="s">
        <v>15</v>
      </c>
      <c r="P3901" t="s">
        <v>27</v>
      </c>
      <c r="Q3901">
        <v>3</v>
      </c>
      <c r="R3901">
        <v>26.68</v>
      </c>
      <c r="S3901">
        <f t="shared" si="202"/>
        <v>65325</v>
      </c>
      <c r="T3901">
        <f t="shared" si="203"/>
        <v>26125</v>
      </c>
      <c r="U3901">
        <f t="shared" si="204"/>
        <v>2.5004784688995216</v>
      </c>
      <c r="V3901">
        <v>378</v>
      </c>
      <c r="W3901">
        <v>327</v>
      </c>
    </row>
    <row r="3902" spans="1:23" x14ac:dyDescent="0.2">
      <c r="A3902">
        <v>71</v>
      </c>
      <c r="B3902" t="s">
        <v>101</v>
      </c>
      <c r="C3902" t="s">
        <v>102</v>
      </c>
      <c r="D3902" s="2" t="s">
        <v>182</v>
      </c>
      <c r="E3902">
        <v>17.100000000000001</v>
      </c>
      <c r="F3902">
        <v>145.31</v>
      </c>
      <c r="G3902">
        <v>-17.166699999999999</v>
      </c>
      <c r="H3902">
        <v>145.51667</v>
      </c>
      <c r="I3902">
        <v>663</v>
      </c>
      <c r="J3902" t="s">
        <v>40</v>
      </c>
      <c r="K3902" s="1">
        <v>32994</v>
      </c>
      <c r="L3902" t="s">
        <v>183</v>
      </c>
      <c r="N3902" t="s">
        <v>24</v>
      </c>
      <c r="O3902" t="s">
        <v>15</v>
      </c>
      <c r="P3902" t="s">
        <v>27</v>
      </c>
      <c r="Q3902">
        <v>4</v>
      </c>
      <c r="R3902">
        <v>24.64</v>
      </c>
      <c r="S3902">
        <f t="shared" si="202"/>
        <v>65325</v>
      </c>
      <c r="T3902">
        <f t="shared" si="203"/>
        <v>26125</v>
      </c>
      <c r="U3902">
        <f t="shared" si="204"/>
        <v>2.5004784688995216</v>
      </c>
      <c r="V3902">
        <v>378</v>
      </c>
      <c r="W3902">
        <v>327</v>
      </c>
    </row>
    <row r="3903" spans="1:23" x14ac:dyDescent="0.2">
      <c r="A3903">
        <v>71</v>
      </c>
      <c r="B3903" t="s">
        <v>101</v>
      </c>
      <c r="C3903" t="s">
        <v>102</v>
      </c>
      <c r="D3903" s="2" t="s">
        <v>182</v>
      </c>
      <c r="E3903">
        <v>17.100000000000001</v>
      </c>
      <c r="F3903">
        <v>145.31</v>
      </c>
      <c r="G3903">
        <v>-17.166699999999999</v>
      </c>
      <c r="H3903">
        <v>145.51667</v>
      </c>
      <c r="I3903">
        <v>663</v>
      </c>
      <c r="J3903" t="s">
        <v>40</v>
      </c>
      <c r="K3903" s="1">
        <v>32994</v>
      </c>
      <c r="L3903" t="s">
        <v>183</v>
      </c>
      <c r="N3903" t="s">
        <v>24</v>
      </c>
      <c r="O3903" t="s">
        <v>15</v>
      </c>
      <c r="P3903" t="s">
        <v>27</v>
      </c>
      <c r="Q3903">
        <v>5</v>
      </c>
      <c r="R3903">
        <v>24.1</v>
      </c>
      <c r="S3903">
        <f t="shared" si="202"/>
        <v>65325</v>
      </c>
      <c r="T3903">
        <f t="shared" si="203"/>
        <v>26125</v>
      </c>
      <c r="U3903">
        <f t="shared" si="204"/>
        <v>2.5004784688995216</v>
      </c>
      <c r="V3903">
        <v>378</v>
      </c>
      <c r="W3903">
        <v>327</v>
      </c>
    </row>
    <row r="3904" spans="1:23" x14ac:dyDescent="0.2">
      <c r="A3904">
        <v>71</v>
      </c>
      <c r="B3904" t="s">
        <v>101</v>
      </c>
      <c r="C3904" t="s">
        <v>102</v>
      </c>
      <c r="D3904" s="2" t="s">
        <v>182</v>
      </c>
      <c r="E3904">
        <v>17.100000000000001</v>
      </c>
      <c r="F3904">
        <v>145.31</v>
      </c>
      <c r="G3904">
        <v>-17.166699999999999</v>
      </c>
      <c r="H3904">
        <v>145.51667</v>
      </c>
      <c r="I3904">
        <v>663</v>
      </c>
      <c r="J3904" t="s">
        <v>40</v>
      </c>
      <c r="K3904" s="1">
        <v>32994</v>
      </c>
      <c r="L3904" t="s">
        <v>183</v>
      </c>
      <c r="N3904" t="s">
        <v>24</v>
      </c>
      <c r="O3904" t="s">
        <v>15</v>
      </c>
      <c r="P3904" t="s">
        <v>27</v>
      </c>
      <c r="Q3904">
        <v>6</v>
      </c>
      <c r="R3904">
        <v>24.49</v>
      </c>
      <c r="S3904">
        <f t="shared" si="202"/>
        <v>65325</v>
      </c>
      <c r="T3904">
        <f t="shared" si="203"/>
        <v>26125</v>
      </c>
      <c r="U3904">
        <f t="shared" si="204"/>
        <v>2.5004784688995216</v>
      </c>
      <c r="V3904">
        <v>378</v>
      </c>
      <c r="W3904">
        <v>327</v>
      </c>
    </row>
    <row r="3905" spans="1:23" x14ac:dyDescent="0.2">
      <c r="A3905">
        <v>71</v>
      </c>
      <c r="B3905" t="s">
        <v>101</v>
      </c>
      <c r="C3905" t="s">
        <v>102</v>
      </c>
      <c r="D3905" s="2" t="s">
        <v>182</v>
      </c>
      <c r="E3905">
        <v>17.100000000000001</v>
      </c>
      <c r="F3905">
        <v>145.31</v>
      </c>
      <c r="G3905">
        <v>-17.166699999999999</v>
      </c>
      <c r="H3905">
        <v>145.51667</v>
      </c>
      <c r="I3905">
        <v>663</v>
      </c>
      <c r="J3905" t="s">
        <v>40</v>
      </c>
      <c r="K3905" s="1">
        <v>32994</v>
      </c>
      <c r="L3905" t="s">
        <v>183</v>
      </c>
      <c r="N3905" t="s">
        <v>24</v>
      </c>
      <c r="O3905" t="s">
        <v>15</v>
      </c>
      <c r="P3905" t="s">
        <v>27</v>
      </c>
      <c r="Q3905">
        <v>7</v>
      </c>
      <c r="R3905">
        <v>24.05</v>
      </c>
      <c r="S3905">
        <f t="shared" si="202"/>
        <v>65325</v>
      </c>
      <c r="T3905">
        <f t="shared" si="203"/>
        <v>26125</v>
      </c>
      <c r="U3905">
        <f t="shared" si="204"/>
        <v>2.5004784688995216</v>
      </c>
      <c r="V3905">
        <v>378</v>
      </c>
      <c r="W3905">
        <v>327</v>
      </c>
    </row>
    <row r="3906" spans="1:23" x14ac:dyDescent="0.2">
      <c r="A3906">
        <v>71</v>
      </c>
      <c r="B3906" t="s">
        <v>101</v>
      </c>
      <c r="C3906" t="s">
        <v>102</v>
      </c>
      <c r="D3906" s="2" t="s">
        <v>182</v>
      </c>
      <c r="E3906">
        <v>17.100000000000001</v>
      </c>
      <c r="F3906">
        <v>145.31</v>
      </c>
      <c r="G3906">
        <v>-17.166699999999999</v>
      </c>
      <c r="H3906">
        <v>145.51667</v>
      </c>
      <c r="I3906">
        <v>663</v>
      </c>
      <c r="J3906" t="s">
        <v>40</v>
      </c>
      <c r="K3906" s="1">
        <v>32994</v>
      </c>
      <c r="L3906" t="s">
        <v>183</v>
      </c>
      <c r="N3906" t="s">
        <v>24</v>
      </c>
      <c r="O3906" t="s">
        <v>15</v>
      </c>
      <c r="P3906" t="s">
        <v>27</v>
      </c>
      <c r="Q3906">
        <v>8</v>
      </c>
      <c r="R3906">
        <v>23.1</v>
      </c>
      <c r="S3906">
        <f t="shared" si="202"/>
        <v>65325</v>
      </c>
      <c r="T3906">
        <f t="shared" si="203"/>
        <v>26125</v>
      </c>
      <c r="U3906">
        <f t="shared" si="204"/>
        <v>2.5004784688995216</v>
      </c>
      <c r="V3906">
        <v>378</v>
      </c>
      <c r="W3906">
        <v>327</v>
      </c>
    </row>
    <row r="3907" spans="1:23" x14ac:dyDescent="0.2">
      <c r="A3907">
        <v>71</v>
      </c>
      <c r="B3907" t="s">
        <v>101</v>
      </c>
      <c r="C3907" t="s">
        <v>102</v>
      </c>
      <c r="D3907" s="2" t="s">
        <v>182</v>
      </c>
      <c r="E3907">
        <v>17.100000000000001</v>
      </c>
      <c r="F3907">
        <v>145.31</v>
      </c>
      <c r="G3907">
        <v>-17.166699999999999</v>
      </c>
      <c r="H3907">
        <v>145.51667</v>
      </c>
      <c r="I3907">
        <v>663</v>
      </c>
      <c r="J3907" t="s">
        <v>40</v>
      </c>
      <c r="K3907" s="1">
        <v>32994</v>
      </c>
      <c r="L3907" t="s">
        <v>183</v>
      </c>
      <c r="N3907" t="s">
        <v>24</v>
      </c>
      <c r="O3907" t="s">
        <v>15</v>
      </c>
      <c r="P3907" t="s">
        <v>27</v>
      </c>
      <c r="Q3907">
        <v>9</v>
      </c>
      <c r="R3907">
        <v>26.53</v>
      </c>
      <c r="S3907">
        <f t="shared" si="202"/>
        <v>65325</v>
      </c>
      <c r="T3907">
        <f t="shared" si="203"/>
        <v>26125</v>
      </c>
      <c r="U3907">
        <f t="shared" si="204"/>
        <v>2.5004784688995216</v>
      </c>
      <c r="V3907">
        <v>378</v>
      </c>
      <c r="W3907">
        <v>327</v>
      </c>
    </row>
    <row r="3908" spans="1:23" x14ac:dyDescent="0.2">
      <c r="A3908">
        <v>71</v>
      </c>
      <c r="B3908" t="s">
        <v>101</v>
      </c>
      <c r="C3908" t="s">
        <v>102</v>
      </c>
      <c r="D3908" s="2" t="s">
        <v>182</v>
      </c>
      <c r="E3908">
        <v>17.100000000000001</v>
      </c>
      <c r="F3908">
        <v>145.31</v>
      </c>
      <c r="G3908">
        <v>-17.166699999999999</v>
      </c>
      <c r="H3908">
        <v>145.51667</v>
      </c>
      <c r="I3908">
        <v>663</v>
      </c>
      <c r="J3908" t="s">
        <v>40</v>
      </c>
      <c r="K3908" s="1">
        <v>32994</v>
      </c>
      <c r="L3908" t="s">
        <v>183</v>
      </c>
      <c r="N3908" t="s">
        <v>24</v>
      </c>
      <c r="O3908" t="s">
        <v>15</v>
      </c>
      <c r="P3908" t="s">
        <v>27</v>
      </c>
      <c r="Q3908">
        <v>10</v>
      </c>
      <c r="R3908">
        <v>24.31</v>
      </c>
      <c r="S3908">
        <f t="shared" si="202"/>
        <v>65325</v>
      </c>
      <c r="T3908">
        <f t="shared" si="203"/>
        <v>26125</v>
      </c>
      <c r="U3908">
        <f t="shared" si="204"/>
        <v>2.5004784688995216</v>
      </c>
      <c r="V3908">
        <v>378</v>
      </c>
      <c r="W3908">
        <v>327</v>
      </c>
    </row>
    <row r="3909" spans="1:23" x14ac:dyDescent="0.2">
      <c r="A3909">
        <v>71</v>
      </c>
      <c r="B3909" t="s">
        <v>101</v>
      </c>
      <c r="C3909" t="s">
        <v>102</v>
      </c>
      <c r="D3909" s="2" t="s">
        <v>182</v>
      </c>
      <c r="E3909">
        <v>17.100000000000001</v>
      </c>
      <c r="F3909">
        <v>145.31</v>
      </c>
      <c r="G3909">
        <v>-17.166699999999999</v>
      </c>
      <c r="H3909">
        <v>145.51667</v>
      </c>
      <c r="I3909">
        <v>663</v>
      </c>
      <c r="J3909" t="s">
        <v>40</v>
      </c>
      <c r="K3909" s="1">
        <v>32994</v>
      </c>
      <c r="L3909" t="s">
        <v>183</v>
      </c>
      <c r="N3909" t="s">
        <v>24</v>
      </c>
      <c r="O3909" t="s">
        <v>18</v>
      </c>
      <c r="P3909" t="s">
        <v>27</v>
      </c>
      <c r="Q3909">
        <v>1</v>
      </c>
      <c r="R3909">
        <v>11.56</v>
      </c>
      <c r="S3909">
        <f t="shared" si="202"/>
        <v>65325</v>
      </c>
      <c r="T3909">
        <f t="shared" si="203"/>
        <v>26125</v>
      </c>
      <c r="U3909">
        <f t="shared" si="204"/>
        <v>2.5004784688995216</v>
      </c>
      <c r="V3909">
        <v>378</v>
      </c>
      <c r="W3909">
        <v>327</v>
      </c>
    </row>
    <row r="3910" spans="1:23" x14ac:dyDescent="0.2">
      <c r="A3910">
        <v>71</v>
      </c>
      <c r="B3910" t="s">
        <v>101</v>
      </c>
      <c r="C3910" t="s">
        <v>102</v>
      </c>
      <c r="D3910" s="2" t="s">
        <v>182</v>
      </c>
      <c r="E3910">
        <v>17.100000000000001</v>
      </c>
      <c r="F3910">
        <v>145.31</v>
      </c>
      <c r="G3910">
        <v>-17.166699999999999</v>
      </c>
      <c r="H3910">
        <v>145.51667</v>
      </c>
      <c r="I3910">
        <v>663</v>
      </c>
      <c r="J3910" t="s">
        <v>40</v>
      </c>
      <c r="K3910" s="1">
        <v>32994</v>
      </c>
      <c r="L3910" t="s">
        <v>183</v>
      </c>
      <c r="N3910" t="s">
        <v>24</v>
      </c>
      <c r="O3910" t="s">
        <v>18</v>
      </c>
      <c r="P3910" t="s">
        <v>27</v>
      </c>
      <c r="Q3910">
        <v>2</v>
      </c>
      <c r="R3910">
        <v>15.61</v>
      </c>
      <c r="S3910">
        <f t="shared" si="202"/>
        <v>65325</v>
      </c>
      <c r="T3910">
        <f t="shared" si="203"/>
        <v>26125</v>
      </c>
      <c r="U3910">
        <f t="shared" si="204"/>
        <v>2.5004784688995216</v>
      </c>
      <c r="V3910">
        <v>378</v>
      </c>
      <c r="W3910">
        <v>327</v>
      </c>
    </row>
    <row r="3911" spans="1:23" x14ac:dyDescent="0.2">
      <c r="A3911">
        <v>71</v>
      </c>
      <c r="B3911" t="s">
        <v>101</v>
      </c>
      <c r="C3911" t="s">
        <v>102</v>
      </c>
      <c r="D3911" s="2" t="s">
        <v>182</v>
      </c>
      <c r="E3911">
        <v>17.100000000000001</v>
      </c>
      <c r="F3911">
        <v>145.31</v>
      </c>
      <c r="G3911">
        <v>-17.166699999999999</v>
      </c>
      <c r="H3911">
        <v>145.51667</v>
      </c>
      <c r="I3911">
        <v>663</v>
      </c>
      <c r="J3911" t="s">
        <v>40</v>
      </c>
      <c r="K3911" s="1">
        <v>32994</v>
      </c>
      <c r="L3911" t="s">
        <v>183</v>
      </c>
      <c r="N3911" t="s">
        <v>24</v>
      </c>
      <c r="O3911" t="s">
        <v>18</v>
      </c>
      <c r="P3911" t="s">
        <v>27</v>
      </c>
      <c r="Q3911">
        <v>3</v>
      </c>
      <c r="R3911">
        <v>9.75</v>
      </c>
      <c r="S3911">
        <f t="shared" si="202"/>
        <v>65325</v>
      </c>
      <c r="T3911">
        <f t="shared" si="203"/>
        <v>26125</v>
      </c>
      <c r="U3911">
        <f t="shared" si="204"/>
        <v>2.5004784688995216</v>
      </c>
      <c r="V3911">
        <v>378</v>
      </c>
      <c r="W3911">
        <v>327</v>
      </c>
    </row>
    <row r="3912" spans="1:23" x14ac:dyDescent="0.2">
      <c r="A3912">
        <v>71</v>
      </c>
      <c r="B3912" t="s">
        <v>101</v>
      </c>
      <c r="C3912" t="s">
        <v>102</v>
      </c>
      <c r="D3912" s="2" t="s">
        <v>182</v>
      </c>
      <c r="E3912">
        <v>17.100000000000001</v>
      </c>
      <c r="F3912">
        <v>145.31</v>
      </c>
      <c r="G3912">
        <v>-17.166699999999999</v>
      </c>
      <c r="H3912">
        <v>145.51667</v>
      </c>
      <c r="I3912">
        <v>663</v>
      </c>
      <c r="J3912" t="s">
        <v>40</v>
      </c>
      <c r="K3912" s="1">
        <v>32994</v>
      </c>
      <c r="L3912" t="s">
        <v>183</v>
      </c>
      <c r="N3912" t="s">
        <v>24</v>
      </c>
      <c r="O3912" t="s">
        <v>18</v>
      </c>
      <c r="P3912" t="s">
        <v>27</v>
      </c>
      <c r="Q3912">
        <v>4</v>
      </c>
      <c r="R3912">
        <v>11.02</v>
      </c>
      <c r="S3912">
        <f t="shared" si="202"/>
        <v>65325</v>
      </c>
      <c r="T3912">
        <f t="shared" si="203"/>
        <v>26125</v>
      </c>
      <c r="U3912">
        <f t="shared" si="204"/>
        <v>2.5004784688995216</v>
      </c>
      <c r="V3912">
        <v>378</v>
      </c>
      <c r="W3912">
        <v>327</v>
      </c>
    </row>
    <row r="3913" spans="1:23" x14ac:dyDescent="0.2">
      <c r="A3913">
        <v>71</v>
      </c>
      <c r="B3913" t="s">
        <v>101</v>
      </c>
      <c r="C3913" t="s">
        <v>102</v>
      </c>
      <c r="D3913" s="2" t="s">
        <v>182</v>
      </c>
      <c r="E3913">
        <v>17.100000000000001</v>
      </c>
      <c r="F3913">
        <v>145.31</v>
      </c>
      <c r="G3913">
        <v>-17.166699999999999</v>
      </c>
      <c r="H3913">
        <v>145.51667</v>
      </c>
      <c r="I3913">
        <v>663</v>
      </c>
      <c r="J3913" t="s">
        <v>40</v>
      </c>
      <c r="K3913" s="1">
        <v>32994</v>
      </c>
      <c r="L3913" t="s">
        <v>183</v>
      </c>
      <c r="N3913" t="s">
        <v>24</v>
      </c>
      <c r="O3913" t="s">
        <v>18</v>
      </c>
      <c r="P3913" t="s">
        <v>27</v>
      </c>
      <c r="Q3913">
        <v>5</v>
      </c>
      <c r="R3913">
        <v>17.690000000000001</v>
      </c>
      <c r="S3913">
        <f t="shared" si="202"/>
        <v>65325</v>
      </c>
      <c r="T3913">
        <f t="shared" si="203"/>
        <v>26125</v>
      </c>
      <c r="U3913">
        <f t="shared" si="204"/>
        <v>2.5004784688995216</v>
      </c>
      <c r="V3913">
        <v>378</v>
      </c>
      <c r="W3913">
        <v>327</v>
      </c>
    </row>
    <row r="3914" spans="1:23" x14ac:dyDescent="0.2">
      <c r="A3914">
        <v>71</v>
      </c>
      <c r="B3914" t="s">
        <v>101</v>
      </c>
      <c r="C3914" t="s">
        <v>102</v>
      </c>
      <c r="D3914" s="2" t="s">
        <v>182</v>
      </c>
      <c r="E3914">
        <v>17.100000000000001</v>
      </c>
      <c r="F3914">
        <v>145.31</v>
      </c>
      <c r="G3914">
        <v>-17.166699999999999</v>
      </c>
      <c r="H3914">
        <v>145.51667</v>
      </c>
      <c r="I3914">
        <v>663</v>
      </c>
      <c r="J3914" t="s">
        <v>40</v>
      </c>
      <c r="K3914" s="1">
        <v>32994</v>
      </c>
      <c r="L3914" t="s">
        <v>183</v>
      </c>
      <c r="N3914" t="s">
        <v>24</v>
      </c>
      <c r="O3914" t="s">
        <v>18</v>
      </c>
      <c r="P3914" t="s">
        <v>27</v>
      </c>
      <c r="Q3914">
        <v>6</v>
      </c>
      <c r="R3914">
        <v>14.88</v>
      </c>
      <c r="S3914">
        <f t="shared" si="202"/>
        <v>65325</v>
      </c>
      <c r="T3914">
        <f t="shared" si="203"/>
        <v>26125</v>
      </c>
      <c r="U3914">
        <f t="shared" si="204"/>
        <v>2.5004784688995216</v>
      </c>
      <c r="V3914">
        <v>378</v>
      </c>
      <c r="W3914">
        <v>327</v>
      </c>
    </row>
    <row r="3915" spans="1:23" x14ac:dyDescent="0.2">
      <c r="A3915">
        <v>71</v>
      </c>
      <c r="B3915" t="s">
        <v>101</v>
      </c>
      <c r="C3915" t="s">
        <v>102</v>
      </c>
      <c r="D3915" s="2" t="s">
        <v>182</v>
      </c>
      <c r="E3915">
        <v>17.100000000000001</v>
      </c>
      <c r="F3915">
        <v>145.31</v>
      </c>
      <c r="G3915">
        <v>-17.166699999999999</v>
      </c>
      <c r="H3915">
        <v>145.51667</v>
      </c>
      <c r="I3915">
        <v>663</v>
      </c>
      <c r="J3915" t="s">
        <v>40</v>
      </c>
      <c r="K3915" s="1">
        <v>32994</v>
      </c>
      <c r="L3915" t="s">
        <v>183</v>
      </c>
      <c r="N3915" t="s">
        <v>24</v>
      </c>
      <c r="O3915" t="s">
        <v>18</v>
      </c>
      <c r="P3915" t="s">
        <v>27</v>
      </c>
      <c r="Q3915">
        <v>7</v>
      </c>
      <c r="R3915">
        <v>9.34</v>
      </c>
      <c r="S3915">
        <f t="shared" si="202"/>
        <v>65325</v>
      </c>
      <c r="T3915">
        <f t="shared" si="203"/>
        <v>26125</v>
      </c>
      <c r="U3915">
        <f t="shared" si="204"/>
        <v>2.5004784688995216</v>
      </c>
      <c r="V3915">
        <v>378</v>
      </c>
      <c r="W3915">
        <v>327</v>
      </c>
    </row>
    <row r="3916" spans="1:23" x14ac:dyDescent="0.2">
      <c r="A3916">
        <v>71</v>
      </c>
      <c r="B3916" t="s">
        <v>101</v>
      </c>
      <c r="C3916" t="s">
        <v>102</v>
      </c>
      <c r="D3916" s="2" t="s">
        <v>182</v>
      </c>
      <c r="E3916">
        <v>17.100000000000001</v>
      </c>
      <c r="F3916">
        <v>145.31</v>
      </c>
      <c r="G3916">
        <v>-17.166699999999999</v>
      </c>
      <c r="H3916">
        <v>145.51667</v>
      </c>
      <c r="I3916">
        <v>663</v>
      </c>
      <c r="J3916" t="s">
        <v>40</v>
      </c>
      <c r="K3916" s="1">
        <v>32994</v>
      </c>
      <c r="L3916" t="s">
        <v>183</v>
      </c>
      <c r="N3916" t="s">
        <v>24</v>
      </c>
      <c r="O3916" t="s">
        <v>18</v>
      </c>
      <c r="P3916" t="s">
        <v>27</v>
      </c>
      <c r="Q3916">
        <v>8</v>
      </c>
      <c r="R3916">
        <v>10.65</v>
      </c>
      <c r="S3916">
        <f t="shared" si="202"/>
        <v>65325</v>
      </c>
      <c r="T3916">
        <f t="shared" si="203"/>
        <v>26125</v>
      </c>
      <c r="U3916">
        <f t="shared" si="204"/>
        <v>2.5004784688995216</v>
      </c>
      <c r="V3916">
        <v>378</v>
      </c>
      <c r="W3916">
        <v>327</v>
      </c>
    </row>
    <row r="3917" spans="1:23" x14ac:dyDescent="0.2">
      <c r="A3917">
        <v>71</v>
      </c>
      <c r="B3917" t="s">
        <v>101</v>
      </c>
      <c r="C3917" t="s">
        <v>102</v>
      </c>
      <c r="D3917" s="2" t="s">
        <v>182</v>
      </c>
      <c r="E3917">
        <v>17.100000000000001</v>
      </c>
      <c r="F3917">
        <v>145.31</v>
      </c>
      <c r="G3917">
        <v>-17.166699999999999</v>
      </c>
      <c r="H3917">
        <v>145.51667</v>
      </c>
      <c r="I3917">
        <v>663</v>
      </c>
      <c r="J3917" t="s">
        <v>40</v>
      </c>
      <c r="K3917" s="1">
        <v>32994</v>
      </c>
      <c r="L3917" t="s">
        <v>183</v>
      </c>
      <c r="N3917" t="s">
        <v>24</v>
      </c>
      <c r="O3917" t="s">
        <v>18</v>
      </c>
      <c r="P3917" t="s">
        <v>27</v>
      </c>
      <c r="Q3917">
        <v>9</v>
      </c>
      <c r="R3917">
        <v>13.5</v>
      </c>
      <c r="S3917">
        <f t="shared" si="202"/>
        <v>65325</v>
      </c>
      <c r="T3917">
        <f t="shared" si="203"/>
        <v>26125</v>
      </c>
      <c r="U3917">
        <f t="shared" si="204"/>
        <v>2.5004784688995216</v>
      </c>
      <c r="V3917">
        <v>378</v>
      </c>
      <c r="W3917">
        <v>327</v>
      </c>
    </row>
    <row r="3918" spans="1:23" x14ac:dyDescent="0.2">
      <c r="A3918">
        <v>71</v>
      </c>
      <c r="B3918" t="s">
        <v>101</v>
      </c>
      <c r="C3918" t="s">
        <v>102</v>
      </c>
      <c r="D3918" s="2" t="s">
        <v>182</v>
      </c>
      <c r="E3918">
        <v>17.100000000000001</v>
      </c>
      <c r="F3918">
        <v>145.31</v>
      </c>
      <c r="G3918">
        <v>-17.166699999999999</v>
      </c>
      <c r="H3918">
        <v>145.51667</v>
      </c>
      <c r="I3918">
        <v>663</v>
      </c>
      <c r="J3918" t="s">
        <v>40</v>
      </c>
      <c r="K3918" s="1">
        <v>32994</v>
      </c>
      <c r="L3918" t="s">
        <v>183</v>
      </c>
      <c r="N3918" t="s">
        <v>24</v>
      </c>
      <c r="O3918" t="s">
        <v>18</v>
      </c>
      <c r="P3918" t="s">
        <v>27</v>
      </c>
      <c r="Q3918">
        <v>10</v>
      </c>
      <c r="R3918">
        <v>10.44</v>
      </c>
      <c r="S3918">
        <f t="shared" si="202"/>
        <v>65325</v>
      </c>
      <c r="T3918">
        <f t="shared" si="203"/>
        <v>26125</v>
      </c>
      <c r="U3918">
        <f t="shared" si="204"/>
        <v>2.5004784688995216</v>
      </c>
      <c r="V3918">
        <v>378</v>
      </c>
      <c r="W3918">
        <v>327</v>
      </c>
    </row>
    <row r="3919" spans="1:23" hidden="1" x14ac:dyDescent="0.2">
      <c r="A3919">
        <v>72</v>
      </c>
      <c r="B3919" t="s">
        <v>101</v>
      </c>
      <c r="C3919" t="s">
        <v>102</v>
      </c>
      <c r="D3919" s="2" t="s">
        <v>163</v>
      </c>
      <c r="E3919">
        <v>17.43</v>
      </c>
      <c r="F3919">
        <v>145.31</v>
      </c>
      <c r="G3919" s="2">
        <v>-17.716670000000001</v>
      </c>
      <c r="H3919" s="2">
        <v>145.51667</v>
      </c>
      <c r="I3919">
        <v>850</v>
      </c>
      <c r="J3919" t="s">
        <v>40</v>
      </c>
      <c r="K3919" s="1">
        <v>32336</v>
      </c>
      <c r="L3919" t="s">
        <v>184</v>
      </c>
      <c r="M3919" t="s">
        <v>51</v>
      </c>
      <c r="N3919" t="s">
        <v>14</v>
      </c>
      <c r="O3919" t="s">
        <v>15</v>
      </c>
      <c r="P3919" t="s">
        <v>27</v>
      </c>
      <c r="Q3919">
        <v>1</v>
      </c>
      <c r="R3919">
        <v>17.309999999999999</v>
      </c>
      <c r="S3919">
        <f>195 * 295</f>
        <v>57525</v>
      </c>
      <c r="T3919">
        <f>285*95</f>
        <v>27075</v>
      </c>
      <c r="U3919">
        <f t="shared" si="204"/>
        <v>2.1246537396121883</v>
      </c>
      <c r="V3919">
        <v>344</v>
      </c>
      <c r="W3919">
        <v>290</v>
      </c>
    </row>
    <row r="3920" spans="1:23" hidden="1" x14ac:dyDescent="0.2">
      <c r="A3920">
        <v>72</v>
      </c>
      <c r="B3920" t="s">
        <v>101</v>
      </c>
      <c r="C3920" t="s">
        <v>102</v>
      </c>
      <c r="D3920" s="2" t="s">
        <v>163</v>
      </c>
      <c r="E3920">
        <v>17.43</v>
      </c>
      <c r="F3920">
        <v>145.31</v>
      </c>
      <c r="G3920" s="2">
        <v>-17.716670000000001</v>
      </c>
      <c r="H3920" s="2">
        <v>145.51667</v>
      </c>
      <c r="I3920">
        <v>850</v>
      </c>
      <c r="J3920" t="s">
        <v>40</v>
      </c>
      <c r="K3920" s="1">
        <v>32336</v>
      </c>
      <c r="L3920" t="s">
        <v>184</v>
      </c>
      <c r="M3920" t="s">
        <v>51</v>
      </c>
      <c r="N3920" t="s">
        <v>14</v>
      </c>
      <c r="O3920" t="s">
        <v>15</v>
      </c>
      <c r="P3920" t="s">
        <v>27</v>
      </c>
      <c r="Q3920">
        <v>2</v>
      </c>
      <c r="R3920">
        <v>19.03</v>
      </c>
      <c r="S3920">
        <f t="shared" ref="S3920:S3972" si="205">195 * 295</f>
        <v>57525</v>
      </c>
      <c r="T3920">
        <f t="shared" ref="T3920:T3972" si="206">285*95</f>
        <v>27075</v>
      </c>
      <c r="U3920">
        <f t="shared" ref="U3920:U3973" si="207">S3920/T3920</f>
        <v>2.1246537396121883</v>
      </c>
      <c r="V3920">
        <v>344</v>
      </c>
      <c r="W3920">
        <v>290</v>
      </c>
    </row>
    <row r="3921" spans="1:23" hidden="1" x14ac:dyDescent="0.2">
      <c r="A3921">
        <v>72</v>
      </c>
      <c r="B3921" t="s">
        <v>101</v>
      </c>
      <c r="C3921" t="s">
        <v>102</v>
      </c>
      <c r="D3921" s="2" t="s">
        <v>163</v>
      </c>
      <c r="E3921">
        <v>17.43</v>
      </c>
      <c r="F3921">
        <v>145.31</v>
      </c>
      <c r="G3921" s="2">
        <v>-17.716670000000001</v>
      </c>
      <c r="H3921" s="2">
        <v>145.51667</v>
      </c>
      <c r="I3921">
        <v>850</v>
      </c>
      <c r="J3921" t="s">
        <v>40</v>
      </c>
      <c r="K3921" s="1">
        <v>32336</v>
      </c>
      <c r="L3921" t="s">
        <v>184</v>
      </c>
      <c r="M3921" t="s">
        <v>51</v>
      </c>
      <c r="N3921" t="s">
        <v>14</v>
      </c>
      <c r="O3921" t="s">
        <v>15</v>
      </c>
      <c r="P3921" t="s">
        <v>27</v>
      </c>
      <c r="Q3921">
        <v>3</v>
      </c>
      <c r="R3921">
        <v>19.59</v>
      </c>
      <c r="S3921">
        <f t="shared" si="205"/>
        <v>57525</v>
      </c>
      <c r="T3921">
        <f t="shared" si="206"/>
        <v>27075</v>
      </c>
      <c r="U3921">
        <f t="shared" si="207"/>
        <v>2.1246537396121883</v>
      </c>
      <c r="V3921">
        <v>344</v>
      </c>
      <c r="W3921">
        <v>290</v>
      </c>
    </row>
    <row r="3922" spans="1:23" hidden="1" x14ac:dyDescent="0.2">
      <c r="A3922">
        <v>72</v>
      </c>
      <c r="B3922" t="s">
        <v>101</v>
      </c>
      <c r="C3922" t="s">
        <v>102</v>
      </c>
      <c r="D3922" s="2" t="s">
        <v>163</v>
      </c>
      <c r="E3922">
        <v>17.43</v>
      </c>
      <c r="F3922">
        <v>145.31</v>
      </c>
      <c r="G3922" s="2">
        <v>-17.716670000000001</v>
      </c>
      <c r="H3922" s="2">
        <v>145.51667</v>
      </c>
      <c r="I3922">
        <v>850</v>
      </c>
      <c r="J3922" t="s">
        <v>40</v>
      </c>
      <c r="K3922" s="1">
        <v>32336</v>
      </c>
      <c r="L3922" t="s">
        <v>184</v>
      </c>
      <c r="M3922" t="s">
        <v>51</v>
      </c>
      <c r="N3922" t="s">
        <v>14</v>
      </c>
      <c r="O3922" t="s">
        <v>15</v>
      </c>
      <c r="P3922" t="s">
        <v>27</v>
      </c>
      <c r="Q3922">
        <v>4</v>
      </c>
      <c r="R3922">
        <v>16.8</v>
      </c>
      <c r="S3922">
        <f t="shared" si="205"/>
        <v>57525</v>
      </c>
      <c r="T3922">
        <f t="shared" si="206"/>
        <v>27075</v>
      </c>
      <c r="U3922">
        <f t="shared" si="207"/>
        <v>2.1246537396121883</v>
      </c>
      <c r="V3922">
        <v>344</v>
      </c>
      <c r="W3922">
        <v>290</v>
      </c>
    </row>
    <row r="3923" spans="1:23" hidden="1" x14ac:dyDescent="0.2">
      <c r="A3923">
        <v>72</v>
      </c>
      <c r="B3923" t="s">
        <v>101</v>
      </c>
      <c r="C3923" t="s">
        <v>102</v>
      </c>
      <c r="D3923" s="2" t="s">
        <v>163</v>
      </c>
      <c r="E3923">
        <v>17.43</v>
      </c>
      <c r="F3923">
        <v>145.31</v>
      </c>
      <c r="G3923" s="2">
        <v>-17.716670000000001</v>
      </c>
      <c r="H3923" s="2">
        <v>145.51667</v>
      </c>
      <c r="I3923">
        <v>850</v>
      </c>
      <c r="J3923" t="s">
        <v>40</v>
      </c>
      <c r="K3923" s="1">
        <v>32336</v>
      </c>
      <c r="L3923" t="s">
        <v>184</v>
      </c>
      <c r="M3923" t="s">
        <v>51</v>
      </c>
      <c r="N3923" t="s">
        <v>14</v>
      </c>
      <c r="O3923" t="s">
        <v>15</v>
      </c>
      <c r="P3923" t="s">
        <v>27</v>
      </c>
      <c r="Q3923">
        <v>5</v>
      </c>
      <c r="R3923">
        <v>17</v>
      </c>
      <c r="S3923">
        <f t="shared" si="205"/>
        <v>57525</v>
      </c>
      <c r="T3923">
        <f t="shared" si="206"/>
        <v>27075</v>
      </c>
      <c r="U3923">
        <f t="shared" si="207"/>
        <v>2.1246537396121883</v>
      </c>
      <c r="V3923">
        <v>344</v>
      </c>
      <c r="W3923">
        <v>290</v>
      </c>
    </row>
    <row r="3924" spans="1:23" hidden="1" x14ac:dyDescent="0.2">
      <c r="A3924">
        <v>72</v>
      </c>
      <c r="B3924" t="s">
        <v>101</v>
      </c>
      <c r="C3924" t="s">
        <v>102</v>
      </c>
      <c r="D3924" s="2" t="s">
        <v>163</v>
      </c>
      <c r="E3924">
        <v>17.43</v>
      </c>
      <c r="F3924">
        <v>145.31</v>
      </c>
      <c r="G3924" s="2">
        <v>-17.716670000000001</v>
      </c>
      <c r="H3924" s="2">
        <v>145.51667</v>
      </c>
      <c r="I3924">
        <v>850</v>
      </c>
      <c r="J3924" t="s">
        <v>40</v>
      </c>
      <c r="K3924" s="1">
        <v>32336</v>
      </c>
      <c r="L3924" t="s">
        <v>184</v>
      </c>
      <c r="M3924" t="s">
        <v>51</v>
      </c>
      <c r="N3924" t="s">
        <v>14</v>
      </c>
      <c r="O3924" t="s">
        <v>15</v>
      </c>
      <c r="P3924" t="s">
        <v>27</v>
      </c>
      <c r="Q3924">
        <v>6</v>
      </c>
      <c r="R3924">
        <v>19.75</v>
      </c>
      <c r="S3924">
        <f t="shared" si="205"/>
        <v>57525</v>
      </c>
      <c r="T3924">
        <f t="shared" si="206"/>
        <v>27075</v>
      </c>
      <c r="U3924">
        <f t="shared" si="207"/>
        <v>2.1246537396121883</v>
      </c>
      <c r="V3924">
        <v>344</v>
      </c>
      <c r="W3924">
        <v>290</v>
      </c>
    </row>
    <row r="3925" spans="1:23" hidden="1" x14ac:dyDescent="0.2">
      <c r="A3925">
        <v>72</v>
      </c>
      <c r="B3925" t="s">
        <v>101</v>
      </c>
      <c r="C3925" t="s">
        <v>102</v>
      </c>
      <c r="D3925" s="2" t="s">
        <v>163</v>
      </c>
      <c r="E3925">
        <v>17.43</v>
      </c>
      <c r="F3925">
        <v>145.31</v>
      </c>
      <c r="G3925" s="2">
        <v>-17.716670000000001</v>
      </c>
      <c r="H3925" s="2">
        <v>145.51667</v>
      </c>
      <c r="I3925">
        <v>850</v>
      </c>
      <c r="J3925" t="s">
        <v>40</v>
      </c>
      <c r="K3925" s="1">
        <v>32336</v>
      </c>
      <c r="L3925" t="s">
        <v>184</v>
      </c>
      <c r="M3925" t="s">
        <v>51</v>
      </c>
      <c r="N3925" t="s">
        <v>14</v>
      </c>
      <c r="O3925" t="s">
        <v>16</v>
      </c>
      <c r="P3925" t="s">
        <v>27</v>
      </c>
      <c r="Q3925">
        <v>1</v>
      </c>
      <c r="R3925">
        <v>12.21</v>
      </c>
      <c r="S3925">
        <f t="shared" si="205"/>
        <v>57525</v>
      </c>
      <c r="T3925">
        <f t="shared" si="206"/>
        <v>27075</v>
      </c>
      <c r="U3925">
        <f t="shared" si="207"/>
        <v>2.1246537396121883</v>
      </c>
      <c r="V3925">
        <v>344</v>
      </c>
      <c r="W3925">
        <v>290</v>
      </c>
    </row>
    <row r="3926" spans="1:23" hidden="1" x14ac:dyDescent="0.2">
      <c r="A3926">
        <v>72</v>
      </c>
      <c r="B3926" t="s">
        <v>101</v>
      </c>
      <c r="C3926" t="s">
        <v>102</v>
      </c>
      <c r="D3926" s="2" t="s">
        <v>163</v>
      </c>
      <c r="E3926">
        <v>17.43</v>
      </c>
      <c r="F3926">
        <v>145.31</v>
      </c>
      <c r="G3926" s="2">
        <v>-17.716670000000001</v>
      </c>
      <c r="H3926" s="2">
        <v>145.51667</v>
      </c>
      <c r="I3926">
        <v>850</v>
      </c>
      <c r="J3926" t="s">
        <v>40</v>
      </c>
      <c r="K3926" s="1">
        <v>32336</v>
      </c>
      <c r="L3926" t="s">
        <v>184</v>
      </c>
      <c r="M3926" t="s">
        <v>51</v>
      </c>
      <c r="N3926" t="s">
        <v>14</v>
      </c>
      <c r="O3926" t="s">
        <v>16</v>
      </c>
      <c r="P3926" t="s">
        <v>27</v>
      </c>
      <c r="Q3926">
        <v>2</v>
      </c>
      <c r="R3926">
        <v>14.84</v>
      </c>
      <c r="S3926">
        <f t="shared" si="205"/>
        <v>57525</v>
      </c>
      <c r="T3926">
        <f t="shared" si="206"/>
        <v>27075</v>
      </c>
      <c r="U3926">
        <f t="shared" si="207"/>
        <v>2.1246537396121883</v>
      </c>
      <c r="V3926">
        <v>344</v>
      </c>
      <c r="W3926">
        <v>290</v>
      </c>
    </row>
    <row r="3927" spans="1:23" hidden="1" x14ac:dyDescent="0.2">
      <c r="A3927">
        <v>72</v>
      </c>
      <c r="B3927" t="s">
        <v>101</v>
      </c>
      <c r="C3927" t="s">
        <v>102</v>
      </c>
      <c r="D3927" s="2" t="s">
        <v>163</v>
      </c>
      <c r="E3927">
        <v>17.43</v>
      </c>
      <c r="F3927">
        <v>145.31</v>
      </c>
      <c r="G3927" s="2">
        <v>-17.716670000000001</v>
      </c>
      <c r="H3927" s="2">
        <v>145.51667</v>
      </c>
      <c r="I3927">
        <v>850</v>
      </c>
      <c r="J3927" t="s">
        <v>40</v>
      </c>
      <c r="K3927" s="1">
        <v>32336</v>
      </c>
      <c r="L3927" t="s">
        <v>184</v>
      </c>
      <c r="M3927" t="s">
        <v>51</v>
      </c>
      <c r="N3927" t="s">
        <v>14</v>
      </c>
      <c r="O3927" t="s">
        <v>16</v>
      </c>
      <c r="P3927" t="s">
        <v>27</v>
      </c>
      <c r="Q3927">
        <v>3</v>
      </c>
      <c r="R3927">
        <v>15.66</v>
      </c>
      <c r="S3927">
        <f t="shared" si="205"/>
        <v>57525</v>
      </c>
      <c r="T3927">
        <f t="shared" si="206"/>
        <v>27075</v>
      </c>
      <c r="U3927">
        <f t="shared" si="207"/>
        <v>2.1246537396121883</v>
      </c>
      <c r="V3927">
        <v>344</v>
      </c>
      <c r="W3927">
        <v>290</v>
      </c>
    </row>
    <row r="3928" spans="1:23" hidden="1" x14ac:dyDescent="0.2">
      <c r="A3928">
        <v>72</v>
      </c>
      <c r="B3928" t="s">
        <v>101</v>
      </c>
      <c r="C3928" t="s">
        <v>102</v>
      </c>
      <c r="D3928" s="2" t="s">
        <v>163</v>
      </c>
      <c r="E3928">
        <v>17.43</v>
      </c>
      <c r="F3928">
        <v>145.31</v>
      </c>
      <c r="G3928" s="2">
        <v>-17.716670000000001</v>
      </c>
      <c r="H3928" s="2">
        <v>145.51667</v>
      </c>
      <c r="I3928">
        <v>850</v>
      </c>
      <c r="J3928" t="s">
        <v>40</v>
      </c>
      <c r="K3928" s="1">
        <v>32336</v>
      </c>
      <c r="L3928" t="s">
        <v>184</v>
      </c>
      <c r="M3928" t="s">
        <v>51</v>
      </c>
      <c r="N3928" t="s">
        <v>14</v>
      </c>
      <c r="O3928" t="s">
        <v>16</v>
      </c>
      <c r="P3928" t="s">
        <v>27</v>
      </c>
      <c r="Q3928">
        <v>4</v>
      </c>
      <c r="R3928">
        <v>11.49</v>
      </c>
      <c r="S3928">
        <f t="shared" si="205"/>
        <v>57525</v>
      </c>
      <c r="T3928">
        <f t="shared" si="206"/>
        <v>27075</v>
      </c>
      <c r="U3928">
        <f t="shared" si="207"/>
        <v>2.1246537396121883</v>
      </c>
      <c r="V3928">
        <v>344</v>
      </c>
      <c r="W3928">
        <v>290</v>
      </c>
    </row>
    <row r="3929" spans="1:23" hidden="1" x14ac:dyDescent="0.2">
      <c r="A3929">
        <v>72</v>
      </c>
      <c r="B3929" t="s">
        <v>101</v>
      </c>
      <c r="C3929" t="s">
        <v>102</v>
      </c>
      <c r="D3929" s="2" t="s">
        <v>163</v>
      </c>
      <c r="E3929">
        <v>17.43</v>
      </c>
      <c r="F3929">
        <v>145.31</v>
      </c>
      <c r="G3929" s="2">
        <v>-17.716670000000001</v>
      </c>
      <c r="H3929" s="2">
        <v>145.51667</v>
      </c>
      <c r="I3929">
        <v>850</v>
      </c>
      <c r="J3929" t="s">
        <v>40</v>
      </c>
      <c r="K3929" s="1">
        <v>32336</v>
      </c>
      <c r="L3929" t="s">
        <v>184</v>
      </c>
      <c r="M3929" t="s">
        <v>51</v>
      </c>
      <c r="N3929" t="s">
        <v>14</v>
      </c>
      <c r="O3929" t="s">
        <v>16</v>
      </c>
      <c r="P3929" t="s">
        <v>27</v>
      </c>
      <c r="Q3929">
        <v>5</v>
      </c>
      <c r="R3929">
        <v>15.27</v>
      </c>
      <c r="S3929">
        <f t="shared" si="205"/>
        <v>57525</v>
      </c>
      <c r="T3929">
        <f t="shared" si="206"/>
        <v>27075</v>
      </c>
      <c r="U3929">
        <f t="shared" si="207"/>
        <v>2.1246537396121883</v>
      </c>
      <c r="V3929">
        <v>344</v>
      </c>
      <c r="W3929">
        <v>290</v>
      </c>
    </row>
    <row r="3930" spans="1:23" hidden="1" x14ac:dyDescent="0.2">
      <c r="A3930">
        <v>72</v>
      </c>
      <c r="B3930" t="s">
        <v>101</v>
      </c>
      <c r="C3930" t="s">
        <v>102</v>
      </c>
      <c r="D3930" s="2" t="s">
        <v>163</v>
      </c>
      <c r="E3930">
        <v>17.43</v>
      </c>
      <c r="F3930">
        <v>145.31</v>
      </c>
      <c r="G3930" s="2">
        <v>-17.716670000000001</v>
      </c>
      <c r="H3930" s="2">
        <v>145.51667</v>
      </c>
      <c r="I3930">
        <v>850</v>
      </c>
      <c r="J3930" t="s">
        <v>40</v>
      </c>
      <c r="K3930" s="1">
        <v>32336</v>
      </c>
      <c r="L3930" t="s">
        <v>184</v>
      </c>
      <c r="M3930" t="s">
        <v>51</v>
      </c>
      <c r="N3930" t="s">
        <v>14</v>
      </c>
      <c r="O3930" t="s">
        <v>16</v>
      </c>
      <c r="P3930" t="s">
        <v>27</v>
      </c>
      <c r="Q3930">
        <v>6</v>
      </c>
      <c r="R3930">
        <v>13.32</v>
      </c>
      <c r="S3930">
        <f t="shared" si="205"/>
        <v>57525</v>
      </c>
      <c r="T3930">
        <f t="shared" si="206"/>
        <v>27075</v>
      </c>
      <c r="U3930">
        <f t="shared" si="207"/>
        <v>2.1246537396121883</v>
      </c>
      <c r="V3930">
        <v>344</v>
      </c>
      <c r="W3930">
        <v>290</v>
      </c>
    </row>
    <row r="3931" spans="1:23" hidden="1" x14ac:dyDescent="0.2">
      <c r="A3931">
        <v>72</v>
      </c>
      <c r="B3931" t="s">
        <v>101</v>
      </c>
      <c r="C3931" t="s">
        <v>102</v>
      </c>
      <c r="D3931" s="2" t="s">
        <v>163</v>
      </c>
      <c r="E3931">
        <v>17.43</v>
      </c>
      <c r="F3931">
        <v>145.31</v>
      </c>
      <c r="G3931" s="2">
        <v>-17.716670000000001</v>
      </c>
      <c r="H3931" s="2">
        <v>145.51667</v>
      </c>
      <c r="I3931">
        <v>850</v>
      </c>
      <c r="J3931" t="s">
        <v>40</v>
      </c>
      <c r="K3931" s="1">
        <v>32336</v>
      </c>
      <c r="L3931" t="s">
        <v>184</v>
      </c>
      <c r="M3931" t="s">
        <v>51</v>
      </c>
      <c r="N3931" t="s">
        <v>14</v>
      </c>
      <c r="O3931" t="s">
        <v>18</v>
      </c>
      <c r="P3931" t="s">
        <v>27</v>
      </c>
      <c r="Q3931">
        <v>1</v>
      </c>
      <c r="R3931">
        <v>3.04</v>
      </c>
      <c r="S3931">
        <f t="shared" si="205"/>
        <v>57525</v>
      </c>
      <c r="T3931">
        <f t="shared" si="206"/>
        <v>27075</v>
      </c>
      <c r="U3931">
        <f t="shared" si="207"/>
        <v>2.1246537396121883</v>
      </c>
      <c r="V3931">
        <v>344</v>
      </c>
      <c r="W3931">
        <v>290</v>
      </c>
    </row>
    <row r="3932" spans="1:23" hidden="1" x14ac:dyDescent="0.2">
      <c r="A3932">
        <v>72</v>
      </c>
      <c r="B3932" t="s">
        <v>101</v>
      </c>
      <c r="C3932" t="s">
        <v>102</v>
      </c>
      <c r="D3932" s="2" t="s">
        <v>163</v>
      </c>
      <c r="E3932">
        <v>17.43</v>
      </c>
      <c r="F3932">
        <v>145.31</v>
      </c>
      <c r="G3932" s="2">
        <v>-17.716670000000001</v>
      </c>
      <c r="H3932" s="2">
        <v>145.51667</v>
      </c>
      <c r="I3932">
        <v>850</v>
      </c>
      <c r="J3932" t="s">
        <v>40</v>
      </c>
      <c r="K3932" s="1">
        <v>32336</v>
      </c>
      <c r="L3932" t="s">
        <v>184</v>
      </c>
      <c r="M3932" t="s">
        <v>51</v>
      </c>
      <c r="N3932" t="s">
        <v>14</v>
      </c>
      <c r="O3932" t="s">
        <v>18</v>
      </c>
      <c r="P3932" t="s">
        <v>27</v>
      </c>
      <c r="Q3932">
        <v>2</v>
      </c>
      <c r="R3932">
        <v>2.69</v>
      </c>
      <c r="S3932">
        <f t="shared" si="205"/>
        <v>57525</v>
      </c>
      <c r="T3932">
        <f t="shared" si="206"/>
        <v>27075</v>
      </c>
      <c r="U3932">
        <f t="shared" si="207"/>
        <v>2.1246537396121883</v>
      </c>
      <c r="V3932">
        <v>344</v>
      </c>
      <c r="W3932">
        <v>290</v>
      </c>
    </row>
    <row r="3933" spans="1:23" hidden="1" x14ac:dyDescent="0.2">
      <c r="A3933">
        <v>72</v>
      </c>
      <c r="B3933" t="s">
        <v>101</v>
      </c>
      <c r="C3933" t="s">
        <v>102</v>
      </c>
      <c r="D3933" s="2" t="s">
        <v>163</v>
      </c>
      <c r="E3933">
        <v>17.43</v>
      </c>
      <c r="F3933">
        <v>145.31</v>
      </c>
      <c r="G3933" s="2">
        <v>-17.716670000000001</v>
      </c>
      <c r="H3933" s="2">
        <v>145.51667</v>
      </c>
      <c r="I3933">
        <v>850</v>
      </c>
      <c r="J3933" t="s">
        <v>40</v>
      </c>
      <c r="K3933" s="1">
        <v>32336</v>
      </c>
      <c r="L3933" t="s">
        <v>184</v>
      </c>
      <c r="M3933" t="s">
        <v>51</v>
      </c>
      <c r="N3933" t="s">
        <v>14</v>
      </c>
      <c r="O3933" t="s">
        <v>18</v>
      </c>
      <c r="P3933" t="s">
        <v>27</v>
      </c>
      <c r="Q3933">
        <v>3</v>
      </c>
      <c r="R3933">
        <v>2.4700000000000002</v>
      </c>
      <c r="S3933">
        <f t="shared" si="205"/>
        <v>57525</v>
      </c>
      <c r="T3933">
        <f t="shared" si="206"/>
        <v>27075</v>
      </c>
      <c r="U3933">
        <f t="shared" si="207"/>
        <v>2.1246537396121883</v>
      </c>
      <c r="V3933">
        <v>344</v>
      </c>
      <c r="W3933">
        <v>290</v>
      </c>
    </row>
    <row r="3934" spans="1:23" hidden="1" x14ac:dyDescent="0.2">
      <c r="A3934">
        <v>72</v>
      </c>
      <c r="B3934" t="s">
        <v>101</v>
      </c>
      <c r="C3934" t="s">
        <v>102</v>
      </c>
      <c r="D3934" s="2" t="s">
        <v>163</v>
      </c>
      <c r="E3934">
        <v>17.43</v>
      </c>
      <c r="F3934">
        <v>145.31</v>
      </c>
      <c r="G3934" s="2">
        <v>-17.716670000000001</v>
      </c>
      <c r="H3934" s="2">
        <v>145.51667</v>
      </c>
      <c r="I3934">
        <v>850</v>
      </c>
      <c r="J3934" t="s">
        <v>40</v>
      </c>
      <c r="K3934" s="1">
        <v>32336</v>
      </c>
      <c r="L3934" t="s">
        <v>184</v>
      </c>
      <c r="M3934" t="s">
        <v>51</v>
      </c>
      <c r="N3934" t="s">
        <v>14</v>
      </c>
      <c r="O3934" t="s">
        <v>18</v>
      </c>
      <c r="P3934" t="s">
        <v>27</v>
      </c>
      <c r="Q3934">
        <v>4</v>
      </c>
      <c r="R3934">
        <v>2.3199999999999998</v>
      </c>
      <c r="S3934">
        <f t="shared" si="205"/>
        <v>57525</v>
      </c>
      <c r="T3934">
        <f t="shared" si="206"/>
        <v>27075</v>
      </c>
      <c r="U3934">
        <f t="shared" si="207"/>
        <v>2.1246537396121883</v>
      </c>
      <c r="V3934">
        <v>344</v>
      </c>
      <c r="W3934">
        <v>290</v>
      </c>
    </row>
    <row r="3935" spans="1:23" hidden="1" x14ac:dyDescent="0.2">
      <c r="A3935">
        <v>72</v>
      </c>
      <c r="B3935" t="s">
        <v>101</v>
      </c>
      <c r="C3935" t="s">
        <v>102</v>
      </c>
      <c r="D3935" s="2" t="s">
        <v>163</v>
      </c>
      <c r="E3935">
        <v>17.43</v>
      </c>
      <c r="F3935">
        <v>145.31</v>
      </c>
      <c r="G3935" s="2">
        <v>-17.716670000000001</v>
      </c>
      <c r="H3935" s="2">
        <v>145.51667</v>
      </c>
      <c r="I3935">
        <v>850</v>
      </c>
      <c r="J3935" t="s">
        <v>40</v>
      </c>
      <c r="K3935" s="1">
        <v>32336</v>
      </c>
      <c r="L3935" t="s">
        <v>184</v>
      </c>
      <c r="M3935" t="s">
        <v>51</v>
      </c>
      <c r="N3935" t="s">
        <v>14</v>
      </c>
      <c r="O3935" t="s">
        <v>18</v>
      </c>
      <c r="P3935" t="s">
        <v>27</v>
      </c>
      <c r="Q3935">
        <v>5</v>
      </c>
      <c r="R3935">
        <v>3.01</v>
      </c>
      <c r="S3935">
        <f t="shared" si="205"/>
        <v>57525</v>
      </c>
      <c r="T3935">
        <f t="shared" si="206"/>
        <v>27075</v>
      </c>
      <c r="U3935">
        <f t="shared" si="207"/>
        <v>2.1246537396121883</v>
      </c>
      <c r="V3935">
        <v>344</v>
      </c>
      <c r="W3935">
        <v>290</v>
      </c>
    </row>
    <row r="3936" spans="1:23" hidden="1" x14ac:dyDescent="0.2">
      <c r="A3936">
        <v>72</v>
      </c>
      <c r="B3936" t="s">
        <v>101</v>
      </c>
      <c r="C3936" t="s">
        <v>102</v>
      </c>
      <c r="D3936" s="2" t="s">
        <v>163</v>
      </c>
      <c r="E3936">
        <v>17.43</v>
      </c>
      <c r="F3936">
        <v>145.31</v>
      </c>
      <c r="G3936" s="2">
        <v>-17.716670000000001</v>
      </c>
      <c r="H3936" s="2">
        <v>145.51667</v>
      </c>
      <c r="I3936">
        <v>850</v>
      </c>
      <c r="J3936" t="s">
        <v>40</v>
      </c>
      <c r="K3936" s="1">
        <v>32336</v>
      </c>
      <c r="L3936" t="s">
        <v>184</v>
      </c>
      <c r="M3936" t="s">
        <v>51</v>
      </c>
      <c r="N3936" t="s">
        <v>14</v>
      </c>
      <c r="O3936" t="s">
        <v>18</v>
      </c>
      <c r="P3936" t="s">
        <v>27</v>
      </c>
      <c r="Q3936">
        <v>6</v>
      </c>
      <c r="R3936">
        <v>2.73</v>
      </c>
      <c r="S3936">
        <f t="shared" si="205"/>
        <v>57525</v>
      </c>
      <c r="T3936">
        <f t="shared" si="206"/>
        <v>27075</v>
      </c>
      <c r="U3936">
        <f t="shared" si="207"/>
        <v>2.1246537396121883</v>
      </c>
      <c r="V3936">
        <v>344</v>
      </c>
      <c r="W3936">
        <v>290</v>
      </c>
    </row>
    <row r="3937" spans="1:23" hidden="1" x14ac:dyDescent="0.2">
      <c r="A3937">
        <v>72</v>
      </c>
      <c r="B3937" t="s">
        <v>101</v>
      </c>
      <c r="C3937" t="s">
        <v>102</v>
      </c>
      <c r="D3937" s="2" t="s">
        <v>163</v>
      </c>
      <c r="E3937">
        <v>17.43</v>
      </c>
      <c r="F3937">
        <v>145.31</v>
      </c>
      <c r="G3937" s="2">
        <v>-17.716670000000001</v>
      </c>
      <c r="H3937" s="2">
        <v>145.51667</v>
      </c>
      <c r="I3937">
        <v>850</v>
      </c>
      <c r="J3937" t="s">
        <v>40</v>
      </c>
      <c r="K3937" s="1">
        <v>32336</v>
      </c>
      <c r="L3937" t="s">
        <v>184</v>
      </c>
      <c r="M3937" t="s">
        <v>51</v>
      </c>
      <c r="N3937" t="s">
        <v>14</v>
      </c>
      <c r="O3937" t="s">
        <v>19</v>
      </c>
      <c r="P3937" t="s">
        <v>27</v>
      </c>
      <c r="Q3937">
        <v>1</v>
      </c>
      <c r="R3937">
        <v>9.93</v>
      </c>
      <c r="S3937">
        <f t="shared" si="205"/>
        <v>57525</v>
      </c>
      <c r="T3937">
        <f t="shared" si="206"/>
        <v>27075</v>
      </c>
      <c r="U3937">
        <f t="shared" si="207"/>
        <v>2.1246537396121883</v>
      </c>
      <c r="V3937">
        <v>344</v>
      </c>
      <c r="W3937">
        <v>290</v>
      </c>
    </row>
    <row r="3938" spans="1:23" hidden="1" x14ac:dyDescent="0.2">
      <c r="A3938">
        <v>72</v>
      </c>
      <c r="B3938" t="s">
        <v>101</v>
      </c>
      <c r="C3938" t="s">
        <v>102</v>
      </c>
      <c r="D3938" s="2" t="s">
        <v>163</v>
      </c>
      <c r="E3938">
        <v>17.43</v>
      </c>
      <c r="F3938">
        <v>145.31</v>
      </c>
      <c r="G3938" s="2">
        <v>-17.716670000000001</v>
      </c>
      <c r="H3938" s="2">
        <v>145.51667</v>
      </c>
      <c r="I3938">
        <v>850</v>
      </c>
      <c r="J3938" t="s">
        <v>40</v>
      </c>
      <c r="K3938" s="1">
        <v>32336</v>
      </c>
      <c r="L3938" t="s">
        <v>184</v>
      </c>
      <c r="M3938" t="s">
        <v>51</v>
      </c>
      <c r="N3938" t="s">
        <v>14</v>
      </c>
      <c r="O3938" t="s">
        <v>19</v>
      </c>
      <c r="P3938" t="s">
        <v>27</v>
      </c>
      <c r="Q3938">
        <v>2</v>
      </c>
      <c r="R3938">
        <v>6.72</v>
      </c>
      <c r="S3938">
        <f t="shared" si="205"/>
        <v>57525</v>
      </c>
      <c r="T3938">
        <f t="shared" si="206"/>
        <v>27075</v>
      </c>
      <c r="U3938">
        <f t="shared" si="207"/>
        <v>2.1246537396121883</v>
      </c>
      <c r="V3938">
        <v>344</v>
      </c>
      <c r="W3938">
        <v>290</v>
      </c>
    </row>
    <row r="3939" spans="1:23" hidden="1" x14ac:dyDescent="0.2">
      <c r="A3939">
        <v>72</v>
      </c>
      <c r="B3939" t="s">
        <v>101</v>
      </c>
      <c r="C3939" t="s">
        <v>102</v>
      </c>
      <c r="D3939" s="2" t="s">
        <v>163</v>
      </c>
      <c r="E3939">
        <v>17.43</v>
      </c>
      <c r="F3939">
        <v>145.31</v>
      </c>
      <c r="G3939" s="2">
        <v>-17.716670000000001</v>
      </c>
      <c r="H3939" s="2">
        <v>145.51667</v>
      </c>
      <c r="I3939">
        <v>850</v>
      </c>
      <c r="J3939" t="s">
        <v>40</v>
      </c>
      <c r="K3939" s="1">
        <v>32336</v>
      </c>
      <c r="L3939" t="s">
        <v>184</v>
      </c>
      <c r="M3939" t="s">
        <v>51</v>
      </c>
      <c r="N3939" t="s">
        <v>14</v>
      </c>
      <c r="O3939" t="s">
        <v>19</v>
      </c>
      <c r="P3939" t="s">
        <v>27</v>
      </c>
      <c r="Q3939">
        <v>3</v>
      </c>
      <c r="R3939">
        <v>10.43</v>
      </c>
      <c r="S3939">
        <f t="shared" si="205"/>
        <v>57525</v>
      </c>
      <c r="T3939">
        <f t="shared" si="206"/>
        <v>27075</v>
      </c>
      <c r="U3939">
        <f t="shared" si="207"/>
        <v>2.1246537396121883</v>
      </c>
      <c r="V3939">
        <v>344</v>
      </c>
      <c r="W3939">
        <v>290</v>
      </c>
    </row>
    <row r="3940" spans="1:23" hidden="1" x14ac:dyDescent="0.2">
      <c r="A3940">
        <v>72</v>
      </c>
      <c r="B3940" t="s">
        <v>101</v>
      </c>
      <c r="C3940" t="s">
        <v>102</v>
      </c>
      <c r="D3940" s="2" t="s">
        <v>163</v>
      </c>
      <c r="E3940">
        <v>17.43</v>
      </c>
      <c r="F3940">
        <v>145.31</v>
      </c>
      <c r="G3940" s="2">
        <v>-17.716670000000001</v>
      </c>
      <c r="H3940" s="2">
        <v>145.51667</v>
      </c>
      <c r="I3940">
        <v>850</v>
      </c>
      <c r="J3940" t="s">
        <v>40</v>
      </c>
      <c r="K3940" s="1">
        <v>32336</v>
      </c>
      <c r="L3940" t="s">
        <v>184</v>
      </c>
      <c r="M3940" t="s">
        <v>51</v>
      </c>
      <c r="N3940" t="s">
        <v>14</v>
      </c>
      <c r="O3940" t="s">
        <v>19</v>
      </c>
      <c r="P3940" t="s">
        <v>27</v>
      </c>
      <c r="Q3940">
        <v>4</v>
      </c>
      <c r="R3940">
        <v>6.41</v>
      </c>
      <c r="S3940">
        <f t="shared" si="205"/>
        <v>57525</v>
      </c>
      <c r="T3940">
        <f t="shared" si="206"/>
        <v>27075</v>
      </c>
      <c r="U3940">
        <f t="shared" si="207"/>
        <v>2.1246537396121883</v>
      </c>
      <c r="V3940">
        <v>344</v>
      </c>
      <c r="W3940">
        <v>290</v>
      </c>
    </row>
    <row r="3941" spans="1:23" hidden="1" x14ac:dyDescent="0.2">
      <c r="A3941">
        <v>72</v>
      </c>
      <c r="B3941" t="s">
        <v>101</v>
      </c>
      <c r="C3941" t="s">
        <v>102</v>
      </c>
      <c r="D3941" s="2" t="s">
        <v>163</v>
      </c>
      <c r="E3941">
        <v>17.43</v>
      </c>
      <c r="F3941">
        <v>145.31</v>
      </c>
      <c r="G3941" s="2">
        <v>-17.716670000000001</v>
      </c>
      <c r="H3941" s="2">
        <v>145.51667</v>
      </c>
      <c r="I3941">
        <v>850</v>
      </c>
      <c r="J3941" t="s">
        <v>40</v>
      </c>
      <c r="K3941" s="1">
        <v>32336</v>
      </c>
      <c r="L3941" t="s">
        <v>184</v>
      </c>
      <c r="M3941" t="s">
        <v>51</v>
      </c>
      <c r="N3941" t="s">
        <v>14</v>
      </c>
      <c r="O3941" t="s">
        <v>19</v>
      </c>
      <c r="P3941" t="s">
        <v>27</v>
      </c>
      <c r="Q3941">
        <v>5</v>
      </c>
      <c r="R3941">
        <v>9.82</v>
      </c>
      <c r="S3941">
        <f t="shared" si="205"/>
        <v>57525</v>
      </c>
      <c r="T3941">
        <f t="shared" si="206"/>
        <v>27075</v>
      </c>
      <c r="U3941">
        <f t="shared" si="207"/>
        <v>2.1246537396121883</v>
      </c>
      <c r="V3941">
        <v>344</v>
      </c>
      <c r="W3941">
        <v>290</v>
      </c>
    </row>
    <row r="3942" spans="1:23" hidden="1" x14ac:dyDescent="0.2">
      <c r="A3942">
        <v>72</v>
      </c>
      <c r="B3942" t="s">
        <v>101</v>
      </c>
      <c r="C3942" t="s">
        <v>102</v>
      </c>
      <c r="D3942" s="2" t="s">
        <v>163</v>
      </c>
      <c r="E3942">
        <v>17.43</v>
      </c>
      <c r="F3942">
        <v>145.31</v>
      </c>
      <c r="G3942" s="2">
        <v>-17.716670000000001</v>
      </c>
      <c r="H3942" s="2">
        <v>145.51667</v>
      </c>
      <c r="I3942">
        <v>850</v>
      </c>
      <c r="J3942" t="s">
        <v>40</v>
      </c>
      <c r="K3942" s="1">
        <v>32336</v>
      </c>
      <c r="L3942" t="s">
        <v>184</v>
      </c>
      <c r="M3942" t="s">
        <v>51</v>
      </c>
      <c r="N3942" t="s">
        <v>14</v>
      </c>
      <c r="O3942" t="s">
        <v>19</v>
      </c>
      <c r="P3942" t="s">
        <v>27</v>
      </c>
      <c r="Q3942">
        <v>6</v>
      </c>
      <c r="R3942">
        <v>6.13</v>
      </c>
      <c r="S3942">
        <f t="shared" si="205"/>
        <v>57525</v>
      </c>
      <c r="T3942">
        <f t="shared" si="206"/>
        <v>27075</v>
      </c>
      <c r="U3942">
        <f t="shared" si="207"/>
        <v>2.1246537396121883</v>
      </c>
      <c r="V3942">
        <v>344</v>
      </c>
      <c r="W3942">
        <v>290</v>
      </c>
    </row>
    <row r="3943" spans="1:23" hidden="1" x14ac:dyDescent="0.2">
      <c r="A3943">
        <v>72</v>
      </c>
      <c r="B3943" t="s">
        <v>101</v>
      </c>
      <c r="C3943" t="s">
        <v>102</v>
      </c>
      <c r="D3943" s="2" t="s">
        <v>163</v>
      </c>
      <c r="E3943">
        <v>17.43</v>
      </c>
      <c r="F3943">
        <v>145.31</v>
      </c>
      <c r="G3943" s="2">
        <v>-17.716670000000001</v>
      </c>
      <c r="H3943" s="2">
        <v>145.51667</v>
      </c>
      <c r="I3943">
        <v>850</v>
      </c>
      <c r="J3943" t="s">
        <v>40</v>
      </c>
      <c r="K3943" s="1">
        <v>32336</v>
      </c>
      <c r="L3943" t="s">
        <v>184</v>
      </c>
      <c r="M3943" t="s">
        <v>51</v>
      </c>
      <c r="N3943" t="s">
        <v>24</v>
      </c>
      <c r="O3943" t="s">
        <v>15</v>
      </c>
      <c r="P3943" t="s">
        <v>26</v>
      </c>
      <c r="Q3943">
        <v>1</v>
      </c>
      <c r="R3943">
        <v>30.47</v>
      </c>
      <c r="S3943">
        <f t="shared" si="205"/>
        <v>57525</v>
      </c>
      <c r="T3943">
        <f t="shared" si="206"/>
        <v>27075</v>
      </c>
      <c r="U3943">
        <f t="shared" si="207"/>
        <v>2.1246537396121883</v>
      </c>
      <c r="V3943">
        <v>344</v>
      </c>
      <c r="W3943">
        <v>290</v>
      </c>
    </row>
    <row r="3944" spans="1:23" hidden="1" x14ac:dyDescent="0.2">
      <c r="A3944">
        <v>72</v>
      </c>
      <c r="B3944" t="s">
        <v>101</v>
      </c>
      <c r="C3944" t="s">
        <v>102</v>
      </c>
      <c r="D3944" s="2" t="s">
        <v>163</v>
      </c>
      <c r="E3944">
        <v>17.43</v>
      </c>
      <c r="F3944">
        <v>145.31</v>
      </c>
      <c r="G3944" s="2">
        <v>-17.716670000000001</v>
      </c>
      <c r="H3944" s="2">
        <v>145.51667</v>
      </c>
      <c r="I3944">
        <v>850</v>
      </c>
      <c r="J3944" t="s">
        <v>40</v>
      </c>
      <c r="K3944" s="1">
        <v>32336</v>
      </c>
      <c r="L3944" t="s">
        <v>184</v>
      </c>
      <c r="M3944" t="s">
        <v>51</v>
      </c>
      <c r="N3944" t="s">
        <v>24</v>
      </c>
      <c r="O3944" t="s">
        <v>15</v>
      </c>
      <c r="P3944" t="s">
        <v>26</v>
      </c>
      <c r="Q3944">
        <v>2</v>
      </c>
      <c r="R3944">
        <v>33.799999999999997</v>
      </c>
      <c r="S3944">
        <f t="shared" si="205"/>
        <v>57525</v>
      </c>
      <c r="T3944">
        <f t="shared" si="206"/>
        <v>27075</v>
      </c>
      <c r="U3944">
        <f t="shared" si="207"/>
        <v>2.1246537396121883</v>
      </c>
      <c r="V3944">
        <v>344</v>
      </c>
      <c r="W3944">
        <v>290</v>
      </c>
    </row>
    <row r="3945" spans="1:23" hidden="1" x14ac:dyDescent="0.2">
      <c r="A3945">
        <v>72</v>
      </c>
      <c r="B3945" t="s">
        <v>101</v>
      </c>
      <c r="C3945" t="s">
        <v>102</v>
      </c>
      <c r="D3945" s="2" t="s">
        <v>163</v>
      </c>
      <c r="E3945">
        <v>17.43</v>
      </c>
      <c r="F3945">
        <v>145.31</v>
      </c>
      <c r="G3945" s="2">
        <v>-17.716670000000001</v>
      </c>
      <c r="H3945" s="2">
        <v>145.51667</v>
      </c>
      <c r="I3945">
        <v>850</v>
      </c>
      <c r="J3945" t="s">
        <v>40</v>
      </c>
      <c r="K3945" s="1">
        <v>32336</v>
      </c>
      <c r="L3945" t="s">
        <v>184</v>
      </c>
      <c r="M3945" t="s">
        <v>51</v>
      </c>
      <c r="N3945" t="s">
        <v>24</v>
      </c>
      <c r="O3945" t="s">
        <v>15</v>
      </c>
      <c r="P3945" t="s">
        <v>26</v>
      </c>
      <c r="Q3945">
        <v>3</v>
      </c>
      <c r="R3945">
        <v>29.82</v>
      </c>
      <c r="S3945">
        <f t="shared" si="205"/>
        <v>57525</v>
      </c>
      <c r="T3945">
        <f t="shared" si="206"/>
        <v>27075</v>
      </c>
      <c r="U3945">
        <f t="shared" si="207"/>
        <v>2.1246537396121883</v>
      </c>
      <c r="V3945">
        <v>344</v>
      </c>
      <c r="W3945">
        <v>290</v>
      </c>
    </row>
    <row r="3946" spans="1:23" hidden="1" x14ac:dyDescent="0.2">
      <c r="A3946">
        <v>72</v>
      </c>
      <c r="B3946" t="s">
        <v>101</v>
      </c>
      <c r="C3946" t="s">
        <v>102</v>
      </c>
      <c r="D3946" s="2" t="s">
        <v>163</v>
      </c>
      <c r="E3946">
        <v>17.43</v>
      </c>
      <c r="F3946">
        <v>145.31</v>
      </c>
      <c r="G3946" s="2">
        <v>-17.716670000000001</v>
      </c>
      <c r="H3946" s="2">
        <v>145.51667</v>
      </c>
      <c r="I3946">
        <v>850</v>
      </c>
      <c r="J3946" t="s">
        <v>40</v>
      </c>
      <c r="K3946" s="1">
        <v>32336</v>
      </c>
      <c r="L3946" t="s">
        <v>184</v>
      </c>
      <c r="M3946" t="s">
        <v>51</v>
      </c>
      <c r="N3946" t="s">
        <v>24</v>
      </c>
      <c r="O3946" t="s">
        <v>15</v>
      </c>
      <c r="P3946" t="s">
        <v>26</v>
      </c>
      <c r="Q3946">
        <v>4</v>
      </c>
      <c r="R3946">
        <v>35.49</v>
      </c>
      <c r="S3946">
        <f t="shared" si="205"/>
        <v>57525</v>
      </c>
      <c r="T3946">
        <f t="shared" si="206"/>
        <v>27075</v>
      </c>
      <c r="U3946">
        <f t="shared" si="207"/>
        <v>2.1246537396121883</v>
      </c>
      <c r="V3946">
        <v>344</v>
      </c>
      <c r="W3946">
        <v>290</v>
      </c>
    </row>
    <row r="3947" spans="1:23" hidden="1" x14ac:dyDescent="0.2">
      <c r="A3947">
        <v>72</v>
      </c>
      <c r="B3947" t="s">
        <v>101</v>
      </c>
      <c r="C3947" t="s">
        <v>102</v>
      </c>
      <c r="D3947" s="2" t="s">
        <v>163</v>
      </c>
      <c r="E3947">
        <v>17.43</v>
      </c>
      <c r="F3947">
        <v>145.31</v>
      </c>
      <c r="G3947" s="2">
        <v>-17.716670000000001</v>
      </c>
      <c r="H3947" s="2">
        <v>145.51667</v>
      </c>
      <c r="I3947">
        <v>850</v>
      </c>
      <c r="J3947" t="s">
        <v>40</v>
      </c>
      <c r="K3947" s="1">
        <v>32336</v>
      </c>
      <c r="L3947" t="s">
        <v>184</v>
      </c>
      <c r="M3947" t="s">
        <v>51</v>
      </c>
      <c r="N3947" t="s">
        <v>24</v>
      </c>
      <c r="O3947" t="s">
        <v>15</v>
      </c>
      <c r="P3947" t="s">
        <v>26</v>
      </c>
      <c r="Q3947">
        <v>5</v>
      </c>
      <c r="R3947">
        <v>29.43</v>
      </c>
      <c r="S3947">
        <f t="shared" si="205"/>
        <v>57525</v>
      </c>
      <c r="T3947">
        <f t="shared" si="206"/>
        <v>27075</v>
      </c>
      <c r="U3947">
        <f t="shared" si="207"/>
        <v>2.1246537396121883</v>
      </c>
      <c r="V3947">
        <v>344</v>
      </c>
      <c r="W3947">
        <v>290</v>
      </c>
    </row>
    <row r="3948" spans="1:23" hidden="1" x14ac:dyDescent="0.2">
      <c r="A3948">
        <v>72</v>
      </c>
      <c r="B3948" t="s">
        <v>101</v>
      </c>
      <c r="C3948" t="s">
        <v>102</v>
      </c>
      <c r="D3948" s="2" t="s">
        <v>163</v>
      </c>
      <c r="E3948">
        <v>17.43</v>
      </c>
      <c r="F3948">
        <v>145.31</v>
      </c>
      <c r="G3948" s="2">
        <v>-17.716670000000001</v>
      </c>
      <c r="H3948" s="2">
        <v>145.51667</v>
      </c>
      <c r="I3948">
        <v>850</v>
      </c>
      <c r="J3948" t="s">
        <v>40</v>
      </c>
      <c r="K3948" s="1">
        <v>32336</v>
      </c>
      <c r="L3948" t="s">
        <v>184</v>
      </c>
      <c r="M3948" t="s">
        <v>51</v>
      </c>
      <c r="N3948" t="s">
        <v>24</v>
      </c>
      <c r="O3948" t="s">
        <v>15</v>
      </c>
      <c r="P3948" t="s">
        <v>26</v>
      </c>
      <c r="Q3948">
        <v>6</v>
      </c>
      <c r="R3948">
        <v>23.89</v>
      </c>
      <c r="S3948">
        <f t="shared" si="205"/>
        <v>57525</v>
      </c>
      <c r="T3948">
        <f t="shared" si="206"/>
        <v>27075</v>
      </c>
      <c r="U3948">
        <f t="shared" si="207"/>
        <v>2.1246537396121883</v>
      </c>
      <c r="V3948">
        <v>344</v>
      </c>
      <c r="W3948">
        <v>290</v>
      </c>
    </row>
    <row r="3949" spans="1:23" hidden="1" x14ac:dyDescent="0.2">
      <c r="A3949">
        <v>72</v>
      </c>
      <c r="B3949" t="s">
        <v>101</v>
      </c>
      <c r="C3949" t="s">
        <v>102</v>
      </c>
      <c r="D3949" s="2" t="s">
        <v>163</v>
      </c>
      <c r="E3949">
        <v>17.43</v>
      </c>
      <c r="F3949">
        <v>145.31</v>
      </c>
      <c r="G3949" s="2">
        <v>-17.716670000000001</v>
      </c>
      <c r="H3949" s="2">
        <v>145.51667</v>
      </c>
      <c r="I3949">
        <v>850</v>
      </c>
      <c r="J3949" t="s">
        <v>40</v>
      </c>
      <c r="K3949" s="1">
        <v>32336</v>
      </c>
      <c r="L3949" t="s">
        <v>184</v>
      </c>
      <c r="M3949" t="s">
        <v>51</v>
      </c>
      <c r="N3949" t="s">
        <v>24</v>
      </c>
      <c r="O3949" t="s">
        <v>15</v>
      </c>
      <c r="P3949" t="s">
        <v>26</v>
      </c>
      <c r="Q3949">
        <v>7</v>
      </c>
      <c r="R3949">
        <v>32.020000000000003</v>
      </c>
      <c r="S3949">
        <f t="shared" si="205"/>
        <v>57525</v>
      </c>
      <c r="T3949">
        <f t="shared" si="206"/>
        <v>27075</v>
      </c>
      <c r="U3949">
        <f t="shared" si="207"/>
        <v>2.1246537396121883</v>
      </c>
      <c r="V3949">
        <v>344</v>
      </c>
      <c r="W3949">
        <v>290</v>
      </c>
    </row>
    <row r="3950" spans="1:23" hidden="1" x14ac:dyDescent="0.2">
      <c r="A3950">
        <v>72</v>
      </c>
      <c r="B3950" t="s">
        <v>101</v>
      </c>
      <c r="C3950" t="s">
        <v>102</v>
      </c>
      <c r="D3950" s="2" t="s">
        <v>163</v>
      </c>
      <c r="E3950">
        <v>17.43</v>
      </c>
      <c r="F3950">
        <v>145.31</v>
      </c>
      <c r="G3950" s="2">
        <v>-17.716670000000001</v>
      </c>
      <c r="H3950" s="2">
        <v>145.51667</v>
      </c>
      <c r="I3950">
        <v>850</v>
      </c>
      <c r="J3950" t="s">
        <v>40</v>
      </c>
      <c r="K3950" s="1">
        <v>32336</v>
      </c>
      <c r="L3950" t="s">
        <v>184</v>
      </c>
      <c r="M3950" t="s">
        <v>51</v>
      </c>
      <c r="N3950" t="s">
        <v>24</v>
      </c>
      <c r="O3950" t="s">
        <v>15</v>
      </c>
      <c r="P3950" t="s">
        <v>26</v>
      </c>
      <c r="Q3950">
        <v>8</v>
      </c>
      <c r="R3950">
        <v>34.83</v>
      </c>
      <c r="S3950">
        <f t="shared" si="205"/>
        <v>57525</v>
      </c>
      <c r="T3950">
        <f t="shared" si="206"/>
        <v>27075</v>
      </c>
      <c r="U3950">
        <f t="shared" si="207"/>
        <v>2.1246537396121883</v>
      </c>
      <c r="V3950">
        <v>344</v>
      </c>
      <c r="W3950">
        <v>290</v>
      </c>
    </row>
    <row r="3951" spans="1:23" hidden="1" x14ac:dyDescent="0.2">
      <c r="A3951">
        <v>72</v>
      </c>
      <c r="B3951" t="s">
        <v>101</v>
      </c>
      <c r="C3951" t="s">
        <v>102</v>
      </c>
      <c r="D3951" s="2" t="s">
        <v>163</v>
      </c>
      <c r="E3951">
        <v>17.43</v>
      </c>
      <c r="F3951">
        <v>145.31</v>
      </c>
      <c r="G3951" s="2">
        <v>-17.716670000000001</v>
      </c>
      <c r="H3951" s="2">
        <v>145.51667</v>
      </c>
      <c r="I3951">
        <v>850</v>
      </c>
      <c r="J3951" t="s">
        <v>40</v>
      </c>
      <c r="K3951" s="1">
        <v>32336</v>
      </c>
      <c r="L3951" t="s">
        <v>184</v>
      </c>
      <c r="M3951" t="s">
        <v>51</v>
      </c>
      <c r="N3951" t="s">
        <v>24</v>
      </c>
      <c r="O3951" t="s">
        <v>15</v>
      </c>
      <c r="P3951" t="s">
        <v>26</v>
      </c>
      <c r="Q3951">
        <v>9</v>
      </c>
      <c r="R3951">
        <v>29.78</v>
      </c>
      <c r="S3951">
        <f t="shared" si="205"/>
        <v>57525</v>
      </c>
      <c r="T3951">
        <f t="shared" si="206"/>
        <v>27075</v>
      </c>
      <c r="U3951">
        <f t="shared" si="207"/>
        <v>2.1246537396121883</v>
      </c>
      <c r="V3951">
        <v>344</v>
      </c>
      <c r="W3951">
        <v>290</v>
      </c>
    </row>
    <row r="3952" spans="1:23" hidden="1" x14ac:dyDescent="0.2">
      <c r="A3952">
        <v>72</v>
      </c>
      <c r="B3952" t="s">
        <v>101</v>
      </c>
      <c r="C3952" t="s">
        <v>102</v>
      </c>
      <c r="D3952" s="2" t="s">
        <v>163</v>
      </c>
      <c r="E3952">
        <v>17.43</v>
      </c>
      <c r="F3952">
        <v>145.31</v>
      </c>
      <c r="G3952" s="2">
        <v>-17.716670000000001</v>
      </c>
      <c r="H3952" s="2">
        <v>145.51667</v>
      </c>
      <c r="I3952">
        <v>850</v>
      </c>
      <c r="J3952" t="s">
        <v>40</v>
      </c>
      <c r="K3952" s="1">
        <v>32336</v>
      </c>
      <c r="L3952" t="s">
        <v>184</v>
      </c>
      <c r="M3952" t="s">
        <v>51</v>
      </c>
      <c r="N3952" t="s">
        <v>24</v>
      </c>
      <c r="O3952" t="s">
        <v>15</v>
      </c>
      <c r="P3952" t="s">
        <v>26</v>
      </c>
      <c r="Q3952">
        <v>10</v>
      </c>
      <c r="R3952">
        <v>33.78</v>
      </c>
      <c r="S3952">
        <f t="shared" si="205"/>
        <v>57525</v>
      </c>
      <c r="T3952">
        <f t="shared" si="206"/>
        <v>27075</v>
      </c>
      <c r="U3952">
        <f t="shared" si="207"/>
        <v>2.1246537396121883</v>
      </c>
      <c r="V3952">
        <v>344</v>
      </c>
      <c r="W3952">
        <v>290</v>
      </c>
    </row>
    <row r="3953" spans="1:23" x14ac:dyDescent="0.2">
      <c r="A3953">
        <v>72</v>
      </c>
      <c r="B3953" t="s">
        <v>101</v>
      </c>
      <c r="C3953" t="s">
        <v>102</v>
      </c>
      <c r="D3953" s="2" t="s">
        <v>163</v>
      </c>
      <c r="E3953">
        <v>17.43</v>
      </c>
      <c r="F3953">
        <v>145.31</v>
      </c>
      <c r="G3953" s="2">
        <v>-17.716670000000001</v>
      </c>
      <c r="H3953" s="2">
        <v>145.51667</v>
      </c>
      <c r="I3953">
        <v>850</v>
      </c>
      <c r="J3953" t="s">
        <v>40</v>
      </c>
      <c r="K3953" s="1">
        <v>32336</v>
      </c>
      <c r="L3953" t="s">
        <v>184</v>
      </c>
      <c r="M3953" t="s">
        <v>51</v>
      </c>
      <c r="N3953" t="s">
        <v>24</v>
      </c>
      <c r="O3953" t="s">
        <v>15</v>
      </c>
      <c r="P3953" t="s">
        <v>27</v>
      </c>
      <c r="Q3953">
        <v>1</v>
      </c>
      <c r="R3953">
        <v>27.15</v>
      </c>
      <c r="S3953">
        <f t="shared" si="205"/>
        <v>57525</v>
      </c>
      <c r="T3953">
        <f t="shared" si="206"/>
        <v>27075</v>
      </c>
      <c r="U3953">
        <f t="shared" si="207"/>
        <v>2.1246537396121883</v>
      </c>
      <c r="V3953">
        <v>344</v>
      </c>
      <c r="W3953">
        <v>290</v>
      </c>
    </row>
    <row r="3954" spans="1:23" x14ac:dyDescent="0.2">
      <c r="A3954">
        <v>72</v>
      </c>
      <c r="B3954" t="s">
        <v>101</v>
      </c>
      <c r="C3954" t="s">
        <v>102</v>
      </c>
      <c r="D3954" s="2" t="s">
        <v>163</v>
      </c>
      <c r="E3954">
        <v>17.43</v>
      </c>
      <c r="F3954">
        <v>145.31</v>
      </c>
      <c r="G3954" s="2">
        <v>-17.716670000000001</v>
      </c>
      <c r="H3954" s="2">
        <v>145.51667</v>
      </c>
      <c r="I3954">
        <v>850</v>
      </c>
      <c r="J3954" t="s">
        <v>40</v>
      </c>
      <c r="K3954" s="1">
        <v>32336</v>
      </c>
      <c r="L3954" t="s">
        <v>184</v>
      </c>
      <c r="M3954" t="s">
        <v>51</v>
      </c>
      <c r="N3954" t="s">
        <v>24</v>
      </c>
      <c r="O3954" t="s">
        <v>15</v>
      </c>
      <c r="P3954" t="s">
        <v>27</v>
      </c>
      <c r="Q3954">
        <v>2</v>
      </c>
      <c r="R3954">
        <v>24.36</v>
      </c>
      <c r="S3954">
        <f t="shared" si="205"/>
        <v>57525</v>
      </c>
      <c r="T3954">
        <f t="shared" si="206"/>
        <v>27075</v>
      </c>
      <c r="U3954">
        <f t="shared" si="207"/>
        <v>2.1246537396121883</v>
      </c>
      <c r="V3954">
        <v>344</v>
      </c>
      <c r="W3954">
        <v>290</v>
      </c>
    </row>
    <row r="3955" spans="1:23" x14ac:dyDescent="0.2">
      <c r="A3955">
        <v>72</v>
      </c>
      <c r="B3955" t="s">
        <v>101</v>
      </c>
      <c r="C3955" t="s">
        <v>102</v>
      </c>
      <c r="D3955" s="2" t="s">
        <v>163</v>
      </c>
      <c r="E3955">
        <v>17.43</v>
      </c>
      <c r="F3955">
        <v>145.31</v>
      </c>
      <c r="G3955" s="2">
        <v>-17.716670000000001</v>
      </c>
      <c r="H3955" s="2">
        <v>145.51667</v>
      </c>
      <c r="I3955">
        <v>850</v>
      </c>
      <c r="J3955" t="s">
        <v>40</v>
      </c>
      <c r="K3955" s="1">
        <v>32336</v>
      </c>
      <c r="L3955" t="s">
        <v>184</v>
      </c>
      <c r="M3955" t="s">
        <v>51</v>
      </c>
      <c r="N3955" t="s">
        <v>24</v>
      </c>
      <c r="O3955" t="s">
        <v>15</v>
      </c>
      <c r="P3955" t="s">
        <v>27</v>
      </c>
      <c r="Q3955">
        <v>3</v>
      </c>
      <c r="R3955">
        <v>26.25</v>
      </c>
      <c r="S3955">
        <f t="shared" si="205"/>
        <v>57525</v>
      </c>
      <c r="T3955">
        <f t="shared" si="206"/>
        <v>27075</v>
      </c>
      <c r="U3955">
        <f t="shared" si="207"/>
        <v>2.1246537396121883</v>
      </c>
      <c r="V3955">
        <v>344</v>
      </c>
      <c r="W3955">
        <v>290</v>
      </c>
    </row>
    <row r="3956" spans="1:23" x14ac:dyDescent="0.2">
      <c r="A3956">
        <v>72</v>
      </c>
      <c r="B3956" t="s">
        <v>101</v>
      </c>
      <c r="C3956" t="s">
        <v>102</v>
      </c>
      <c r="D3956" s="2" t="s">
        <v>163</v>
      </c>
      <c r="E3956">
        <v>17.43</v>
      </c>
      <c r="F3956">
        <v>145.31</v>
      </c>
      <c r="G3956" s="2">
        <v>-17.716670000000001</v>
      </c>
      <c r="H3956" s="2">
        <v>145.51667</v>
      </c>
      <c r="I3956">
        <v>850</v>
      </c>
      <c r="J3956" t="s">
        <v>40</v>
      </c>
      <c r="K3956" s="1">
        <v>32336</v>
      </c>
      <c r="L3956" t="s">
        <v>184</v>
      </c>
      <c r="M3956" t="s">
        <v>51</v>
      </c>
      <c r="N3956" t="s">
        <v>24</v>
      </c>
      <c r="O3956" t="s">
        <v>15</v>
      </c>
      <c r="P3956" t="s">
        <v>27</v>
      </c>
      <c r="Q3956">
        <v>4</v>
      </c>
      <c r="R3956">
        <v>28.81</v>
      </c>
      <c r="S3956">
        <f t="shared" si="205"/>
        <v>57525</v>
      </c>
      <c r="T3956">
        <f t="shared" si="206"/>
        <v>27075</v>
      </c>
      <c r="U3956">
        <f t="shared" si="207"/>
        <v>2.1246537396121883</v>
      </c>
      <c r="V3956">
        <v>344</v>
      </c>
      <c r="W3956">
        <v>290</v>
      </c>
    </row>
    <row r="3957" spans="1:23" x14ac:dyDescent="0.2">
      <c r="A3957">
        <v>72</v>
      </c>
      <c r="B3957" t="s">
        <v>101</v>
      </c>
      <c r="C3957" t="s">
        <v>102</v>
      </c>
      <c r="D3957" s="2" t="s">
        <v>163</v>
      </c>
      <c r="E3957">
        <v>17.43</v>
      </c>
      <c r="F3957">
        <v>145.31</v>
      </c>
      <c r="G3957" s="2">
        <v>-17.716670000000001</v>
      </c>
      <c r="H3957" s="2">
        <v>145.51667</v>
      </c>
      <c r="I3957">
        <v>850</v>
      </c>
      <c r="J3957" t="s">
        <v>40</v>
      </c>
      <c r="K3957" s="1">
        <v>32336</v>
      </c>
      <c r="L3957" t="s">
        <v>184</v>
      </c>
      <c r="M3957" t="s">
        <v>51</v>
      </c>
      <c r="N3957" t="s">
        <v>24</v>
      </c>
      <c r="O3957" t="s">
        <v>15</v>
      </c>
      <c r="P3957" t="s">
        <v>27</v>
      </c>
      <c r="Q3957">
        <v>5</v>
      </c>
      <c r="R3957">
        <v>29.03</v>
      </c>
      <c r="S3957">
        <f t="shared" si="205"/>
        <v>57525</v>
      </c>
      <c r="T3957">
        <f t="shared" si="206"/>
        <v>27075</v>
      </c>
      <c r="U3957">
        <f t="shared" si="207"/>
        <v>2.1246537396121883</v>
      </c>
      <c r="V3957">
        <v>344</v>
      </c>
      <c r="W3957">
        <v>290</v>
      </c>
    </row>
    <row r="3958" spans="1:23" x14ac:dyDescent="0.2">
      <c r="A3958">
        <v>72</v>
      </c>
      <c r="B3958" t="s">
        <v>101</v>
      </c>
      <c r="C3958" t="s">
        <v>102</v>
      </c>
      <c r="D3958" s="2" t="s">
        <v>163</v>
      </c>
      <c r="E3958">
        <v>17.43</v>
      </c>
      <c r="F3958">
        <v>145.31</v>
      </c>
      <c r="G3958" s="2">
        <v>-17.716670000000001</v>
      </c>
      <c r="H3958" s="2">
        <v>145.51667</v>
      </c>
      <c r="I3958">
        <v>850</v>
      </c>
      <c r="J3958" t="s">
        <v>40</v>
      </c>
      <c r="K3958" s="1">
        <v>32336</v>
      </c>
      <c r="L3958" t="s">
        <v>184</v>
      </c>
      <c r="M3958" t="s">
        <v>51</v>
      </c>
      <c r="N3958" t="s">
        <v>24</v>
      </c>
      <c r="O3958" t="s">
        <v>15</v>
      </c>
      <c r="P3958" t="s">
        <v>27</v>
      </c>
      <c r="Q3958">
        <v>6</v>
      </c>
      <c r="R3958">
        <v>30.5</v>
      </c>
      <c r="S3958">
        <f t="shared" si="205"/>
        <v>57525</v>
      </c>
      <c r="T3958">
        <f t="shared" si="206"/>
        <v>27075</v>
      </c>
      <c r="U3958">
        <f t="shared" si="207"/>
        <v>2.1246537396121883</v>
      </c>
      <c r="V3958">
        <v>344</v>
      </c>
      <c r="W3958">
        <v>290</v>
      </c>
    </row>
    <row r="3959" spans="1:23" x14ac:dyDescent="0.2">
      <c r="A3959">
        <v>72</v>
      </c>
      <c r="B3959" t="s">
        <v>101</v>
      </c>
      <c r="C3959" t="s">
        <v>102</v>
      </c>
      <c r="D3959" s="2" t="s">
        <v>163</v>
      </c>
      <c r="E3959">
        <v>17.43</v>
      </c>
      <c r="F3959">
        <v>145.31</v>
      </c>
      <c r="G3959" s="2">
        <v>-17.716670000000001</v>
      </c>
      <c r="H3959" s="2">
        <v>145.51667</v>
      </c>
      <c r="I3959">
        <v>850</v>
      </c>
      <c r="J3959" t="s">
        <v>40</v>
      </c>
      <c r="K3959" s="1">
        <v>32336</v>
      </c>
      <c r="L3959" t="s">
        <v>184</v>
      </c>
      <c r="M3959" t="s">
        <v>51</v>
      </c>
      <c r="N3959" t="s">
        <v>24</v>
      </c>
      <c r="O3959" t="s">
        <v>15</v>
      </c>
      <c r="P3959" t="s">
        <v>27</v>
      </c>
      <c r="Q3959">
        <v>7</v>
      </c>
      <c r="R3959">
        <v>28.56</v>
      </c>
      <c r="S3959">
        <f t="shared" si="205"/>
        <v>57525</v>
      </c>
      <c r="T3959">
        <f t="shared" si="206"/>
        <v>27075</v>
      </c>
      <c r="U3959">
        <f t="shared" si="207"/>
        <v>2.1246537396121883</v>
      </c>
      <c r="V3959">
        <v>344</v>
      </c>
      <c r="W3959">
        <v>290</v>
      </c>
    </row>
    <row r="3960" spans="1:23" x14ac:dyDescent="0.2">
      <c r="A3960">
        <v>72</v>
      </c>
      <c r="B3960" t="s">
        <v>101</v>
      </c>
      <c r="C3960" t="s">
        <v>102</v>
      </c>
      <c r="D3960" s="2" t="s">
        <v>163</v>
      </c>
      <c r="E3960">
        <v>17.43</v>
      </c>
      <c r="F3960">
        <v>145.31</v>
      </c>
      <c r="G3960" s="2">
        <v>-17.716670000000001</v>
      </c>
      <c r="H3960" s="2">
        <v>145.51667</v>
      </c>
      <c r="I3960">
        <v>850</v>
      </c>
      <c r="J3960" t="s">
        <v>40</v>
      </c>
      <c r="K3960" s="1">
        <v>32336</v>
      </c>
      <c r="L3960" t="s">
        <v>184</v>
      </c>
      <c r="M3960" t="s">
        <v>51</v>
      </c>
      <c r="N3960" t="s">
        <v>24</v>
      </c>
      <c r="O3960" t="s">
        <v>15</v>
      </c>
      <c r="P3960" t="s">
        <v>27</v>
      </c>
      <c r="Q3960">
        <v>8</v>
      </c>
      <c r="R3960">
        <v>29.78</v>
      </c>
      <c r="S3960">
        <f t="shared" si="205"/>
        <v>57525</v>
      </c>
      <c r="T3960">
        <f t="shared" si="206"/>
        <v>27075</v>
      </c>
      <c r="U3960">
        <f t="shared" si="207"/>
        <v>2.1246537396121883</v>
      </c>
      <c r="V3960">
        <v>344</v>
      </c>
      <c r="W3960">
        <v>290</v>
      </c>
    </row>
    <row r="3961" spans="1:23" x14ac:dyDescent="0.2">
      <c r="A3961">
        <v>72</v>
      </c>
      <c r="B3961" t="s">
        <v>101</v>
      </c>
      <c r="C3961" t="s">
        <v>102</v>
      </c>
      <c r="D3961" s="2" t="s">
        <v>163</v>
      </c>
      <c r="E3961">
        <v>17.43</v>
      </c>
      <c r="F3961">
        <v>145.31</v>
      </c>
      <c r="G3961" s="2">
        <v>-17.716670000000001</v>
      </c>
      <c r="H3961" s="2">
        <v>145.51667</v>
      </c>
      <c r="I3961">
        <v>850</v>
      </c>
      <c r="J3961" t="s">
        <v>40</v>
      </c>
      <c r="K3961" s="1">
        <v>32336</v>
      </c>
      <c r="L3961" t="s">
        <v>184</v>
      </c>
      <c r="M3961" t="s">
        <v>51</v>
      </c>
      <c r="N3961" t="s">
        <v>24</v>
      </c>
      <c r="O3961" t="s">
        <v>15</v>
      </c>
      <c r="P3961" t="s">
        <v>27</v>
      </c>
      <c r="Q3961">
        <v>9</v>
      </c>
      <c r="R3961">
        <v>25.43</v>
      </c>
      <c r="S3961">
        <f t="shared" si="205"/>
        <v>57525</v>
      </c>
      <c r="T3961">
        <f t="shared" si="206"/>
        <v>27075</v>
      </c>
      <c r="U3961">
        <f t="shared" si="207"/>
        <v>2.1246537396121883</v>
      </c>
      <c r="V3961">
        <v>344</v>
      </c>
      <c r="W3961">
        <v>290</v>
      </c>
    </row>
    <row r="3962" spans="1:23" x14ac:dyDescent="0.2">
      <c r="A3962">
        <v>72</v>
      </c>
      <c r="B3962" t="s">
        <v>101</v>
      </c>
      <c r="C3962" t="s">
        <v>102</v>
      </c>
      <c r="D3962" s="2" t="s">
        <v>163</v>
      </c>
      <c r="E3962">
        <v>17.43</v>
      </c>
      <c r="F3962">
        <v>145.31</v>
      </c>
      <c r="G3962" s="2">
        <v>-17.716670000000001</v>
      </c>
      <c r="H3962" s="2">
        <v>145.51667</v>
      </c>
      <c r="I3962">
        <v>850</v>
      </c>
      <c r="J3962" t="s">
        <v>40</v>
      </c>
      <c r="K3962" s="1">
        <v>32336</v>
      </c>
      <c r="L3962" t="s">
        <v>184</v>
      </c>
      <c r="M3962" t="s">
        <v>51</v>
      </c>
      <c r="N3962" t="s">
        <v>24</v>
      </c>
      <c r="O3962" t="s">
        <v>15</v>
      </c>
      <c r="P3962" t="s">
        <v>27</v>
      </c>
      <c r="Q3962">
        <v>10</v>
      </c>
      <c r="R3962">
        <v>28.13</v>
      </c>
      <c r="S3962">
        <f t="shared" si="205"/>
        <v>57525</v>
      </c>
      <c r="T3962">
        <f t="shared" si="206"/>
        <v>27075</v>
      </c>
      <c r="U3962">
        <f t="shared" si="207"/>
        <v>2.1246537396121883</v>
      </c>
      <c r="V3962">
        <v>344</v>
      </c>
      <c r="W3962">
        <v>290</v>
      </c>
    </row>
    <row r="3963" spans="1:23" x14ac:dyDescent="0.2">
      <c r="A3963">
        <v>72</v>
      </c>
      <c r="B3963" t="s">
        <v>101</v>
      </c>
      <c r="C3963" t="s">
        <v>102</v>
      </c>
      <c r="D3963" s="2" t="s">
        <v>163</v>
      </c>
      <c r="E3963">
        <v>17.43</v>
      </c>
      <c r="F3963">
        <v>145.31</v>
      </c>
      <c r="G3963" s="2">
        <v>-17.716670000000001</v>
      </c>
      <c r="H3963" s="2">
        <v>145.51667</v>
      </c>
      <c r="I3963">
        <v>850</v>
      </c>
      <c r="J3963" t="s">
        <v>40</v>
      </c>
      <c r="K3963" s="1">
        <v>32336</v>
      </c>
      <c r="L3963" t="s">
        <v>184</v>
      </c>
      <c r="M3963" t="s">
        <v>51</v>
      </c>
      <c r="N3963" t="s">
        <v>24</v>
      </c>
      <c r="O3963" t="s">
        <v>18</v>
      </c>
      <c r="P3963" t="s">
        <v>27</v>
      </c>
      <c r="Q3963">
        <v>1</v>
      </c>
      <c r="R3963">
        <v>10.15</v>
      </c>
      <c r="S3963">
        <f t="shared" si="205"/>
        <v>57525</v>
      </c>
      <c r="T3963">
        <f t="shared" si="206"/>
        <v>27075</v>
      </c>
      <c r="U3963">
        <f t="shared" si="207"/>
        <v>2.1246537396121883</v>
      </c>
      <c r="V3963">
        <v>344</v>
      </c>
      <c r="W3963">
        <v>290</v>
      </c>
    </row>
    <row r="3964" spans="1:23" x14ac:dyDescent="0.2">
      <c r="A3964">
        <v>72</v>
      </c>
      <c r="B3964" t="s">
        <v>101</v>
      </c>
      <c r="C3964" t="s">
        <v>102</v>
      </c>
      <c r="D3964" s="2" t="s">
        <v>163</v>
      </c>
      <c r="E3964">
        <v>17.43</v>
      </c>
      <c r="F3964">
        <v>145.31</v>
      </c>
      <c r="G3964" s="2">
        <v>-17.716670000000001</v>
      </c>
      <c r="H3964" s="2">
        <v>145.51667</v>
      </c>
      <c r="I3964">
        <v>850</v>
      </c>
      <c r="J3964" t="s">
        <v>40</v>
      </c>
      <c r="K3964" s="1">
        <v>32336</v>
      </c>
      <c r="L3964" t="s">
        <v>184</v>
      </c>
      <c r="M3964" t="s">
        <v>51</v>
      </c>
      <c r="N3964" t="s">
        <v>24</v>
      </c>
      <c r="O3964" t="s">
        <v>18</v>
      </c>
      <c r="P3964" t="s">
        <v>27</v>
      </c>
      <c r="Q3964">
        <v>2</v>
      </c>
      <c r="R3964">
        <v>12.56</v>
      </c>
      <c r="S3964">
        <f t="shared" si="205"/>
        <v>57525</v>
      </c>
      <c r="T3964">
        <f t="shared" si="206"/>
        <v>27075</v>
      </c>
      <c r="U3964">
        <f t="shared" si="207"/>
        <v>2.1246537396121883</v>
      </c>
      <c r="V3964">
        <v>344</v>
      </c>
      <c r="W3964">
        <v>290</v>
      </c>
    </row>
    <row r="3965" spans="1:23" x14ac:dyDescent="0.2">
      <c r="A3965">
        <v>72</v>
      </c>
      <c r="B3965" t="s">
        <v>101</v>
      </c>
      <c r="C3965" t="s">
        <v>102</v>
      </c>
      <c r="D3965" s="2" t="s">
        <v>163</v>
      </c>
      <c r="E3965">
        <v>17.43</v>
      </c>
      <c r="F3965">
        <v>145.31</v>
      </c>
      <c r="G3965" s="2">
        <v>-17.716670000000001</v>
      </c>
      <c r="H3965" s="2">
        <v>145.51667</v>
      </c>
      <c r="I3965">
        <v>850</v>
      </c>
      <c r="J3965" t="s">
        <v>40</v>
      </c>
      <c r="K3965" s="1">
        <v>32336</v>
      </c>
      <c r="L3965" t="s">
        <v>184</v>
      </c>
      <c r="M3965" t="s">
        <v>51</v>
      </c>
      <c r="N3965" t="s">
        <v>24</v>
      </c>
      <c r="O3965" t="s">
        <v>18</v>
      </c>
      <c r="P3965" t="s">
        <v>27</v>
      </c>
      <c r="Q3965">
        <v>3</v>
      </c>
      <c r="R3965">
        <v>19.12</v>
      </c>
      <c r="S3965">
        <f t="shared" si="205"/>
        <v>57525</v>
      </c>
      <c r="T3965">
        <f t="shared" si="206"/>
        <v>27075</v>
      </c>
      <c r="U3965">
        <f t="shared" si="207"/>
        <v>2.1246537396121883</v>
      </c>
      <c r="V3965">
        <v>344</v>
      </c>
      <c r="W3965">
        <v>290</v>
      </c>
    </row>
    <row r="3966" spans="1:23" x14ac:dyDescent="0.2">
      <c r="A3966">
        <v>72</v>
      </c>
      <c r="B3966" t="s">
        <v>101</v>
      </c>
      <c r="C3966" t="s">
        <v>102</v>
      </c>
      <c r="D3966" s="2" t="s">
        <v>163</v>
      </c>
      <c r="E3966">
        <v>17.43</v>
      </c>
      <c r="F3966">
        <v>145.31</v>
      </c>
      <c r="G3966" s="2">
        <v>-17.716670000000001</v>
      </c>
      <c r="H3966" s="2">
        <v>145.51667</v>
      </c>
      <c r="I3966">
        <v>850</v>
      </c>
      <c r="J3966" t="s">
        <v>40</v>
      </c>
      <c r="K3966" s="1">
        <v>32336</v>
      </c>
      <c r="L3966" t="s">
        <v>184</v>
      </c>
      <c r="M3966" t="s">
        <v>51</v>
      </c>
      <c r="N3966" t="s">
        <v>24</v>
      </c>
      <c r="O3966" t="s">
        <v>18</v>
      </c>
      <c r="P3966" t="s">
        <v>27</v>
      </c>
      <c r="Q3966">
        <v>4</v>
      </c>
      <c r="R3966">
        <v>19.95</v>
      </c>
      <c r="S3966">
        <f t="shared" si="205"/>
        <v>57525</v>
      </c>
      <c r="T3966">
        <f t="shared" si="206"/>
        <v>27075</v>
      </c>
      <c r="U3966">
        <f t="shared" si="207"/>
        <v>2.1246537396121883</v>
      </c>
      <c r="V3966">
        <v>344</v>
      </c>
      <c r="W3966">
        <v>290</v>
      </c>
    </row>
    <row r="3967" spans="1:23" x14ac:dyDescent="0.2">
      <c r="A3967">
        <v>72</v>
      </c>
      <c r="B3967" t="s">
        <v>101</v>
      </c>
      <c r="C3967" t="s">
        <v>102</v>
      </c>
      <c r="D3967" s="2" t="s">
        <v>163</v>
      </c>
      <c r="E3967">
        <v>17.43</v>
      </c>
      <c r="F3967">
        <v>145.31</v>
      </c>
      <c r="G3967" s="2">
        <v>-17.716670000000001</v>
      </c>
      <c r="H3967" s="2">
        <v>145.51667</v>
      </c>
      <c r="I3967">
        <v>850</v>
      </c>
      <c r="J3967" t="s">
        <v>40</v>
      </c>
      <c r="K3967" s="1">
        <v>32336</v>
      </c>
      <c r="L3967" t="s">
        <v>184</v>
      </c>
      <c r="M3967" t="s">
        <v>51</v>
      </c>
      <c r="N3967" t="s">
        <v>24</v>
      </c>
      <c r="O3967" t="s">
        <v>18</v>
      </c>
      <c r="P3967" t="s">
        <v>27</v>
      </c>
      <c r="Q3967">
        <v>5</v>
      </c>
      <c r="R3967">
        <v>9.76</v>
      </c>
      <c r="S3967">
        <f t="shared" si="205"/>
        <v>57525</v>
      </c>
      <c r="T3967">
        <f t="shared" si="206"/>
        <v>27075</v>
      </c>
      <c r="U3967">
        <f t="shared" si="207"/>
        <v>2.1246537396121883</v>
      </c>
      <c r="V3967">
        <v>344</v>
      </c>
      <c r="W3967">
        <v>290</v>
      </c>
    </row>
    <row r="3968" spans="1:23" x14ac:dyDescent="0.2">
      <c r="A3968">
        <v>72</v>
      </c>
      <c r="B3968" t="s">
        <v>101</v>
      </c>
      <c r="C3968" t="s">
        <v>102</v>
      </c>
      <c r="D3968" s="2" t="s">
        <v>163</v>
      </c>
      <c r="E3968">
        <v>17.43</v>
      </c>
      <c r="F3968">
        <v>145.31</v>
      </c>
      <c r="G3968" s="2">
        <v>-17.716670000000001</v>
      </c>
      <c r="H3968" s="2">
        <v>145.51667</v>
      </c>
      <c r="I3968">
        <v>850</v>
      </c>
      <c r="J3968" t="s">
        <v>40</v>
      </c>
      <c r="K3968" s="1">
        <v>32336</v>
      </c>
      <c r="L3968" t="s">
        <v>184</v>
      </c>
      <c r="M3968" t="s">
        <v>51</v>
      </c>
      <c r="N3968" t="s">
        <v>24</v>
      </c>
      <c r="O3968" t="s">
        <v>18</v>
      </c>
      <c r="P3968" t="s">
        <v>27</v>
      </c>
      <c r="Q3968">
        <v>6</v>
      </c>
      <c r="R3968">
        <v>11.09</v>
      </c>
      <c r="S3968">
        <f t="shared" si="205"/>
        <v>57525</v>
      </c>
      <c r="T3968">
        <f t="shared" si="206"/>
        <v>27075</v>
      </c>
      <c r="U3968">
        <f t="shared" si="207"/>
        <v>2.1246537396121883</v>
      </c>
      <c r="V3968">
        <v>344</v>
      </c>
      <c r="W3968">
        <v>290</v>
      </c>
    </row>
    <row r="3969" spans="1:23" x14ac:dyDescent="0.2">
      <c r="A3969">
        <v>72</v>
      </c>
      <c r="B3969" t="s">
        <v>101</v>
      </c>
      <c r="C3969" t="s">
        <v>102</v>
      </c>
      <c r="D3969" s="2" t="s">
        <v>163</v>
      </c>
      <c r="E3969">
        <v>17.43</v>
      </c>
      <c r="F3969">
        <v>145.31</v>
      </c>
      <c r="G3969" s="2">
        <v>-17.716670000000001</v>
      </c>
      <c r="H3969" s="2">
        <v>145.51667</v>
      </c>
      <c r="I3969">
        <v>850</v>
      </c>
      <c r="J3969" t="s">
        <v>40</v>
      </c>
      <c r="K3969" s="1">
        <v>32336</v>
      </c>
      <c r="L3969" t="s">
        <v>184</v>
      </c>
      <c r="M3969" t="s">
        <v>51</v>
      </c>
      <c r="N3969" t="s">
        <v>24</v>
      </c>
      <c r="O3969" t="s">
        <v>18</v>
      </c>
      <c r="P3969" t="s">
        <v>27</v>
      </c>
      <c r="Q3969">
        <v>7</v>
      </c>
      <c r="R3969">
        <v>15.16</v>
      </c>
      <c r="S3969">
        <f t="shared" si="205"/>
        <v>57525</v>
      </c>
      <c r="T3969">
        <f t="shared" si="206"/>
        <v>27075</v>
      </c>
      <c r="U3969">
        <f t="shared" si="207"/>
        <v>2.1246537396121883</v>
      </c>
      <c r="V3969">
        <v>344</v>
      </c>
      <c r="W3969">
        <v>290</v>
      </c>
    </row>
    <row r="3970" spans="1:23" x14ac:dyDescent="0.2">
      <c r="A3970">
        <v>72</v>
      </c>
      <c r="B3970" t="s">
        <v>101</v>
      </c>
      <c r="C3970" t="s">
        <v>102</v>
      </c>
      <c r="D3970" s="2" t="s">
        <v>163</v>
      </c>
      <c r="E3970">
        <v>17.43</v>
      </c>
      <c r="F3970">
        <v>145.31</v>
      </c>
      <c r="G3970" s="2">
        <v>-17.716670000000001</v>
      </c>
      <c r="H3970" s="2">
        <v>145.51667</v>
      </c>
      <c r="I3970">
        <v>850</v>
      </c>
      <c r="J3970" t="s">
        <v>40</v>
      </c>
      <c r="K3970" s="1">
        <v>32336</v>
      </c>
      <c r="L3970" t="s">
        <v>184</v>
      </c>
      <c r="M3970" t="s">
        <v>51</v>
      </c>
      <c r="N3970" t="s">
        <v>24</v>
      </c>
      <c r="O3970" t="s">
        <v>18</v>
      </c>
      <c r="P3970" t="s">
        <v>27</v>
      </c>
      <c r="Q3970">
        <v>8</v>
      </c>
      <c r="R3970">
        <v>11.91</v>
      </c>
      <c r="S3970">
        <f t="shared" si="205"/>
        <v>57525</v>
      </c>
      <c r="T3970">
        <f t="shared" si="206"/>
        <v>27075</v>
      </c>
      <c r="U3970">
        <f t="shared" si="207"/>
        <v>2.1246537396121883</v>
      </c>
      <c r="V3970">
        <v>344</v>
      </c>
      <c r="W3970">
        <v>290</v>
      </c>
    </row>
    <row r="3971" spans="1:23" x14ac:dyDescent="0.2">
      <c r="A3971">
        <v>72</v>
      </c>
      <c r="B3971" t="s">
        <v>101</v>
      </c>
      <c r="C3971" t="s">
        <v>102</v>
      </c>
      <c r="D3971" s="2" t="s">
        <v>163</v>
      </c>
      <c r="E3971">
        <v>17.43</v>
      </c>
      <c r="F3971">
        <v>145.31</v>
      </c>
      <c r="G3971" s="2">
        <v>-17.716670000000001</v>
      </c>
      <c r="H3971" s="2">
        <v>145.51667</v>
      </c>
      <c r="I3971">
        <v>850</v>
      </c>
      <c r="J3971" t="s">
        <v>40</v>
      </c>
      <c r="K3971" s="1">
        <v>32336</v>
      </c>
      <c r="L3971" t="s">
        <v>184</v>
      </c>
      <c r="M3971" t="s">
        <v>51</v>
      </c>
      <c r="N3971" t="s">
        <v>24</v>
      </c>
      <c r="O3971" t="s">
        <v>18</v>
      </c>
      <c r="P3971" t="s">
        <v>27</v>
      </c>
      <c r="Q3971">
        <v>9</v>
      </c>
      <c r="R3971">
        <v>15.15</v>
      </c>
      <c r="S3971">
        <f t="shared" si="205"/>
        <v>57525</v>
      </c>
      <c r="T3971">
        <f t="shared" si="206"/>
        <v>27075</v>
      </c>
      <c r="U3971">
        <f t="shared" si="207"/>
        <v>2.1246537396121883</v>
      </c>
      <c r="V3971">
        <v>344</v>
      </c>
      <c r="W3971">
        <v>290</v>
      </c>
    </row>
    <row r="3972" spans="1:23" x14ac:dyDescent="0.2">
      <c r="A3972">
        <v>72</v>
      </c>
      <c r="B3972" t="s">
        <v>101</v>
      </c>
      <c r="C3972" t="s">
        <v>102</v>
      </c>
      <c r="D3972" s="2" t="s">
        <v>163</v>
      </c>
      <c r="E3972">
        <v>17.43</v>
      </c>
      <c r="F3972">
        <v>145.31</v>
      </c>
      <c r="G3972" s="2">
        <v>-17.716670000000001</v>
      </c>
      <c r="H3972" s="2">
        <v>145.51667</v>
      </c>
      <c r="I3972">
        <v>850</v>
      </c>
      <c r="J3972" t="s">
        <v>40</v>
      </c>
      <c r="K3972" s="1">
        <v>32336</v>
      </c>
      <c r="L3972" t="s">
        <v>184</v>
      </c>
      <c r="M3972" t="s">
        <v>51</v>
      </c>
      <c r="N3972" t="s">
        <v>24</v>
      </c>
      <c r="O3972" t="s">
        <v>18</v>
      </c>
      <c r="P3972" t="s">
        <v>27</v>
      </c>
      <c r="Q3972">
        <v>10</v>
      </c>
      <c r="R3972">
        <v>9.0399999999999991</v>
      </c>
      <c r="S3972">
        <f t="shared" si="205"/>
        <v>57525</v>
      </c>
      <c r="T3972">
        <f t="shared" si="206"/>
        <v>27075</v>
      </c>
      <c r="U3972">
        <f t="shared" si="207"/>
        <v>2.1246537396121883</v>
      </c>
      <c r="V3972">
        <v>344</v>
      </c>
      <c r="W3972">
        <v>290</v>
      </c>
    </row>
    <row r="3973" spans="1:23" hidden="1" x14ac:dyDescent="0.2">
      <c r="A3973">
        <v>73</v>
      </c>
      <c r="B3973" t="s">
        <v>101</v>
      </c>
      <c r="C3973" t="s">
        <v>102</v>
      </c>
      <c r="D3973" t="s">
        <v>5</v>
      </c>
      <c r="E3973">
        <v>18.57</v>
      </c>
      <c r="F3973">
        <v>146.11000000000001</v>
      </c>
      <c r="G3973">
        <v>-18.95</v>
      </c>
      <c r="H3973">
        <v>146.18</v>
      </c>
      <c r="I3973">
        <v>930</v>
      </c>
      <c r="J3973" t="s">
        <v>6</v>
      </c>
      <c r="K3973" s="1">
        <v>24392</v>
      </c>
      <c r="L3973" t="s">
        <v>185</v>
      </c>
      <c r="M3973" t="s">
        <v>186</v>
      </c>
      <c r="N3973" t="s">
        <v>14</v>
      </c>
      <c r="O3973" t="s">
        <v>15</v>
      </c>
      <c r="P3973" t="s">
        <v>27</v>
      </c>
      <c r="Q3973">
        <v>1</v>
      </c>
      <c r="R3973">
        <v>20.93</v>
      </c>
      <c r="S3973">
        <f>225*345</f>
        <v>77625</v>
      </c>
      <c r="T3973">
        <f>280*105</f>
        <v>29400</v>
      </c>
      <c r="U3973">
        <f t="shared" si="207"/>
        <v>2.6403061224489797</v>
      </c>
      <c r="V3973">
        <f>645-316</f>
        <v>329</v>
      </c>
      <c r="W3973">
        <v>316</v>
      </c>
    </row>
    <row r="3974" spans="1:23" hidden="1" x14ac:dyDescent="0.2">
      <c r="A3974">
        <v>73</v>
      </c>
      <c r="B3974" t="s">
        <v>101</v>
      </c>
      <c r="C3974" t="s">
        <v>102</v>
      </c>
      <c r="D3974" t="s">
        <v>5</v>
      </c>
      <c r="E3974">
        <v>18.57</v>
      </c>
      <c r="F3974">
        <v>146.11000000000001</v>
      </c>
      <c r="G3974">
        <v>-18.95</v>
      </c>
      <c r="H3974">
        <v>146.18</v>
      </c>
      <c r="I3974">
        <v>930</v>
      </c>
      <c r="J3974" t="s">
        <v>6</v>
      </c>
      <c r="K3974" s="1">
        <v>24392</v>
      </c>
      <c r="L3974" t="s">
        <v>185</v>
      </c>
      <c r="M3974" t="s">
        <v>186</v>
      </c>
      <c r="N3974" t="s">
        <v>14</v>
      </c>
      <c r="O3974" t="s">
        <v>15</v>
      </c>
      <c r="P3974" t="s">
        <v>27</v>
      </c>
      <c r="Q3974">
        <v>2</v>
      </c>
      <c r="R3974">
        <v>24.79</v>
      </c>
      <c r="S3974">
        <f t="shared" ref="S3974:S4026" si="208">225*345</f>
        <v>77625</v>
      </c>
      <c r="T3974">
        <f t="shared" ref="T3974:T4026" si="209">280*105</f>
        <v>29400</v>
      </c>
      <c r="U3974">
        <f t="shared" ref="U3974:U4026" si="210">S3974/T3974</f>
        <v>2.6403061224489797</v>
      </c>
      <c r="V3974">
        <f t="shared" ref="V3974:V4026" si="211">645-316</f>
        <v>329</v>
      </c>
      <c r="W3974">
        <v>316</v>
      </c>
    </row>
    <row r="3975" spans="1:23" hidden="1" x14ac:dyDescent="0.2">
      <c r="A3975">
        <v>73</v>
      </c>
      <c r="B3975" t="s">
        <v>101</v>
      </c>
      <c r="C3975" t="s">
        <v>102</v>
      </c>
      <c r="D3975" t="s">
        <v>5</v>
      </c>
      <c r="E3975">
        <v>18.57</v>
      </c>
      <c r="F3975">
        <v>146.11000000000001</v>
      </c>
      <c r="G3975">
        <v>-18.95</v>
      </c>
      <c r="H3975">
        <v>146.18</v>
      </c>
      <c r="I3975">
        <v>930</v>
      </c>
      <c r="J3975" t="s">
        <v>6</v>
      </c>
      <c r="K3975" s="1">
        <v>24392</v>
      </c>
      <c r="L3975" t="s">
        <v>185</v>
      </c>
      <c r="M3975" t="s">
        <v>186</v>
      </c>
      <c r="N3975" t="s">
        <v>14</v>
      </c>
      <c r="O3975" t="s">
        <v>15</v>
      </c>
      <c r="P3975" t="s">
        <v>27</v>
      </c>
      <c r="Q3975">
        <v>3</v>
      </c>
      <c r="R3975">
        <v>25.53</v>
      </c>
      <c r="S3975">
        <f t="shared" si="208"/>
        <v>77625</v>
      </c>
      <c r="T3975">
        <f t="shared" si="209"/>
        <v>29400</v>
      </c>
      <c r="U3975">
        <f t="shared" si="210"/>
        <v>2.6403061224489797</v>
      </c>
      <c r="V3975">
        <f t="shared" si="211"/>
        <v>329</v>
      </c>
      <c r="W3975">
        <v>316</v>
      </c>
    </row>
    <row r="3976" spans="1:23" hidden="1" x14ac:dyDescent="0.2">
      <c r="A3976">
        <v>73</v>
      </c>
      <c r="B3976" t="s">
        <v>101</v>
      </c>
      <c r="C3976" t="s">
        <v>102</v>
      </c>
      <c r="D3976" t="s">
        <v>5</v>
      </c>
      <c r="E3976">
        <v>18.57</v>
      </c>
      <c r="F3976">
        <v>146.11000000000001</v>
      </c>
      <c r="G3976">
        <v>-18.95</v>
      </c>
      <c r="H3976">
        <v>146.18</v>
      </c>
      <c r="I3976">
        <v>930</v>
      </c>
      <c r="J3976" t="s">
        <v>6</v>
      </c>
      <c r="K3976" s="1">
        <v>24392</v>
      </c>
      <c r="L3976" t="s">
        <v>185</v>
      </c>
      <c r="M3976" t="s">
        <v>186</v>
      </c>
      <c r="N3976" t="s">
        <v>14</v>
      </c>
      <c r="O3976" t="s">
        <v>15</v>
      </c>
      <c r="P3976" t="s">
        <v>27</v>
      </c>
      <c r="Q3976">
        <v>4</v>
      </c>
      <c r="R3976">
        <v>21.67</v>
      </c>
      <c r="S3976">
        <f t="shared" si="208"/>
        <v>77625</v>
      </c>
      <c r="T3976">
        <f t="shared" si="209"/>
        <v>29400</v>
      </c>
      <c r="U3976">
        <f t="shared" si="210"/>
        <v>2.6403061224489797</v>
      </c>
      <c r="V3976">
        <f t="shared" si="211"/>
        <v>329</v>
      </c>
      <c r="W3976">
        <v>316</v>
      </c>
    </row>
    <row r="3977" spans="1:23" hidden="1" x14ac:dyDescent="0.2">
      <c r="A3977">
        <v>73</v>
      </c>
      <c r="B3977" t="s">
        <v>101</v>
      </c>
      <c r="C3977" t="s">
        <v>102</v>
      </c>
      <c r="D3977" t="s">
        <v>5</v>
      </c>
      <c r="E3977">
        <v>18.57</v>
      </c>
      <c r="F3977">
        <v>146.11000000000001</v>
      </c>
      <c r="G3977">
        <v>-18.95</v>
      </c>
      <c r="H3977">
        <v>146.18</v>
      </c>
      <c r="I3977">
        <v>930</v>
      </c>
      <c r="J3977" t="s">
        <v>6</v>
      </c>
      <c r="K3977" s="1">
        <v>24392</v>
      </c>
      <c r="L3977" t="s">
        <v>185</v>
      </c>
      <c r="M3977" t="s">
        <v>186</v>
      </c>
      <c r="N3977" t="s">
        <v>14</v>
      </c>
      <c r="O3977" t="s">
        <v>15</v>
      </c>
      <c r="P3977" t="s">
        <v>27</v>
      </c>
      <c r="Q3977">
        <v>5</v>
      </c>
      <c r="R3977">
        <v>22.04</v>
      </c>
      <c r="S3977">
        <f t="shared" si="208"/>
        <v>77625</v>
      </c>
      <c r="T3977">
        <f t="shared" si="209"/>
        <v>29400</v>
      </c>
      <c r="U3977">
        <f t="shared" si="210"/>
        <v>2.6403061224489797</v>
      </c>
      <c r="V3977">
        <f t="shared" si="211"/>
        <v>329</v>
      </c>
      <c r="W3977">
        <v>316</v>
      </c>
    </row>
    <row r="3978" spans="1:23" hidden="1" x14ac:dyDescent="0.2">
      <c r="A3978">
        <v>73</v>
      </c>
      <c r="B3978" t="s">
        <v>101</v>
      </c>
      <c r="C3978" t="s">
        <v>102</v>
      </c>
      <c r="D3978" t="s">
        <v>5</v>
      </c>
      <c r="E3978">
        <v>18.57</v>
      </c>
      <c r="F3978">
        <v>146.11000000000001</v>
      </c>
      <c r="G3978">
        <v>-18.95</v>
      </c>
      <c r="H3978">
        <v>146.18</v>
      </c>
      <c r="I3978">
        <v>930</v>
      </c>
      <c r="J3978" t="s">
        <v>6</v>
      </c>
      <c r="K3978" s="1">
        <v>24392</v>
      </c>
      <c r="L3978" t="s">
        <v>185</v>
      </c>
      <c r="M3978" t="s">
        <v>186</v>
      </c>
      <c r="N3978" t="s">
        <v>14</v>
      </c>
      <c r="O3978" t="s">
        <v>15</v>
      </c>
      <c r="P3978" t="s">
        <v>27</v>
      </c>
      <c r="Q3978">
        <v>6</v>
      </c>
      <c r="R3978">
        <v>25.35</v>
      </c>
      <c r="S3978">
        <f t="shared" si="208"/>
        <v>77625</v>
      </c>
      <c r="T3978">
        <f t="shared" si="209"/>
        <v>29400</v>
      </c>
      <c r="U3978">
        <f t="shared" si="210"/>
        <v>2.6403061224489797</v>
      </c>
      <c r="V3978">
        <f t="shared" si="211"/>
        <v>329</v>
      </c>
      <c r="W3978">
        <v>316</v>
      </c>
    </row>
    <row r="3979" spans="1:23" hidden="1" x14ac:dyDescent="0.2">
      <c r="A3979">
        <v>73</v>
      </c>
      <c r="B3979" t="s">
        <v>101</v>
      </c>
      <c r="C3979" t="s">
        <v>102</v>
      </c>
      <c r="D3979" t="s">
        <v>5</v>
      </c>
      <c r="E3979">
        <v>18.57</v>
      </c>
      <c r="F3979">
        <v>146.11000000000001</v>
      </c>
      <c r="G3979">
        <v>-18.95</v>
      </c>
      <c r="H3979">
        <v>146.18</v>
      </c>
      <c r="I3979">
        <v>930</v>
      </c>
      <c r="J3979" t="s">
        <v>6</v>
      </c>
      <c r="K3979" s="1">
        <v>24392</v>
      </c>
      <c r="L3979" t="s">
        <v>185</v>
      </c>
      <c r="M3979" t="s">
        <v>186</v>
      </c>
      <c r="N3979" t="s">
        <v>14</v>
      </c>
      <c r="O3979" t="s">
        <v>16</v>
      </c>
      <c r="P3979" t="s">
        <v>27</v>
      </c>
      <c r="Q3979">
        <v>1</v>
      </c>
      <c r="R3979">
        <v>24.9</v>
      </c>
      <c r="S3979">
        <f t="shared" si="208"/>
        <v>77625</v>
      </c>
      <c r="T3979">
        <f t="shared" si="209"/>
        <v>29400</v>
      </c>
      <c r="U3979">
        <f t="shared" si="210"/>
        <v>2.6403061224489797</v>
      </c>
      <c r="V3979">
        <f t="shared" si="211"/>
        <v>329</v>
      </c>
      <c r="W3979">
        <v>316</v>
      </c>
    </row>
    <row r="3980" spans="1:23" hidden="1" x14ac:dyDescent="0.2">
      <c r="A3980">
        <v>73</v>
      </c>
      <c r="B3980" t="s">
        <v>101</v>
      </c>
      <c r="C3980" t="s">
        <v>102</v>
      </c>
      <c r="D3980" t="s">
        <v>5</v>
      </c>
      <c r="E3980">
        <v>18.57</v>
      </c>
      <c r="F3980">
        <v>146.11000000000001</v>
      </c>
      <c r="G3980">
        <v>-18.95</v>
      </c>
      <c r="H3980">
        <v>146.18</v>
      </c>
      <c r="I3980">
        <v>930</v>
      </c>
      <c r="J3980" t="s">
        <v>6</v>
      </c>
      <c r="K3980" s="1">
        <v>24392</v>
      </c>
      <c r="L3980" t="s">
        <v>185</v>
      </c>
      <c r="M3980" t="s">
        <v>186</v>
      </c>
      <c r="N3980" t="s">
        <v>14</v>
      </c>
      <c r="O3980" t="s">
        <v>16</v>
      </c>
      <c r="P3980" t="s">
        <v>27</v>
      </c>
      <c r="Q3980">
        <v>2</v>
      </c>
      <c r="R3980">
        <v>20.55</v>
      </c>
      <c r="S3980">
        <f t="shared" si="208"/>
        <v>77625</v>
      </c>
      <c r="T3980">
        <f t="shared" si="209"/>
        <v>29400</v>
      </c>
      <c r="U3980">
        <f t="shared" si="210"/>
        <v>2.6403061224489797</v>
      </c>
      <c r="V3980">
        <f t="shared" si="211"/>
        <v>329</v>
      </c>
      <c r="W3980">
        <v>316</v>
      </c>
    </row>
    <row r="3981" spans="1:23" hidden="1" x14ac:dyDescent="0.2">
      <c r="A3981">
        <v>73</v>
      </c>
      <c r="B3981" t="s">
        <v>101</v>
      </c>
      <c r="C3981" t="s">
        <v>102</v>
      </c>
      <c r="D3981" t="s">
        <v>5</v>
      </c>
      <c r="E3981">
        <v>18.57</v>
      </c>
      <c r="F3981">
        <v>146.11000000000001</v>
      </c>
      <c r="G3981">
        <v>-18.95</v>
      </c>
      <c r="H3981">
        <v>146.18</v>
      </c>
      <c r="I3981">
        <v>930</v>
      </c>
      <c r="J3981" t="s">
        <v>6</v>
      </c>
      <c r="K3981" s="1">
        <v>24392</v>
      </c>
      <c r="L3981" t="s">
        <v>185</v>
      </c>
      <c r="M3981" t="s">
        <v>186</v>
      </c>
      <c r="N3981" t="s">
        <v>14</v>
      </c>
      <c r="O3981" t="s">
        <v>16</v>
      </c>
      <c r="P3981" t="s">
        <v>27</v>
      </c>
      <c r="Q3981">
        <v>3</v>
      </c>
      <c r="R3981">
        <v>22.95</v>
      </c>
      <c r="S3981">
        <f t="shared" si="208"/>
        <v>77625</v>
      </c>
      <c r="T3981">
        <f t="shared" si="209"/>
        <v>29400</v>
      </c>
      <c r="U3981">
        <f t="shared" si="210"/>
        <v>2.6403061224489797</v>
      </c>
      <c r="V3981">
        <f t="shared" si="211"/>
        <v>329</v>
      </c>
      <c r="W3981">
        <v>316</v>
      </c>
    </row>
    <row r="3982" spans="1:23" hidden="1" x14ac:dyDescent="0.2">
      <c r="A3982">
        <v>73</v>
      </c>
      <c r="B3982" t="s">
        <v>101</v>
      </c>
      <c r="C3982" t="s">
        <v>102</v>
      </c>
      <c r="D3982" t="s">
        <v>5</v>
      </c>
      <c r="E3982">
        <v>18.57</v>
      </c>
      <c r="F3982">
        <v>146.11000000000001</v>
      </c>
      <c r="G3982">
        <v>-18.95</v>
      </c>
      <c r="H3982">
        <v>146.18</v>
      </c>
      <c r="I3982">
        <v>930</v>
      </c>
      <c r="J3982" t="s">
        <v>6</v>
      </c>
      <c r="K3982" s="1">
        <v>24392</v>
      </c>
      <c r="L3982" t="s">
        <v>185</v>
      </c>
      <c r="M3982" t="s">
        <v>186</v>
      </c>
      <c r="N3982" t="s">
        <v>14</v>
      </c>
      <c r="O3982" t="s">
        <v>16</v>
      </c>
      <c r="P3982" t="s">
        <v>27</v>
      </c>
      <c r="Q3982">
        <v>4</v>
      </c>
      <c r="R3982">
        <v>22.65</v>
      </c>
      <c r="S3982">
        <f t="shared" si="208"/>
        <v>77625</v>
      </c>
      <c r="T3982">
        <f t="shared" si="209"/>
        <v>29400</v>
      </c>
      <c r="U3982">
        <f t="shared" si="210"/>
        <v>2.6403061224489797</v>
      </c>
      <c r="V3982">
        <f t="shared" si="211"/>
        <v>329</v>
      </c>
      <c r="W3982">
        <v>316</v>
      </c>
    </row>
    <row r="3983" spans="1:23" hidden="1" x14ac:dyDescent="0.2">
      <c r="A3983">
        <v>73</v>
      </c>
      <c r="B3983" t="s">
        <v>101</v>
      </c>
      <c r="C3983" t="s">
        <v>102</v>
      </c>
      <c r="D3983" t="s">
        <v>5</v>
      </c>
      <c r="E3983">
        <v>18.57</v>
      </c>
      <c r="F3983">
        <v>146.11000000000001</v>
      </c>
      <c r="G3983">
        <v>-18.95</v>
      </c>
      <c r="H3983">
        <v>146.18</v>
      </c>
      <c r="I3983">
        <v>930</v>
      </c>
      <c r="J3983" t="s">
        <v>6</v>
      </c>
      <c r="K3983" s="1">
        <v>24392</v>
      </c>
      <c r="L3983" t="s">
        <v>185</v>
      </c>
      <c r="M3983" t="s">
        <v>186</v>
      </c>
      <c r="N3983" t="s">
        <v>14</v>
      </c>
      <c r="O3983" t="s">
        <v>16</v>
      </c>
      <c r="P3983" t="s">
        <v>27</v>
      </c>
      <c r="Q3983">
        <v>5</v>
      </c>
      <c r="R3983">
        <v>22.25</v>
      </c>
      <c r="S3983">
        <f t="shared" si="208"/>
        <v>77625</v>
      </c>
      <c r="T3983">
        <f t="shared" si="209"/>
        <v>29400</v>
      </c>
      <c r="U3983">
        <f t="shared" si="210"/>
        <v>2.6403061224489797</v>
      </c>
      <c r="V3983">
        <f t="shared" si="211"/>
        <v>329</v>
      </c>
      <c r="W3983">
        <v>316</v>
      </c>
    </row>
    <row r="3984" spans="1:23" hidden="1" x14ac:dyDescent="0.2">
      <c r="A3984">
        <v>73</v>
      </c>
      <c r="B3984" t="s">
        <v>101</v>
      </c>
      <c r="C3984" t="s">
        <v>102</v>
      </c>
      <c r="D3984" t="s">
        <v>5</v>
      </c>
      <c r="E3984">
        <v>18.57</v>
      </c>
      <c r="F3984">
        <v>146.11000000000001</v>
      </c>
      <c r="G3984">
        <v>-18.95</v>
      </c>
      <c r="H3984">
        <v>146.18</v>
      </c>
      <c r="I3984">
        <v>930</v>
      </c>
      <c r="J3984" t="s">
        <v>6</v>
      </c>
      <c r="K3984" s="1">
        <v>24392</v>
      </c>
      <c r="L3984" t="s">
        <v>185</v>
      </c>
      <c r="M3984" t="s">
        <v>186</v>
      </c>
      <c r="N3984" t="s">
        <v>14</v>
      </c>
      <c r="O3984" t="s">
        <v>16</v>
      </c>
      <c r="P3984" t="s">
        <v>27</v>
      </c>
      <c r="Q3984">
        <v>6</v>
      </c>
      <c r="R3984">
        <v>20.99</v>
      </c>
      <c r="S3984">
        <f t="shared" si="208"/>
        <v>77625</v>
      </c>
      <c r="T3984">
        <f t="shared" si="209"/>
        <v>29400</v>
      </c>
      <c r="U3984">
        <f t="shared" si="210"/>
        <v>2.6403061224489797</v>
      </c>
      <c r="V3984">
        <f t="shared" si="211"/>
        <v>329</v>
      </c>
      <c r="W3984">
        <v>316</v>
      </c>
    </row>
    <row r="3985" spans="1:23" hidden="1" x14ac:dyDescent="0.2">
      <c r="A3985">
        <v>73</v>
      </c>
      <c r="B3985" t="s">
        <v>101</v>
      </c>
      <c r="C3985" t="s">
        <v>102</v>
      </c>
      <c r="D3985" t="s">
        <v>5</v>
      </c>
      <c r="E3985">
        <v>18.57</v>
      </c>
      <c r="F3985">
        <v>146.11000000000001</v>
      </c>
      <c r="G3985">
        <v>-18.95</v>
      </c>
      <c r="H3985">
        <v>146.18</v>
      </c>
      <c r="I3985">
        <v>930</v>
      </c>
      <c r="J3985" t="s">
        <v>6</v>
      </c>
      <c r="K3985" s="1">
        <v>24392</v>
      </c>
      <c r="L3985" t="s">
        <v>185</v>
      </c>
      <c r="M3985" t="s">
        <v>186</v>
      </c>
      <c r="N3985" t="s">
        <v>14</v>
      </c>
      <c r="O3985" t="s">
        <v>18</v>
      </c>
      <c r="P3985" t="s">
        <v>27</v>
      </c>
      <c r="Q3985">
        <v>1</v>
      </c>
      <c r="R3985">
        <v>4.2</v>
      </c>
      <c r="S3985">
        <f t="shared" si="208"/>
        <v>77625</v>
      </c>
      <c r="T3985">
        <f t="shared" si="209"/>
        <v>29400</v>
      </c>
      <c r="U3985">
        <f t="shared" si="210"/>
        <v>2.6403061224489797</v>
      </c>
      <c r="V3985">
        <f t="shared" si="211"/>
        <v>329</v>
      </c>
      <c r="W3985">
        <v>316</v>
      </c>
    </row>
    <row r="3986" spans="1:23" hidden="1" x14ac:dyDescent="0.2">
      <c r="A3986">
        <v>73</v>
      </c>
      <c r="B3986" t="s">
        <v>101</v>
      </c>
      <c r="C3986" t="s">
        <v>102</v>
      </c>
      <c r="D3986" t="s">
        <v>5</v>
      </c>
      <c r="E3986">
        <v>18.57</v>
      </c>
      <c r="F3986">
        <v>146.11000000000001</v>
      </c>
      <c r="G3986">
        <v>-18.95</v>
      </c>
      <c r="H3986">
        <v>146.18</v>
      </c>
      <c r="I3986">
        <v>930</v>
      </c>
      <c r="J3986" t="s">
        <v>6</v>
      </c>
      <c r="K3986" s="1">
        <v>24392</v>
      </c>
      <c r="L3986" t="s">
        <v>185</v>
      </c>
      <c r="M3986" t="s">
        <v>186</v>
      </c>
      <c r="N3986" t="s">
        <v>14</v>
      </c>
      <c r="O3986" t="s">
        <v>18</v>
      </c>
      <c r="P3986" t="s">
        <v>27</v>
      </c>
      <c r="Q3986">
        <v>2</v>
      </c>
      <c r="R3986">
        <v>3.56</v>
      </c>
      <c r="S3986">
        <f t="shared" si="208"/>
        <v>77625</v>
      </c>
      <c r="T3986">
        <f t="shared" si="209"/>
        <v>29400</v>
      </c>
      <c r="U3986">
        <f t="shared" si="210"/>
        <v>2.6403061224489797</v>
      </c>
      <c r="V3986">
        <f t="shared" si="211"/>
        <v>329</v>
      </c>
      <c r="W3986">
        <v>316</v>
      </c>
    </row>
    <row r="3987" spans="1:23" hidden="1" x14ac:dyDescent="0.2">
      <c r="A3987">
        <v>73</v>
      </c>
      <c r="B3987" t="s">
        <v>101</v>
      </c>
      <c r="C3987" t="s">
        <v>102</v>
      </c>
      <c r="D3987" t="s">
        <v>5</v>
      </c>
      <c r="E3987">
        <v>18.57</v>
      </c>
      <c r="F3987">
        <v>146.11000000000001</v>
      </c>
      <c r="G3987">
        <v>-18.95</v>
      </c>
      <c r="H3987">
        <v>146.18</v>
      </c>
      <c r="I3987">
        <v>930</v>
      </c>
      <c r="J3987" t="s">
        <v>6</v>
      </c>
      <c r="K3987" s="1">
        <v>24392</v>
      </c>
      <c r="L3987" t="s">
        <v>185</v>
      </c>
      <c r="M3987" t="s">
        <v>186</v>
      </c>
      <c r="N3987" t="s">
        <v>14</v>
      </c>
      <c r="O3987" t="s">
        <v>18</v>
      </c>
      <c r="P3987" t="s">
        <v>27</v>
      </c>
      <c r="Q3987">
        <v>3</v>
      </c>
      <c r="R3987">
        <v>4.22</v>
      </c>
      <c r="S3987">
        <f t="shared" si="208"/>
        <v>77625</v>
      </c>
      <c r="T3987">
        <f t="shared" si="209"/>
        <v>29400</v>
      </c>
      <c r="U3987">
        <f t="shared" si="210"/>
        <v>2.6403061224489797</v>
      </c>
      <c r="V3987">
        <f t="shared" si="211"/>
        <v>329</v>
      </c>
      <c r="W3987">
        <v>316</v>
      </c>
    </row>
    <row r="3988" spans="1:23" hidden="1" x14ac:dyDescent="0.2">
      <c r="A3988">
        <v>73</v>
      </c>
      <c r="B3988" t="s">
        <v>101</v>
      </c>
      <c r="C3988" t="s">
        <v>102</v>
      </c>
      <c r="D3988" t="s">
        <v>5</v>
      </c>
      <c r="E3988">
        <v>18.57</v>
      </c>
      <c r="F3988">
        <v>146.11000000000001</v>
      </c>
      <c r="G3988">
        <v>-18.95</v>
      </c>
      <c r="H3988">
        <v>146.18</v>
      </c>
      <c r="I3988">
        <v>930</v>
      </c>
      <c r="J3988" t="s">
        <v>6</v>
      </c>
      <c r="K3988" s="1">
        <v>24392</v>
      </c>
      <c r="L3988" t="s">
        <v>185</v>
      </c>
      <c r="M3988" t="s">
        <v>186</v>
      </c>
      <c r="N3988" t="s">
        <v>14</v>
      </c>
      <c r="O3988" t="s">
        <v>18</v>
      </c>
      <c r="P3988" t="s">
        <v>27</v>
      </c>
      <c r="Q3988">
        <v>4</v>
      </c>
      <c r="R3988">
        <v>3.93</v>
      </c>
      <c r="S3988">
        <f t="shared" si="208"/>
        <v>77625</v>
      </c>
      <c r="T3988">
        <f t="shared" si="209"/>
        <v>29400</v>
      </c>
      <c r="U3988">
        <f t="shared" si="210"/>
        <v>2.6403061224489797</v>
      </c>
      <c r="V3988">
        <f t="shared" si="211"/>
        <v>329</v>
      </c>
      <c r="W3988">
        <v>316</v>
      </c>
    </row>
    <row r="3989" spans="1:23" hidden="1" x14ac:dyDescent="0.2">
      <c r="A3989">
        <v>73</v>
      </c>
      <c r="B3989" t="s">
        <v>101</v>
      </c>
      <c r="C3989" t="s">
        <v>102</v>
      </c>
      <c r="D3989" t="s">
        <v>5</v>
      </c>
      <c r="E3989">
        <v>18.57</v>
      </c>
      <c r="F3989">
        <v>146.11000000000001</v>
      </c>
      <c r="G3989">
        <v>-18.95</v>
      </c>
      <c r="H3989">
        <v>146.18</v>
      </c>
      <c r="I3989">
        <v>930</v>
      </c>
      <c r="J3989" t="s">
        <v>6</v>
      </c>
      <c r="K3989" s="1">
        <v>24392</v>
      </c>
      <c r="L3989" t="s">
        <v>185</v>
      </c>
      <c r="M3989" t="s">
        <v>186</v>
      </c>
      <c r="N3989" t="s">
        <v>14</v>
      </c>
      <c r="O3989" t="s">
        <v>18</v>
      </c>
      <c r="P3989" t="s">
        <v>27</v>
      </c>
      <c r="Q3989">
        <v>5</v>
      </c>
      <c r="R3989">
        <v>5.45</v>
      </c>
      <c r="S3989">
        <f t="shared" si="208"/>
        <v>77625</v>
      </c>
      <c r="T3989">
        <f t="shared" si="209"/>
        <v>29400</v>
      </c>
      <c r="U3989">
        <f t="shared" si="210"/>
        <v>2.6403061224489797</v>
      </c>
      <c r="V3989">
        <f t="shared" si="211"/>
        <v>329</v>
      </c>
      <c r="W3989">
        <v>316</v>
      </c>
    </row>
    <row r="3990" spans="1:23" hidden="1" x14ac:dyDescent="0.2">
      <c r="A3990">
        <v>73</v>
      </c>
      <c r="B3990" t="s">
        <v>101</v>
      </c>
      <c r="C3990" t="s">
        <v>102</v>
      </c>
      <c r="D3990" t="s">
        <v>5</v>
      </c>
      <c r="E3990">
        <v>18.57</v>
      </c>
      <c r="F3990">
        <v>146.11000000000001</v>
      </c>
      <c r="G3990">
        <v>-18.95</v>
      </c>
      <c r="H3990">
        <v>146.18</v>
      </c>
      <c r="I3990">
        <v>930</v>
      </c>
      <c r="J3990" t="s">
        <v>6</v>
      </c>
      <c r="K3990" s="1">
        <v>24392</v>
      </c>
      <c r="L3990" t="s">
        <v>185</v>
      </c>
      <c r="M3990" t="s">
        <v>186</v>
      </c>
      <c r="N3990" t="s">
        <v>14</v>
      </c>
      <c r="O3990" t="s">
        <v>18</v>
      </c>
      <c r="P3990" t="s">
        <v>27</v>
      </c>
      <c r="Q3990">
        <v>6</v>
      </c>
      <c r="R3990">
        <v>5.52</v>
      </c>
      <c r="S3990">
        <f t="shared" si="208"/>
        <v>77625</v>
      </c>
      <c r="T3990">
        <f t="shared" si="209"/>
        <v>29400</v>
      </c>
      <c r="U3990">
        <f t="shared" si="210"/>
        <v>2.6403061224489797</v>
      </c>
      <c r="V3990">
        <f t="shared" si="211"/>
        <v>329</v>
      </c>
      <c r="W3990">
        <v>316</v>
      </c>
    </row>
    <row r="3991" spans="1:23" hidden="1" x14ac:dyDescent="0.2">
      <c r="A3991">
        <v>73</v>
      </c>
      <c r="B3991" t="s">
        <v>101</v>
      </c>
      <c r="C3991" t="s">
        <v>102</v>
      </c>
      <c r="D3991" t="s">
        <v>5</v>
      </c>
      <c r="E3991">
        <v>18.57</v>
      </c>
      <c r="F3991">
        <v>146.11000000000001</v>
      </c>
      <c r="G3991">
        <v>-18.95</v>
      </c>
      <c r="H3991">
        <v>146.18</v>
      </c>
      <c r="I3991">
        <v>930</v>
      </c>
      <c r="J3991" t="s">
        <v>6</v>
      </c>
      <c r="K3991" s="1">
        <v>24392</v>
      </c>
      <c r="L3991" t="s">
        <v>185</v>
      </c>
      <c r="M3991" t="s">
        <v>186</v>
      </c>
      <c r="N3991" t="s">
        <v>14</v>
      </c>
      <c r="O3991" t="s">
        <v>19</v>
      </c>
      <c r="P3991" t="s">
        <v>27</v>
      </c>
      <c r="Q3991">
        <v>1</v>
      </c>
      <c r="R3991">
        <v>12.87</v>
      </c>
      <c r="S3991">
        <f t="shared" si="208"/>
        <v>77625</v>
      </c>
      <c r="T3991">
        <f t="shared" si="209"/>
        <v>29400</v>
      </c>
      <c r="U3991">
        <f t="shared" si="210"/>
        <v>2.6403061224489797</v>
      </c>
      <c r="V3991">
        <f t="shared" si="211"/>
        <v>329</v>
      </c>
      <c r="W3991">
        <v>316</v>
      </c>
    </row>
    <row r="3992" spans="1:23" hidden="1" x14ac:dyDescent="0.2">
      <c r="A3992">
        <v>73</v>
      </c>
      <c r="B3992" t="s">
        <v>101</v>
      </c>
      <c r="C3992" t="s">
        <v>102</v>
      </c>
      <c r="D3992" t="s">
        <v>5</v>
      </c>
      <c r="E3992">
        <v>18.57</v>
      </c>
      <c r="F3992">
        <v>146.11000000000001</v>
      </c>
      <c r="G3992">
        <v>-18.95</v>
      </c>
      <c r="H3992">
        <v>146.18</v>
      </c>
      <c r="I3992">
        <v>930</v>
      </c>
      <c r="J3992" t="s">
        <v>6</v>
      </c>
      <c r="K3992" s="1">
        <v>24392</v>
      </c>
      <c r="L3992" t="s">
        <v>185</v>
      </c>
      <c r="M3992" t="s">
        <v>186</v>
      </c>
      <c r="N3992" t="s">
        <v>14</v>
      </c>
      <c r="O3992" t="s">
        <v>19</v>
      </c>
      <c r="P3992" t="s">
        <v>27</v>
      </c>
      <c r="Q3992">
        <v>2</v>
      </c>
      <c r="R3992">
        <v>12.99</v>
      </c>
      <c r="S3992">
        <f t="shared" si="208"/>
        <v>77625</v>
      </c>
      <c r="T3992">
        <f t="shared" si="209"/>
        <v>29400</v>
      </c>
      <c r="U3992">
        <f t="shared" si="210"/>
        <v>2.6403061224489797</v>
      </c>
      <c r="V3992">
        <f t="shared" si="211"/>
        <v>329</v>
      </c>
      <c r="W3992">
        <v>316</v>
      </c>
    </row>
    <row r="3993" spans="1:23" hidden="1" x14ac:dyDescent="0.2">
      <c r="A3993">
        <v>73</v>
      </c>
      <c r="B3993" t="s">
        <v>101</v>
      </c>
      <c r="C3993" t="s">
        <v>102</v>
      </c>
      <c r="D3993" t="s">
        <v>5</v>
      </c>
      <c r="E3993">
        <v>18.57</v>
      </c>
      <c r="F3993">
        <v>146.11000000000001</v>
      </c>
      <c r="G3993">
        <v>-18.95</v>
      </c>
      <c r="H3993">
        <v>146.18</v>
      </c>
      <c r="I3993">
        <v>930</v>
      </c>
      <c r="J3993" t="s">
        <v>6</v>
      </c>
      <c r="K3993" s="1">
        <v>24392</v>
      </c>
      <c r="L3993" t="s">
        <v>185</v>
      </c>
      <c r="M3993" t="s">
        <v>186</v>
      </c>
      <c r="N3993" t="s">
        <v>14</v>
      </c>
      <c r="O3993" t="s">
        <v>19</v>
      </c>
      <c r="P3993" t="s">
        <v>27</v>
      </c>
      <c r="Q3993">
        <v>3</v>
      </c>
      <c r="R3993">
        <v>10.96</v>
      </c>
      <c r="S3993">
        <f t="shared" si="208"/>
        <v>77625</v>
      </c>
      <c r="T3993">
        <f t="shared" si="209"/>
        <v>29400</v>
      </c>
      <c r="U3993">
        <f t="shared" si="210"/>
        <v>2.6403061224489797</v>
      </c>
      <c r="V3993">
        <f t="shared" si="211"/>
        <v>329</v>
      </c>
      <c r="W3993">
        <v>316</v>
      </c>
    </row>
    <row r="3994" spans="1:23" hidden="1" x14ac:dyDescent="0.2">
      <c r="A3994">
        <v>73</v>
      </c>
      <c r="B3994" t="s">
        <v>101</v>
      </c>
      <c r="C3994" t="s">
        <v>102</v>
      </c>
      <c r="D3994" t="s">
        <v>5</v>
      </c>
      <c r="E3994">
        <v>18.57</v>
      </c>
      <c r="F3994">
        <v>146.11000000000001</v>
      </c>
      <c r="G3994">
        <v>-18.95</v>
      </c>
      <c r="H3994">
        <v>146.18</v>
      </c>
      <c r="I3994">
        <v>930</v>
      </c>
      <c r="J3994" t="s">
        <v>6</v>
      </c>
      <c r="K3994" s="1">
        <v>24392</v>
      </c>
      <c r="L3994" t="s">
        <v>185</v>
      </c>
      <c r="M3994" t="s">
        <v>186</v>
      </c>
      <c r="N3994" t="s">
        <v>14</v>
      </c>
      <c r="O3994" t="s">
        <v>19</v>
      </c>
      <c r="P3994" t="s">
        <v>27</v>
      </c>
      <c r="Q3994">
        <v>4</v>
      </c>
      <c r="R3994">
        <v>11.87</v>
      </c>
      <c r="S3994">
        <f t="shared" si="208"/>
        <v>77625</v>
      </c>
      <c r="T3994">
        <f t="shared" si="209"/>
        <v>29400</v>
      </c>
      <c r="U3994">
        <f t="shared" si="210"/>
        <v>2.6403061224489797</v>
      </c>
      <c r="V3994">
        <f t="shared" si="211"/>
        <v>329</v>
      </c>
      <c r="W3994">
        <v>316</v>
      </c>
    </row>
    <row r="3995" spans="1:23" hidden="1" x14ac:dyDescent="0.2">
      <c r="A3995">
        <v>73</v>
      </c>
      <c r="B3995" t="s">
        <v>101</v>
      </c>
      <c r="C3995" t="s">
        <v>102</v>
      </c>
      <c r="D3995" t="s">
        <v>5</v>
      </c>
      <c r="E3995">
        <v>18.57</v>
      </c>
      <c r="F3995">
        <v>146.11000000000001</v>
      </c>
      <c r="G3995">
        <v>-18.95</v>
      </c>
      <c r="H3995">
        <v>146.18</v>
      </c>
      <c r="I3995">
        <v>930</v>
      </c>
      <c r="J3995" t="s">
        <v>6</v>
      </c>
      <c r="K3995" s="1">
        <v>24392</v>
      </c>
      <c r="L3995" t="s">
        <v>185</v>
      </c>
      <c r="M3995" t="s">
        <v>186</v>
      </c>
      <c r="N3995" t="s">
        <v>14</v>
      </c>
      <c r="O3995" t="s">
        <v>19</v>
      </c>
      <c r="P3995" t="s">
        <v>27</v>
      </c>
      <c r="Q3995">
        <v>5</v>
      </c>
      <c r="R3995">
        <v>12.57</v>
      </c>
      <c r="S3995">
        <f t="shared" si="208"/>
        <v>77625</v>
      </c>
      <c r="T3995">
        <f t="shared" si="209"/>
        <v>29400</v>
      </c>
      <c r="U3995">
        <f t="shared" si="210"/>
        <v>2.6403061224489797</v>
      </c>
      <c r="V3995">
        <f t="shared" si="211"/>
        <v>329</v>
      </c>
      <c r="W3995">
        <v>316</v>
      </c>
    </row>
    <row r="3996" spans="1:23" hidden="1" x14ac:dyDescent="0.2">
      <c r="A3996">
        <v>73</v>
      </c>
      <c r="B3996" t="s">
        <v>101</v>
      </c>
      <c r="C3996" t="s">
        <v>102</v>
      </c>
      <c r="D3996" t="s">
        <v>5</v>
      </c>
      <c r="E3996">
        <v>18.57</v>
      </c>
      <c r="F3996">
        <v>146.11000000000001</v>
      </c>
      <c r="G3996">
        <v>-18.95</v>
      </c>
      <c r="H3996">
        <v>146.18</v>
      </c>
      <c r="I3996">
        <v>930</v>
      </c>
      <c r="J3996" t="s">
        <v>6</v>
      </c>
      <c r="K3996" s="1">
        <v>24392</v>
      </c>
      <c r="L3996" t="s">
        <v>185</v>
      </c>
      <c r="M3996" t="s">
        <v>186</v>
      </c>
      <c r="N3996" t="s">
        <v>14</v>
      </c>
      <c r="O3996" t="s">
        <v>19</v>
      </c>
      <c r="P3996" t="s">
        <v>27</v>
      </c>
      <c r="Q3996">
        <v>6</v>
      </c>
      <c r="R3996">
        <v>9.61</v>
      </c>
      <c r="S3996">
        <f t="shared" si="208"/>
        <v>77625</v>
      </c>
      <c r="T3996">
        <f t="shared" si="209"/>
        <v>29400</v>
      </c>
      <c r="U3996">
        <f t="shared" si="210"/>
        <v>2.6403061224489797</v>
      </c>
      <c r="V3996">
        <f t="shared" si="211"/>
        <v>329</v>
      </c>
      <c r="W3996">
        <v>316</v>
      </c>
    </row>
    <row r="3997" spans="1:23" hidden="1" x14ac:dyDescent="0.2">
      <c r="A3997">
        <v>73</v>
      </c>
      <c r="B3997" t="s">
        <v>101</v>
      </c>
      <c r="C3997" t="s">
        <v>102</v>
      </c>
      <c r="D3997" t="s">
        <v>5</v>
      </c>
      <c r="E3997">
        <v>18.57</v>
      </c>
      <c r="F3997">
        <v>146.11000000000001</v>
      </c>
      <c r="G3997">
        <v>-18.95</v>
      </c>
      <c r="H3997">
        <v>146.18</v>
      </c>
      <c r="I3997">
        <v>930</v>
      </c>
      <c r="J3997" t="s">
        <v>6</v>
      </c>
      <c r="K3997" s="1">
        <v>24392</v>
      </c>
      <c r="L3997" t="s">
        <v>185</v>
      </c>
      <c r="M3997" t="s">
        <v>186</v>
      </c>
      <c r="N3997" t="s">
        <v>24</v>
      </c>
      <c r="O3997" t="s">
        <v>15</v>
      </c>
      <c r="P3997" t="s">
        <v>26</v>
      </c>
      <c r="Q3997">
        <v>1</v>
      </c>
      <c r="R3997">
        <v>42.16</v>
      </c>
      <c r="S3997">
        <f t="shared" si="208"/>
        <v>77625</v>
      </c>
      <c r="T3997">
        <f t="shared" si="209"/>
        <v>29400</v>
      </c>
      <c r="U3997">
        <f t="shared" si="210"/>
        <v>2.6403061224489797</v>
      </c>
      <c r="V3997">
        <f t="shared" si="211"/>
        <v>329</v>
      </c>
      <c r="W3997">
        <v>316</v>
      </c>
    </row>
    <row r="3998" spans="1:23" hidden="1" x14ac:dyDescent="0.2">
      <c r="A3998">
        <v>73</v>
      </c>
      <c r="B3998" t="s">
        <v>101</v>
      </c>
      <c r="C3998" t="s">
        <v>102</v>
      </c>
      <c r="D3998" t="s">
        <v>5</v>
      </c>
      <c r="E3998">
        <v>18.57</v>
      </c>
      <c r="F3998">
        <v>146.11000000000001</v>
      </c>
      <c r="G3998">
        <v>-18.95</v>
      </c>
      <c r="H3998">
        <v>146.18</v>
      </c>
      <c r="I3998">
        <v>930</v>
      </c>
      <c r="J3998" t="s">
        <v>6</v>
      </c>
      <c r="K3998" s="1">
        <v>24392</v>
      </c>
      <c r="L3998" t="s">
        <v>185</v>
      </c>
      <c r="M3998" t="s">
        <v>186</v>
      </c>
      <c r="N3998" t="s">
        <v>24</v>
      </c>
      <c r="O3998" t="s">
        <v>15</v>
      </c>
      <c r="P3998" t="s">
        <v>26</v>
      </c>
      <c r="Q3998">
        <v>2</v>
      </c>
      <c r="R3998">
        <v>41.14</v>
      </c>
      <c r="S3998">
        <f t="shared" si="208"/>
        <v>77625</v>
      </c>
      <c r="T3998">
        <f t="shared" si="209"/>
        <v>29400</v>
      </c>
      <c r="U3998">
        <f t="shared" si="210"/>
        <v>2.6403061224489797</v>
      </c>
      <c r="V3998">
        <f t="shared" si="211"/>
        <v>329</v>
      </c>
      <c r="W3998">
        <v>316</v>
      </c>
    </row>
    <row r="3999" spans="1:23" hidden="1" x14ac:dyDescent="0.2">
      <c r="A3999">
        <v>73</v>
      </c>
      <c r="B3999" t="s">
        <v>101</v>
      </c>
      <c r="C3999" t="s">
        <v>102</v>
      </c>
      <c r="D3999" t="s">
        <v>5</v>
      </c>
      <c r="E3999">
        <v>18.57</v>
      </c>
      <c r="F3999">
        <v>146.11000000000001</v>
      </c>
      <c r="G3999">
        <v>-18.95</v>
      </c>
      <c r="H3999">
        <v>146.18</v>
      </c>
      <c r="I3999">
        <v>930</v>
      </c>
      <c r="J3999" t="s">
        <v>6</v>
      </c>
      <c r="K3999" s="1">
        <v>24392</v>
      </c>
      <c r="L3999" t="s">
        <v>185</v>
      </c>
      <c r="M3999" t="s">
        <v>186</v>
      </c>
      <c r="N3999" t="s">
        <v>24</v>
      </c>
      <c r="O3999" t="s">
        <v>15</v>
      </c>
      <c r="P3999" t="s">
        <v>26</v>
      </c>
      <c r="Q3999">
        <v>3</v>
      </c>
      <c r="R3999">
        <v>37.28</v>
      </c>
      <c r="S3999">
        <f t="shared" si="208"/>
        <v>77625</v>
      </c>
      <c r="T3999">
        <f t="shared" si="209"/>
        <v>29400</v>
      </c>
      <c r="U3999">
        <f t="shared" si="210"/>
        <v>2.6403061224489797</v>
      </c>
      <c r="V3999">
        <f t="shared" si="211"/>
        <v>329</v>
      </c>
      <c r="W3999">
        <v>316</v>
      </c>
    </row>
    <row r="4000" spans="1:23" hidden="1" x14ac:dyDescent="0.2">
      <c r="A4000">
        <v>73</v>
      </c>
      <c r="B4000" t="s">
        <v>101</v>
      </c>
      <c r="C4000" t="s">
        <v>102</v>
      </c>
      <c r="D4000" t="s">
        <v>5</v>
      </c>
      <c r="E4000">
        <v>18.57</v>
      </c>
      <c r="F4000">
        <v>146.11000000000001</v>
      </c>
      <c r="G4000">
        <v>-18.95</v>
      </c>
      <c r="H4000">
        <v>146.18</v>
      </c>
      <c r="I4000">
        <v>930</v>
      </c>
      <c r="J4000" t="s">
        <v>6</v>
      </c>
      <c r="K4000" s="1">
        <v>24392</v>
      </c>
      <c r="L4000" t="s">
        <v>185</v>
      </c>
      <c r="M4000" t="s">
        <v>186</v>
      </c>
      <c r="N4000" t="s">
        <v>24</v>
      </c>
      <c r="O4000" t="s">
        <v>15</v>
      </c>
      <c r="P4000" t="s">
        <v>26</v>
      </c>
      <c r="Q4000">
        <v>4</v>
      </c>
      <c r="R4000">
        <v>47.34</v>
      </c>
      <c r="S4000">
        <f t="shared" si="208"/>
        <v>77625</v>
      </c>
      <c r="T4000">
        <f t="shared" si="209"/>
        <v>29400</v>
      </c>
      <c r="U4000">
        <f t="shared" si="210"/>
        <v>2.6403061224489797</v>
      </c>
      <c r="V4000">
        <f t="shared" si="211"/>
        <v>329</v>
      </c>
      <c r="W4000">
        <v>316</v>
      </c>
    </row>
    <row r="4001" spans="1:23" hidden="1" x14ac:dyDescent="0.2">
      <c r="A4001">
        <v>73</v>
      </c>
      <c r="B4001" t="s">
        <v>101</v>
      </c>
      <c r="C4001" t="s">
        <v>102</v>
      </c>
      <c r="D4001" t="s">
        <v>5</v>
      </c>
      <c r="E4001">
        <v>18.57</v>
      </c>
      <c r="F4001">
        <v>146.11000000000001</v>
      </c>
      <c r="G4001">
        <v>-18.95</v>
      </c>
      <c r="H4001">
        <v>146.18</v>
      </c>
      <c r="I4001">
        <v>930</v>
      </c>
      <c r="J4001" t="s">
        <v>6</v>
      </c>
      <c r="K4001" s="1">
        <v>24392</v>
      </c>
      <c r="L4001" t="s">
        <v>185</v>
      </c>
      <c r="M4001" t="s">
        <v>186</v>
      </c>
      <c r="N4001" t="s">
        <v>24</v>
      </c>
      <c r="O4001" t="s">
        <v>15</v>
      </c>
      <c r="P4001" t="s">
        <v>26</v>
      </c>
      <c r="Q4001">
        <v>5</v>
      </c>
      <c r="R4001">
        <v>43.48</v>
      </c>
      <c r="S4001">
        <f t="shared" si="208"/>
        <v>77625</v>
      </c>
      <c r="T4001">
        <f t="shared" si="209"/>
        <v>29400</v>
      </c>
      <c r="U4001">
        <f t="shared" si="210"/>
        <v>2.6403061224489797</v>
      </c>
      <c r="V4001">
        <f t="shared" si="211"/>
        <v>329</v>
      </c>
      <c r="W4001">
        <v>316</v>
      </c>
    </row>
    <row r="4002" spans="1:23" hidden="1" x14ac:dyDescent="0.2">
      <c r="A4002">
        <v>73</v>
      </c>
      <c r="B4002" t="s">
        <v>101</v>
      </c>
      <c r="C4002" t="s">
        <v>102</v>
      </c>
      <c r="D4002" t="s">
        <v>5</v>
      </c>
      <c r="E4002">
        <v>18.57</v>
      </c>
      <c r="F4002">
        <v>146.11000000000001</v>
      </c>
      <c r="G4002">
        <v>-18.95</v>
      </c>
      <c r="H4002">
        <v>146.18</v>
      </c>
      <c r="I4002">
        <v>930</v>
      </c>
      <c r="J4002" t="s">
        <v>6</v>
      </c>
      <c r="K4002" s="1">
        <v>24392</v>
      </c>
      <c r="L4002" t="s">
        <v>185</v>
      </c>
      <c r="M4002" t="s">
        <v>186</v>
      </c>
      <c r="N4002" t="s">
        <v>24</v>
      </c>
      <c r="O4002" t="s">
        <v>15</v>
      </c>
      <c r="P4002" t="s">
        <v>26</v>
      </c>
      <c r="Q4002">
        <v>6</v>
      </c>
      <c r="R4002">
        <v>41.74</v>
      </c>
      <c r="S4002">
        <f t="shared" si="208"/>
        <v>77625</v>
      </c>
      <c r="T4002">
        <f t="shared" si="209"/>
        <v>29400</v>
      </c>
      <c r="U4002">
        <f t="shared" si="210"/>
        <v>2.6403061224489797</v>
      </c>
      <c r="V4002">
        <f t="shared" si="211"/>
        <v>329</v>
      </c>
      <c r="W4002">
        <v>316</v>
      </c>
    </row>
    <row r="4003" spans="1:23" hidden="1" x14ac:dyDescent="0.2">
      <c r="A4003">
        <v>73</v>
      </c>
      <c r="B4003" t="s">
        <v>101</v>
      </c>
      <c r="C4003" t="s">
        <v>102</v>
      </c>
      <c r="D4003" t="s">
        <v>5</v>
      </c>
      <c r="E4003">
        <v>18.57</v>
      </c>
      <c r="F4003">
        <v>146.11000000000001</v>
      </c>
      <c r="G4003">
        <v>-18.95</v>
      </c>
      <c r="H4003">
        <v>146.18</v>
      </c>
      <c r="I4003">
        <v>930</v>
      </c>
      <c r="J4003" t="s">
        <v>6</v>
      </c>
      <c r="K4003" s="1">
        <v>24392</v>
      </c>
      <c r="L4003" t="s">
        <v>185</v>
      </c>
      <c r="M4003" t="s">
        <v>186</v>
      </c>
      <c r="N4003" t="s">
        <v>24</v>
      </c>
      <c r="O4003" t="s">
        <v>15</v>
      </c>
      <c r="P4003" t="s">
        <v>26</v>
      </c>
      <c r="Q4003">
        <v>7</v>
      </c>
      <c r="R4003">
        <v>37.53</v>
      </c>
      <c r="S4003">
        <f t="shared" si="208"/>
        <v>77625</v>
      </c>
      <c r="T4003">
        <f t="shared" si="209"/>
        <v>29400</v>
      </c>
      <c r="U4003">
        <f t="shared" si="210"/>
        <v>2.6403061224489797</v>
      </c>
      <c r="V4003">
        <f t="shared" si="211"/>
        <v>329</v>
      </c>
      <c r="W4003">
        <v>316</v>
      </c>
    </row>
    <row r="4004" spans="1:23" hidden="1" x14ac:dyDescent="0.2">
      <c r="A4004">
        <v>73</v>
      </c>
      <c r="B4004" t="s">
        <v>101</v>
      </c>
      <c r="C4004" t="s">
        <v>102</v>
      </c>
      <c r="D4004" t="s">
        <v>5</v>
      </c>
      <c r="E4004">
        <v>18.57</v>
      </c>
      <c r="F4004">
        <v>146.11000000000001</v>
      </c>
      <c r="G4004">
        <v>-18.95</v>
      </c>
      <c r="H4004">
        <v>146.18</v>
      </c>
      <c r="I4004">
        <v>930</v>
      </c>
      <c r="J4004" t="s">
        <v>6</v>
      </c>
      <c r="K4004" s="1">
        <v>24392</v>
      </c>
      <c r="L4004" t="s">
        <v>185</v>
      </c>
      <c r="M4004" t="s">
        <v>186</v>
      </c>
      <c r="N4004" t="s">
        <v>24</v>
      </c>
      <c r="O4004" t="s">
        <v>15</v>
      </c>
      <c r="P4004" t="s">
        <v>26</v>
      </c>
      <c r="Q4004">
        <v>8</v>
      </c>
      <c r="R4004">
        <v>40.31</v>
      </c>
      <c r="S4004">
        <f t="shared" si="208"/>
        <v>77625</v>
      </c>
      <c r="T4004">
        <f t="shared" si="209"/>
        <v>29400</v>
      </c>
      <c r="U4004">
        <f t="shared" si="210"/>
        <v>2.6403061224489797</v>
      </c>
      <c r="V4004">
        <f t="shared" si="211"/>
        <v>329</v>
      </c>
      <c r="W4004">
        <v>316</v>
      </c>
    </row>
    <row r="4005" spans="1:23" hidden="1" x14ac:dyDescent="0.2">
      <c r="A4005">
        <v>73</v>
      </c>
      <c r="B4005" t="s">
        <v>101</v>
      </c>
      <c r="C4005" t="s">
        <v>102</v>
      </c>
      <c r="D4005" t="s">
        <v>5</v>
      </c>
      <c r="E4005">
        <v>18.57</v>
      </c>
      <c r="F4005">
        <v>146.11000000000001</v>
      </c>
      <c r="G4005">
        <v>-18.95</v>
      </c>
      <c r="H4005">
        <v>146.18</v>
      </c>
      <c r="I4005">
        <v>930</v>
      </c>
      <c r="J4005" t="s">
        <v>6</v>
      </c>
      <c r="K4005" s="1">
        <v>24392</v>
      </c>
      <c r="L4005" t="s">
        <v>185</v>
      </c>
      <c r="M4005" t="s">
        <v>186</v>
      </c>
      <c r="N4005" t="s">
        <v>24</v>
      </c>
      <c r="O4005" t="s">
        <v>15</v>
      </c>
      <c r="P4005" t="s">
        <v>26</v>
      </c>
      <c r="Q4005">
        <v>9</v>
      </c>
      <c r="R4005">
        <v>40.159999999999997</v>
      </c>
      <c r="S4005">
        <f t="shared" si="208"/>
        <v>77625</v>
      </c>
      <c r="T4005">
        <f t="shared" si="209"/>
        <v>29400</v>
      </c>
      <c r="U4005">
        <f t="shared" si="210"/>
        <v>2.6403061224489797</v>
      </c>
      <c r="V4005">
        <f t="shared" si="211"/>
        <v>329</v>
      </c>
      <c r="W4005">
        <v>316</v>
      </c>
    </row>
    <row r="4006" spans="1:23" hidden="1" x14ac:dyDescent="0.2">
      <c r="A4006">
        <v>73</v>
      </c>
      <c r="B4006" t="s">
        <v>101</v>
      </c>
      <c r="C4006" t="s">
        <v>102</v>
      </c>
      <c r="D4006" t="s">
        <v>5</v>
      </c>
      <c r="E4006">
        <v>18.57</v>
      </c>
      <c r="F4006">
        <v>146.11000000000001</v>
      </c>
      <c r="G4006">
        <v>-18.95</v>
      </c>
      <c r="H4006">
        <v>146.18</v>
      </c>
      <c r="I4006">
        <v>930</v>
      </c>
      <c r="J4006" t="s">
        <v>6</v>
      </c>
      <c r="K4006" s="1">
        <v>24392</v>
      </c>
      <c r="L4006" t="s">
        <v>185</v>
      </c>
      <c r="M4006" t="s">
        <v>186</v>
      </c>
      <c r="N4006" t="s">
        <v>24</v>
      </c>
      <c r="O4006" t="s">
        <v>15</v>
      </c>
      <c r="P4006" t="s">
        <v>26</v>
      </c>
      <c r="Q4006">
        <v>10</v>
      </c>
      <c r="R4006">
        <v>36.01</v>
      </c>
      <c r="S4006">
        <f t="shared" si="208"/>
        <v>77625</v>
      </c>
      <c r="T4006">
        <f t="shared" si="209"/>
        <v>29400</v>
      </c>
      <c r="U4006">
        <f t="shared" si="210"/>
        <v>2.6403061224489797</v>
      </c>
      <c r="V4006">
        <f t="shared" si="211"/>
        <v>329</v>
      </c>
      <c r="W4006">
        <v>316</v>
      </c>
    </row>
    <row r="4007" spans="1:23" x14ac:dyDescent="0.2">
      <c r="A4007">
        <v>73</v>
      </c>
      <c r="B4007" t="s">
        <v>101</v>
      </c>
      <c r="C4007" t="s">
        <v>102</v>
      </c>
      <c r="D4007" t="s">
        <v>5</v>
      </c>
      <c r="E4007">
        <v>18.57</v>
      </c>
      <c r="F4007">
        <v>146.11000000000001</v>
      </c>
      <c r="G4007">
        <v>-18.95</v>
      </c>
      <c r="H4007">
        <v>146.18</v>
      </c>
      <c r="I4007">
        <v>930</v>
      </c>
      <c r="J4007" t="s">
        <v>6</v>
      </c>
      <c r="K4007" s="1">
        <v>24392</v>
      </c>
      <c r="L4007" t="s">
        <v>185</v>
      </c>
      <c r="M4007" t="s">
        <v>186</v>
      </c>
      <c r="N4007" t="s">
        <v>24</v>
      </c>
      <c r="O4007" t="s">
        <v>15</v>
      </c>
      <c r="P4007" t="s">
        <v>27</v>
      </c>
      <c r="Q4007">
        <v>1</v>
      </c>
      <c r="R4007">
        <v>29.58</v>
      </c>
      <c r="S4007">
        <f t="shared" si="208"/>
        <v>77625</v>
      </c>
      <c r="T4007">
        <f t="shared" si="209"/>
        <v>29400</v>
      </c>
      <c r="U4007">
        <f t="shared" si="210"/>
        <v>2.6403061224489797</v>
      </c>
      <c r="V4007">
        <f t="shared" si="211"/>
        <v>329</v>
      </c>
      <c r="W4007">
        <v>316</v>
      </c>
    </row>
    <row r="4008" spans="1:23" x14ac:dyDescent="0.2">
      <c r="A4008">
        <v>73</v>
      </c>
      <c r="B4008" t="s">
        <v>101</v>
      </c>
      <c r="C4008" t="s">
        <v>102</v>
      </c>
      <c r="D4008" t="s">
        <v>5</v>
      </c>
      <c r="E4008">
        <v>18.57</v>
      </c>
      <c r="F4008">
        <v>146.11000000000001</v>
      </c>
      <c r="G4008">
        <v>-18.95</v>
      </c>
      <c r="H4008">
        <v>146.18</v>
      </c>
      <c r="I4008">
        <v>930</v>
      </c>
      <c r="J4008" t="s">
        <v>6</v>
      </c>
      <c r="K4008" s="1">
        <v>24392</v>
      </c>
      <c r="L4008" t="s">
        <v>185</v>
      </c>
      <c r="M4008" t="s">
        <v>186</v>
      </c>
      <c r="N4008" t="s">
        <v>24</v>
      </c>
      <c r="O4008" t="s">
        <v>15</v>
      </c>
      <c r="P4008" t="s">
        <v>27</v>
      </c>
      <c r="Q4008">
        <v>2</v>
      </c>
      <c r="R4008">
        <v>29.91</v>
      </c>
      <c r="S4008">
        <f t="shared" si="208"/>
        <v>77625</v>
      </c>
      <c r="T4008">
        <f t="shared" si="209"/>
        <v>29400</v>
      </c>
      <c r="U4008">
        <f t="shared" si="210"/>
        <v>2.6403061224489797</v>
      </c>
      <c r="V4008">
        <f t="shared" si="211"/>
        <v>329</v>
      </c>
      <c r="W4008">
        <v>316</v>
      </c>
    </row>
    <row r="4009" spans="1:23" x14ac:dyDescent="0.2">
      <c r="A4009">
        <v>73</v>
      </c>
      <c r="B4009" t="s">
        <v>101</v>
      </c>
      <c r="C4009" t="s">
        <v>102</v>
      </c>
      <c r="D4009" t="s">
        <v>5</v>
      </c>
      <c r="E4009">
        <v>18.57</v>
      </c>
      <c r="F4009">
        <v>146.11000000000001</v>
      </c>
      <c r="G4009">
        <v>-18.95</v>
      </c>
      <c r="H4009">
        <v>146.18</v>
      </c>
      <c r="I4009">
        <v>930</v>
      </c>
      <c r="J4009" t="s">
        <v>6</v>
      </c>
      <c r="K4009" s="1">
        <v>24392</v>
      </c>
      <c r="L4009" t="s">
        <v>185</v>
      </c>
      <c r="M4009" t="s">
        <v>186</v>
      </c>
      <c r="N4009" t="s">
        <v>24</v>
      </c>
      <c r="O4009" t="s">
        <v>15</v>
      </c>
      <c r="P4009" t="s">
        <v>27</v>
      </c>
      <c r="Q4009">
        <v>3</v>
      </c>
      <c r="R4009">
        <v>27.71</v>
      </c>
      <c r="S4009">
        <f t="shared" si="208"/>
        <v>77625</v>
      </c>
      <c r="T4009">
        <f t="shared" si="209"/>
        <v>29400</v>
      </c>
      <c r="U4009">
        <f t="shared" si="210"/>
        <v>2.6403061224489797</v>
      </c>
      <c r="V4009">
        <f t="shared" si="211"/>
        <v>329</v>
      </c>
      <c r="W4009">
        <v>316</v>
      </c>
    </row>
    <row r="4010" spans="1:23" x14ac:dyDescent="0.2">
      <c r="A4010">
        <v>73</v>
      </c>
      <c r="B4010" t="s">
        <v>101</v>
      </c>
      <c r="C4010" t="s">
        <v>102</v>
      </c>
      <c r="D4010" t="s">
        <v>5</v>
      </c>
      <c r="E4010">
        <v>18.57</v>
      </c>
      <c r="F4010">
        <v>146.11000000000001</v>
      </c>
      <c r="G4010">
        <v>-18.95</v>
      </c>
      <c r="H4010">
        <v>146.18</v>
      </c>
      <c r="I4010">
        <v>930</v>
      </c>
      <c r="J4010" t="s">
        <v>6</v>
      </c>
      <c r="K4010" s="1">
        <v>24392</v>
      </c>
      <c r="L4010" t="s">
        <v>185</v>
      </c>
      <c r="M4010" t="s">
        <v>186</v>
      </c>
      <c r="N4010" t="s">
        <v>24</v>
      </c>
      <c r="O4010" t="s">
        <v>15</v>
      </c>
      <c r="P4010" t="s">
        <v>27</v>
      </c>
      <c r="Q4010">
        <v>4</v>
      </c>
      <c r="R4010">
        <v>29.4</v>
      </c>
      <c r="S4010">
        <f t="shared" si="208"/>
        <v>77625</v>
      </c>
      <c r="T4010">
        <f t="shared" si="209"/>
        <v>29400</v>
      </c>
      <c r="U4010">
        <f t="shared" si="210"/>
        <v>2.6403061224489797</v>
      </c>
      <c r="V4010">
        <f t="shared" si="211"/>
        <v>329</v>
      </c>
      <c r="W4010">
        <v>316</v>
      </c>
    </row>
    <row r="4011" spans="1:23" x14ac:dyDescent="0.2">
      <c r="A4011">
        <v>73</v>
      </c>
      <c r="B4011" t="s">
        <v>101</v>
      </c>
      <c r="C4011" t="s">
        <v>102</v>
      </c>
      <c r="D4011" t="s">
        <v>5</v>
      </c>
      <c r="E4011">
        <v>18.57</v>
      </c>
      <c r="F4011">
        <v>146.11000000000001</v>
      </c>
      <c r="G4011">
        <v>-18.95</v>
      </c>
      <c r="H4011">
        <v>146.18</v>
      </c>
      <c r="I4011">
        <v>930</v>
      </c>
      <c r="J4011" t="s">
        <v>6</v>
      </c>
      <c r="K4011" s="1">
        <v>24392</v>
      </c>
      <c r="L4011" t="s">
        <v>185</v>
      </c>
      <c r="M4011" t="s">
        <v>186</v>
      </c>
      <c r="N4011" t="s">
        <v>24</v>
      </c>
      <c r="O4011" t="s">
        <v>15</v>
      </c>
      <c r="P4011" t="s">
        <v>27</v>
      </c>
      <c r="Q4011">
        <v>5</v>
      </c>
      <c r="R4011">
        <v>34.229999999999997</v>
      </c>
      <c r="S4011">
        <f t="shared" si="208"/>
        <v>77625</v>
      </c>
      <c r="T4011">
        <f t="shared" si="209"/>
        <v>29400</v>
      </c>
      <c r="U4011">
        <f t="shared" si="210"/>
        <v>2.6403061224489797</v>
      </c>
      <c r="V4011">
        <f t="shared" si="211"/>
        <v>329</v>
      </c>
      <c r="W4011">
        <v>316</v>
      </c>
    </row>
    <row r="4012" spans="1:23" x14ac:dyDescent="0.2">
      <c r="A4012">
        <v>73</v>
      </c>
      <c r="B4012" t="s">
        <v>101</v>
      </c>
      <c r="C4012" t="s">
        <v>102</v>
      </c>
      <c r="D4012" t="s">
        <v>5</v>
      </c>
      <c r="E4012">
        <v>18.57</v>
      </c>
      <c r="F4012">
        <v>146.11000000000001</v>
      </c>
      <c r="G4012">
        <v>-18.95</v>
      </c>
      <c r="H4012">
        <v>146.18</v>
      </c>
      <c r="I4012">
        <v>930</v>
      </c>
      <c r="J4012" t="s">
        <v>6</v>
      </c>
      <c r="K4012" s="1">
        <v>24392</v>
      </c>
      <c r="L4012" t="s">
        <v>185</v>
      </c>
      <c r="M4012" t="s">
        <v>186</v>
      </c>
      <c r="N4012" t="s">
        <v>24</v>
      </c>
      <c r="O4012" t="s">
        <v>15</v>
      </c>
      <c r="P4012" t="s">
        <v>27</v>
      </c>
      <c r="Q4012">
        <v>6</v>
      </c>
      <c r="R4012">
        <v>28.79</v>
      </c>
      <c r="S4012">
        <f t="shared" si="208"/>
        <v>77625</v>
      </c>
      <c r="T4012">
        <f t="shared" si="209"/>
        <v>29400</v>
      </c>
      <c r="U4012">
        <f t="shared" si="210"/>
        <v>2.6403061224489797</v>
      </c>
      <c r="V4012">
        <f t="shared" si="211"/>
        <v>329</v>
      </c>
      <c r="W4012">
        <v>316</v>
      </c>
    </row>
    <row r="4013" spans="1:23" x14ac:dyDescent="0.2">
      <c r="A4013">
        <v>73</v>
      </c>
      <c r="B4013" t="s">
        <v>101</v>
      </c>
      <c r="C4013" t="s">
        <v>102</v>
      </c>
      <c r="D4013" t="s">
        <v>5</v>
      </c>
      <c r="E4013">
        <v>18.57</v>
      </c>
      <c r="F4013">
        <v>146.11000000000001</v>
      </c>
      <c r="G4013">
        <v>-18.95</v>
      </c>
      <c r="H4013">
        <v>146.18</v>
      </c>
      <c r="I4013">
        <v>930</v>
      </c>
      <c r="J4013" t="s">
        <v>6</v>
      </c>
      <c r="K4013" s="1">
        <v>24392</v>
      </c>
      <c r="L4013" t="s">
        <v>185</v>
      </c>
      <c r="M4013" t="s">
        <v>186</v>
      </c>
      <c r="N4013" t="s">
        <v>24</v>
      </c>
      <c r="O4013" t="s">
        <v>15</v>
      </c>
      <c r="P4013" t="s">
        <v>27</v>
      </c>
      <c r="Q4013">
        <v>7</v>
      </c>
      <c r="R4013">
        <v>33.01</v>
      </c>
      <c r="S4013">
        <f t="shared" si="208"/>
        <v>77625</v>
      </c>
      <c r="T4013">
        <f t="shared" si="209"/>
        <v>29400</v>
      </c>
      <c r="U4013">
        <f t="shared" si="210"/>
        <v>2.6403061224489797</v>
      </c>
      <c r="V4013">
        <f t="shared" si="211"/>
        <v>329</v>
      </c>
      <c r="W4013">
        <v>316</v>
      </c>
    </row>
    <row r="4014" spans="1:23" x14ac:dyDescent="0.2">
      <c r="A4014">
        <v>73</v>
      </c>
      <c r="B4014" t="s">
        <v>101</v>
      </c>
      <c r="C4014" t="s">
        <v>102</v>
      </c>
      <c r="D4014" t="s">
        <v>5</v>
      </c>
      <c r="E4014">
        <v>18.57</v>
      </c>
      <c r="F4014">
        <v>146.11000000000001</v>
      </c>
      <c r="G4014">
        <v>-18.95</v>
      </c>
      <c r="H4014">
        <v>146.18</v>
      </c>
      <c r="I4014">
        <v>930</v>
      </c>
      <c r="J4014" t="s">
        <v>6</v>
      </c>
      <c r="K4014" s="1">
        <v>24392</v>
      </c>
      <c r="L4014" t="s">
        <v>185</v>
      </c>
      <c r="M4014" t="s">
        <v>186</v>
      </c>
      <c r="N4014" t="s">
        <v>24</v>
      </c>
      <c r="O4014" t="s">
        <v>15</v>
      </c>
      <c r="P4014" t="s">
        <v>27</v>
      </c>
      <c r="Q4014">
        <v>8</v>
      </c>
      <c r="R4014">
        <v>30.73</v>
      </c>
      <c r="S4014">
        <f t="shared" si="208"/>
        <v>77625</v>
      </c>
      <c r="T4014">
        <f t="shared" si="209"/>
        <v>29400</v>
      </c>
      <c r="U4014">
        <f t="shared" si="210"/>
        <v>2.6403061224489797</v>
      </c>
      <c r="V4014">
        <f t="shared" si="211"/>
        <v>329</v>
      </c>
      <c r="W4014">
        <v>316</v>
      </c>
    </row>
    <row r="4015" spans="1:23" x14ac:dyDescent="0.2">
      <c r="A4015">
        <v>73</v>
      </c>
      <c r="B4015" t="s">
        <v>101</v>
      </c>
      <c r="C4015" t="s">
        <v>102</v>
      </c>
      <c r="D4015" t="s">
        <v>5</v>
      </c>
      <c r="E4015">
        <v>18.57</v>
      </c>
      <c r="F4015">
        <v>146.11000000000001</v>
      </c>
      <c r="G4015">
        <v>-18.95</v>
      </c>
      <c r="H4015">
        <v>146.18</v>
      </c>
      <c r="I4015">
        <v>930</v>
      </c>
      <c r="J4015" t="s">
        <v>6</v>
      </c>
      <c r="K4015" s="1">
        <v>24392</v>
      </c>
      <c r="L4015" t="s">
        <v>185</v>
      </c>
      <c r="M4015" t="s">
        <v>186</v>
      </c>
      <c r="N4015" t="s">
        <v>24</v>
      </c>
      <c r="O4015" t="s">
        <v>15</v>
      </c>
      <c r="P4015" t="s">
        <v>27</v>
      </c>
      <c r="Q4015">
        <v>9</v>
      </c>
      <c r="R4015">
        <v>27.67</v>
      </c>
      <c r="S4015">
        <f t="shared" si="208"/>
        <v>77625</v>
      </c>
      <c r="T4015">
        <f t="shared" si="209"/>
        <v>29400</v>
      </c>
      <c r="U4015">
        <f t="shared" si="210"/>
        <v>2.6403061224489797</v>
      </c>
      <c r="V4015">
        <f t="shared" si="211"/>
        <v>329</v>
      </c>
      <c r="W4015">
        <v>316</v>
      </c>
    </row>
    <row r="4016" spans="1:23" x14ac:dyDescent="0.2">
      <c r="A4016">
        <v>73</v>
      </c>
      <c r="B4016" t="s">
        <v>101</v>
      </c>
      <c r="C4016" t="s">
        <v>102</v>
      </c>
      <c r="D4016" t="s">
        <v>5</v>
      </c>
      <c r="E4016">
        <v>18.57</v>
      </c>
      <c r="F4016">
        <v>146.11000000000001</v>
      </c>
      <c r="G4016">
        <v>-18.95</v>
      </c>
      <c r="H4016">
        <v>146.18</v>
      </c>
      <c r="I4016">
        <v>930</v>
      </c>
      <c r="J4016" t="s">
        <v>6</v>
      </c>
      <c r="K4016" s="1">
        <v>24392</v>
      </c>
      <c r="L4016" t="s">
        <v>185</v>
      </c>
      <c r="M4016" t="s">
        <v>186</v>
      </c>
      <c r="N4016" t="s">
        <v>24</v>
      </c>
      <c r="O4016" t="s">
        <v>15</v>
      </c>
      <c r="P4016" t="s">
        <v>27</v>
      </c>
      <c r="Q4016">
        <v>10</v>
      </c>
      <c r="R4016">
        <v>26.25</v>
      </c>
      <c r="S4016">
        <f t="shared" si="208"/>
        <v>77625</v>
      </c>
      <c r="T4016">
        <f t="shared" si="209"/>
        <v>29400</v>
      </c>
      <c r="U4016">
        <f t="shared" si="210"/>
        <v>2.6403061224489797</v>
      </c>
      <c r="V4016">
        <f t="shared" si="211"/>
        <v>329</v>
      </c>
      <c r="W4016">
        <v>316</v>
      </c>
    </row>
    <row r="4017" spans="1:24" x14ac:dyDescent="0.2">
      <c r="A4017">
        <v>73</v>
      </c>
      <c r="B4017" t="s">
        <v>101</v>
      </c>
      <c r="C4017" t="s">
        <v>102</v>
      </c>
      <c r="D4017" t="s">
        <v>5</v>
      </c>
      <c r="E4017">
        <v>18.57</v>
      </c>
      <c r="F4017">
        <v>146.11000000000001</v>
      </c>
      <c r="G4017">
        <v>-18.95</v>
      </c>
      <c r="H4017">
        <v>146.18</v>
      </c>
      <c r="I4017">
        <v>930</v>
      </c>
      <c r="J4017" t="s">
        <v>6</v>
      </c>
      <c r="K4017" s="1">
        <v>24392</v>
      </c>
      <c r="L4017" t="s">
        <v>185</v>
      </c>
      <c r="M4017" t="s">
        <v>186</v>
      </c>
      <c r="N4017" t="s">
        <v>24</v>
      </c>
      <c r="O4017" t="s">
        <v>18</v>
      </c>
      <c r="P4017" t="s">
        <v>27</v>
      </c>
      <c r="Q4017">
        <v>1</v>
      </c>
      <c r="R4017">
        <v>12.28</v>
      </c>
      <c r="S4017">
        <f t="shared" si="208"/>
        <v>77625</v>
      </c>
      <c r="T4017">
        <f t="shared" si="209"/>
        <v>29400</v>
      </c>
      <c r="U4017">
        <f t="shared" si="210"/>
        <v>2.6403061224489797</v>
      </c>
      <c r="V4017">
        <f t="shared" si="211"/>
        <v>329</v>
      </c>
      <c r="W4017">
        <v>316</v>
      </c>
    </row>
    <row r="4018" spans="1:24" x14ac:dyDescent="0.2">
      <c r="A4018">
        <v>73</v>
      </c>
      <c r="B4018" t="s">
        <v>101</v>
      </c>
      <c r="C4018" t="s">
        <v>102</v>
      </c>
      <c r="D4018" t="s">
        <v>5</v>
      </c>
      <c r="E4018">
        <v>18.57</v>
      </c>
      <c r="F4018">
        <v>146.11000000000001</v>
      </c>
      <c r="G4018">
        <v>-18.95</v>
      </c>
      <c r="H4018">
        <v>146.18</v>
      </c>
      <c r="I4018">
        <v>930</v>
      </c>
      <c r="J4018" t="s">
        <v>6</v>
      </c>
      <c r="K4018" s="1">
        <v>24392</v>
      </c>
      <c r="L4018" t="s">
        <v>185</v>
      </c>
      <c r="M4018" t="s">
        <v>186</v>
      </c>
      <c r="N4018" t="s">
        <v>24</v>
      </c>
      <c r="O4018" t="s">
        <v>18</v>
      </c>
      <c r="P4018" t="s">
        <v>27</v>
      </c>
      <c r="Q4018">
        <v>2</v>
      </c>
      <c r="R4018">
        <v>10.75</v>
      </c>
      <c r="S4018">
        <f t="shared" si="208"/>
        <v>77625</v>
      </c>
      <c r="T4018">
        <f t="shared" si="209"/>
        <v>29400</v>
      </c>
      <c r="U4018">
        <f t="shared" si="210"/>
        <v>2.6403061224489797</v>
      </c>
      <c r="V4018">
        <f t="shared" si="211"/>
        <v>329</v>
      </c>
      <c r="W4018">
        <v>316</v>
      </c>
    </row>
    <row r="4019" spans="1:24" x14ac:dyDescent="0.2">
      <c r="A4019">
        <v>73</v>
      </c>
      <c r="B4019" t="s">
        <v>101</v>
      </c>
      <c r="C4019" t="s">
        <v>102</v>
      </c>
      <c r="D4019" t="s">
        <v>5</v>
      </c>
      <c r="E4019">
        <v>18.57</v>
      </c>
      <c r="F4019">
        <v>146.11000000000001</v>
      </c>
      <c r="G4019">
        <v>-18.95</v>
      </c>
      <c r="H4019">
        <v>146.18</v>
      </c>
      <c r="I4019">
        <v>930</v>
      </c>
      <c r="J4019" t="s">
        <v>6</v>
      </c>
      <c r="K4019" s="1">
        <v>24392</v>
      </c>
      <c r="L4019" t="s">
        <v>185</v>
      </c>
      <c r="M4019" t="s">
        <v>186</v>
      </c>
      <c r="N4019" t="s">
        <v>24</v>
      </c>
      <c r="O4019" t="s">
        <v>18</v>
      </c>
      <c r="P4019" t="s">
        <v>27</v>
      </c>
      <c r="Q4019">
        <v>3</v>
      </c>
      <c r="R4019">
        <v>13.09</v>
      </c>
      <c r="S4019">
        <f t="shared" si="208"/>
        <v>77625</v>
      </c>
      <c r="T4019">
        <f t="shared" si="209"/>
        <v>29400</v>
      </c>
      <c r="U4019">
        <f t="shared" si="210"/>
        <v>2.6403061224489797</v>
      </c>
      <c r="V4019">
        <f t="shared" si="211"/>
        <v>329</v>
      </c>
      <c r="W4019">
        <v>316</v>
      </c>
    </row>
    <row r="4020" spans="1:24" x14ac:dyDescent="0.2">
      <c r="A4020">
        <v>73</v>
      </c>
      <c r="B4020" t="s">
        <v>101</v>
      </c>
      <c r="C4020" t="s">
        <v>102</v>
      </c>
      <c r="D4020" t="s">
        <v>5</v>
      </c>
      <c r="E4020">
        <v>18.57</v>
      </c>
      <c r="F4020">
        <v>146.11000000000001</v>
      </c>
      <c r="G4020">
        <v>-18.95</v>
      </c>
      <c r="H4020">
        <v>146.18</v>
      </c>
      <c r="I4020">
        <v>930</v>
      </c>
      <c r="J4020" t="s">
        <v>6</v>
      </c>
      <c r="K4020" s="1">
        <v>24392</v>
      </c>
      <c r="L4020" t="s">
        <v>185</v>
      </c>
      <c r="M4020" t="s">
        <v>186</v>
      </c>
      <c r="N4020" t="s">
        <v>24</v>
      </c>
      <c r="O4020" t="s">
        <v>18</v>
      </c>
      <c r="P4020" t="s">
        <v>27</v>
      </c>
      <c r="Q4020">
        <v>4</v>
      </c>
      <c r="R4020">
        <v>8.8800000000000008</v>
      </c>
      <c r="S4020">
        <f t="shared" si="208"/>
        <v>77625</v>
      </c>
      <c r="T4020">
        <f t="shared" si="209"/>
        <v>29400</v>
      </c>
      <c r="U4020">
        <f t="shared" si="210"/>
        <v>2.6403061224489797</v>
      </c>
      <c r="V4020">
        <f t="shared" si="211"/>
        <v>329</v>
      </c>
      <c r="W4020">
        <v>316</v>
      </c>
    </row>
    <row r="4021" spans="1:24" x14ac:dyDescent="0.2">
      <c r="A4021">
        <v>73</v>
      </c>
      <c r="B4021" t="s">
        <v>101</v>
      </c>
      <c r="C4021" t="s">
        <v>102</v>
      </c>
      <c r="D4021" t="s">
        <v>5</v>
      </c>
      <c r="E4021">
        <v>18.57</v>
      </c>
      <c r="F4021">
        <v>146.11000000000001</v>
      </c>
      <c r="G4021">
        <v>-18.95</v>
      </c>
      <c r="H4021">
        <v>146.18</v>
      </c>
      <c r="I4021">
        <v>930</v>
      </c>
      <c r="J4021" t="s">
        <v>6</v>
      </c>
      <c r="K4021" s="1">
        <v>24392</v>
      </c>
      <c r="L4021" t="s">
        <v>185</v>
      </c>
      <c r="M4021" t="s">
        <v>186</v>
      </c>
      <c r="N4021" t="s">
        <v>24</v>
      </c>
      <c r="O4021" t="s">
        <v>18</v>
      </c>
      <c r="P4021" t="s">
        <v>27</v>
      </c>
      <c r="Q4021">
        <v>5</v>
      </c>
      <c r="R4021">
        <v>14.92</v>
      </c>
      <c r="S4021">
        <f t="shared" si="208"/>
        <v>77625</v>
      </c>
      <c r="T4021">
        <f t="shared" si="209"/>
        <v>29400</v>
      </c>
      <c r="U4021">
        <f t="shared" si="210"/>
        <v>2.6403061224489797</v>
      </c>
      <c r="V4021">
        <f t="shared" si="211"/>
        <v>329</v>
      </c>
      <c r="W4021">
        <v>316</v>
      </c>
    </row>
    <row r="4022" spans="1:24" x14ac:dyDescent="0.2">
      <c r="A4022">
        <v>73</v>
      </c>
      <c r="B4022" t="s">
        <v>101</v>
      </c>
      <c r="C4022" t="s">
        <v>102</v>
      </c>
      <c r="D4022" t="s">
        <v>5</v>
      </c>
      <c r="E4022">
        <v>18.57</v>
      </c>
      <c r="F4022">
        <v>146.11000000000001</v>
      </c>
      <c r="G4022">
        <v>-18.95</v>
      </c>
      <c r="H4022">
        <v>146.18</v>
      </c>
      <c r="I4022">
        <v>930</v>
      </c>
      <c r="J4022" t="s">
        <v>6</v>
      </c>
      <c r="K4022" s="1">
        <v>24392</v>
      </c>
      <c r="L4022" t="s">
        <v>185</v>
      </c>
      <c r="M4022" t="s">
        <v>186</v>
      </c>
      <c r="N4022" t="s">
        <v>24</v>
      </c>
      <c r="O4022" t="s">
        <v>18</v>
      </c>
      <c r="P4022" t="s">
        <v>27</v>
      </c>
      <c r="Q4022">
        <v>6</v>
      </c>
      <c r="R4022">
        <v>12.08</v>
      </c>
      <c r="S4022">
        <f t="shared" si="208"/>
        <v>77625</v>
      </c>
      <c r="T4022">
        <f t="shared" si="209"/>
        <v>29400</v>
      </c>
      <c r="U4022">
        <f t="shared" si="210"/>
        <v>2.6403061224489797</v>
      </c>
      <c r="V4022">
        <f t="shared" si="211"/>
        <v>329</v>
      </c>
      <c r="W4022">
        <v>316</v>
      </c>
    </row>
    <row r="4023" spans="1:24" x14ac:dyDescent="0.2">
      <c r="A4023">
        <v>73</v>
      </c>
      <c r="B4023" t="s">
        <v>101</v>
      </c>
      <c r="C4023" t="s">
        <v>102</v>
      </c>
      <c r="D4023" t="s">
        <v>5</v>
      </c>
      <c r="E4023">
        <v>18.57</v>
      </c>
      <c r="F4023">
        <v>146.11000000000001</v>
      </c>
      <c r="G4023">
        <v>-18.95</v>
      </c>
      <c r="H4023">
        <v>146.18</v>
      </c>
      <c r="I4023">
        <v>930</v>
      </c>
      <c r="J4023" t="s">
        <v>6</v>
      </c>
      <c r="K4023" s="1">
        <v>24392</v>
      </c>
      <c r="L4023" t="s">
        <v>185</v>
      </c>
      <c r="M4023" t="s">
        <v>186</v>
      </c>
      <c r="N4023" t="s">
        <v>24</v>
      </c>
      <c r="O4023" t="s">
        <v>18</v>
      </c>
      <c r="P4023" t="s">
        <v>27</v>
      </c>
      <c r="Q4023">
        <v>7</v>
      </c>
      <c r="R4023">
        <v>10.52</v>
      </c>
      <c r="S4023">
        <f t="shared" si="208"/>
        <v>77625</v>
      </c>
      <c r="T4023">
        <f t="shared" si="209"/>
        <v>29400</v>
      </c>
      <c r="U4023">
        <f t="shared" si="210"/>
        <v>2.6403061224489797</v>
      </c>
      <c r="V4023">
        <f t="shared" si="211"/>
        <v>329</v>
      </c>
      <c r="W4023">
        <v>316</v>
      </c>
    </row>
    <row r="4024" spans="1:24" x14ac:dyDescent="0.2">
      <c r="A4024">
        <v>73</v>
      </c>
      <c r="B4024" t="s">
        <v>101</v>
      </c>
      <c r="C4024" t="s">
        <v>102</v>
      </c>
      <c r="D4024" t="s">
        <v>5</v>
      </c>
      <c r="E4024">
        <v>18.57</v>
      </c>
      <c r="F4024">
        <v>146.11000000000001</v>
      </c>
      <c r="G4024">
        <v>-18.95</v>
      </c>
      <c r="H4024">
        <v>146.18</v>
      </c>
      <c r="I4024">
        <v>930</v>
      </c>
      <c r="J4024" t="s">
        <v>6</v>
      </c>
      <c r="K4024" s="1">
        <v>24392</v>
      </c>
      <c r="L4024" t="s">
        <v>185</v>
      </c>
      <c r="M4024" t="s">
        <v>186</v>
      </c>
      <c r="N4024" t="s">
        <v>24</v>
      </c>
      <c r="O4024" t="s">
        <v>18</v>
      </c>
      <c r="P4024" t="s">
        <v>27</v>
      </c>
      <c r="Q4024">
        <v>8</v>
      </c>
      <c r="R4024">
        <v>10.82</v>
      </c>
      <c r="S4024">
        <f t="shared" si="208"/>
        <v>77625</v>
      </c>
      <c r="T4024">
        <f t="shared" si="209"/>
        <v>29400</v>
      </c>
      <c r="U4024">
        <f t="shared" si="210"/>
        <v>2.6403061224489797</v>
      </c>
      <c r="V4024">
        <f t="shared" si="211"/>
        <v>329</v>
      </c>
      <c r="W4024">
        <v>316</v>
      </c>
    </row>
    <row r="4025" spans="1:24" x14ac:dyDescent="0.2">
      <c r="A4025">
        <v>73</v>
      </c>
      <c r="B4025" t="s">
        <v>101</v>
      </c>
      <c r="C4025" t="s">
        <v>102</v>
      </c>
      <c r="D4025" t="s">
        <v>5</v>
      </c>
      <c r="E4025">
        <v>18.57</v>
      </c>
      <c r="F4025">
        <v>146.11000000000001</v>
      </c>
      <c r="G4025">
        <v>-18.95</v>
      </c>
      <c r="H4025">
        <v>146.18</v>
      </c>
      <c r="I4025">
        <v>930</v>
      </c>
      <c r="J4025" t="s">
        <v>6</v>
      </c>
      <c r="K4025" s="1">
        <v>24392</v>
      </c>
      <c r="L4025" t="s">
        <v>185</v>
      </c>
      <c r="M4025" t="s">
        <v>186</v>
      </c>
      <c r="N4025" t="s">
        <v>24</v>
      </c>
      <c r="O4025" t="s">
        <v>18</v>
      </c>
      <c r="P4025" t="s">
        <v>27</v>
      </c>
      <c r="Q4025">
        <v>9</v>
      </c>
      <c r="R4025">
        <v>11.1</v>
      </c>
      <c r="S4025">
        <f t="shared" si="208"/>
        <v>77625</v>
      </c>
      <c r="T4025">
        <f t="shared" si="209"/>
        <v>29400</v>
      </c>
      <c r="U4025">
        <f t="shared" si="210"/>
        <v>2.6403061224489797</v>
      </c>
      <c r="V4025">
        <f t="shared" si="211"/>
        <v>329</v>
      </c>
      <c r="W4025">
        <v>316</v>
      </c>
    </row>
    <row r="4026" spans="1:24" x14ac:dyDescent="0.2">
      <c r="A4026">
        <v>73</v>
      </c>
      <c r="B4026" t="s">
        <v>101</v>
      </c>
      <c r="C4026" t="s">
        <v>102</v>
      </c>
      <c r="D4026" t="s">
        <v>5</v>
      </c>
      <c r="E4026">
        <v>18.57</v>
      </c>
      <c r="F4026">
        <v>146.11000000000001</v>
      </c>
      <c r="G4026">
        <v>-18.95</v>
      </c>
      <c r="H4026">
        <v>146.18</v>
      </c>
      <c r="I4026">
        <v>930</v>
      </c>
      <c r="J4026" t="s">
        <v>6</v>
      </c>
      <c r="K4026" s="1">
        <v>24392</v>
      </c>
      <c r="L4026" t="s">
        <v>185</v>
      </c>
      <c r="M4026" t="s">
        <v>186</v>
      </c>
      <c r="N4026" t="s">
        <v>24</v>
      </c>
      <c r="O4026" t="s">
        <v>18</v>
      </c>
      <c r="P4026" t="s">
        <v>27</v>
      </c>
      <c r="Q4026">
        <v>10</v>
      </c>
      <c r="R4026">
        <v>13.64</v>
      </c>
      <c r="S4026">
        <f t="shared" si="208"/>
        <v>77625</v>
      </c>
      <c r="T4026">
        <f t="shared" si="209"/>
        <v>29400</v>
      </c>
      <c r="U4026">
        <f t="shared" si="210"/>
        <v>2.6403061224489797</v>
      </c>
      <c r="V4026">
        <f t="shared" si="211"/>
        <v>329</v>
      </c>
      <c r="W4026">
        <v>316</v>
      </c>
    </row>
    <row r="4027" spans="1:24" hidden="1" x14ac:dyDescent="0.2">
      <c r="A4027">
        <v>74</v>
      </c>
      <c r="B4027" t="s">
        <v>101</v>
      </c>
      <c r="C4027" t="s">
        <v>102</v>
      </c>
      <c r="D4027" t="s">
        <v>187</v>
      </c>
      <c r="G4027">
        <v>-17.831959999999999</v>
      </c>
      <c r="H4027">
        <v>145.591398</v>
      </c>
      <c r="I4027">
        <v>770</v>
      </c>
      <c r="J4027" t="s">
        <v>40</v>
      </c>
      <c r="K4027" s="1">
        <v>29144</v>
      </c>
      <c r="L4027" t="s">
        <v>188</v>
      </c>
      <c r="M4027" t="s">
        <v>120</v>
      </c>
      <c r="N4027" t="s">
        <v>14</v>
      </c>
      <c r="O4027" t="s">
        <v>15</v>
      </c>
      <c r="P4027" t="s">
        <v>27</v>
      </c>
      <c r="Q4027">
        <v>1</v>
      </c>
      <c r="R4027">
        <v>21.26</v>
      </c>
      <c r="X4027" t="s">
        <v>190</v>
      </c>
    </row>
    <row r="4028" spans="1:24" hidden="1" x14ac:dyDescent="0.2">
      <c r="A4028">
        <v>74</v>
      </c>
      <c r="B4028" t="s">
        <v>101</v>
      </c>
      <c r="C4028" t="s">
        <v>102</v>
      </c>
      <c r="D4028" t="s">
        <v>187</v>
      </c>
      <c r="G4028">
        <v>-17.831959999999999</v>
      </c>
      <c r="H4028">
        <v>145.591398</v>
      </c>
      <c r="I4028">
        <v>770</v>
      </c>
      <c r="J4028" t="s">
        <v>40</v>
      </c>
      <c r="K4028" s="1">
        <v>29144</v>
      </c>
      <c r="L4028" t="s">
        <v>188</v>
      </c>
      <c r="M4028" t="s">
        <v>120</v>
      </c>
      <c r="N4028" t="s">
        <v>14</v>
      </c>
      <c r="O4028" t="s">
        <v>15</v>
      </c>
      <c r="P4028" t="s">
        <v>27</v>
      </c>
      <c r="Q4028">
        <v>2</v>
      </c>
      <c r="R4028">
        <v>18.57</v>
      </c>
      <c r="X4028" t="s">
        <v>190</v>
      </c>
    </row>
    <row r="4029" spans="1:24" hidden="1" x14ac:dyDescent="0.2">
      <c r="A4029">
        <v>74</v>
      </c>
      <c r="B4029" t="s">
        <v>101</v>
      </c>
      <c r="C4029" t="s">
        <v>102</v>
      </c>
      <c r="D4029" t="s">
        <v>187</v>
      </c>
      <c r="G4029">
        <v>-17.831959999999999</v>
      </c>
      <c r="H4029">
        <v>145.591398</v>
      </c>
      <c r="I4029">
        <v>770</v>
      </c>
      <c r="J4029" t="s">
        <v>40</v>
      </c>
      <c r="K4029" s="1">
        <v>29144</v>
      </c>
      <c r="L4029" t="s">
        <v>188</v>
      </c>
      <c r="M4029" t="s">
        <v>120</v>
      </c>
      <c r="N4029" t="s">
        <v>14</v>
      </c>
      <c r="O4029" t="s">
        <v>15</v>
      </c>
      <c r="P4029" t="s">
        <v>27</v>
      </c>
      <c r="Q4029">
        <v>3</v>
      </c>
      <c r="R4029">
        <v>21.11</v>
      </c>
      <c r="X4029" t="s">
        <v>190</v>
      </c>
    </row>
    <row r="4030" spans="1:24" hidden="1" x14ac:dyDescent="0.2">
      <c r="A4030">
        <v>74</v>
      </c>
      <c r="B4030" t="s">
        <v>101</v>
      </c>
      <c r="C4030" t="s">
        <v>102</v>
      </c>
      <c r="D4030" t="s">
        <v>187</v>
      </c>
      <c r="G4030">
        <v>-17.831959999999999</v>
      </c>
      <c r="H4030">
        <v>145.591398</v>
      </c>
      <c r="I4030">
        <v>770</v>
      </c>
      <c r="J4030" t="s">
        <v>40</v>
      </c>
      <c r="K4030" s="1">
        <v>29144</v>
      </c>
      <c r="L4030" t="s">
        <v>188</v>
      </c>
      <c r="M4030" t="s">
        <v>120</v>
      </c>
      <c r="N4030" t="s">
        <v>14</v>
      </c>
      <c r="O4030" t="s">
        <v>15</v>
      </c>
      <c r="P4030" t="s">
        <v>27</v>
      </c>
      <c r="Q4030">
        <v>4</v>
      </c>
      <c r="R4030">
        <v>17.329999999999998</v>
      </c>
      <c r="X4030" t="s">
        <v>190</v>
      </c>
    </row>
    <row r="4031" spans="1:24" hidden="1" x14ac:dyDescent="0.2">
      <c r="A4031">
        <v>74</v>
      </c>
      <c r="B4031" t="s">
        <v>101</v>
      </c>
      <c r="C4031" t="s">
        <v>102</v>
      </c>
      <c r="D4031" t="s">
        <v>187</v>
      </c>
      <c r="G4031">
        <v>-17.831959999999999</v>
      </c>
      <c r="H4031">
        <v>145.591398</v>
      </c>
      <c r="I4031">
        <v>770</v>
      </c>
      <c r="J4031" t="s">
        <v>40</v>
      </c>
      <c r="K4031" s="1">
        <v>29144</v>
      </c>
      <c r="L4031" t="s">
        <v>188</v>
      </c>
      <c r="M4031" t="s">
        <v>120</v>
      </c>
      <c r="N4031" t="s">
        <v>14</v>
      </c>
      <c r="O4031" t="s">
        <v>15</v>
      </c>
      <c r="P4031" t="s">
        <v>27</v>
      </c>
      <c r="Q4031">
        <v>5</v>
      </c>
      <c r="R4031">
        <v>19.36</v>
      </c>
      <c r="X4031" t="s">
        <v>190</v>
      </c>
    </row>
    <row r="4032" spans="1:24" hidden="1" x14ac:dyDescent="0.2">
      <c r="A4032">
        <v>74</v>
      </c>
      <c r="B4032" t="s">
        <v>101</v>
      </c>
      <c r="C4032" t="s">
        <v>102</v>
      </c>
      <c r="D4032" t="s">
        <v>187</v>
      </c>
      <c r="G4032">
        <v>-17.831959999999999</v>
      </c>
      <c r="H4032">
        <v>145.591398</v>
      </c>
      <c r="I4032">
        <v>770</v>
      </c>
      <c r="J4032" t="s">
        <v>40</v>
      </c>
      <c r="K4032" s="1">
        <v>29144</v>
      </c>
      <c r="L4032" t="s">
        <v>188</v>
      </c>
      <c r="M4032" t="s">
        <v>120</v>
      </c>
      <c r="N4032" t="s">
        <v>14</v>
      </c>
      <c r="O4032" t="s">
        <v>15</v>
      </c>
      <c r="P4032" t="s">
        <v>27</v>
      </c>
      <c r="Q4032">
        <v>6</v>
      </c>
      <c r="R4032">
        <v>18.22</v>
      </c>
      <c r="X4032" t="s">
        <v>190</v>
      </c>
    </row>
    <row r="4033" spans="1:24" hidden="1" x14ac:dyDescent="0.2">
      <c r="A4033">
        <v>74</v>
      </c>
      <c r="B4033" t="s">
        <v>101</v>
      </c>
      <c r="C4033" t="s">
        <v>102</v>
      </c>
      <c r="D4033" t="s">
        <v>187</v>
      </c>
      <c r="G4033">
        <v>-17.831959999999999</v>
      </c>
      <c r="H4033">
        <v>145.591398</v>
      </c>
      <c r="I4033">
        <v>770</v>
      </c>
      <c r="J4033" t="s">
        <v>40</v>
      </c>
      <c r="K4033" s="1">
        <v>29144</v>
      </c>
      <c r="L4033" t="s">
        <v>188</v>
      </c>
      <c r="M4033" t="s">
        <v>120</v>
      </c>
      <c r="N4033" t="s">
        <v>14</v>
      </c>
      <c r="O4033" t="s">
        <v>19</v>
      </c>
      <c r="P4033" t="s">
        <v>27</v>
      </c>
      <c r="Q4033">
        <v>1</v>
      </c>
      <c r="R4033">
        <v>8.6199999999999992</v>
      </c>
      <c r="X4033" t="s">
        <v>190</v>
      </c>
    </row>
    <row r="4034" spans="1:24" hidden="1" x14ac:dyDescent="0.2">
      <c r="A4034">
        <v>74</v>
      </c>
      <c r="B4034" t="s">
        <v>101</v>
      </c>
      <c r="C4034" t="s">
        <v>102</v>
      </c>
      <c r="D4034" t="s">
        <v>187</v>
      </c>
      <c r="G4034">
        <v>-17.831959999999999</v>
      </c>
      <c r="H4034">
        <v>145.591398</v>
      </c>
      <c r="I4034">
        <v>770</v>
      </c>
      <c r="J4034" t="s">
        <v>40</v>
      </c>
      <c r="K4034" s="1">
        <v>29144</v>
      </c>
      <c r="L4034" t="s">
        <v>188</v>
      </c>
      <c r="M4034" t="s">
        <v>120</v>
      </c>
      <c r="N4034" t="s">
        <v>14</v>
      </c>
      <c r="O4034" t="s">
        <v>19</v>
      </c>
      <c r="P4034" t="s">
        <v>27</v>
      </c>
      <c r="Q4034">
        <v>2</v>
      </c>
      <c r="R4034">
        <v>7.3</v>
      </c>
      <c r="X4034" t="s">
        <v>190</v>
      </c>
    </row>
    <row r="4035" spans="1:24" hidden="1" x14ac:dyDescent="0.2">
      <c r="A4035">
        <v>74</v>
      </c>
      <c r="B4035" t="s">
        <v>101</v>
      </c>
      <c r="C4035" t="s">
        <v>102</v>
      </c>
      <c r="D4035" t="s">
        <v>187</v>
      </c>
      <c r="G4035">
        <v>-17.831959999999999</v>
      </c>
      <c r="H4035">
        <v>145.591398</v>
      </c>
      <c r="I4035">
        <v>770</v>
      </c>
      <c r="J4035" t="s">
        <v>40</v>
      </c>
      <c r="K4035" s="1">
        <v>29144</v>
      </c>
      <c r="L4035" t="s">
        <v>188</v>
      </c>
      <c r="M4035" t="s">
        <v>120</v>
      </c>
      <c r="N4035" t="s">
        <v>14</v>
      </c>
      <c r="O4035" t="s">
        <v>19</v>
      </c>
      <c r="P4035" t="s">
        <v>27</v>
      </c>
      <c r="Q4035">
        <v>3</v>
      </c>
      <c r="R4035">
        <v>10.51</v>
      </c>
      <c r="X4035" t="s">
        <v>190</v>
      </c>
    </row>
    <row r="4036" spans="1:24" hidden="1" x14ac:dyDescent="0.2">
      <c r="A4036">
        <v>74</v>
      </c>
      <c r="B4036" t="s">
        <v>101</v>
      </c>
      <c r="C4036" t="s">
        <v>102</v>
      </c>
      <c r="D4036" t="s">
        <v>187</v>
      </c>
      <c r="G4036">
        <v>-17.831959999999999</v>
      </c>
      <c r="H4036">
        <v>145.591398</v>
      </c>
      <c r="I4036">
        <v>770</v>
      </c>
      <c r="J4036" t="s">
        <v>40</v>
      </c>
      <c r="K4036" s="1">
        <v>29144</v>
      </c>
      <c r="L4036" t="s">
        <v>188</v>
      </c>
      <c r="M4036" t="s">
        <v>120</v>
      </c>
      <c r="N4036" t="s">
        <v>14</v>
      </c>
      <c r="O4036" t="s">
        <v>19</v>
      </c>
      <c r="P4036" t="s">
        <v>27</v>
      </c>
      <c r="Q4036">
        <v>4</v>
      </c>
      <c r="R4036">
        <v>9.48</v>
      </c>
      <c r="X4036" t="s">
        <v>190</v>
      </c>
    </row>
    <row r="4037" spans="1:24" hidden="1" x14ac:dyDescent="0.2">
      <c r="A4037">
        <v>74</v>
      </c>
      <c r="B4037" t="s">
        <v>101</v>
      </c>
      <c r="C4037" t="s">
        <v>102</v>
      </c>
      <c r="D4037" t="s">
        <v>187</v>
      </c>
      <c r="G4037">
        <v>-17.831959999999999</v>
      </c>
      <c r="H4037">
        <v>145.591398</v>
      </c>
      <c r="I4037">
        <v>770</v>
      </c>
      <c r="J4037" t="s">
        <v>40</v>
      </c>
      <c r="K4037" s="1">
        <v>29144</v>
      </c>
      <c r="L4037" t="s">
        <v>188</v>
      </c>
      <c r="M4037" t="s">
        <v>120</v>
      </c>
      <c r="N4037" t="s">
        <v>14</v>
      </c>
      <c r="O4037" t="s">
        <v>19</v>
      </c>
      <c r="P4037" t="s">
        <v>27</v>
      </c>
      <c r="Q4037">
        <v>5</v>
      </c>
      <c r="R4037">
        <v>7.03</v>
      </c>
      <c r="X4037" t="s">
        <v>190</v>
      </c>
    </row>
    <row r="4038" spans="1:24" hidden="1" x14ac:dyDescent="0.2">
      <c r="A4038">
        <v>74</v>
      </c>
      <c r="B4038" t="s">
        <v>101</v>
      </c>
      <c r="C4038" t="s">
        <v>102</v>
      </c>
      <c r="D4038" t="s">
        <v>187</v>
      </c>
      <c r="G4038">
        <v>-17.831959999999999</v>
      </c>
      <c r="H4038">
        <v>145.591398</v>
      </c>
      <c r="I4038">
        <v>770</v>
      </c>
      <c r="J4038" t="s">
        <v>40</v>
      </c>
      <c r="K4038" s="1">
        <v>29144</v>
      </c>
      <c r="L4038" t="s">
        <v>188</v>
      </c>
      <c r="M4038" t="s">
        <v>120</v>
      </c>
      <c r="N4038" t="s">
        <v>14</v>
      </c>
      <c r="O4038" t="s">
        <v>19</v>
      </c>
      <c r="P4038" t="s">
        <v>27</v>
      </c>
      <c r="Q4038">
        <v>6</v>
      </c>
      <c r="R4038">
        <v>9.36</v>
      </c>
      <c r="X4038" t="s">
        <v>190</v>
      </c>
    </row>
    <row r="4039" spans="1:24" hidden="1" x14ac:dyDescent="0.2">
      <c r="A4039">
        <v>74</v>
      </c>
      <c r="B4039" t="s">
        <v>101</v>
      </c>
      <c r="C4039" t="s">
        <v>102</v>
      </c>
      <c r="D4039" t="s">
        <v>187</v>
      </c>
      <c r="G4039">
        <v>-17.831959999999999</v>
      </c>
      <c r="H4039">
        <v>145.591398</v>
      </c>
      <c r="I4039">
        <v>770</v>
      </c>
      <c r="J4039" t="s">
        <v>40</v>
      </c>
      <c r="K4039" s="1">
        <v>29144</v>
      </c>
      <c r="L4039" t="s">
        <v>188</v>
      </c>
      <c r="M4039" t="s">
        <v>120</v>
      </c>
      <c r="N4039" t="s">
        <v>24</v>
      </c>
      <c r="O4039" t="s">
        <v>15</v>
      </c>
      <c r="P4039" t="s">
        <v>26</v>
      </c>
      <c r="Q4039">
        <v>1</v>
      </c>
      <c r="R4039">
        <v>41.09</v>
      </c>
      <c r="X4039" t="s">
        <v>190</v>
      </c>
    </row>
    <row r="4040" spans="1:24" hidden="1" x14ac:dyDescent="0.2">
      <c r="A4040">
        <v>74</v>
      </c>
      <c r="B4040" t="s">
        <v>101</v>
      </c>
      <c r="C4040" t="s">
        <v>102</v>
      </c>
      <c r="D4040" t="s">
        <v>187</v>
      </c>
      <c r="G4040">
        <v>-17.831959999999999</v>
      </c>
      <c r="H4040">
        <v>145.591398</v>
      </c>
      <c r="I4040">
        <v>770</v>
      </c>
      <c r="J4040" t="s">
        <v>40</v>
      </c>
      <c r="K4040" s="1">
        <v>29144</v>
      </c>
      <c r="L4040" t="s">
        <v>188</v>
      </c>
      <c r="M4040" t="s">
        <v>120</v>
      </c>
      <c r="N4040" t="s">
        <v>24</v>
      </c>
      <c r="O4040" t="s">
        <v>15</v>
      </c>
      <c r="P4040" t="s">
        <v>26</v>
      </c>
      <c r="Q4040">
        <v>2</v>
      </c>
      <c r="R4040">
        <v>35.659999999999997</v>
      </c>
      <c r="X4040" t="s">
        <v>190</v>
      </c>
    </row>
    <row r="4041" spans="1:24" x14ac:dyDescent="0.2">
      <c r="A4041">
        <v>74</v>
      </c>
      <c r="B4041" t="s">
        <v>101</v>
      </c>
      <c r="C4041" t="s">
        <v>102</v>
      </c>
      <c r="D4041" t="s">
        <v>187</v>
      </c>
      <c r="G4041">
        <v>-17.831959999999999</v>
      </c>
      <c r="H4041">
        <v>145.591398</v>
      </c>
      <c r="I4041">
        <v>770</v>
      </c>
      <c r="J4041" t="s">
        <v>40</v>
      </c>
      <c r="K4041" s="1">
        <v>29144</v>
      </c>
      <c r="L4041" t="s">
        <v>188</v>
      </c>
      <c r="M4041" t="s">
        <v>120</v>
      </c>
      <c r="N4041" t="s">
        <v>24</v>
      </c>
      <c r="O4041" t="s">
        <v>15</v>
      </c>
      <c r="P4041" t="s">
        <v>27</v>
      </c>
      <c r="Q4041">
        <v>1</v>
      </c>
      <c r="R4041">
        <v>22.67</v>
      </c>
      <c r="X4041" t="s">
        <v>190</v>
      </c>
    </row>
    <row r="4042" spans="1:24" x14ac:dyDescent="0.2">
      <c r="A4042">
        <v>74</v>
      </c>
      <c r="B4042" t="s">
        <v>101</v>
      </c>
      <c r="C4042" t="s">
        <v>102</v>
      </c>
      <c r="D4042" t="s">
        <v>187</v>
      </c>
      <c r="G4042">
        <v>-17.831959999999999</v>
      </c>
      <c r="H4042">
        <v>145.591398</v>
      </c>
      <c r="I4042">
        <v>770</v>
      </c>
      <c r="J4042" t="s">
        <v>40</v>
      </c>
      <c r="K4042" s="1">
        <v>29144</v>
      </c>
      <c r="L4042" t="s">
        <v>188</v>
      </c>
      <c r="M4042" t="s">
        <v>120</v>
      </c>
      <c r="N4042" t="s">
        <v>24</v>
      </c>
      <c r="O4042" t="s">
        <v>15</v>
      </c>
      <c r="P4042" t="s">
        <v>27</v>
      </c>
      <c r="Q4042">
        <v>2</v>
      </c>
      <c r="R4042">
        <v>22.15</v>
      </c>
      <c r="X4042" t="s">
        <v>190</v>
      </c>
    </row>
    <row r="4043" spans="1:24" x14ac:dyDescent="0.2">
      <c r="A4043">
        <v>74</v>
      </c>
      <c r="B4043" t="s">
        <v>101</v>
      </c>
      <c r="C4043" t="s">
        <v>102</v>
      </c>
      <c r="D4043" t="s">
        <v>187</v>
      </c>
      <c r="G4043">
        <v>-17.831959999999999</v>
      </c>
      <c r="H4043">
        <v>145.591398</v>
      </c>
      <c r="I4043">
        <v>770</v>
      </c>
      <c r="J4043" t="s">
        <v>40</v>
      </c>
      <c r="K4043" s="1">
        <v>29144</v>
      </c>
      <c r="L4043" t="s">
        <v>188</v>
      </c>
      <c r="M4043" t="s">
        <v>120</v>
      </c>
      <c r="N4043" t="s">
        <v>24</v>
      </c>
      <c r="O4043" t="s">
        <v>15</v>
      </c>
      <c r="P4043" t="s">
        <v>27</v>
      </c>
      <c r="Q4043">
        <v>3</v>
      </c>
      <c r="R4043">
        <v>24.89</v>
      </c>
      <c r="X4043" t="s">
        <v>190</v>
      </c>
    </row>
    <row r="4044" spans="1:24" x14ac:dyDescent="0.2">
      <c r="A4044">
        <v>74</v>
      </c>
      <c r="B4044" t="s">
        <v>101</v>
      </c>
      <c r="C4044" t="s">
        <v>102</v>
      </c>
      <c r="D4044" t="s">
        <v>187</v>
      </c>
      <c r="G4044">
        <v>-17.831959999999999</v>
      </c>
      <c r="H4044">
        <v>145.591398</v>
      </c>
      <c r="I4044">
        <v>770</v>
      </c>
      <c r="J4044" t="s">
        <v>40</v>
      </c>
      <c r="K4044" s="1">
        <v>29144</v>
      </c>
      <c r="L4044" t="s">
        <v>188</v>
      </c>
      <c r="M4044" t="s">
        <v>120</v>
      </c>
      <c r="N4044" t="s">
        <v>24</v>
      </c>
      <c r="O4044" t="s">
        <v>15</v>
      </c>
      <c r="P4044" t="s">
        <v>27</v>
      </c>
      <c r="Q4044">
        <v>4</v>
      </c>
      <c r="R4044">
        <v>26.71</v>
      </c>
      <c r="X4044" t="s">
        <v>190</v>
      </c>
    </row>
    <row r="4045" spans="1:24" x14ac:dyDescent="0.2">
      <c r="A4045">
        <v>74</v>
      </c>
      <c r="B4045" t="s">
        <v>101</v>
      </c>
      <c r="C4045" t="s">
        <v>102</v>
      </c>
      <c r="D4045" t="s">
        <v>187</v>
      </c>
      <c r="G4045">
        <v>-17.831959999999999</v>
      </c>
      <c r="H4045">
        <v>145.591398</v>
      </c>
      <c r="I4045">
        <v>770</v>
      </c>
      <c r="J4045" t="s">
        <v>40</v>
      </c>
      <c r="K4045" s="1">
        <v>29144</v>
      </c>
      <c r="L4045" t="s">
        <v>188</v>
      </c>
      <c r="M4045" t="s">
        <v>120</v>
      </c>
      <c r="N4045" t="s">
        <v>24</v>
      </c>
      <c r="O4045" t="s">
        <v>15</v>
      </c>
      <c r="P4045" t="s">
        <v>27</v>
      </c>
      <c r="Q4045">
        <v>5</v>
      </c>
      <c r="R4045">
        <v>24.22</v>
      </c>
      <c r="X4045" t="s">
        <v>190</v>
      </c>
    </row>
    <row r="4046" spans="1:24" x14ac:dyDescent="0.2">
      <c r="A4046">
        <v>74</v>
      </c>
      <c r="B4046" t="s">
        <v>101</v>
      </c>
      <c r="C4046" t="s">
        <v>102</v>
      </c>
      <c r="D4046" t="s">
        <v>187</v>
      </c>
      <c r="G4046">
        <v>-17.831959999999999</v>
      </c>
      <c r="H4046">
        <v>145.591398</v>
      </c>
      <c r="I4046">
        <v>770</v>
      </c>
      <c r="J4046" t="s">
        <v>40</v>
      </c>
      <c r="K4046" s="1">
        <v>29144</v>
      </c>
      <c r="L4046" t="s">
        <v>188</v>
      </c>
      <c r="M4046" t="s">
        <v>120</v>
      </c>
      <c r="N4046" t="s">
        <v>24</v>
      </c>
      <c r="O4046" t="s">
        <v>15</v>
      </c>
      <c r="P4046" t="s">
        <v>27</v>
      </c>
      <c r="Q4046">
        <v>6</v>
      </c>
      <c r="R4046">
        <v>24.55</v>
      </c>
      <c r="X4046" t="s">
        <v>190</v>
      </c>
    </row>
    <row r="4047" spans="1:24" x14ac:dyDescent="0.2">
      <c r="A4047">
        <v>74</v>
      </c>
      <c r="B4047" t="s">
        <v>101</v>
      </c>
      <c r="C4047" t="s">
        <v>102</v>
      </c>
      <c r="D4047" t="s">
        <v>187</v>
      </c>
      <c r="G4047">
        <v>-17.831959999999999</v>
      </c>
      <c r="H4047">
        <v>145.591398</v>
      </c>
      <c r="I4047">
        <v>770</v>
      </c>
      <c r="J4047" t="s">
        <v>40</v>
      </c>
      <c r="K4047" s="1">
        <v>29144</v>
      </c>
      <c r="L4047" t="s">
        <v>188</v>
      </c>
      <c r="M4047" t="s">
        <v>120</v>
      </c>
      <c r="N4047" t="s">
        <v>24</v>
      </c>
      <c r="O4047" t="s">
        <v>15</v>
      </c>
      <c r="P4047" t="s">
        <v>27</v>
      </c>
      <c r="Q4047">
        <v>7</v>
      </c>
      <c r="R4047">
        <v>26.37</v>
      </c>
      <c r="X4047" t="s">
        <v>190</v>
      </c>
    </row>
    <row r="4048" spans="1:24" x14ac:dyDescent="0.2">
      <c r="A4048">
        <v>74</v>
      </c>
      <c r="B4048" t="s">
        <v>101</v>
      </c>
      <c r="C4048" t="s">
        <v>102</v>
      </c>
      <c r="D4048" t="s">
        <v>187</v>
      </c>
      <c r="G4048">
        <v>-17.831959999999999</v>
      </c>
      <c r="H4048">
        <v>145.591398</v>
      </c>
      <c r="I4048">
        <v>770</v>
      </c>
      <c r="J4048" t="s">
        <v>40</v>
      </c>
      <c r="K4048" s="1">
        <v>29144</v>
      </c>
      <c r="L4048" t="s">
        <v>188</v>
      </c>
      <c r="M4048" t="s">
        <v>120</v>
      </c>
      <c r="N4048" t="s">
        <v>24</v>
      </c>
      <c r="O4048" t="s">
        <v>15</v>
      </c>
      <c r="P4048" t="s">
        <v>27</v>
      </c>
      <c r="Q4048">
        <v>8</v>
      </c>
      <c r="R4048">
        <v>24.17</v>
      </c>
      <c r="X4048" t="s">
        <v>190</v>
      </c>
    </row>
    <row r="4049" spans="1:24" x14ac:dyDescent="0.2">
      <c r="A4049">
        <v>74</v>
      </c>
      <c r="B4049" t="s">
        <v>101</v>
      </c>
      <c r="C4049" t="s">
        <v>102</v>
      </c>
      <c r="D4049" t="s">
        <v>187</v>
      </c>
      <c r="G4049">
        <v>-17.831959999999999</v>
      </c>
      <c r="H4049">
        <v>145.591398</v>
      </c>
      <c r="I4049">
        <v>770</v>
      </c>
      <c r="J4049" t="s">
        <v>40</v>
      </c>
      <c r="K4049" s="1">
        <v>29144</v>
      </c>
      <c r="L4049" t="s">
        <v>188</v>
      </c>
      <c r="M4049" t="s">
        <v>120</v>
      </c>
      <c r="N4049" t="s">
        <v>24</v>
      </c>
      <c r="O4049" t="s">
        <v>15</v>
      </c>
      <c r="P4049" t="s">
        <v>27</v>
      </c>
      <c r="Q4049">
        <v>9</v>
      </c>
      <c r="R4049">
        <v>21.56</v>
      </c>
      <c r="X4049" t="s">
        <v>190</v>
      </c>
    </row>
    <row r="4050" spans="1:24" x14ac:dyDescent="0.2">
      <c r="A4050">
        <v>74</v>
      </c>
      <c r="B4050" t="s">
        <v>101</v>
      </c>
      <c r="C4050" t="s">
        <v>102</v>
      </c>
      <c r="D4050" t="s">
        <v>187</v>
      </c>
      <c r="G4050">
        <v>-17.831959999999999</v>
      </c>
      <c r="H4050">
        <v>145.591398</v>
      </c>
      <c r="I4050">
        <v>770</v>
      </c>
      <c r="J4050" t="s">
        <v>40</v>
      </c>
      <c r="K4050" s="1">
        <v>29144</v>
      </c>
      <c r="L4050" t="s">
        <v>188</v>
      </c>
      <c r="M4050" t="s">
        <v>120</v>
      </c>
      <c r="N4050" t="s">
        <v>24</v>
      </c>
      <c r="O4050" t="s">
        <v>15</v>
      </c>
      <c r="P4050" t="s">
        <v>27</v>
      </c>
      <c r="Q4050">
        <v>10</v>
      </c>
      <c r="R4050">
        <v>23.28</v>
      </c>
      <c r="X4050" t="s">
        <v>190</v>
      </c>
    </row>
    <row r="4051" spans="1:24" hidden="1" x14ac:dyDescent="0.2">
      <c r="A4051">
        <v>75</v>
      </c>
      <c r="B4051" t="s">
        <v>101</v>
      </c>
      <c r="C4051" t="s">
        <v>102</v>
      </c>
      <c r="D4051" t="s">
        <v>63</v>
      </c>
      <c r="E4051">
        <v>17.3</v>
      </c>
      <c r="F4051">
        <v>145.27000000000001</v>
      </c>
      <c r="G4051">
        <v>-17.05</v>
      </c>
      <c r="H4051">
        <v>145.44999999999999</v>
      </c>
      <c r="I4051">
        <v>459</v>
      </c>
      <c r="J4051" t="s">
        <v>40</v>
      </c>
      <c r="K4051" s="1">
        <v>20683</v>
      </c>
      <c r="L4051" t="s">
        <v>189</v>
      </c>
      <c r="M4051" t="s">
        <v>90</v>
      </c>
      <c r="N4051" t="s">
        <v>14</v>
      </c>
      <c r="O4051" t="s">
        <v>15</v>
      </c>
      <c r="P4051" t="s">
        <v>27</v>
      </c>
      <c r="Q4051">
        <v>1</v>
      </c>
      <c r="R4051">
        <v>17.36</v>
      </c>
      <c r="S4051">
        <f>(108+90)*320</f>
        <v>63360</v>
      </c>
      <c r="T4051">
        <f>270*108</f>
        <v>29160</v>
      </c>
      <c r="U4051">
        <f>S4051/T4051</f>
        <v>2.1728395061728394</v>
      </c>
      <c r="V4051">
        <v>374</v>
      </c>
      <c r="W4051">
        <v>340</v>
      </c>
    </row>
    <row r="4052" spans="1:24" hidden="1" x14ac:dyDescent="0.2">
      <c r="A4052">
        <v>75</v>
      </c>
      <c r="B4052" t="s">
        <v>101</v>
      </c>
      <c r="C4052" t="s">
        <v>102</v>
      </c>
      <c r="D4052" t="s">
        <v>63</v>
      </c>
      <c r="E4052">
        <v>17.3</v>
      </c>
      <c r="F4052">
        <v>145.27000000000001</v>
      </c>
      <c r="G4052">
        <v>-17.05</v>
      </c>
      <c r="H4052">
        <v>145.44999999999999</v>
      </c>
      <c r="I4052">
        <v>459</v>
      </c>
      <c r="J4052" t="s">
        <v>40</v>
      </c>
      <c r="K4052" s="1">
        <v>20683</v>
      </c>
      <c r="L4052" t="s">
        <v>189</v>
      </c>
      <c r="M4052" t="s">
        <v>90</v>
      </c>
      <c r="N4052" t="s">
        <v>14</v>
      </c>
      <c r="O4052" t="s">
        <v>15</v>
      </c>
      <c r="P4052" t="s">
        <v>27</v>
      </c>
      <c r="Q4052">
        <v>2</v>
      </c>
      <c r="R4052">
        <v>18.61</v>
      </c>
      <c r="S4052">
        <f t="shared" ref="S4052:S4104" si="212">(108+90)*320</f>
        <v>63360</v>
      </c>
      <c r="T4052">
        <f t="shared" ref="T4052:T4104" si="213">270*108</f>
        <v>29160</v>
      </c>
      <c r="U4052">
        <f t="shared" ref="U4052:U4105" si="214">S4052/T4052</f>
        <v>2.1728395061728394</v>
      </c>
      <c r="V4052">
        <v>374</v>
      </c>
      <c r="W4052">
        <v>340</v>
      </c>
    </row>
    <row r="4053" spans="1:24" hidden="1" x14ac:dyDescent="0.2">
      <c r="A4053">
        <v>75</v>
      </c>
      <c r="B4053" t="s">
        <v>101</v>
      </c>
      <c r="C4053" t="s">
        <v>102</v>
      </c>
      <c r="D4053" t="s">
        <v>63</v>
      </c>
      <c r="E4053">
        <v>17.3</v>
      </c>
      <c r="F4053">
        <v>145.27000000000001</v>
      </c>
      <c r="G4053">
        <v>-17.05</v>
      </c>
      <c r="H4053">
        <v>145.44999999999999</v>
      </c>
      <c r="I4053">
        <v>459</v>
      </c>
      <c r="J4053" t="s">
        <v>40</v>
      </c>
      <c r="K4053" s="1">
        <v>20683</v>
      </c>
      <c r="L4053" t="s">
        <v>189</v>
      </c>
      <c r="M4053" t="s">
        <v>90</v>
      </c>
      <c r="N4053" t="s">
        <v>14</v>
      </c>
      <c r="O4053" t="s">
        <v>15</v>
      </c>
      <c r="P4053" t="s">
        <v>27</v>
      </c>
      <c r="Q4053">
        <v>3</v>
      </c>
      <c r="R4053">
        <v>19.46</v>
      </c>
      <c r="S4053">
        <f t="shared" si="212"/>
        <v>63360</v>
      </c>
      <c r="T4053">
        <f t="shared" si="213"/>
        <v>29160</v>
      </c>
      <c r="U4053">
        <f t="shared" si="214"/>
        <v>2.1728395061728394</v>
      </c>
      <c r="V4053">
        <v>374</v>
      </c>
      <c r="W4053">
        <v>340</v>
      </c>
    </row>
    <row r="4054" spans="1:24" hidden="1" x14ac:dyDescent="0.2">
      <c r="A4054">
        <v>75</v>
      </c>
      <c r="B4054" t="s">
        <v>101</v>
      </c>
      <c r="C4054" t="s">
        <v>102</v>
      </c>
      <c r="D4054" t="s">
        <v>63</v>
      </c>
      <c r="E4054">
        <v>17.3</v>
      </c>
      <c r="F4054">
        <v>145.27000000000001</v>
      </c>
      <c r="G4054">
        <v>-17.05</v>
      </c>
      <c r="H4054">
        <v>145.44999999999999</v>
      </c>
      <c r="I4054">
        <v>459</v>
      </c>
      <c r="J4054" t="s">
        <v>40</v>
      </c>
      <c r="K4054" s="1">
        <v>20683</v>
      </c>
      <c r="L4054" t="s">
        <v>189</v>
      </c>
      <c r="M4054" t="s">
        <v>90</v>
      </c>
      <c r="N4054" t="s">
        <v>14</v>
      </c>
      <c r="O4054" t="s">
        <v>15</v>
      </c>
      <c r="P4054" t="s">
        <v>27</v>
      </c>
      <c r="Q4054">
        <v>4</v>
      </c>
      <c r="R4054">
        <v>20.010000000000002</v>
      </c>
      <c r="S4054">
        <f t="shared" si="212"/>
        <v>63360</v>
      </c>
      <c r="T4054">
        <f t="shared" si="213"/>
        <v>29160</v>
      </c>
      <c r="U4054">
        <f t="shared" si="214"/>
        <v>2.1728395061728394</v>
      </c>
      <c r="V4054">
        <v>374</v>
      </c>
      <c r="W4054">
        <v>340</v>
      </c>
    </row>
    <row r="4055" spans="1:24" hidden="1" x14ac:dyDescent="0.2">
      <c r="A4055">
        <v>75</v>
      </c>
      <c r="B4055" t="s">
        <v>101</v>
      </c>
      <c r="C4055" t="s">
        <v>102</v>
      </c>
      <c r="D4055" t="s">
        <v>63</v>
      </c>
      <c r="E4055">
        <v>17.3</v>
      </c>
      <c r="F4055">
        <v>145.27000000000001</v>
      </c>
      <c r="G4055">
        <v>-17.05</v>
      </c>
      <c r="H4055">
        <v>145.44999999999999</v>
      </c>
      <c r="I4055">
        <v>459</v>
      </c>
      <c r="J4055" t="s">
        <v>40</v>
      </c>
      <c r="K4055" s="1">
        <v>20683</v>
      </c>
      <c r="L4055" t="s">
        <v>189</v>
      </c>
      <c r="M4055" t="s">
        <v>90</v>
      </c>
      <c r="N4055" t="s">
        <v>14</v>
      </c>
      <c r="O4055" t="s">
        <v>15</v>
      </c>
      <c r="P4055" t="s">
        <v>27</v>
      </c>
      <c r="Q4055">
        <v>5</v>
      </c>
      <c r="R4055">
        <v>19.03</v>
      </c>
      <c r="S4055">
        <f t="shared" si="212"/>
        <v>63360</v>
      </c>
      <c r="T4055">
        <f t="shared" si="213"/>
        <v>29160</v>
      </c>
      <c r="U4055">
        <f t="shared" si="214"/>
        <v>2.1728395061728394</v>
      </c>
      <c r="V4055">
        <v>374</v>
      </c>
      <c r="W4055">
        <v>340</v>
      </c>
    </row>
    <row r="4056" spans="1:24" hidden="1" x14ac:dyDescent="0.2">
      <c r="A4056">
        <v>75</v>
      </c>
      <c r="B4056" t="s">
        <v>101</v>
      </c>
      <c r="C4056" t="s">
        <v>102</v>
      </c>
      <c r="D4056" t="s">
        <v>63</v>
      </c>
      <c r="E4056">
        <v>17.3</v>
      </c>
      <c r="F4056">
        <v>145.27000000000001</v>
      </c>
      <c r="G4056">
        <v>-17.05</v>
      </c>
      <c r="H4056">
        <v>145.44999999999999</v>
      </c>
      <c r="I4056">
        <v>459</v>
      </c>
      <c r="J4056" t="s">
        <v>40</v>
      </c>
      <c r="K4056" s="1">
        <v>20683</v>
      </c>
      <c r="L4056" t="s">
        <v>189</v>
      </c>
      <c r="M4056" t="s">
        <v>90</v>
      </c>
      <c r="N4056" t="s">
        <v>14</v>
      </c>
      <c r="O4056" t="s">
        <v>15</v>
      </c>
      <c r="P4056" t="s">
        <v>27</v>
      </c>
      <c r="Q4056">
        <v>6</v>
      </c>
      <c r="R4056">
        <v>18</v>
      </c>
      <c r="S4056">
        <f t="shared" si="212"/>
        <v>63360</v>
      </c>
      <c r="T4056">
        <f t="shared" si="213"/>
        <v>29160</v>
      </c>
      <c r="U4056">
        <f t="shared" si="214"/>
        <v>2.1728395061728394</v>
      </c>
      <c r="V4056">
        <v>374</v>
      </c>
      <c r="W4056">
        <v>340</v>
      </c>
    </row>
    <row r="4057" spans="1:24" hidden="1" x14ac:dyDescent="0.2">
      <c r="A4057">
        <v>75</v>
      </c>
      <c r="B4057" t="s">
        <v>101</v>
      </c>
      <c r="C4057" t="s">
        <v>102</v>
      </c>
      <c r="D4057" t="s">
        <v>63</v>
      </c>
      <c r="E4057">
        <v>17.3</v>
      </c>
      <c r="F4057">
        <v>145.27000000000001</v>
      </c>
      <c r="G4057">
        <v>-17.05</v>
      </c>
      <c r="H4057">
        <v>145.44999999999999</v>
      </c>
      <c r="I4057">
        <v>459</v>
      </c>
      <c r="J4057" t="s">
        <v>40</v>
      </c>
      <c r="K4057" s="1">
        <v>20683</v>
      </c>
      <c r="L4057" t="s">
        <v>189</v>
      </c>
      <c r="M4057" t="s">
        <v>90</v>
      </c>
      <c r="N4057" t="s">
        <v>14</v>
      </c>
      <c r="O4057" t="s">
        <v>16</v>
      </c>
      <c r="P4057" t="s">
        <v>27</v>
      </c>
      <c r="Q4057">
        <v>1</v>
      </c>
      <c r="R4057">
        <v>12.3</v>
      </c>
      <c r="S4057">
        <f t="shared" si="212"/>
        <v>63360</v>
      </c>
      <c r="T4057">
        <f t="shared" si="213"/>
        <v>29160</v>
      </c>
      <c r="U4057">
        <f t="shared" si="214"/>
        <v>2.1728395061728394</v>
      </c>
      <c r="V4057">
        <v>374</v>
      </c>
      <c r="W4057">
        <v>340</v>
      </c>
    </row>
    <row r="4058" spans="1:24" hidden="1" x14ac:dyDescent="0.2">
      <c r="A4058">
        <v>75</v>
      </c>
      <c r="B4058" t="s">
        <v>101</v>
      </c>
      <c r="C4058" t="s">
        <v>102</v>
      </c>
      <c r="D4058" t="s">
        <v>63</v>
      </c>
      <c r="E4058">
        <v>17.3</v>
      </c>
      <c r="F4058">
        <v>145.27000000000001</v>
      </c>
      <c r="G4058">
        <v>-17.05</v>
      </c>
      <c r="H4058">
        <v>145.44999999999999</v>
      </c>
      <c r="I4058">
        <v>459</v>
      </c>
      <c r="J4058" t="s">
        <v>40</v>
      </c>
      <c r="K4058" s="1">
        <v>20683</v>
      </c>
      <c r="L4058" t="s">
        <v>189</v>
      </c>
      <c r="M4058" t="s">
        <v>90</v>
      </c>
      <c r="N4058" t="s">
        <v>14</v>
      </c>
      <c r="O4058" t="s">
        <v>16</v>
      </c>
      <c r="P4058" t="s">
        <v>27</v>
      </c>
      <c r="Q4058">
        <v>2</v>
      </c>
      <c r="R4058">
        <v>13.09</v>
      </c>
      <c r="S4058">
        <f t="shared" si="212"/>
        <v>63360</v>
      </c>
      <c r="T4058">
        <f t="shared" si="213"/>
        <v>29160</v>
      </c>
      <c r="U4058">
        <f t="shared" si="214"/>
        <v>2.1728395061728394</v>
      </c>
      <c r="V4058">
        <v>374</v>
      </c>
      <c r="W4058">
        <v>340</v>
      </c>
    </row>
    <row r="4059" spans="1:24" hidden="1" x14ac:dyDescent="0.2">
      <c r="A4059">
        <v>75</v>
      </c>
      <c r="B4059" t="s">
        <v>101</v>
      </c>
      <c r="C4059" t="s">
        <v>102</v>
      </c>
      <c r="D4059" t="s">
        <v>63</v>
      </c>
      <c r="E4059">
        <v>17.3</v>
      </c>
      <c r="F4059">
        <v>145.27000000000001</v>
      </c>
      <c r="G4059">
        <v>-17.05</v>
      </c>
      <c r="H4059">
        <v>145.44999999999999</v>
      </c>
      <c r="I4059">
        <v>459</v>
      </c>
      <c r="J4059" t="s">
        <v>40</v>
      </c>
      <c r="K4059" s="1">
        <v>20683</v>
      </c>
      <c r="L4059" t="s">
        <v>189</v>
      </c>
      <c r="M4059" t="s">
        <v>90</v>
      </c>
      <c r="N4059" t="s">
        <v>14</v>
      </c>
      <c r="O4059" t="s">
        <v>16</v>
      </c>
      <c r="P4059" t="s">
        <v>27</v>
      </c>
      <c r="Q4059">
        <v>3</v>
      </c>
      <c r="R4059">
        <v>15.46</v>
      </c>
      <c r="S4059">
        <f t="shared" si="212"/>
        <v>63360</v>
      </c>
      <c r="T4059">
        <f t="shared" si="213"/>
        <v>29160</v>
      </c>
      <c r="U4059">
        <f t="shared" si="214"/>
        <v>2.1728395061728394</v>
      </c>
      <c r="V4059">
        <v>374</v>
      </c>
      <c r="W4059">
        <v>340</v>
      </c>
    </row>
    <row r="4060" spans="1:24" hidden="1" x14ac:dyDescent="0.2">
      <c r="A4060">
        <v>75</v>
      </c>
      <c r="B4060" t="s">
        <v>101</v>
      </c>
      <c r="C4060" t="s">
        <v>102</v>
      </c>
      <c r="D4060" t="s">
        <v>63</v>
      </c>
      <c r="E4060">
        <v>17.3</v>
      </c>
      <c r="F4060">
        <v>145.27000000000001</v>
      </c>
      <c r="G4060">
        <v>-17.05</v>
      </c>
      <c r="H4060">
        <v>145.44999999999999</v>
      </c>
      <c r="I4060">
        <v>459</v>
      </c>
      <c r="J4060" t="s">
        <v>40</v>
      </c>
      <c r="K4060" s="1">
        <v>20683</v>
      </c>
      <c r="L4060" t="s">
        <v>189</v>
      </c>
      <c r="M4060" t="s">
        <v>90</v>
      </c>
      <c r="N4060" t="s">
        <v>14</v>
      </c>
      <c r="O4060" t="s">
        <v>16</v>
      </c>
      <c r="P4060" t="s">
        <v>27</v>
      </c>
      <c r="Q4060">
        <v>4</v>
      </c>
      <c r="R4060">
        <v>8.27</v>
      </c>
      <c r="S4060">
        <f t="shared" si="212"/>
        <v>63360</v>
      </c>
      <c r="T4060">
        <f t="shared" si="213"/>
        <v>29160</v>
      </c>
      <c r="U4060">
        <f t="shared" si="214"/>
        <v>2.1728395061728394</v>
      </c>
      <c r="V4060">
        <v>374</v>
      </c>
      <c r="W4060">
        <v>340</v>
      </c>
    </row>
    <row r="4061" spans="1:24" hidden="1" x14ac:dyDescent="0.2">
      <c r="A4061">
        <v>75</v>
      </c>
      <c r="B4061" t="s">
        <v>101</v>
      </c>
      <c r="C4061" t="s">
        <v>102</v>
      </c>
      <c r="D4061" t="s">
        <v>63</v>
      </c>
      <c r="E4061">
        <v>17.3</v>
      </c>
      <c r="F4061">
        <v>145.27000000000001</v>
      </c>
      <c r="G4061">
        <v>-17.05</v>
      </c>
      <c r="H4061">
        <v>145.44999999999999</v>
      </c>
      <c r="I4061">
        <v>459</v>
      </c>
      <c r="J4061" t="s">
        <v>40</v>
      </c>
      <c r="K4061" s="1">
        <v>20683</v>
      </c>
      <c r="L4061" t="s">
        <v>189</v>
      </c>
      <c r="M4061" t="s">
        <v>90</v>
      </c>
      <c r="N4061" t="s">
        <v>14</v>
      </c>
      <c r="O4061" t="s">
        <v>16</v>
      </c>
      <c r="P4061" t="s">
        <v>27</v>
      </c>
      <c r="Q4061">
        <v>5</v>
      </c>
      <c r="R4061">
        <v>8.98</v>
      </c>
      <c r="S4061">
        <f t="shared" si="212"/>
        <v>63360</v>
      </c>
      <c r="T4061">
        <f t="shared" si="213"/>
        <v>29160</v>
      </c>
      <c r="U4061">
        <f t="shared" si="214"/>
        <v>2.1728395061728394</v>
      </c>
      <c r="V4061">
        <v>374</v>
      </c>
      <c r="W4061">
        <v>340</v>
      </c>
    </row>
    <row r="4062" spans="1:24" hidden="1" x14ac:dyDescent="0.2">
      <c r="A4062">
        <v>75</v>
      </c>
      <c r="B4062" t="s">
        <v>101</v>
      </c>
      <c r="C4062" t="s">
        <v>102</v>
      </c>
      <c r="D4062" t="s">
        <v>63</v>
      </c>
      <c r="E4062">
        <v>17.3</v>
      </c>
      <c r="F4062">
        <v>145.27000000000001</v>
      </c>
      <c r="G4062">
        <v>-17.05</v>
      </c>
      <c r="H4062">
        <v>145.44999999999999</v>
      </c>
      <c r="I4062">
        <v>459</v>
      </c>
      <c r="J4062" t="s">
        <v>40</v>
      </c>
      <c r="K4062" s="1">
        <v>20683</v>
      </c>
      <c r="L4062" t="s">
        <v>189</v>
      </c>
      <c r="M4062" t="s">
        <v>90</v>
      </c>
      <c r="N4062" t="s">
        <v>14</v>
      </c>
      <c r="O4062" t="s">
        <v>16</v>
      </c>
      <c r="P4062" t="s">
        <v>27</v>
      </c>
      <c r="Q4062">
        <v>6</v>
      </c>
      <c r="R4062">
        <v>11.86</v>
      </c>
      <c r="S4062">
        <f t="shared" si="212"/>
        <v>63360</v>
      </c>
      <c r="T4062">
        <f t="shared" si="213"/>
        <v>29160</v>
      </c>
      <c r="U4062">
        <f t="shared" si="214"/>
        <v>2.1728395061728394</v>
      </c>
      <c r="V4062">
        <v>374</v>
      </c>
      <c r="W4062">
        <v>340</v>
      </c>
    </row>
    <row r="4063" spans="1:24" hidden="1" x14ac:dyDescent="0.2">
      <c r="A4063">
        <v>75</v>
      </c>
      <c r="B4063" t="s">
        <v>101</v>
      </c>
      <c r="C4063" t="s">
        <v>102</v>
      </c>
      <c r="D4063" t="s">
        <v>63</v>
      </c>
      <c r="E4063">
        <v>17.3</v>
      </c>
      <c r="F4063">
        <v>145.27000000000001</v>
      </c>
      <c r="G4063">
        <v>-17.05</v>
      </c>
      <c r="H4063">
        <v>145.44999999999999</v>
      </c>
      <c r="I4063">
        <v>459</v>
      </c>
      <c r="J4063" t="s">
        <v>40</v>
      </c>
      <c r="K4063" s="1">
        <v>20683</v>
      </c>
      <c r="L4063" t="s">
        <v>189</v>
      </c>
      <c r="M4063" t="s">
        <v>90</v>
      </c>
      <c r="N4063" t="s">
        <v>14</v>
      </c>
      <c r="O4063" t="s">
        <v>18</v>
      </c>
      <c r="P4063" t="s">
        <v>27</v>
      </c>
      <c r="Q4063">
        <v>1</v>
      </c>
      <c r="R4063">
        <v>3.31</v>
      </c>
      <c r="S4063">
        <f t="shared" si="212"/>
        <v>63360</v>
      </c>
      <c r="T4063">
        <f t="shared" si="213"/>
        <v>29160</v>
      </c>
      <c r="U4063">
        <f t="shared" si="214"/>
        <v>2.1728395061728394</v>
      </c>
      <c r="V4063">
        <v>374</v>
      </c>
      <c r="W4063">
        <v>340</v>
      </c>
    </row>
    <row r="4064" spans="1:24" hidden="1" x14ac:dyDescent="0.2">
      <c r="A4064">
        <v>75</v>
      </c>
      <c r="B4064" t="s">
        <v>101</v>
      </c>
      <c r="C4064" t="s">
        <v>102</v>
      </c>
      <c r="D4064" t="s">
        <v>63</v>
      </c>
      <c r="E4064">
        <v>17.3</v>
      </c>
      <c r="F4064">
        <v>145.27000000000001</v>
      </c>
      <c r="G4064">
        <v>-17.05</v>
      </c>
      <c r="H4064">
        <v>145.44999999999999</v>
      </c>
      <c r="I4064">
        <v>459</v>
      </c>
      <c r="J4064" t="s">
        <v>40</v>
      </c>
      <c r="K4064" s="1">
        <v>20683</v>
      </c>
      <c r="L4064" t="s">
        <v>189</v>
      </c>
      <c r="M4064" t="s">
        <v>90</v>
      </c>
      <c r="N4064" t="s">
        <v>14</v>
      </c>
      <c r="O4064" t="s">
        <v>18</v>
      </c>
      <c r="P4064" t="s">
        <v>27</v>
      </c>
      <c r="Q4064">
        <v>2</v>
      </c>
      <c r="R4064">
        <v>4.4000000000000004</v>
      </c>
      <c r="S4064">
        <f t="shared" si="212"/>
        <v>63360</v>
      </c>
      <c r="T4064">
        <f t="shared" si="213"/>
        <v>29160</v>
      </c>
      <c r="U4064">
        <f t="shared" si="214"/>
        <v>2.1728395061728394</v>
      </c>
      <c r="V4064">
        <v>374</v>
      </c>
      <c r="W4064">
        <v>340</v>
      </c>
    </row>
    <row r="4065" spans="1:23" hidden="1" x14ac:dyDescent="0.2">
      <c r="A4065">
        <v>75</v>
      </c>
      <c r="B4065" t="s">
        <v>101</v>
      </c>
      <c r="C4065" t="s">
        <v>102</v>
      </c>
      <c r="D4065" t="s">
        <v>63</v>
      </c>
      <c r="E4065">
        <v>17.3</v>
      </c>
      <c r="F4065">
        <v>145.27000000000001</v>
      </c>
      <c r="G4065">
        <v>-17.05</v>
      </c>
      <c r="H4065">
        <v>145.44999999999999</v>
      </c>
      <c r="I4065">
        <v>459</v>
      </c>
      <c r="J4065" t="s">
        <v>40</v>
      </c>
      <c r="K4065" s="1">
        <v>20683</v>
      </c>
      <c r="L4065" t="s">
        <v>189</v>
      </c>
      <c r="M4065" t="s">
        <v>90</v>
      </c>
      <c r="N4065" t="s">
        <v>14</v>
      </c>
      <c r="O4065" t="s">
        <v>18</v>
      </c>
      <c r="P4065" t="s">
        <v>27</v>
      </c>
      <c r="Q4065">
        <v>3</v>
      </c>
      <c r="R4065">
        <v>3.63</v>
      </c>
      <c r="S4065">
        <f t="shared" si="212"/>
        <v>63360</v>
      </c>
      <c r="T4065">
        <f t="shared" si="213"/>
        <v>29160</v>
      </c>
      <c r="U4065">
        <f t="shared" si="214"/>
        <v>2.1728395061728394</v>
      </c>
      <c r="V4065">
        <v>374</v>
      </c>
      <c r="W4065">
        <v>340</v>
      </c>
    </row>
    <row r="4066" spans="1:23" hidden="1" x14ac:dyDescent="0.2">
      <c r="A4066">
        <v>75</v>
      </c>
      <c r="B4066" t="s">
        <v>101</v>
      </c>
      <c r="C4066" t="s">
        <v>102</v>
      </c>
      <c r="D4066" t="s">
        <v>63</v>
      </c>
      <c r="E4066">
        <v>17.3</v>
      </c>
      <c r="F4066">
        <v>145.27000000000001</v>
      </c>
      <c r="G4066">
        <v>-17.05</v>
      </c>
      <c r="H4066">
        <v>145.44999999999999</v>
      </c>
      <c r="I4066">
        <v>459</v>
      </c>
      <c r="J4066" t="s">
        <v>40</v>
      </c>
      <c r="K4066" s="1">
        <v>20683</v>
      </c>
      <c r="L4066" t="s">
        <v>189</v>
      </c>
      <c r="M4066" t="s">
        <v>90</v>
      </c>
      <c r="N4066" t="s">
        <v>14</v>
      </c>
      <c r="O4066" t="s">
        <v>18</v>
      </c>
      <c r="P4066" t="s">
        <v>27</v>
      </c>
      <c r="Q4066">
        <v>4</v>
      </c>
      <c r="R4066">
        <v>2.76</v>
      </c>
      <c r="S4066">
        <f t="shared" si="212"/>
        <v>63360</v>
      </c>
      <c r="T4066">
        <f t="shared" si="213"/>
        <v>29160</v>
      </c>
      <c r="U4066">
        <f t="shared" si="214"/>
        <v>2.1728395061728394</v>
      </c>
      <c r="V4066">
        <v>374</v>
      </c>
      <c r="W4066">
        <v>340</v>
      </c>
    </row>
    <row r="4067" spans="1:23" hidden="1" x14ac:dyDescent="0.2">
      <c r="A4067">
        <v>75</v>
      </c>
      <c r="B4067" t="s">
        <v>101</v>
      </c>
      <c r="C4067" t="s">
        <v>102</v>
      </c>
      <c r="D4067" t="s">
        <v>63</v>
      </c>
      <c r="E4067">
        <v>17.3</v>
      </c>
      <c r="F4067">
        <v>145.27000000000001</v>
      </c>
      <c r="G4067">
        <v>-17.05</v>
      </c>
      <c r="H4067">
        <v>145.44999999999999</v>
      </c>
      <c r="I4067">
        <v>459</v>
      </c>
      <c r="J4067" t="s">
        <v>40</v>
      </c>
      <c r="K4067" s="1">
        <v>20683</v>
      </c>
      <c r="L4067" t="s">
        <v>189</v>
      </c>
      <c r="M4067" t="s">
        <v>90</v>
      </c>
      <c r="N4067" t="s">
        <v>14</v>
      </c>
      <c r="O4067" t="s">
        <v>18</v>
      </c>
      <c r="P4067" t="s">
        <v>27</v>
      </c>
      <c r="Q4067">
        <v>5</v>
      </c>
      <c r="R4067">
        <v>3.78</v>
      </c>
      <c r="S4067">
        <f t="shared" si="212"/>
        <v>63360</v>
      </c>
      <c r="T4067">
        <f t="shared" si="213"/>
        <v>29160</v>
      </c>
      <c r="U4067">
        <f t="shared" si="214"/>
        <v>2.1728395061728394</v>
      </c>
      <c r="V4067">
        <v>374</v>
      </c>
      <c r="W4067">
        <v>340</v>
      </c>
    </row>
    <row r="4068" spans="1:23" hidden="1" x14ac:dyDescent="0.2">
      <c r="A4068">
        <v>75</v>
      </c>
      <c r="B4068" t="s">
        <v>101</v>
      </c>
      <c r="C4068" t="s">
        <v>102</v>
      </c>
      <c r="D4068" t="s">
        <v>63</v>
      </c>
      <c r="E4068">
        <v>17.3</v>
      </c>
      <c r="F4068">
        <v>145.27000000000001</v>
      </c>
      <c r="G4068">
        <v>-17.05</v>
      </c>
      <c r="H4068">
        <v>145.44999999999999</v>
      </c>
      <c r="I4068">
        <v>459</v>
      </c>
      <c r="J4068" t="s">
        <v>40</v>
      </c>
      <c r="K4068" s="1">
        <v>20683</v>
      </c>
      <c r="L4068" t="s">
        <v>189</v>
      </c>
      <c r="M4068" t="s">
        <v>90</v>
      </c>
      <c r="N4068" t="s">
        <v>14</v>
      </c>
      <c r="O4068" t="s">
        <v>18</v>
      </c>
      <c r="P4068" t="s">
        <v>27</v>
      </c>
      <c r="Q4068">
        <v>6</v>
      </c>
      <c r="R4068">
        <v>5.45</v>
      </c>
      <c r="S4068">
        <f t="shared" si="212"/>
        <v>63360</v>
      </c>
      <c r="T4068">
        <f t="shared" si="213"/>
        <v>29160</v>
      </c>
      <c r="U4068">
        <f t="shared" si="214"/>
        <v>2.1728395061728394</v>
      </c>
      <c r="V4068">
        <v>374</v>
      </c>
      <c r="W4068">
        <v>340</v>
      </c>
    </row>
    <row r="4069" spans="1:23" hidden="1" x14ac:dyDescent="0.2">
      <c r="A4069">
        <v>75</v>
      </c>
      <c r="B4069" t="s">
        <v>101</v>
      </c>
      <c r="C4069" t="s">
        <v>102</v>
      </c>
      <c r="D4069" t="s">
        <v>63</v>
      </c>
      <c r="E4069">
        <v>17.3</v>
      </c>
      <c r="F4069">
        <v>145.27000000000001</v>
      </c>
      <c r="G4069">
        <v>-17.05</v>
      </c>
      <c r="H4069">
        <v>145.44999999999999</v>
      </c>
      <c r="I4069">
        <v>459</v>
      </c>
      <c r="J4069" t="s">
        <v>40</v>
      </c>
      <c r="K4069" s="1">
        <v>20683</v>
      </c>
      <c r="L4069" t="s">
        <v>189</v>
      </c>
      <c r="M4069" t="s">
        <v>90</v>
      </c>
      <c r="N4069" t="s">
        <v>14</v>
      </c>
      <c r="O4069" t="s">
        <v>19</v>
      </c>
      <c r="P4069" t="s">
        <v>27</v>
      </c>
      <c r="Q4069">
        <v>1</v>
      </c>
      <c r="R4069">
        <v>5.56</v>
      </c>
      <c r="S4069">
        <f t="shared" si="212"/>
        <v>63360</v>
      </c>
      <c r="T4069">
        <f t="shared" si="213"/>
        <v>29160</v>
      </c>
      <c r="U4069">
        <f t="shared" si="214"/>
        <v>2.1728395061728394</v>
      </c>
      <c r="V4069">
        <v>374</v>
      </c>
      <c r="W4069">
        <v>340</v>
      </c>
    </row>
    <row r="4070" spans="1:23" hidden="1" x14ac:dyDescent="0.2">
      <c r="A4070">
        <v>75</v>
      </c>
      <c r="B4070" t="s">
        <v>101</v>
      </c>
      <c r="C4070" t="s">
        <v>102</v>
      </c>
      <c r="D4070" t="s">
        <v>63</v>
      </c>
      <c r="E4070">
        <v>17.3</v>
      </c>
      <c r="F4070">
        <v>145.27000000000001</v>
      </c>
      <c r="G4070">
        <v>-17.05</v>
      </c>
      <c r="H4070">
        <v>145.44999999999999</v>
      </c>
      <c r="I4070">
        <v>459</v>
      </c>
      <c r="J4070" t="s">
        <v>40</v>
      </c>
      <c r="K4070" s="1">
        <v>20683</v>
      </c>
      <c r="L4070" t="s">
        <v>189</v>
      </c>
      <c r="M4070" t="s">
        <v>90</v>
      </c>
      <c r="N4070" t="s">
        <v>14</v>
      </c>
      <c r="O4070" t="s">
        <v>19</v>
      </c>
      <c r="P4070" t="s">
        <v>27</v>
      </c>
      <c r="Q4070">
        <v>2</v>
      </c>
      <c r="R4070">
        <v>6.52</v>
      </c>
      <c r="S4070">
        <f t="shared" si="212"/>
        <v>63360</v>
      </c>
      <c r="T4070">
        <f t="shared" si="213"/>
        <v>29160</v>
      </c>
      <c r="U4070">
        <f t="shared" si="214"/>
        <v>2.1728395061728394</v>
      </c>
      <c r="V4070">
        <v>374</v>
      </c>
      <c r="W4070">
        <v>340</v>
      </c>
    </row>
    <row r="4071" spans="1:23" hidden="1" x14ac:dyDescent="0.2">
      <c r="A4071">
        <v>75</v>
      </c>
      <c r="B4071" t="s">
        <v>101</v>
      </c>
      <c r="C4071" t="s">
        <v>102</v>
      </c>
      <c r="D4071" t="s">
        <v>63</v>
      </c>
      <c r="E4071">
        <v>17.3</v>
      </c>
      <c r="F4071">
        <v>145.27000000000001</v>
      </c>
      <c r="G4071">
        <v>-17.05</v>
      </c>
      <c r="H4071">
        <v>145.44999999999999</v>
      </c>
      <c r="I4071">
        <v>459</v>
      </c>
      <c r="J4071" t="s">
        <v>40</v>
      </c>
      <c r="K4071" s="1">
        <v>20683</v>
      </c>
      <c r="L4071" t="s">
        <v>189</v>
      </c>
      <c r="M4071" t="s">
        <v>90</v>
      </c>
      <c r="N4071" t="s">
        <v>14</v>
      </c>
      <c r="O4071" t="s">
        <v>19</v>
      </c>
      <c r="P4071" t="s">
        <v>27</v>
      </c>
      <c r="Q4071">
        <v>3</v>
      </c>
      <c r="R4071">
        <v>4.9800000000000004</v>
      </c>
      <c r="S4071">
        <f t="shared" si="212"/>
        <v>63360</v>
      </c>
      <c r="T4071">
        <f t="shared" si="213"/>
        <v>29160</v>
      </c>
      <c r="U4071">
        <f t="shared" si="214"/>
        <v>2.1728395061728394</v>
      </c>
      <c r="V4071">
        <v>374</v>
      </c>
      <c r="W4071">
        <v>340</v>
      </c>
    </row>
    <row r="4072" spans="1:23" hidden="1" x14ac:dyDescent="0.2">
      <c r="A4072">
        <v>75</v>
      </c>
      <c r="B4072" t="s">
        <v>101</v>
      </c>
      <c r="C4072" t="s">
        <v>102</v>
      </c>
      <c r="D4072" t="s">
        <v>63</v>
      </c>
      <c r="E4072">
        <v>17.3</v>
      </c>
      <c r="F4072">
        <v>145.27000000000001</v>
      </c>
      <c r="G4072">
        <v>-17.05</v>
      </c>
      <c r="H4072">
        <v>145.44999999999999</v>
      </c>
      <c r="I4072">
        <v>459</v>
      </c>
      <c r="J4072" t="s">
        <v>40</v>
      </c>
      <c r="K4072" s="1">
        <v>20683</v>
      </c>
      <c r="L4072" t="s">
        <v>189</v>
      </c>
      <c r="M4072" t="s">
        <v>90</v>
      </c>
      <c r="N4072" t="s">
        <v>14</v>
      </c>
      <c r="O4072" t="s">
        <v>19</v>
      </c>
      <c r="P4072" t="s">
        <v>27</v>
      </c>
      <c r="Q4072">
        <v>4</v>
      </c>
      <c r="R4072">
        <v>6.85</v>
      </c>
      <c r="S4072">
        <f t="shared" si="212"/>
        <v>63360</v>
      </c>
      <c r="T4072">
        <f t="shared" si="213"/>
        <v>29160</v>
      </c>
      <c r="U4072">
        <f t="shared" si="214"/>
        <v>2.1728395061728394</v>
      </c>
      <c r="V4072">
        <v>374</v>
      </c>
      <c r="W4072">
        <v>340</v>
      </c>
    </row>
    <row r="4073" spans="1:23" hidden="1" x14ac:dyDescent="0.2">
      <c r="A4073">
        <v>75</v>
      </c>
      <c r="B4073" t="s">
        <v>101</v>
      </c>
      <c r="C4073" t="s">
        <v>102</v>
      </c>
      <c r="D4073" t="s">
        <v>63</v>
      </c>
      <c r="E4073">
        <v>17.3</v>
      </c>
      <c r="F4073">
        <v>145.27000000000001</v>
      </c>
      <c r="G4073">
        <v>-17.05</v>
      </c>
      <c r="H4073">
        <v>145.44999999999999</v>
      </c>
      <c r="I4073">
        <v>459</v>
      </c>
      <c r="J4073" t="s">
        <v>40</v>
      </c>
      <c r="K4073" s="1">
        <v>20683</v>
      </c>
      <c r="L4073" t="s">
        <v>189</v>
      </c>
      <c r="M4073" t="s">
        <v>90</v>
      </c>
      <c r="N4073" t="s">
        <v>14</v>
      </c>
      <c r="O4073" t="s">
        <v>19</v>
      </c>
      <c r="P4073" t="s">
        <v>27</v>
      </c>
      <c r="Q4073">
        <v>5</v>
      </c>
      <c r="R4073">
        <v>7.52</v>
      </c>
      <c r="S4073">
        <f t="shared" si="212"/>
        <v>63360</v>
      </c>
      <c r="T4073">
        <f t="shared" si="213"/>
        <v>29160</v>
      </c>
      <c r="U4073">
        <f t="shared" si="214"/>
        <v>2.1728395061728394</v>
      </c>
      <c r="V4073">
        <v>374</v>
      </c>
      <c r="W4073">
        <v>340</v>
      </c>
    </row>
    <row r="4074" spans="1:23" hidden="1" x14ac:dyDescent="0.2">
      <c r="A4074">
        <v>75</v>
      </c>
      <c r="B4074" t="s">
        <v>101</v>
      </c>
      <c r="C4074" t="s">
        <v>102</v>
      </c>
      <c r="D4074" t="s">
        <v>63</v>
      </c>
      <c r="E4074">
        <v>17.3</v>
      </c>
      <c r="F4074">
        <v>145.27000000000001</v>
      </c>
      <c r="G4074">
        <v>-17.05</v>
      </c>
      <c r="H4074">
        <v>145.44999999999999</v>
      </c>
      <c r="I4074">
        <v>459</v>
      </c>
      <c r="J4074" t="s">
        <v>40</v>
      </c>
      <c r="K4074" s="1">
        <v>20683</v>
      </c>
      <c r="L4074" t="s">
        <v>189</v>
      </c>
      <c r="M4074" t="s">
        <v>90</v>
      </c>
      <c r="N4074" t="s">
        <v>14</v>
      </c>
      <c r="O4074" t="s">
        <v>19</v>
      </c>
      <c r="P4074" t="s">
        <v>27</v>
      </c>
      <c r="Q4074">
        <v>6</v>
      </c>
      <c r="R4074">
        <v>6.74</v>
      </c>
      <c r="S4074">
        <f t="shared" si="212"/>
        <v>63360</v>
      </c>
      <c r="T4074">
        <f t="shared" si="213"/>
        <v>29160</v>
      </c>
      <c r="U4074">
        <f t="shared" si="214"/>
        <v>2.1728395061728394</v>
      </c>
      <c r="V4074">
        <v>374</v>
      </c>
      <c r="W4074">
        <v>340</v>
      </c>
    </row>
    <row r="4075" spans="1:23" hidden="1" x14ac:dyDescent="0.2">
      <c r="A4075">
        <v>75</v>
      </c>
      <c r="B4075" t="s">
        <v>101</v>
      </c>
      <c r="C4075" t="s">
        <v>102</v>
      </c>
      <c r="D4075" t="s">
        <v>63</v>
      </c>
      <c r="E4075">
        <v>17.3</v>
      </c>
      <c r="F4075">
        <v>145.27000000000001</v>
      </c>
      <c r="G4075">
        <v>-17.05</v>
      </c>
      <c r="H4075">
        <v>145.44999999999999</v>
      </c>
      <c r="I4075">
        <v>459</v>
      </c>
      <c r="J4075" t="s">
        <v>40</v>
      </c>
      <c r="K4075" s="1">
        <v>20683</v>
      </c>
      <c r="L4075" t="s">
        <v>189</v>
      </c>
      <c r="M4075" t="s">
        <v>90</v>
      </c>
      <c r="N4075" t="s">
        <v>24</v>
      </c>
      <c r="O4075" t="s">
        <v>15</v>
      </c>
      <c r="P4075" t="s">
        <v>26</v>
      </c>
      <c r="Q4075">
        <v>1</v>
      </c>
      <c r="R4075">
        <v>29.76</v>
      </c>
      <c r="S4075">
        <f t="shared" si="212"/>
        <v>63360</v>
      </c>
      <c r="T4075">
        <f t="shared" si="213"/>
        <v>29160</v>
      </c>
      <c r="U4075">
        <f t="shared" si="214"/>
        <v>2.1728395061728394</v>
      </c>
      <c r="V4075">
        <v>374</v>
      </c>
      <c r="W4075">
        <v>340</v>
      </c>
    </row>
    <row r="4076" spans="1:23" hidden="1" x14ac:dyDescent="0.2">
      <c r="A4076">
        <v>75</v>
      </c>
      <c r="B4076" t="s">
        <v>101</v>
      </c>
      <c r="C4076" t="s">
        <v>102</v>
      </c>
      <c r="D4076" t="s">
        <v>63</v>
      </c>
      <c r="E4076">
        <v>17.3</v>
      </c>
      <c r="F4076">
        <v>145.27000000000001</v>
      </c>
      <c r="G4076">
        <v>-17.05</v>
      </c>
      <c r="H4076">
        <v>145.44999999999999</v>
      </c>
      <c r="I4076">
        <v>459</v>
      </c>
      <c r="J4076" t="s">
        <v>40</v>
      </c>
      <c r="K4076" s="1">
        <v>20683</v>
      </c>
      <c r="L4076" t="s">
        <v>189</v>
      </c>
      <c r="M4076" t="s">
        <v>90</v>
      </c>
      <c r="N4076" t="s">
        <v>24</v>
      </c>
      <c r="O4076" t="s">
        <v>15</v>
      </c>
      <c r="P4076" t="s">
        <v>26</v>
      </c>
      <c r="Q4076">
        <v>2</v>
      </c>
      <c r="R4076">
        <v>31.91</v>
      </c>
      <c r="S4076">
        <f t="shared" si="212"/>
        <v>63360</v>
      </c>
      <c r="T4076">
        <f t="shared" si="213"/>
        <v>29160</v>
      </c>
      <c r="U4076">
        <f t="shared" si="214"/>
        <v>2.1728395061728394</v>
      </c>
      <c r="V4076">
        <v>374</v>
      </c>
      <c r="W4076">
        <v>340</v>
      </c>
    </row>
    <row r="4077" spans="1:23" hidden="1" x14ac:dyDescent="0.2">
      <c r="A4077">
        <v>75</v>
      </c>
      <c r="B4077" t="s">
        <v>101</v>
      </c>
      <c r="C4077" t="s">
        <v>102</v>
      </c>
      <c r="D4077" t="s">
        <v>63</v>
      </c>
      <c r="E4077">
        <v>17.3</v>
      </c>
      <c r="F4077">
        <v>145.27000000000001</v>
      </c>
      <c r="G4077">
        <v>-17.05</v>
      </c>
      <c r="H4077">
        <v>145.44999999999999</v>
      </c>
      <c r="I4077">
        <v>459</v>
      </c>
      <c r="J4077" t="s">
        <v>40</v>
      </c>
      <c r="K4077" s="1">
        <v>20683</v>
      </c>
      <c r="L4077" t="s">
        <v>189</v>
      </c>
      <c r="M4077" t="s">
        <v>90</v>
      </c>
      <c r="N4077" t="s">
        <v>24</v>
      </c>
      <c r="O4077" t="s">
        <v>15</v>
      </c>
      <c r="P4077" t="s">
        <v>26</v>
      </c>
      <c r="Q4077">
        <v>3</v>
      </c>
      <c r="R4077">
        <v>30.89</v>
      </c>
      <c r="S4077">
        <f t="shared" si="212"/>
        <v>63360</v>
      </c>
      <c r="T4077">
        <f t="shared" si="213"/>
        <v>29160</v>
      </c>
      <c r="U4077">
        <f t="shared" si="214"/>
        <v>2.1728395061728394</v>
      </c>
      <c r="V4077">
        <v>374</v>
      </c>
      <c r="W4077">
        <v>340</v>
      </c>
    </row>
    <row r="4078" spans="1:23" hidden="1" x14ac:dyDescent="0.2">
      <c r="A4078">
        <v>75</v>
      </c>
      <c r="B4078" t="s">
        <v>101</v>
      </c>
      <c r="C4078" t="s">
        <v>102</v>
      </c>
      <c r="D4078" t="s">
        <v>63</v>
      </c>
      <c r="E4078">
        <v>17.3</v>
      </c>
      <c r="F4078">
        <v>145.27000000000001</v>
      </c>
      <c r="G4078">
        <v>-17.05</v>
      </c>
      <c r="H4078">
        <v>145.44999999999999</v>
      </c>
      <c r="I4078">
        <v>459</v>
      </c>
      <c r="J4078" t="s">
        <v>40</v>
      </c>
      <c r="K4078" s="1">
        <v>20683</v>
      </c>
      <c r="L4078" t="s">
        <v>189</v>
      </c>
      <c r="M4078" t="s">
        <v>90</v>
      </c>
      <c r="N4078" t="s">
        <v>24</v>
      </c>
      <c r="O4078" t="s">
        <v>15</v>
      </c>
      <c r="P4078" t="s">
        <v>26</v>
      </c>
      <c r="Q4078">
        <v>4</v>
      </c>
      <c r="R4078">
        <v>31.83</v>
      </c>
      <c r="S4078">
        <f t="shared" si="212"/>
        <v>63360</v>
      </c>
      <c r="T4078">
        <f t="shared" si="213"/>
        <v>29160</v>
      </c>
      <c r="U4078">
        <f t="shared" si="214"/>
        <v>2.1728395061728394</v>
      </c>
      <c r="V4078">
        <v>374</v>
      </c>
      <c r="W4078">
        <v>340</v>
      </c>
    </row>
    <row r="4079" spans="1:23" hidden="1" x14ac:dyDescent="0.2">
      <c r="A4079">
        <v>75</v>
      </c>
      <c r="B4079" t="s">
        <v>101</v>
      </c>
      <c r="C4079" t="s">
        <v>102</v>
      </c>
      <c r="D4079" t="s">
        <v>63</v>
      </c>
      <c r="E4079">
        <v>17.3</v>
      </c>
      <c r="F4079">
        <v>145.27000000000001</v>
      </c>
      <c r="G4079">
        <v>-17.05</v>
      </c>
      <c r="H4079">
        <v>145.44999999999999</v>
      </c>
      <c r="I4079">
        <v>459</v>
      </c>
      <c r="J4079" t="s">
        <v>40</v>
      </c>
      <c r="K4079" s="1">
        <v>20683</v>
      </c>
      <c r="L4079" t="s">
        <v>189</v>
      </c>
      <c r="M4079" t="s">
        <v>90</v>
      </c>
      <c r="N4079" t="s">
        <v>24</v>
      </c>
      <c r="O4079" t="s">
        <v>15</v>
      </c>
      <c r="P4079" t="s">
        <v>26</v>
      </c>
      <c r="Q4079">
        <v>5</v>
      </c>
      <c r="R4079">
        <v>36.93</v>
      </c>
      <c r="S4079">
        <f t="shared" si="212"/>
        <v>63360</v>
      </c>
      <c r="T4079">
        <f t="shared" si="213"/>
        <v>29160</v>
      </c>
      <c r="U4079">
        <f t="shared" si="214"/>
        <v>2.1728395061728394</v>
      </c>
      <c r="V4079">
        <v>374</v>
      </c>
      <c r="W4079">
        <v>340</v>
      </c>
    </row>
    <row r="4080" spans="1:23" hidden="1" x14ac:dyDescent="0.2">
      <c r="A4080">
        <v>75</v>
      </c>
      <c r="B4080" t="s">
        <v>101</v>
      </c>
      <c r="C4080" t="s">
        <v>102</v>
      </c>
      <c r="D4080" t="s">
        <v>63</v>
      </c>
      <c r="E4080">
        <v>17.3</v>
      </c>
      <c r="F4080">
        <v>145.27000000000001</v>
      </c>
      <c r="G4080">
        <v>-17.05</v>
      </c>
      <c r="H4080">
        <v>145.44999999999999</v>
      </c>
      <c r="I4080">
        <v>459</v>
      </c>
      <c r="J4080" t="s">
        <v>40</v>
      </c>
      <c r="K4080" s="1">
        <v>20683</v>
      </c>
      <c r="L4080" t="s">
        <v>189</v>
      </c>
      <c r="M4080" t="s">
        <v>90</v>
      </c>
      <c r="N4080" t="s">
        <v>24</v>
      </c>
      <c r="O4080" t="s">
        <v>15</v>
      </c>
      <c r="P4080" t="s">
        <v>26</v>
      </c>
      <c r="Q4080">
        <v>6</v>
      </c>
      <c r="R4080">
        <v>32.159999999999997</v>
      </c>
      <c r="S4080">
        <f t="shared" si="212"/>
        <v>63360</v>
      </c>
      <c r="T4080">
        <f t="shared" si="213"/>
        <v>29160</v>
      </c>
      <c r="U4080">
        <f t="shared" si="214"/>
        <v>2.1728395061728394</v>
      </c>
      <c r="V4080">
        <v>374</v>
      </c>
      <c r="W4080">
        <v>340</v>
      </c>
    </row>
    <row r="4081" spans="1:23" hidden="1" x14ac:dyDescent="0.2">
      <c r="A4081">
        <v>75</v>
      </c>
      <c r="B4081" t="s">
        <v>101</v>
      </c>
      <c r="C4081" t="s">
        <v>102</v>
      </c>
      <c r="D4081" t="s">
        <v>63</v>
      </c>
      <c r="E4081">
        <v>17.3</v>
      </c>
      <c r="F4081">
        <v>145.27000000000001</v>
      </c>
      <c r="G4081">
        <v>-17.05</v>
      </c>
      <c r="H4081">
        <v>145.44999999999999</v>
      </c>
      <c r="I4081">
        <v>459</v>
      </c>
      <c r="J4081" t="s">
        <v>40</v>
      </c>
      <c r="K4081" s="1">
        <v>20683</v>
      </c>
      <c r="L4081" t="s">
        <v>189</v>
      </c>
      <c r="M4081" t="s">
        <v>90</v>
      </c>
      <c r="N4081" t="s">
        <v>24</v>
      </c>
      <c r="O4081" t="s">
        <v>15</v>
      </c>
      <c r="P4081" t="s">
        <v>26</v>
      </c>
      <c r="Q4081">
        <v>7</v>
      </c>
      <c r="R4081">
        <v>32.92</v>
      </c>
      <c r="S4081">
        <f t="shared" si="212"/>
        <v>63360</v>
      </c>
      <c r="T4081">
        <f t="shared" si="213"/>
        <v>29160</v>
      </c>
      <c r="U4081">
        <f t="shared" si="214"/>
        <v>2.1728395061728394</v>
      </c>
      <c r="V4081">
        <v>374</v>
      </c>
      <c r="W4081">
        <v>340</v>
      </c>
    </row>
    <row r="4082" spans="1:23" hidden="1" x14ac:dyDescent="0.2">
      <c r="A4082">
        <v>75</v>
      </c>
      <c r="B4082" t="s">
        <v>101</v>
      </c>
      <c r="C4082" t="s">
        <v>102</v>
      </c>
      <c r="D4082" t="s">
        <v>63</v>
      </c>
      <c r="E4082">
        <v>17.3</v>
      </c>
      <c r="F4082">
        <v>145.27000000000001</v>
      </c>
      <c r="G4082">
        <v>-17.05</v>
      </c>
      <c r="H4082">
        <v>145.44999999999999</v>
      </c>
      <c r="I4082">
        <v>459</v>
      </c>
      <c r="J4082" t="s">
        <v>40</v>
      </c>
      <c r="K4082" s="1">
        <v>20683</v>
      </c>
      <c r="L4082" t="s">
        <v>189</v>
      </c>
      <c r="M4082" t="s">
        <v>90</v>
      </c>
      <c r="N4082" t="s">
        <v>24</v>
      </c>
      <c r="O4082" t="s">
        <v>15</v>
      </c>
      <c r="P4082" t="s">
        <v>26</v>
      </c>
      <c r="Q4082">
        <v>8</v>
      </c>
      <c r="R4082">
        <v>30.15</v>
      </c>
      <c r="S4082">
        <f t="shared" si="212"/>
        <v>63360</v>
      </c>
      <c r="T4082">
        <f t="shared" si="213"/>
        <v>29160</v>
      </c>
      <c r="U4082">
        <f t="shared" si="214"/>
        <v>2.1728395061728394</v>
      </c>
      <c r="V4082">
        <v>374</v>
      </c>
      <c r="W4082">
        <v>340</v>
      </c>
    </row>
    <row r="4083" spans="1:23" hidden="1" x14ac:dyDescent="0.2">
      <c r="A4083">
        <v>75</v>
      </c>
      <c r="B4083" t="s">
        <v>101</v>
      </c>
      <c r="C4083" t="s">
        <v>102</v>
      </c>
      <c r="D4083" t="s">
        <v>63</v>
      </c>
      <c r="E4083">
        <v>17.3</v>
      </c>
      <c r="F4083">
        <v>145.27000000000001</v>
      </c>
      <c r="G4083">
        <v>-17.05</v>
      </c>
      <c r="H4083">
        <v>145.44999999999999</v>
      </c>
      <c r="I4083">
        <v>459</v>
      </c>
      <c r="J4083" t="s">
        <v>40</v>
      </c>
      <c r="K4083" s="1">
        <v>20683</v>
      </c>
      <c r="L4083" t="s">
        <v>189</v>
      </c>
      <c r="M4083" t="s">
        <v>90</v>
      </c>
      <c r="N4083" t="s">
        <v>24</v>
      </c>
      <c r="O4083" t="s">
        <v>15</v>
      </c>
      <c r="P4083" t="s">
        <v>26</v>
      </c>
      <c r="Q4083">
        <v>9</v>
      </c>
      <c r="R4083">
        <v>29.33</v>
      </c>
      <c r="S4083">
        <f t="shared" si="212"/>
        <v>63360</v>
      </c>
      <c r="T4083">
        <f t="shared" si="213"/>
        <v>29160</v>
      </c>
      <c r="U4083">
        <f t="shared" si="214"/>
        <v>2.1728395061728394</v>
      </c>
      <c r="V4083">
        <v>374</v>
      </c>
      <c r="W4083">
        <v>340</v>
      </c>
    </row>
    <row r="4084" spans="1:23" hidden="1" x14ac:dyDescent="0.2">
      <c r="A4084">
        <v>75</v>
      </c>
      <c r="B4084" t="s">
        <v>101</v>
      </c>
      <c r="C4084" t="s">
        <v>102</v>
      </c>
      <c r="D4084" t="s">
        <v>63</v>
      </c>
      <c r="E4084">
        <v>17.3</v>
      </c>
      <c r="F4084">
        <v>145.27000000000001</v>
      </c>
      <c r="G4084">
        <v>-17.05</v>
      </c>
      <c r="H4084">
        <v>145.44999999999999</v>
      </c>
      <c r="I4084">
        <v>459</v>
      </c>
      <c r="J4084" t="s">
        <v>40</v>
      </c>
      <c r="K4084" s="1">
        <v>20683</v>
      </c>
      <c r="L4084" t="s">
        <v>189</v>
      </c>
      <c r="M4084" t="s">
        <v>90</v>
      </c>
      <c r="N4084" t="s">
        <v>24</v>
      </c>
      <c r="O4084" t="s">
        <v>15</v>
      </c>
      <c r="P4084" t="s">
        <v>26</v>
      </c>
      <c r="Q4084">
        <v>10</v>
      </c>
      <c r="R4084">
        <v>30.36</v>
      </c>
      <c r="S4084">
        <f t="shared" si="212"/>
        <v>63360</v>
      </c>
      <c r="T4084">
        <f t="shared" si="213"/>
        <v>29160</v>
      </c>
      <c r="U4084">
        <f t="shared" si="214"/>
        <v>2.1728395061728394</v>
      </c>
      <c r="V4084">
        <v>374</v>
      </c>
      <c r="W4084">
        <v>340</v>
      </c>
    </row>
    <row r="4085" spans="1:23" x14ac:dyDescent="0.2">
      <c r="A4085">
        <v>75</v>
      </c>
      <c r="B4085" t="s">
        <v>101</v>
      </c>
      <c r="C4085" t="s">
        <v>102</v>
      </c>
      <c r="D4085" t="s">
        <v>63</v>
      </c>
      <c r="E4085">
        <v>17.3</v>
      </c>
      <c r="F4085">
        <v>145.27000000000001</v>
      </c>
      <c r="G4085">
        <v>-17.05</v>
      </c>
      <c r="H4085">
        <v>145.44999999999999</v>
      </c>
      <c r="I4085">
        <v>459</v>
      </c>
      <c r="J4085" t="s">
        <v>40</v>
      </c>
      <c r="K4085" s="1">
        <v>20683</v>
      </c>
      <c r="L4085" t="s">
        <v>189</v>
      </c>
      <c r="M4085" t="s">
        <v>90</v>
      </c>
      <c r="N4085" t="s">
        <v>24</v>
      </c>
      <c r="O4085" t="s">
        <v>15</v>
      </c>
      <c r="P4085" t="s">
        <v>27</v>
      </c>
      <c r="Q4085">
        <v>1</v>
      </c>
      <c r="R4085">
        <v>23.34</v>
      </c>
      <c r="S4085">
        <f t="shared" si="212"/>
        <v>63360</v>
      </c>
      <c r="T4085">
        <f t="shared" si="213"/>
        <v>29160</v>
      </c>
      <c r="U4085">
        <f t="shared" si="214"/>
        <v>2.1728395061728394</v>
      </c>
      <c r="V4085">
        <v>374</v>
      </c>
      <c r="W4085">
        <v>340</v>
      </c>
    </row>
    <row r="4086" spans="1:23" x14ac:dyDescent="0.2">
      <c r="A4086">
        <v>75</v>
      </c>
      <c r="B4086" t="s">
        <v>101</v>
      </c>
      <c r="C4086" t="s">
        <v>102</v>
      </c>
      <c r="D4086" t="s">
        <v>63</v>
      </c>
      <c r="E4086">
        <v>17.3</v>
      </c>
      <c r="F4086">
        <v>145.27000000000001</v>
      </c>
      <c r="G4086">
        <v>-17.05</v>
      </c>
      <c r="H4086">
        <v>145.44999999999999</v>
      </c>
      <c r="I4086">
        <v>459</v>
      </c>
      <c r="J4086" t="s">
        <v>40</v>
      </c>
      <c r="K4086" s="1">
        <v>20683</v>
      </c>
      <c r="L4086" t="s">
        <v>189</v>
      </c>
      <c r="M4086" t="s">
        <v>90</v>
      </c>
      <c r="N4086" t="s">
        <v>24</v>
      </c>
      <c r="O4086" t="s">
        <v>15</v>
      </c>
      <c r="P4086" t="s">
        <v>27</v>
      </c>
      <c r="Q4086">
        <v>2</v>
      </c>
      <c r="R4086">
        <v>24.55</v>
      </c>
      <c r="S4086">
        <f t="shared" si="212"/>
        <v>63360</v>
      </c>
      <c r="T4086">
        <f t="shared" si="213"/>
        <v>29160</v>
      </c>
      <c r="U4086">
        <f t="shared" si="214"/>
        <v>2.1728395061728394</v>
      </c>
      <c r="V4086">
        <v>374</v>
      </c>
      <c r="W4086">
        <v>340</v>
      </c>
    </row>
    <row r="4087" spans="1:23" x14ac:dyDescent="0.2">
      <c r="A4087">
        <v>75</v>
      </c>
      <c r="B4087" t="s">
        <v>101</v>
      </c>
      <c r="C4087" t="s">
        <v>102</v>
      </c>
      <c r="D4087" t="s">
        <v>63</v>
      </c>
      <c r="E4087">
        <v>17.3</v>
      </c>
      <c r="F4087">
        <v>145.27000000000001</v>
      </c>
      <c r="G4087">
        <v>-17.05</v>
      </c>
      <c r="H4087">
        <v>145.44999999999999</v>
      </c>
      <c r="I4087">
        <v>459</v>
      </c>
      <c r="J4087" t="s">
        <v>40</v>
      </c>
      <c r="K4087" s="1">
        <v>20683</v>
      </c>
      <c r="L4087" t="s">
        <v>189</v>
      </c>
      <c r="M4087" t="s">
        <v>90</v>
      </c>
      <c r="N4087" t="s">
        <v>24</v>
      </c>
      <c r="O4087" t="s">
        <v>15</v>
      </c>
      <c r="P4087" t="s">
        <v>27</v>
      </c>
      <c r="Q4087">
        <v>3</v>
      </c>
      <c r="R4087">
        <v>24.2</v>
      </c>
      <c r="S4087">
        <f t="shared" si="212"/>
        <v>63360</v>
      </c>
      <c r="T4087">
        <f t="shared" si="213"/>
        <v>29160</v>
      </c>
      <c r="U4087">
        <f t="shared" si="214"/>
        <v>2.1728395061728394</v>
      </c>
      <c r="V4087">
        <v>374</v>
      </c>
      <c r="W4087">
        <v>340</v>
      </c>
    </row>
    <row r="4088" spans="1:23" x14ac:dyDescent="0.2">
      <c r="A4088">
        <v>75</v>
      </c>
      <c r="B4088" t="s">
        <v>101</v>
      </c>
      <c r="C4088" t="s">
        <v>102</v>
      </c>
      <c r="D4088" t="s">
        <v>63</v>
      </c>
      <c r="E4088">
        <v>17.3</v>
      </c>
      <c r="F4088">
        <v>145.27000000000001</v>
      </c>
      <c r="G4088">
        <v>-17.05</v>
      </c>
      <c r="H4088">
        <v>145.44999999999999</v>
      </c>
      <c r="I4088">
        <v>459</v>
      </c>
      <c r="J4088" t="s">
        <v>40</v>
      </c>
      <c r="K4088" s="1">
        <v>20683</v>
      </c>
      <c r="L4088" t="s">
        <v>189</v>
      </c>
      <c r="M4088" t="s">
        <v>90</v>
      </c>
      <c r="N4088" t="s">
        <v>24</v>
      </c>
      <c r="O4088" t="s">
        <v>15</v>
      </c>
      <c r="P4088" t="s">
        <v>27</v>
      </c>
      <c r="Q4088">
        <v>4</v>
      </c>
      <c r="R4088">
        <v>25.31</v>
      </c>
      <c r="S4088">
        <f t="shared" si="212"/>
        <v>63360</v>
      </c>
      <c r="T4088">
        <f t="shared" si="213"/>
        <v>29160</v>
      </c>
      <c r="U4088">
        <f t="shared" si="214"/>
        <v>2.1728395061728394</v>
      </c>
      <c r="V4088">
        <v>374</v>
      </c>
      <c r="W4088">
        <v>340</v>
      </c>
    </row>
    <row r="4089" spans="1:23" x14ac:dyDescent="0.2">
      <c r="A4089">
        <v>75</v>
      </c>
      <c r="B4089" t="s">
        <v>101</v>
      </c>
      <c r="C4089" t="s">
        <v>102</v>
      </c>
      <c r="D4089" t="s">
        <v>63</v>
      </c>
      <c r="E4089">
        <v>17.3</v>
      </c>
      <c r="F4089">
        <v>145.27000000000001</v>
      </c>
      <c r="G4089">
        <v>-17.05</v>
      </c>
      <c r="H4089">
        <v>145.44999999999999</v>
      </c>
      <c r="I4089">
        <v>459</v>
      </c>
      <c r="J4089" t="s">
        <v>40</v>
      </c>
      <c r="K4089" s="1">
        <v>20683</v>
      </c>
      <c r="L4089" t="s">
        <v>189</v>
      </c>
      <c r="M4089" t="s">
        <v>90</v>
      </c>
      <c r="N4089" t="s">
        <v>24</v>
      </c>
      <c r="O4089" t="s">
        <v>15</v>
      </c>
      <c r="P4089" t="s">
        <v>27</v>
      </c>
      <c r="Q4089">
        <v>5</v>
      </c>
      <c r="R4089">
        <v>24.79</v>
      </c>
      <c r="S4089">
        <f t="shared" si="212"/>
        <v>63360</v>
      </c>
      <c r="T4089">
        <f t="shared" si="213"/>
        <v>29160</v>
      </c>
      <c r="U4089">
        <f t="shared" si="214"/>
        <v>2.1728395061728394</v>
      </c>
      <c r="V4089">
        <v>374</v>
      </c>
      <c r="W4089">
        <v>340</v>
      </c>
    </row>
    <row r="4090" spans="1:23" x14ac:dyDescent="0.2">
      <c r="A4090">
        <v>75</v>
      </c>
      <c r="B4090" t="s">
        <v>101</v>
      </c>
      <c r="C4090" t="s">
        <v>102</v>
      </c>
      <c r="D4090" t="s">
        <v>63</v>
      </c>
      <c r="E4090">
        <v>17.3</v>
      </c>
      <c r="F4090">
        <v>145.27000000000001</v>
      </c>
      <c r="G4090">
        <v>-17.05</v>
      </c>
      <c r="H4090">
        <v>145.44999999999999</v>
      </c>
      <c r="I4090">
        <v>459</v>
      </c>
      <c r="J4090" t="s">
        <v>40</v>
      </c>
      <c r="K4090" s="1">
        <v>20683</v>
      </c>
      <c r="L4090" t="s">
        <v>189</v>
      </c>
      <c r="M4090" t="s">
        <v>90</v>
      </c>
      <c r="N4090" t="s">
        <v>24</v>
      </c>
      <c r="O4090" t="s">
        <v>15</v>
      </c>
      <c r="P4090" t="s">
        <v>27</v>
      </c>
      <c r="Q4090">
        <v>6</v>
      </c>
      <c r="R4090">
        <v>20.83</v>
      </c>
      <c r="S4090">
        <f t="shared" si="212"/>
        <v>63360</v>
      </c>
      <c r="T4090">
        <f t="shared" si="213"/>
        <v>29160</v>
      </c>
      <c r="U4090">
        <f t="shared" si="214"/>
        <v>2.1728395061728394</v>
      </c>
      <c r="V4090">
        <v>374</v>
      </c>
      <c r="W4090">
        <v>340</v>
      </c>
    </row>
    <row r="4091" spans="1:23" x14ac:dyDescent="0.2">
      <c r="A4091">
        <v>75</v>
      </c>
      <c r="B4091" t="s">
        <v>101</v>
      </c>
      <c r="C4091" t="s">
        <v>102</v>
      </c>
      <c r="D4091" t="s">
        <v>63</v>
      </c>
      <c r="E4091">
        <v>17.3</v>
      </c>
      <c r="F4091">
        <v>145.27000000000001</v>
      </c>
      <c r="G4091">
        <v>-17.05</v>
      </c>
      <c r="H4091">
        <v>145.44999999999999</v>
      </c>
      <c r="I4091">
        <v>459</v>
      </c>
      <c r="J4091" t="s">
        <v>40</v>
      </c>
      <c r="K4091" s="1">
        <v>20683</v>
      </c>
      <c r="L4091" t="s">
        <v>189</v>
      </c>
      <c r="M4091" t="s">
        <v>90</v>
      </c>
      <c r="N4091" t="s">
        <v>24</v>
      </c>
      <c r="O4091" t="s">
        <v>15</v>
      </c>
      <c r="P4091" t="s">
        <v>27</v>
      </c>
      <c r="Q4091">
        <v>7</v>
      </c>
      <c r="R4091">
        <v>19.989999999999998</v>
      </c>
      <c r="S4091">
        <f t="shared" si="212"/>
        <v>63360</v>
      </c>
      <c r="T4091">
        <f t="shared" si="213"/>
        <v>29160</v>
      </c>
      <c r="U4091">
        <f t="shared" si="214"/>
        <v>2.1728395061728394</v>
      </c>
      <c r="V4091">
        <v>374</v>
      </c>
      <c r="W4091">
        <v>340</v>
      </c>
    </row>
    <row r="4092" spans="1:23" x14ac:dyDescent="0.2">
      <c r="A4092">
        <v>75</v>
      </c>
      <c r="B4092" t="s">
        <v>101</v>
      </c>
      <c r="C4092" t="s">
        <v>102</v>
      </c>
      <c r="D4092" t="s">
        <v>63</v>
      </c>
      <c r="E4092">
        <v>17.3</v>
      </c>
      <c r="F4092">
        <v>145.27000000000001</v>
      </c>
      <c r="G4092">
        <v>-17.05</v>
      </c>
      <c r="H4092">
        <v>145.44999999999999</v>
      </c>
      <c r="I4092">
        <v>459</v>
      </c>
      <c r="J4092" t="s">
        <v>40</v>
      </c>
      <c r="K4092" s="1">
        <v>20683</v>
      </c>
      <c r="L4092" t="s">
        <v>189</v>
      </c>
      <c r="M4092" t="s">
        <v>90</v>
      </c>
      <c r="N4092" t="s">
        <v>24</v>
      </c>
      <c r="O4092" t="s">
        <v>15</v>
      </c>
      <c r="P4092" t="s">
        <v>27</v>
      </c>
      <c r="Q4092">
        <v>8</v>
      </c>
      <c r="R4092">
        <v>22.93</v>
      </c>
      <c r="S4092">
        <f t="shared" si="212"/>
        <v>63360</v>
      </c>
      <c r="T4092">
        <f t="shared" si="213"/>
        <v>29160</v>
      </c>
      <c r="U4092">
        <f t="shared" si="214"/>
        <v>2.1728395061728394</v>
      </c>
      <c r="V4092">
        <v>374</v>
      </c>
      <c r="W4092">
        <v>340</v>
      </c>
    </row>
    <row r="4093" spans="1:23" x14ac:dyDescent="0.2">
      <c r="A4093">
        <v>75</v>
      </c>
      <c r="B4093" t="s">
        <v>101</v>
      </c>
      <c r="C4093" t="s">
        <v>102</v>
      </c>
      <c r="D4093" t="s">
        <v>63</v>
      </c>
      <c r="E4093">
        <v>17.3</v>
      </c>
      <c r="F4093">
        <v>145.27000000000001</v>
      </c>
      <c r="G4093">
        <v>-17.05</v>
      </c>
      <c r="H4093">
        <v>145.44999999999999</v>
      </c>
      <c r="I4093">
        <v>459</v>
      </c>
      <c r="J4093" t="s">
        <v>40</v>
      </c>
      <c r="K4093" s="1">
        <v>20683</v>
      </c>
      <c r="L4093" t="s">
        <v>189</v>
      </c>
      <c r="M4093" t="s">
        <v>90</v>
      </c>
      <c r="N4093" t="s">
        <v>24</v>
      </c>
      <c r="O4093" t="s">
        <v>15</v>
      </c>
      <c r="P4093" t="s">
        <v>27</v>
      </c>
      <c r="Q4093">
        <v>9</v>
      </c>
      <c r="R4093">
        <v>22.39</v>
      </c>
      <c r="S4093">
        <f t="shared" si="212"/>
        <v>63360</v>
      </c>
      <c r="T4093">
        <f t="shared" si="213"/>
        <v>29160</v>
      </c>
      <c r="U4093">
        <f t="shared" si="214"/>
        <v>2.1728395061728394</v>
      </c>
      <c r="V4093">
        <v>374</v>
      </c>
      <c r="W4093">
        <v>340</v>
      </c>
    </row>
    <row r="4094" spans="1:23" x14ac:dyDescent="0.2">
      <c r="A4094">
        <v>75</v>
      </c>
      <c r="B4094" t="s">
        <v>101</v>
      </c>
      <c r="C4094" t="s">
        <v>102</v>
      </c>
      <c r="D4094" t="s">
        <v>63</v>
      </c>
      <c r="E4094">
        <v>17.3</v>
      </c>
      <c r="F4094">
        <v>145.27000000000001</v>
      </c>
      <c r="G4094">
        <v>-17.05</v>
      </c>
      <c r="H4094">
        <v>145.44999999999999</v>
      </c>
      <c r="I4094">
        <v>459</v>
      </c>
      <c r="J4094" t="s">
        <v>40</v>
      </c>
      <c r="K4094" s="1">
        <v>20683</v>
      </c>
      <c r="L4094" t="s">
        <v>189</v>
      </c>
      <c r="M4094" t="s">
        <v>90</v>
      </c>
      <c r="N4094" t="s">
        <v>24</v>
      </c>
      <c r="O4094" t="s">
        <v>15</v>
      </c>
      <c r="P4094" t="s">
        <v>27</v>
      </c>
      <c r="Q4094">
        <v>10</v>
      </c>
      <c r="R4094">
        <v>24.28</v>
      </c>
      <c r="S4094">
        <f t="shared" si="212"/>
        <v>63360</v>
      </c>
      <c r="T4094">
        <f t="shared" si="213"/>
        <v>29160</v>
      </c>
      <c r="U4094">
        <f t="shared" si="214"/>
        <v>2.1728395061728394</v>
      </c>
      <c r="V4094">
        <v>374</v>
      </c>
      <c r="W4094">
        <v>340</v>
      </c>
    </row>
    <row r="4095" spans="1:23" x14ac:dyDescent="0.2">
      <c r="A4095">
        <v>75</v>
      </c>
      <c r="B4095" t="s">
        <v>101</v>
      </c>
      <c r="C4095" t="s">
        <v>102</v>
      </c>
      <c r="D4095" t="s">
        <v>63</v>
      </c>
      <c r="E4095">
        <v>17.3</v>
      </c>
      <c r="F4095">
        <v>145.27000000000001</v>
      </c>
      <c r="G4095">
        <v>-17.05</v>
      </c>
      <c r="H4095">
        <v>145.44999999999999</v>
      </c>
      <c r="I4095">
        <v>459</v>
      </c>
      <c r="J4095" t="s">
        <v>40</v>
      </c>
      <c r="K4095" s="1">
        <v>20683</v>
      </c>
      <c r="L4095" t="s">
        <v>189</v>
      </c>
      <c r="M4095" t="s">
        <v>90</v>
      </c>
      <c r="N4095" t="s">
        <v>24</v>
      </c>
      <c r="O4095" t="s">
        <v>18</v>
      </c>
      <c r="P4095" t="s">
        <v>27</v>
      </c>
      <c r="Q4095">
        <v>1</v>
      </c>
      <c r="R4095">
        <v>10.130000000000001</v>
      </c>
      <c r="S4095">
        <f t="shared" si="212"/>
        <v>63360</v>
      </c>
      <c r="T4095">
        <f t="shared" si="213"/>
        <v>29160</v>
      </c>
      <c r="U4095">
        <f t="shared" si="214"/>
        <v>2.1728395061728394</v>
      </c>
      <c r="V4095">
        <v>374</v>
      </c>
      <c r="W4095">
        <v>340</v>
      </c>
    </row>
    <row r="4096" spans="1:23" x14ac:dyDescent="0.2">
      <c r="A4096">
        <v>75</v>
      </c>
      <c r="B4096" t="s">
        <v>101</v>
      </c>
      <c r="C4096" t="s">
        <v>102</v>
      </c>
      <c r="D4096" t="s">
        <v>63</v>
      </c>
      <c r="E4096">
        <v>17.3</v>
      </c>
      <c r="F4096">
        <v>145.27000000000001</v>
      </c>
      <c r="G4096">
        <v>-17.05</v>
      </c>
      <c r="H4096">
        <v>145.44999999999999</v>
      </c>
      <c r="I4096">
        <v>459</v>
      </c>
      <c r="J4096" t="s">
        <v>40</v>
      </c>
      <c r="K4096" s="1">
        <v>20683</v>
      </c>
      <c r="L4096" t="s">
        <v>189</v>
      </c>
      <c r="M4096" t="s">
        <v>90</v>
      </c>
      <c r="N4096" t="s">
        <v>24</v>
      </c>
      <c r="O4096" t="s">
        <v>18</v>
      </c>
      <c r="P4096" t="s">
        <v>27</v>
      </c>
      <c r="Q4096">
        <v>2</v>
      </c>
      <c r="R4096">
        <v>8.76</v>
      </c>
      <c r="S4096">
        <f t="shared" si="212"/>
        <v>63360</v>
      </c>
      <c r="T4096">
        <f t="shared" si="213"/>
        <v>29160</v>
      </c>
      <c r="U4096">
        <f t="shared" si="214"/>
        <v>2.1728395061728394</v>
      </c>
      <c r="V4096">
        <v>374</v>
      </c>
      <c r="W4096">
        <v>340</v>
      </c>
    </row>
    <row r="4097" spans="1:23" x14ac:dyDescent="0.2">
      <c r="A4097">
        <v>75</v>
      </c>
      <c r="B4097" t="s">
        <v>101</v>
      </c>
      <c r="C4097" t="s">
        <v>102</v>
      </c>
      <c r="D4097" t="s">
        <v>63</v>
      </c>
      <c r="E4097">
        <v>17.3</v>
      </c>
      <c r="F4097">
        <v>145.27000000000001</v>
      </c>
      <c r="G4097">
        <v>-17.05</v>
      </c>
      <c r="H4097">
        <v>145.44999999999999</v>
      </c>
      <c r="I4097">
        <v>459</v>
      </c>
      <c r="J4097" t="s">
        <v>40</v>
      </c>
      <c r="K4097" s="1">
        <v>20683</v>
      </c>
      <c r="L4097" t="s">
        <v>189</v>
      </c>
      <c r="M4097" t="s">
        <v>90</v>
      </c>
      <c r="N4097" t="s">
        <v>24</v>
      </c>
      <c r="O4097" t="s">
        <v>18</v>
      </c>
      <c r="P4097" t="s">
        <v>27</v>
      </c>
      <c r="Q4097">
        <v>3</v>
      </c>
      <c r="R4097">
        <v>11.17</v>
      </c>
      <c r="S4097">
        <f t="shared" si="212"/>
        <v>63360</v>
      </c>
      <c r="T4097">
        <f t="shared" si="213"/>
        <v>29160</v>
      </c>
      <c r="U4097">
        <f t="shared" si="214"/>
        <v>2.1728395061728394</v>
      </c>
      <c r="V4097">
        <v>374</v>
      </c>
      <c r="W4097">
        <v>340</v>
      </c>
    </row>
    <row r="4098" spans="1:23" x14ac:dyDescent="0.2">
      <c r="A4098">
        <v>75</v>
      </c>
      <c r="B4098" t="s">
        <v>101</v>
      </c>
      <c r="C4098" t="s">
        <v>102</v>
      </c>
      <c r="D4098" t="s">
        <v>63</v>
      </c>
      <c r="E4098">
        <v>17.3</v>
      </c>
      <c r="F4098">
        <v>145.27000000000001</v>
      </c>
      <c r="G4098">
        <v>-17.05</v>
      </c>
      <c r="H4098">
        <v>145.44999999999999</v>
      </c>
      <c r="I4098">
        <v>459</v>
      </c>
      <c r="J4098" t="s">
        <v>40</v>
      </c>
      <c r="K4098" s="1">
        <v>20683</v>
      </c>
      <c r="L4098" t="s">
        <v>189</v>
      </c>
      <c r="M4098" t="s">
        <v>90</v>
      </c>
      <c r="N4098" t="s">
        <v>24</v>
      </c>
      <c r="O4098" t="s">
        <v>18</v>
      </c>
      <c r="P4098" t="s">
        <v>27</v>
      </c>
      <c r="Q4098">
        <v>4</v>
      </c>
      <c r="R4098">
        <v>11.1</v>
      </c>
      <c r="S4098">
        <f t="shared" si="212"/>
        <v>63360</v>
      </c>
      <c r="T4098">
        <f t="shared" si="213"/>
        <v>29160</v>
      </c>
      <c r="U4098">
        <f t="shared" si="214"/>
        <v>2.1728395061728394</v>
      </c>
      <c r="V4098">
        <v>374</v>
      </c>
      <c r="W4098">
        <v>340</v>
      </c>
    </row>
    <row r="4099" spans="1:23" x14ac:dyDescent="0.2">
      <c r="A4099">
        <v>75</v>
      </c>
      <c r="B4099" t="s">
        <v>101</v>
      </c>
      <c r="C4099" t="s">
        <v>102</v>
      </c>
      <c r="D4099" t="s">
        <v>63</v>
      </c>
      <c r="E4099">
        <v>17.3</v>
      </c>
      <c r="F4099">
        <v>145.27000000000001</v>
      </c>
      <c r="G4099">
        <v>-17.05</v>
      </c>
      <c r="H4099">
        <v>145.44999999999999</v>
      </c>
      <c r="I4099">
        <v>459</v>
      </c>
      <c r="J4099" t="s">
        <v>40</v>
      </c>
      <c r="K4099" s="1">
        <v>20683</v>
      </c>
      <c r="L4099" t="s">
        <v>189</v>
      </c>
      <c r="M4099" t="s">
        <v>90</v>
      </c>
      <c r="N4099" t="s">
        <v>24</v>
      </c>
      <c r="O4099" t="s">
        <v>18</v>
      </c>
      <c r="P4099" t="s">
        <v>27</v>
      </c>
      <c r="Q4099">
        <v>5</v>
      </c>
      <c r="R4099">
        <v>14.66</v>
      </c>
      <c r="S4099">
        <f t="shared" si="212"/>
        <v>63360</v>
      </c>
      <c r="T4099">
        <f t="shared" si="213"/>
        <v>29160</v>
      </c>
      <c r="U4099">
        <f t="shared" si="214"/>
        <v>2.1728395061728394</v>
      </c>
      <c r="V4099">
        <v>374</v>
      </c>
      <c r="W4099">
        <v>340</v>
      </c>
    </row>
    <row r="4100" spans="1:23" x14ac:dyDescent="0.2">
      <c r="A4100">
        <v>75</v>
      </c>
      <c r="B4100" t="s">
        <v>101</v>
      </c>
      <c r="C4100" t="s">
        <v>102</v>
      </c>
      <c r="D4100" t="s">
        <v>63</v>
      </c>
      <c r="E4100">
        <v>17.3</v>
      </c>
      <c r="F4100">
        <v>145.27000000000001</v>
      </c>
      <c r="G4100">
        <v>-17.05</v>
      </c>
      <c r="H4100">
        <v>145.44999999999999</v>
      </c>
      <c r="I4100">
        <v>459</v>
      </c>
      <c r="J4100" t="s">
        <v>40</v>
      </c>
      <c r="K4100" s="1">
        <v>20683</v>
      </c>
      <c r="L4100" t="s">
        <v>189</v>
      </c>
      <c r="M4100" t="s">
        <v>90</v>
      </c>
      <c r="N4100" t="s">
        <v>24</v>
      </c>
      <c r="O4100" t="s">
        <v>18</v>
      </c>
      <c r="P4100" t="s">
        <v>27</v>
      </c>
      <c r="Q4100">
        <v>6</v>
      </c>
      <c r="R4100">
        <v>9.7899999999999991</v>
      </c>
      <c r="S4100">
        <f t="shared" si="212"/>
        <v>63360</v>
      </c>
      <c r="T4100">
        <f t="shared" si="213"/>
        <v>29160</v>
      </c>
      <c r="U4100">
        <f t="shared" si="214"/>
        <v>2.1728395061728394</v>
      </c>
      <c r="V4100">
        <v>374</v>
      </c>
      <c r="W4100">
        <v>340</v>
      </c>
    </row>
    <row r="4101" spans="1:23" x14ac:dyDescent="0.2">
      <c r="A4101">
        <v>75</v>
      </c>
      <c r="B4101" t="s">
        <v>101</v>
      </c>
      <c r="C4101" t="s">
        <v>102</v>
      </c>
      <c r="D4101" t="s">
        <v>63</v>
      </c>
      <c r="E4101">
        <v>17.3</v>
      </c>
      <c r="F4101">
        <v>145.27000000000001</v>
      </c>
      <c r="G4101">
        <v>-17.05</v>
      </c>
      <c r="H4101">
        <v>145.44999999999999</v>
      </c>
      <c r="I4101">
        <v>459</v>
      </c>
      <c r="J4101" t="s">
        <v>40</v>
      </c>
      <c r="K4101" s="1">
        <v>20683</v>
      </c>
      <c r="L4101" t="s">
        <v>189</v>
      </c>
      <c r="M4101" t="s">
        <v>90</v>
      </c>
      <c r="N4101" t="s">
        <v>24</v>
      </c>
      <c r="O4101" t="s">
        <v>18</v>
      </c>
      <c r="P4101" t="s">
        <v>27</v>
      </c>
      <c r="Q4101">
        <v>7</v>
      </c>
      <c r="R4101">
        <v>15.09</v>
      </c>
      <c r="S4101">
        <f t="shared" si="212"/>
        <v>63360</v>
      </c>
      <c r="T4101">
        <f t="shared" si="213"/>
        <v>29160</v>
      </c>
      <c r="U4101">
        <f t="shared" si="214"/>
        <v>2.1728395061728394</v>
      </c>
      <c r="V4101">
        <v>374</v>
      </c>
      <c r="W4101">
        <v>340</v>
      </c>
    </row>
    <row r="4102" spans="1:23" x14ac:dyDescent="0.2">
      <c r="A4102">
        <v>75</v>
      </c>
      <c r="B4102" t="s">
        <v>101</v>
      </c>
      <c r="C4102" t="s">
        <v>102</v>
      </c>
      <c r="D4102" t="s">
        <v>63</v>
      </c>
      <c r="E4102">
        <v>17.3</v>
      </c>
      <c r="F4102">
        <v>145.27000000000001</v>
      </c>
      <c r="G4102">
        <v>-17.05</v>
      </c>
      <c r="H4102">
        <v>145.44999999999999</v>
      </c>
      <c r="I4102">
        <v>459</v>
      </c>
      <c r="J4102" t="s">
        <v>40</v>
      </c>
      <c r="K4102" s="1">
        <v>20683</v>
      </c>
      <c r="L4102" t="s">
        <v>189</v>
      </c>
      <c r="M4102" t="s">
        <v>90</v>
      </c>
      <c r="N4102" t="s">
        <v>24</v>
      </c>
      <c r="O4102" t="s">
        <v>18</v>
      </c>
      <c r="P4102" t="s">
        <v>27</v>
      </c>
      <c r="Q4102">
        <v>8</v>
      </c>
      <c r="R4102">
        <v>18.239999999999998</v>
      </c>
      <c r="S4102">
        <f t="shared" si="212"/>
        <v>63360</v>
      </c>
      <c r="T4102">
        <f t="shared" si="213"/>
        <v>29160</v>
      </c>
      <c r="U4102">
        <f t="shared" si="214"/>
        <v>2.1728395061728394</v>
      </c>
      <c r="V4102">
        <v>374</v>
      </c>
      <c r="W4102">
        <v>340</v>
      </c>
    </row>
    <row r="4103" spans="1:23" x14ac:dyDescent="0.2">
      <c r="A4103">
        <v>75</v>
      </c>
      <c r="B4103" t="s">
        <v>101</v>
      </c>
      <c r="C4103" t="s">
        <v>102</v>
      </c>
      <c r="D4103" t="s">
        <v>63</v>
      </c>
      <c r="E4103">
        <v>17.3</v>
      </c>
      <c r="F4103">
        <v>145.27000000000001</v>
      </c>
      <c r="G4103">
        <v>-17.05</v>
      </c>
      <c r="H4103">
        <v>145.44999999999999</v>
      </c>
      <c r="I4103">
        <v>459</v>
      </c>
      <c r="J4103" t="s">
        <v>40</v>
      </c>
      <c r="K4103" s="1">
        <v>20683</v>
      </c>
      <c r="L4103" t="s">
        <v>189</v>
      </c>
      <c r="M4103" t="s">
        <v>90</v>
      </c>
      <c r="N4103" t="s">
        <v>24</v>
      </c>
      <c r="O4103" t="s">
        <v>18</v>
      </c>
      <c r="P4103" t="s">
        <v>27</v>
      </c>
      <c r="Q4103">
        <v>9</v>
      </c>
      <c r="R4103">
        <v>9.2200000000000006</v>
      </c>
      <c r="S4103">
        <f t="shared" si="212"/>
        <v>63360</v>
      </c>
      <c r="T4103">
        <f t="shared" si="213"/>
        <v>29160</v>
      </c>
      <c r="U4103">
        <f t="shared" si="214"/>
        <v>2.1728395061728394</v>
      </c>
      <c r="V4103">
        <v>374</v>
      </c>
      <c r="W4103">
        <v>340</v>
      </c>
    </row>
    <row r="4104" spans="1:23" x14ac:dyDescent="0.2">
      <c r="A4104">
        <v>75</v>
      </c>
      <c r="B4104" t="s">
        <v>101</v>
      </c>
      <c r="C4104" t="s">
        <v>102</v>
      </c>
      <c r="D4104" t="s">
        <v>63</v>
      </c>
      <c r="E4104">
        <v>17.3</v>
      </c>
      <c r="F4104">
        <v>145.27000000000001</v>
      </c>
      <c r="G4104">
        <v>-17.05</v>
      </c>
      <c r="H4104">
        <v>145.44999999999999</v>
      </c>
      <c r="I4104">
        <v>459</v>
      </c>
      <c r="J4104" t="s">
        <v>40</v>
      </c>
      <c r="K4104" s="1">
        <v>20683</v>
      </c>
      <c r="L4104" t="s">
        <v>189</v>
      </c>
      <c r="M4104" t="s">
        <v>90</v>
      </c>
      <c r="N4104" t="s">
        <v>24</v>
      </c>
      <c r="O4104" t="s">
        <v>18</v>
      </c>
      <c r="P4104" t="s">
        <v>27</v>
      </c>
      <c r="Q4104">
        <v>10</v>
      </c>
      <c r="R4104">
        <v>10.01</v>
      </c>
      <c r="S4104">
        <f t="shared" si="212"/>
        <v>63360</v>
      </c>
      <c r="T4104">
        <f t="shared" si="213"/>
        <v>29160</v>
      </c>
      <c r="U4104">
        <f t="shared" si="214"/>
        <v>2.1728395061728394</v>
      </c>
      <c r="V4104">
        <v>374</v>
      </c>
      <c r="W4104">
        <v>340</v>
      </c>
    </row>
    <row r="4105" spans="1:23" hidden="1" x14ac:dyDescent="0.2">
      <c r="A4105">
        <v>76</v>
      </c>
      <c r="B4105" t="s">
        <v>101</v>
      </c>
      <c r="C4105" t="s">
        <v>102</v>
      </c>
      <c r="D4105" t="s">
        <v>191</v>
      </c>
      <c r="G4105">
        <v>-17.584078999999999</v>
      </c>
      <c r="H4105">
        <v>145.53154900000001</v>
      </c>
      <c r="I4105">
        <v>1066</v>
      </c>
      <c r="J4105" t="s">
        <v>40</v>
      </c>
      <c r="K4105" s="1">
        <v>35256</v>
      </c>
      <c r="L4105" t="s">
        <v>192</v>
      </c>
      <c r="M4105" t="s">
        <v>120</v>
      </c>
      <c r="N4105" t="s">
        <v>14</v>
      </c>
      <c r="O4105" t="s">
        <v>15</v>
      </c>
      <c r="P4105" t="s">
        <v>27</v>
      </c>
      <c r="Q4105">
        <v>1</v>
      </c>
      <c r="R4105">
        <v>18.86</v>
      </c>
      <c r="S4105">
        <f>350*215</f>
        <v>75250</v>
      </c>
      <c r="T4105">
        <f>295*95</f>
        <v>28025</v>
      </c>
      <c r="U4105">
        <f t="shared" si="214"/>
        <v>2.6851025869759142</v>
      </c>
      <c r="V4105">
        <v>408</v>
      </c>
      <c r="W4105">
        <v>365</v>
      </c>
    </row>
    <row r="4106" spans="1:23" hidden="1" x14ac:dyDescent="0.2">
      <c r="A4106">
        <v>76</v>
      </c>
      <c r="B4106" t="s">
        <v>101</v>
      </c>
      <c r="C4106" t="s">
        <v>102</v>
      </c>
      <c r="D4106" t="s">
        <v>191</v>
      </c>
      <c r="G4106">
        <v>-17.584078999999999</v>
      </c>
      <c r="H4106">
        <v>145.53154900000001</v>
      </c>
      <c r="I4106">
        <v>1066</v>
      </c>
      <c r="J4106" t="s">
        <v>40</v>
      </c>
      <c r="K4106" s="1">
        <v>35256</v>
      </c>
      <c r="L4106" t="s">
        <v>192</v>
      </c>
      <c r="M4106" t="s">
        <v>120</v>
      </c>
      <c r="N4106" t="s">
        <v>14</v>
      </c>
      <c r="O4106" t="s">
        <v>15</v>
      </c>
      <c r="P4106" t="s">
        <v>27</v>
      </c>
      <c r="Q4106">
        <v>2</v>
      </c>
      <c r="R4106">
        <v>20.73</v>
      </c>
      <c r="S4106">
        <f t="shared" ref="S4106:S4158" si="215">350*215</f>
        <v>75250</v>
      </c>
      <c r="T4106">
        <f t="shared" ref="T4106:T4158" si="216">295*95</f>
        <v>28025</v>
      </c>
      <c r="U4106">
        <f t="shared" ref="U4106:U4159" si="217">S4106/T4106</f>
        <v>2.6851025869759142</v>
      </c>
      <c r="V4106">
        <v>408</v>
      </c>
      <c r="W4106">
        <v>365</v>
      </c>
    </row>
    <row r="4107" spans="1:23" hidden="1" x14ac:dyDescent="0.2">
      <c r="A4107">
        <v>76</v>
      </c>
      <c r="B4107" t="s">
        <v>101</v>
      </c>
      <c r="C4107" t="s">
        <v>102</v>
      </c>
      <c r="D4107" t="s">
        <v>191</v>
      </c>
      <c r="G4107">
        <v>-17.584078999999999</v>
      </c>
      <c r="H4107">
        <v>145.53154900000001</v>
      </c>
      <c r="I4107">
        <v>1066</v>
      </c>
      <c r="J4107" t="s">
        <v>40</v>
      </c>
      <c r="K4107" s="1">
        <v>35256</v>
      </c>
      <c r="L4107" t="s">
        <v>192</v>
      </c>
      <c r="M4107" t="s">
        <v>120</v>
      </c>
      <c r="N4107" t="s">
        <v>14</v>
      </c>
      <c r="O4107" t="s">
        <v>15</v>
      </c>
      <c r="P4107" t="s">
        <v>27</v>
      </c>
      <c r="Q4107">
        <v>3</v>
      </c>
      <c r="R4107">
        <v>19.350000000000001</v>
      </c>
      <c r="S4107">
        <f t="shared" si="215"/>
        <v>75250</v>
      </c>
      <c r="T4107">
        <f t="shared" si="216"/>
        <v>28025</v>
      </c>
      <c r="U4107">
        <f t="shared" si="217"/>
        <v>2.6851025869759142</v>
      </c>
      <c r="V4107">
        <v>408</v>
      </c>
      <c r="W4107">
        <v>365</v>
      </c>
    </row>
    <row r="4108" spans="1:23" hidden="1" x14ac:dyDescent="0.2">
      <c r="A4108">
        <v>76</v>
      </c>
      <c r="B4108" t="s">
        <v>101</v>
      </c>
      <c r="C4108" t="s">
        <v>102</v>
      </c>
      <c r="D4108" t="s">
        <v>191</v>
      </c>
      <c r="G4108">
        <v>-17.584078999999999</v>
      </c>
      <c r="H4108">
        <v>145.53154900000001</v>
      </c>
      <c r="I4108">
        <v>1066</v>
      </c>
      <c r="J4108" t="s">
        <v>40</v>
      </c>
      <c r="K4108" s="1">
        <v>35256</v>
      </c>
      <c r="L4108" t="s">
        <v>192</v>
      </c>
      <c r="M4108" t="s">
        <v>120</v>
      </c>
      <c r="N4108" t="s">
        <v>14</v>
      </c>
      <c r="O4108" t="s">
        <v>15</v>
      </c>
      <c r="P4108" t="s">
        <v>27</v>
      </c>
      <c r="Q4108">
        <v>4</v>
      </c>
      <c r="R4108">
        <v>18.600000000000001</v>
      </c>
      <c r="S4108">
        <f t="shared" si="215"/>
        <v>75250</v>
      </c>
      <c r="T4108">
        <f t="shared" si="216"/>
        <v>28025</v>
      </c>
      <c r="U4108">
        <f t="shared" si="217"/>
        <v>2.6851025869759142</v>
      </c>
      <c r="V4108">
        <v>408</v>
      </c>
      <c r="W4108">
        <v>365</v>
      </c>
    </row>
    <row r="4109" spans="1:23" hidden="1" x14ac:dyDescent="0.2">
      <c r="A4109">
        <v>76</v>
      </c>
      <c r="B4109" t="s">
        <v>101</v>
      </c>
      <c r="C4109" t="s">
        <v>102</v>
      </c>
      <c r="D4109" t="s">
        <v>191</v>
      </c>
      <c r="G4109">
        <v>-17.584078999999999</v>
      </c>
      <c r="H4109">
        <v>145.53154900000001</v>
      </c>
      <c r="I4109">
        <v>1066</v>
      </c>
      <c r="J4109" t="s">
        <v>40</v>
      </c>
      <c r="K4109" s="1">
        <v>35256</v>
      </c>
      <c r="L4109" t="s">
        <v>192</v>
      </c>
      <c r="M4109" t="s">
        <v>120</v>
      </c>
      <c r="N4109" t="s">
        <v>14</v>
      </c>
      <c r="O4109" t="s">
        <v>15</v>
      </c>
      <c r="P4109" t="s">
        <v>27</v>
      </c>
      <c r="Q4109">
        <v>5</v>
      </c>
      <c r="R4109">
        <v>21.25</v>
      </c>
      <c r="S4109">
        <f t="shared" si="215"/>
        <v>75250</v>
      </c>
      <c r="T4109">
        <f t="shared" si="216"/>
        <v>28025</v>
      </c>
      <c r="U4109">
        <f t="shared" si="217"/>
        <v>2.6851025869759142</v>
      </c>
      <c r="V4109">
        <v>408</v>
      </c>
      <c r="W4109">
        <v>365</v>
      </c>
    </row>
    <row r="4110" spans="1:23" hidden="1" x14ac:dyDescent="0.2">
      <c r="A4110">
        <v>76</v>
      </c>
      <c r="B4110" t="s">
        <v>101</v>
      </c>
      <c r="C4110" t="s">
        <v>102</v>
      </c>
      <c r="D4110" t="s">
        <v>191</v>
      </c>
      <c r="G4110">
        <v>-17.584078999999999</v>
      </c>
      <c r="H4110">
        <v>145.53154900000001</v>
      </c>
      <c r="I4110">
        <v>1066</v>
      </c>
      <c r="J4110" t="s">
        <v>40</v>
      </c>
      <c r="K4110" s="1">
        <v>35256</v>
      </c>
      <c r="L4110" t="s">
        <v>192</v>
      </c>
      <c r="M4110" t="s">
        <v>120</v>
      </c>
      <c r="N4110" t="s">
        <v>14</v>
      </c>
      <c r="O4110" t="s">
        <v>15</v>
      </c>
      <c r="P4110" t="s">
        <v>27</v>
      </c>
      <c r="Q4110">
        <v>6</v>
      </c>
      <c r="R4110">
        <v>20.239999999999998</v>
      </c>
      <c r="S4110">
        <f t="shared" si="215"/>
        <v>75250</v>
      </c>
      <c r="T4110">
        <f t="shared" si="216"/>
        <v>28025</v>
      </c>
      <c r="U4110">
        <f t="shared" si="217"/>
        <v>2.6851025869759142</v>
      </c>
      <c r="V4110">
        <v>408</v>
      </c>
      <c r="W4110">
        <v>365</v>
      </c>
    </row>
    <row r="4111" spans="1:23" hidden="1" x14ac:dyDescent="0.2">
      <c r="A4111">
        <v>76</v>
      </c>
      <c r="B4111" t="s">
        <v>101</v>
      </c>
      <c r="C4111" t="s">
        <v>102</v>
      </c>
      <c r="D4111" t="s">
        <v>191</v>
      </c>
      <c r="G4111">
        <v>-17.584078999999999</v>
      </c>
      <c r="H4111">
        <v>145.53154900000001</v>
      </c>
      <c r="I4111">
        <v>1066</v>
      </c>
      <c r="J4111" t="s">
        <v>40</v>
      </c>
      <c r="K4111" s="1">
        <v>35256</v>
      </c>
      <c r="L4111" t="s">
        <v>192</v>
      </c>
      <c r="M4111" t="s">
        <v>120</v>
      </c>
      <c r="N4111" t="s">
        <v>14</v>
      </c>
      <c r="O4111" t="s">
        <v>16</v>
      </c>
      <c r="P4111" t="s">
        <v>27</v>
      </c>
      <c r="Q4111">
        <v>1</v>
      </c>
      <c r="R4111">
        <v>20.58</v>
      </c>
      <c r="S4111">
        <f t="shared" si="215"/>
        <v>75250</v>
      </c>
      <c r="T4111">
        <f t="shared" si="216"/>
        <v>28025</v>
      </c>
      <c r="U4111">
        <f t="shared" si="217"/>
        <v>2.6851025869759142</v>
      </c>
      <c r="V4111">
        <v>408</v>
      </c>
      <c r="W4111">
        <v>365</v>
      </c>
    </row>
    <row r="4112" spans="1:23" hidden="1" x14ac:dyDescent="0.2">
      <c r="A4112">
        <v>76</v>
      </c>
      <c r="B4112" t="s">
        <v>101</v>
      </c>
      <c r="C4112" t="s">
        <v>102</v>
      </c>
      <c r="D4112" t="s">
        <v>191</v>
      </c>
      <c r="G4112">
        <v>-17.584078999999999</v>
      </c>
      <c r="H4112">
        <v>145.53154900000001</v>
      </c>
      <c r="I4112">
        <v>1066</v>
      </c>
      <c r="J4112" t="s">
        <v>40</v>
      </c>
      <c r="K4112" s="1">
        <v>35256</v>
      </c>
      <c r="L4112" t="s">
        <v>192</v>
      </c>
      <c r="M4112" t="s">
        <v>120</v>
      </c>
      <c r="N4112" t="s">
        <v>14</v>
      </c>
      <c r="O4112" t="s">
        <v>16</v>
      </c>
      <c r="P4112" t="s">
        <v>27</v>
      </c>
      <c r="Q4112">
        <v>2</v>
      </c>
      <c r="R4112">
        <v>16.28</v>
      </c>
      <c r="S4112">
        <f t="shared" si="215"/>
        <v>75250</v>
      </c>
      <c r="T4112">
        <f t="shared" si="216"/>
        <v>28025</v>
      </c>
      <c r="U4112">
        <f t="shared" si="217"/>
        <v>2.6851025869759142</v>
      </c>
      <c r="V4112">
        <v>408</v>
      </c>
      <c r="W4112">
        <v>365</v>
      </c>
    </row>
    <row r="4113" spans="1:23" hidden="1" x14ac:dyDescent="0.2">
      <c r="A4113">
        <v>76</v>
      </c>
      <c r="B4113" t="s">
        <v>101</v>
      </c>
      <c r="C4113" t="s">
        <v>102</v>
      </c>
      <c r="D4113" t="s">
        <v>191</v>
      </c>
      <c r="G4113">
        <v>-17.584078999999999</v>
      </c>
      <c r="H4113">
        <v>145.53154900000001</v>
      </c>
      <c r="I4113">
        <v>1066</v>
      </c>
      <c r="J4113" t="s">
        <v>40</v>
      </c>
      <c r="K4113" s="1">
        <v>35256</v>
      </c>
      <c r="L4113" t="s">
        <v>192</v>
      </c>
      <c r="M4113" t="s">
        <v>120</v>
      </c>
      <c r="N4113" t="s">
        <v>14</v>
      </c>
      <c r="O4113" t="s">
        <v>16</v>
      </c>
      <c r="P4113" t="s">
        <v>27</v>
      </c>
      <c r="Q4113">
        <v>3</v>
      </c>
      <c r="R4113">
        <v>19.670000000000002</v>
      </c>
      <c r="S4113">
        <f t="shared" si="215"/>
        <v>75250</v>
      </c>
      <c r="T4113">
        <f t="shared" si="216"/>
        <v>28025</v>
      </c>
      <c r="U4113">
        <f t="shared" si="217"/>
        <v>2.6851025869759142</v>
      </c>
      <c r="V4113">
        <v>408</v>
      </c>
      <c r="W4113">
        <v>365</v>
      </c>
    </row>
    <row r="4114" spans="1:23" hidden="1" x14ac:dyDescent="0.2">
      <c r="A4114">
        <v>76</v>
      </c>
      <c r="B4114" t="s">
        <v>101</v>
      </c>
      <c r="C4114" t="s">
        <v>102</v>
      </c>
      <c r="D4114" t="s">
        <v>191</v>
      </c>
      <c r="G4114">
        <v>-17.584078999999999</v>
      </c>
      <c r="H4114">
        <v>145.53154900000001</v>
      </c>
      <c r="I4114">
        <v>1066</v>
      </c>
      <c r="J4114" t="s">
        <v>40</v>
      </c>
      <c r="K4114" s="1">
        <v>35256</v>
      </c>
      <c r="L4114" t="s">
        <v>192</v>
      </c>
      <c r="M4114" t="s">
        <v>120</v>
      </c>
      <c r="N4114" t="s">
        <v>14</v>
      </c>
      <c r="O4114" t="s">
        <v>16</v>
      </c>
      <c r="P4114" t="s">
        <v>27</v>
      </c>
      <c r="Q4114">
        <v>4</v>
      </c>
      <c r="R4114">
        <v>16.61</v>
      </c>
      <c r="S4114">
        <f t="shared" si="215"/>
        <v>75250</v>
      </c>
      <c r="T4114">
        <f t="shared" si="216"/>
        <v>28025</v>
      </c>
      <c r="U4114">
        <f t="shared" si="217"/>
        <v>2.6851025869759142</v>
      </c>
      <c r="V4114">
        <v>408</v>
      </c>
      <c r="W4114">
        <v>365</v>
      </c>
    </row>
    <row r="4115" spans="1:23" hidden="1" x14ac:dyDescent="0.2">
      <c r="A4115">
        <v>76</v>
      </c>
      <c r="B4115" t="s">
        <v>101</v>
      </c>
      <c r="C4115" t="s">
        <v>102</v>
      </c>
      <c r="D4115" t="s">
        <v>191</v>
      </c>
      <c r="G4115">
        <v>-17.584078999999999</v>
      </c>
      <c r="H4115">
        <v>145.53154900000001</v>
      </c>
      <c r="I4115">
        <v>1066</v>
      </c>
      <c r="J4115" t="s">
        <v>40</v>
      </c>
      <c r="K4115" s="1">
        <v>35256</v>
      </c>
      <c r="L4115" t="s">
        <v>192</v>
      </c>
      <c r="M4115" t="s">
        <v>120</v>
      </c>
      <c r="N4115" t="s">
        <v>14</v>
      </c>
      <c r="O4115" t="s">
        <v>16</v>
      </c>
      <c r="P4115" t="s">
        <v>27</v>
      </c>
      <c r="Q4115">
        <v>5</v>
      </c>
      <c r="R4115">
        <v>16.72</v>
      </c>
      <c r="S4115">
        <f t="shared" si="215"/>
        <v>75250</v>
      </c>
      <c r="T4115">
        <f t="shared" si="216"/>
        <v>28025</v>
      </c>
      <c r="U4115">
        <f t="shared" si="217"/>
        <v>2.6851025869759142</v>
      </c>
      <c r="V4115">
        <v>408</v>
      </c>
      <c r="W4115">
        <v>365</v>
      </c>
    </row>
    <row r="4116" spans="1:23" hidden="1" x14ac:dyDescent="0.2">
      <c r="A4116">
        <v>76</v>
      </c>
      <c r="B4116" t="s">
        <v>101</v>
      </c>
      <c r="C4116" t="s">
        <v>102</v>
      </c>
      <c r="D4116" t="s">
        <v>191</v>
      </c>
      <c r="G4116">
        <v>-17.584078999999999</v>
      </c>
      <c r="H4116">
        <v>145.53154900000001</v>
      </c>
      <c r="I4116">
        <v>1066</v>
      </c>
      <c r="J4116" t="s">
        <v>40</v>
      </c>
      <c r="K4116" s="1">
        <v>35256</v>
      </c>
      <c r="L4116" t="s">
        <v>192</v>
      </c>
      <c r="M4116" t="s">
        <v>120</v>
      </c>
      <c r="N4116" t="s">
        <v>14</v>
      </c>
      <c r="O4116" t="s">
        <v>16</v>
      </c>
      <c r="P4116" t="s">
        <v>27</v>
      </c>
      <c r="Q4116">
        <v>6</v>
      </c>
      <c r="R4116">
        <v>12.81</v>
      </c>
      <c r="S4116">
        <f t="shared" si="215"/>
        <v>75250</v>
      </c>
      <c r="T4116">
        <f t="shared" si="216"/>
        <v>28025</v>
      </c>
      <c r="U4116">
        <f t="shared" si="217"/>
        <v>2.6851025869759142</v>
      </c>
      <c r="V4116">
        <v>408</v>
      </c>
      <c r="W4116">
        <v>365</v>
      </c>
    </row>
    <row r="4117" spans="1:23" hidden="1" x14ac:dyDescent="0.2">
      <c r="A4117">
        <v>76</v>
      </c>
      <c r="B4117" t="s">
        <v>101</v>
      </c>
      <c r="C4117" t="s">
        <v>102</v>
      </c>
      <c r="D4117" t="s">
        <v>191</v>
      </c>
      <c r="G4117">
        <v>-17.584078999999999</v>
      </c>
      <c r="H4117">
        <v>145.53154900000001</v>
      </c>
      <c r="I4117">
        <v>1066</v>
      </c>
      <c r="J4117" t="s">
        <v>40</v>
      </c>
      <c r="K4117" s="1">
        <v>35256</v>
      </c>
      <c r="L4117" t="s">
        <v>192</v>
      </c>
      <c r="M4117" t="s">
        <v>120</v>
      </c>
      <c r="N4117" t="s">
        <v>14</v>
      </c>
      <c r="O4117" t="s">
        <v>18</v>
      </c>
      <c r="P4117" t="s">
        <v>27</v>
      </c>
      <c r="Q4117">
        <v>1</v>
      </c>
      <c r="R4117">
        <v>3.47</v>
      </c>
      <c r="S4117">
        <f t="shared" si="215"/>
        <v>75250</v>
      </c>
      <c r="T4117">
        <f t="shared" si="216"/>
        <v>28025</v>
      </c>
      <c r="U4117">
        <f t="shared" si="217"/>
        <v>2.6851025869759142</v>
      </c>
      <c r="V4117">
        <v>408</v>
      </c>
      <c r="W4117">
        <v>365</v>
      </c>
    </row>
    <row r="4118" spans="1:23" hidden="1" x14ac:dyDescent="0.2">
      <c r="A4118">
        <v>76</v>
      </c>
      <c r="B4118" t="s">
        <v>101</v>
      </c>
      <c r="C4118" t="s">
        <v>102</v>
      </c>
      <c r="D4118" t="s">
        <v>191</v>
      </c>
      <c r="G4118">
        <v>-17.584078999999999</v>
      </c>
      <c r="H4118">
        <v>145.53154900000001</v>
      </c>
      <c r="I4118">
        <v>1066</v>
      </c>
      <c r="J4118" t="s">
        <v>40</v>
      </c>
      <c r="K4118" s="1">
        <v>35256</v>
      </c>
      <c r="L4118" t="s">
        <v>192</v>
      </c>
      <c r="M4118" t="s">
        <v>120</v>
      </c>
      <c r="N4118" t="s">
        <v>14</v>
      </c>
      <c r="O4118" t="s">
        <v>18</v>
      </c>
      <c r="P4118" t="s">
        <v>27</v>
      </c>
      <c r="Q4118">
        <v>2</v>
      </c>
      <c r="R4118">
        <v>3.11</v>
      </c>
      <c r="S4118">
        <f t="shared" si="215"/>
        <v>75250</v>
      </c>
      <c r="T4118">
        <f t="shared" si="216"/>
        <v>28025</v>
      </c>
      <c r="U4118">
        <f t="shared" si="217"/>
        <v>2.6851025869759142</v>
      </c>
      <c r="V4118">
        <v>408</v>
      </c>
      <c r="W4118">
        <v>365</v>
      </c>
    </row>
    <row r="4119" spans="1:23" hidden="1" x14ac:dyDescent="0.2">
      <c r="A4119">
        <v>76</v>
      </c>
      <c r="B4119" t="s">
        <v>101</v>
      </c>
      <c r="C4119" t="s">
        <v>102</v>
      </c>
      <c r="D4119" t="s">
        <v>191</v>
      </c>
      <c r="G4119">
        <v>-17.584078999999999</v>
      </c>
      <c r="H4119">
        <v>145.53154900000001</v>
      </c>
      <c r="I4119">
        <v>1066</v>
      </c>
      <c r="J4119" t="s">
        <v>40</v>
      </c>
      <c r="K4119" s="1">
        <v>35256</v>
      </c>
      <c r="L4119" t="s">
        <v>192</v>
      </c>
      <c r="M4119" t="s">
        <v>120</v>
      </c>
      <c r="N4119" t="s">
        <v>14</v>
      </c>
      <c r="O4119" t="s">
        <v>18</v>
      </c>
      <c r="P4119" t="s">
        <v>27</v>
      </c>
      <c r="Q4119">
        <v>3</v>
      </c>
      <c r="R4119">
        <v>3.25</v>
      </c>
      <c r="S4119">
        <f t="shared" si="215"/>
        <v>75250</v>
      </c>
      <c r="T4119">
        <f t="shared" si="216"/>
        <v>28025</v>
      </c>
      <c r="U4119">
        <f t="shared" si="217"/>
        <v>2.6851025869759142</v>
      </c>
      <c r="V4119">
        <v>408</v>
      </c>
      <c r="W4119">
        <v>365</v>
      </c>
    </row>
    <row r="4120" spans="1:23" hidden="1" x14ac:dyDescent="0.2">
      <c r="A4120">
        <v>76</v>
      </c>
      <c r="B4120" t="s">
        <v>101</v>
      </c>
      <c r="C4120" t="s">
        <v>102</v>
      </c>
      <c r="D4120" t="s">
        <v>191</v>
      </c>
      <c r="G4120">
        <v>-17.584078999999999</v>
      </c>
      <c r="H4120">
        <v>145.53154900000001</v>
      </c>
      <c r="I4120">
        <v>1066</v>
      </c>
      <c r="J4120" t="s">
        <v>40</v>
      </c>
      <c r="K4120" s="1">
        <v>35256</v>
      </c>
      <c r="L4120" t="s">
        <v>192</v>
      </c>
      <c r="M4120" t="s">
        <v>120</v>
      </c>
      <c r="N4120" t="s">
        <v>14</v>
      </c>
      <c r="O4120" t="s">
        <v>18</v>
      </c>
      <c r="P4120" t="s">
        <v>27</v>
      </c>
      <c r="Q4120">
        <v>4</v>
      </c>
      <c r="R4120">
        <v>4.09</v>
      </c>
      <c r="S4120">
        <f t="shared" si="215"/>
        <v>75250</v>
      </c>
      <c r="T4120">
        <f t="shared" si="216"/>
        <v>28025</v>
      </c>
      <c r="U4120">
        <f t="shared" si="217"/>
        <v>2.6851025869759142</v>
      </c>
      <c r="V4120">
        <v>408</v>
      </c>
      <c r="W4120">
        <v>365</v>
      </c>
    </row>
    <row r="4121" spans="1:23" hidden="1" x14ac:dyDescent="0.2">
      <c r="A4121">
        <v>76</v>
      </c>
      <c r="B4121" t="s">
        <v>101</v>
      </c>
      <c r="C4121" t="s">
        <v>102</v>
      </c>
      <c r="D4121" t="s">
        <v>191</v>
      </c>
      <c r="G4121">
        <v>-17.584078999999999</v>
      </c>
      <c r="H4121">
        <v>145.53154900000001</v>
      </c>
      <c r="I4121">
        <v>1066</v>
      </c>
      <c r="J4121" t="s">
        <v>40</v>
      </c>
      <c r="K4121" s="1">
        <v>35256</v>
      </c>
      <c r="L4121" t="s">
        <v>192</v>
      </c>
      <c r="M4121" t="s">
        <v>120</v>
      </c>
      <c r="N4121" t="s">
        <v>14</v>
      </c>
      <c r="O4121" t="s">
        <v>18</v>
      </c>
      <c r="P4121" t="s">
        <v>27</v>
      </c>
      <c r="Q4121">
        <v>5</v>
      </c>
      <c r="R4121">
        <v>4.16</v>
      </c>
      <c r="S4121">
        <f t="shared" si="215"/>
        <v>75250</v>
      </c>
      <c r="T4121">
        <f t="shared" si="216"/>
        <v>28025</v>
      </c>
      <c r="U4121">
        <f t="shared" si="217"/>
        <v>2.6851025869759142</v>
      </c>
      <c r="V4121">
        <v>408</v>
      </c>
      <c r="W4121">
        <v>365</v>
      </c>
    </row>
    <row r="4122" spans="1:23" hidden="1" x14ac:dyDescent="0.2">
      <c r="A4122">
        <v>76</v>
      </c>
      <c r="B4122" t="s">
        <v>101</v>
      </c>
      <c r="C4122" t="s">
        <v>102</v>
      </c>
      <c r="D4122" t="s">
        <v>191</v>
      </c>
      <c r="G4122">
        <v>-17.584078999999999</v>
      </c>
      <c r="H4122">
        <v>145.53154900000001</v>
      </c>
      <c r="I4122">
        <v>1066</v>
      </c>
      <c r="J4122" t="s">
        <v>40</v>
      </c>
      <c r="K4122" s="1">
        <v>35256</v>
      </c>
      <c r="L4122" t="s">
        <v>192</v>
      </c>
      <c r="M4122" t="s">
        <v>120</v>
      </c>
      <c r="N4122" t="s">
        <v>14</v>
      </c>
      <c r="O4122" t="s">
        <v>18</v>
      </c>
      <c r="P4122" t="s">
        <v>27</v>
      </c>
      <c r="Q4122">
        <v>6</v>
      </c>
      <c r="R4122">
        <v>3.62</v>
      </c>
      <c r="S4122">
        <f t="shared" si="215"/>
        <v>75250</v>
      </c>
      <c r="T4122">
        <f t="shared" si="216"/>
        <v>28025</v>
      </c>
      <c r="U4122">
        <f t="shared" si="217"/>
        <v>2.6851025869759142</v>
      </c>
      <c r="V4122">
        <v>408</v>
      </c>
      <c r="W4122">
        <v>365</v>
      </c>
    </row>
    <row r="4123" spans="1:23" hidden="1" x14ac:dyDescent="0.2">
      <c r="A4123">
        <v>76</v>
      </c>
      <c r="B4123" t="s">
        <v>101</v>
      </c>
      <c r="C4123" t="s">
        <v>102</v>
      </c>
      <c r="D4123" t="s">
        <v>191</v>
      </c>
      <c r="G4123">
        <v>-17.584078999999999</v>
      </c>
      <c r="H4123">
        <v>145.53154900000001</v>
      </c>
      <c r="I4123">
        <v>1066</v>
      </c>
      <c r="J4123" t="s">
        <v>40</v>
      </c>
      <c r="K4123" s="1">
        <v>35256</v>
      </c>
      <c r="L4123" t="s">
        <v>192</v>
      </c>
      <c r="M4123" t="s">
        <v>120</v>
      </c>
      <c r="N4123" t="s">
        <v>14</v>
      </c>
      <c r="O4123" t="s">
        <v>19</v>
      </c>
      <c r="P4123" t="s">
        <v>27</v>
      </c>
      <c r="Q4123">
        <v>1</v>
      </c>
      <c r="R4123">
        <v>6.13</v>
      </c>
      <c r="S4123">
        <f t="shared" si="215"/>
        <v>75250</v>
      </c>
      <c r="T4123">
        <f t="shared" si="216"/>
        <v>28025</v>
      </c>
      <c r="U4123">
        <f t="shared" si="217"/>
        <v>2.6851025869759142</v>
      </c>
      <c r="V4123">
        <v>408</v>
      </c>
      <c r="W4123">
        <v>365</v>
      </c>
    </row>
    <row r="4124" spans="1:23" hidden="1" x14ac:dyDescent="0.2">
      <c r="A4124">
        <v>76</v>
      </c>
      <c r="B4124" t="s">
        <v>101</v>
      </c>
      <c r="C4124" t="s">
        <v>102</v>
      </c>
      <c r="D4124" t="s">
        <v>191</v>
      </c>
      <c r="G4124">
        <v>-17.584078999999999</v>
      </c>
      <c r="H4124">
        <v>145.53154900000001</v>
      </c>
      <c r="I4124">
        <v>1066</v>
      </c>
      <c r="J4124" t="s">
        <v>40</v>
      </c>
      <c r="K4124" s="1">
        <v>35256</v>
      </c>
      <c r="L4124" t="s">
        <v>192</v>
      </c>
      <c r="M4124" t="s">
        <v>120</v>
      </c>
      <c r="N4124" t="s">
        <v>14</v>
      </c>
      <c r="O4124" t="s">
        <v>19</v>
      </c>
      <c r="P4124" t="s">
        <v>27</v>
      </c>
      <c r="Q4124">
        <v>2</v>
      </c>
      <c r="R4124">
        <v>4.05</v>
      </c>
      <c r="S4124">
        <f t="shared" si="215"/>
        <v>75250</v>
      </c>
      <c r="T4124">
        <f t="shared" si="216"/>
        <v>28025</v>
      </c>
      <c r="U4124">
        <f t="shared" si="217"/>
        <v>2.6851025869759142</v>
      </c>
      <c r="V4124">
        <v>408</v>
      </c>
      <c r="W4124">
        <v>365</v>
      </c>
    </row>
    <row r="4125" spans="1:23" hidden="1" x14ac:dyDescent="0.2">
      <c r="A4125">
        <v>76</v>
      </c>
      <c r="B4125" t="s">
        <v>101</v>
      </c>
      <c r="C4125" t="s">
        <v>102</v>
      </c>
      <c r="D4125" t="s">
        <v>191</v>
      </c>
      <c r="G4125">
        <v>-17.584078999999999</v>
      </c>
      <c r="H4125">
        <v>145.53154900000001</v>
      </c>
      <c r="I4125">
        <v>1066</v>
      </c>
      <c r="J4125" t="s">
        <v>40</v>
      </c>
      <c r="K4125" s="1">
        <v>35256</v>
      </c>
      <c r="L4125" t="s">
        <v>192</v>
      </c>
      <c r="M4125" t="s">
        <v>120</v>
      </c>
      <c r="N4125" t="s">
        <v>14</v>
      </c>
      <c r="O4125" t="s">
        <v>19</v>
      </c>
      <c r="P4125" t="s">
        <v>27</v>
      </c>
      <c r="Q4125">
        <v>3</v>
      </c>
      <c r="R4125">
        <v>7.41</v>
      </c>
      <c r="S4125">
        <f t="shared" si="215"/>
        <v>75250</v>
      </c>
      <c r="T4125">
        <f t="shared" si="216"/>
        <v>28025</v>
      </c>
      <c r="U4125">
        <f t="shared" si="217"/>
        <v>2.6851025869759142</v>
      </c>
      <c r="V4125">
        <v>408</v>
      </c>
      <c r="W4125">
        <v>365</v>
      </c>
    </row>
    <row r="4126" spans="1:23" hidden="1" x14ac:dyDescent="0.2">
      <c r="A4126">
        <v>76</v>
      </c>
      <c r="B4126" t="s">
        <v>101</v>
      </c>
      <c r="C4126" t="s">
        <v>102</v>
      </c>
      <c r="D4126" t="s">
        <v>191</v>
      </c>
      <c r="G4126">
        <v>-17.584078999999999</v>
      </c>
      <c r="H4126">
        <v>145.53154900000001</v>
      </c>
      <c r="I4126">
        <v>1066</v>
      </c>
      <c r="J4126" t="s">
        <v>40</v>
      </c>
      <c r="K4126" s="1">
        <v>35256</v>
      </c>
      <c r="L4126" t="s">
        <v>192</v>
      </c>
      <c r="M4126" t="s">
        <v>120</v>
      </c>
      <c r="N4126" t="s">
        <v>14</v>
      </c>
      <c r="O4126" t="s">
        <v>19</v>
      </c>
      <c r="P4126" t="s">
        <v>27</v>
      </c>
      <c r="Q4126">
        <v>4</v>
      </c>
      <c r="R4126">
        <v>8.44</v>
      </c>
      <c r="S4126">
        <f t="shared" si="215"/>
        <v>75250</v>
      </c>
      <c r="T4126">
        <f t="shared" si="216"/>
        <v>28025</v>
      </c>
      <c r="U4126">
        <f t="shared" si="217"/>
        <v>2.6851025869759142</v>
      </c>
      <c r="V4126">
        <v>408</v>
      </c>
      <c r="W4126">
        <v>365</v>
      </c>
    </row>
    <row r="4127" spans="1:23" hidden="1" x14ac:dyDescent="0.2">
      <c r="A4127">
        <v>76</v>
      </c>
      <c r="B4127" t="s">
        <v>101</v>
      </c>
      <c r="C4127" t="s">
        <v>102</v>
      </c>
      <c r="D4127" t="s">
        <v>191</v>
      </c>
      <c r="G4127">
        <v>-17.584078999999999</v>
      </c>
      <c r="H4127">
        <v>145.53154900000001</v>
      </c>
      <c r="I4127">
        <v>1066</v>
      </c>
      <c r="J4127" t="s">
        <v>40</v>
      </c>
      <c r="K4127" s="1">
        <v>35256</v>
      </c>
      <c r="L4127" t="s">
        <v>192</v>
      </c>
      <c r="M4127" t="s">
        <v>120</v>
      </c>
      <c r="N4127" t="s">
        <v>14</v>
      </c>
      <c r="O4127" t="s">
        <v>19</v>
      </c>
      <c r="P4127" t="s">
        <v>27</v>
      </c>
      <c r="Q4127">
        <v>5</v>
      </c>
      <c r="R4127">
        <v>5.86</v>
      </c>
      <c r="S4127">
        <f t="shared" si="215"/>
        <v>75250</v>
      </c>
      <c r="T4127">
        <f t="shared" si="216"/>
        <v>28025</v>
      </c>
      <c r="U4127">
        <f t="shared" si="217"/>
        <v>2.6851025869759142</v>
      </c>
      <c r="V4127">
        <v>408</v>
      </c>
      <c r="W4127">
        <v>365</v>
      </c>
    </row>
    <row r="4128" spans="1:23" hidden="1" x14ac:dyDescent="0.2">
      <c r="A4128">
        <v>76</v>
      </c>
      <c r="B4128" t="s">
        <v>101</v>
      </c>
      <c r="C4128" t="s">
        <v>102</v>
      </c>
      <c r="D4128" t="s">
        <v>191</v>
      </c>
      <c r="G4128">
        <v>-17.584078999999999</v>
      </c>
      <c r="H4128">
        <v>145.53154900000001</v>
      </c>
      <c r="I4128">
        <v>1066</v>
      </c>
      <c r="J4128" t="s">
        <v>40</v>
      </c>
      <c r="K4128" s="1">
        <v>35256</v>
      </c>
      <c r="L4128" t="s">
        <v>192</v>
      </c>
      <c r="M4128" t="s">
        <v>120</v>
      </c>
      <c r="N4128" t="s">
        <v>14</v>
      </c>
      <c r="O4128" t="s">
        <v>19</v>
      </c>
      <c r="P4128" t="s">
        <v>27</v>
      </c>
      <c r="Q4128">
        <v>6</v>
      </c>
      <c r="R4128">
        <v>6.45</v>
      </c>
      <c r="S4128">
        <f t="shared" si="215"/>
        <v>75250</v>
      </c>
      <c r="T4128">
        <f t="shared" si="216"/>
        <v>28025</v>
      </c>
      <c r="U4128">
        <f t="shared" si="217"/>
        <v>2.6851025869759142</v>
      </c>
      <c r="V4128">
        <v>408</v>
      </c>
      <c r="W4128">
        <v>365</v>
      </c>
    </row>
    <row r="4129" spans="1:23" hidden="1" x14ac:dyDescent="0.2">
      <c r="A4129">
        <v>76</v>
      </c>
      <c r="B4129" t="s">
        <v>101</v>
      </c>
      <c r="C4129" t="s">
        <v>102</v>
      </c>
      <c r="D4129" t="s">
        <v>191</v>
      </c>
      <c r="G4129">
        <v>-17.584078999999999</v>
      </c>
      <c r="H4129">
        <v>145.53154900000001</v>
      </c>
      <c r="I4129">
        <v>1066</v>
      </c>
      <c r="J4129" t="s">
        <v>40</v>
      </c>
      <c r="K4129" s="1">
        <v>35256</v>
      </c>
      <c r="L4129" t="s">
        <v>192</v>
      </c>
      <c r="M4129" t="s">
        <v>120</v>
      </c>
      <c r="N4129" t="s">
        <v>24</v>
      </c>
      <c r="O4129" t="s">
        <v>15</v>
      </c>
      <c r="P4129" t="s">
        <v>26</v>
      </c>
      <c r="Q4129">
        <v>1</v>
      </c>
      <c r="R4129">
        <v>32.57</v>
      </c>
      <c r="S4129">
        <f t="shared" si="215"/>
        <v>75250</v>
      </c>
      <c r="T4129">
        <f t="shared" si="216"/>
        <v>28025</v>
      </c>
      <c r="U4129">
        <f t="shared" si="217"/>
        <v>2.6851025869759142</v>
      </c>
      <c r="V4129">
        <v>408</v>
      </c>
      <c r="W4129">
        <v>365</v>
      </c>
    </row>
    <row r="4130" spans="1:23" hidden="1" x14ac:dyDescent="0.2">
      <c r="A4130">
        <v>76</v>
      </c>
      <c r="B4130" t="s">
        <v>101</v>
      </c>
      <c r="C4130" t="s">
        <v>102</v>
      </c>
      <c r="D4130" t="s">
        <v>191</v>
      </c>
      <c r="G4130">
        <v>-17.584078999999999</v>
      </c>
      <c r="H4130">
        <v>145.53154900000001</v>
      </c>
      <c r="I4130">
        <v>1066</v>
      </c>
      <c r="J4130" t="s">
        <v>40</v>
      </c>
      <c r="K4130" s="1">
        <v>35256</v>
      </c>
      <c r="L4130" t="s">
        <v>192</v>
      </c>
      <c r="M4130" t="s">
        <v>120</v>
      </c>
      <c r="N4130" t="s">
        <v>24</v>
      </c>
      <c r="O4130" t="s">
        <v>15</v>
      </c>
      <c r="P4130" t="s">
        <v>26</v>
      </c>
      <c r="Q4130">
        <v>2</v>
      </c>
      <c r="R4130">
        <v>36.58</v>
      </c>
      <c r="S4130">
        <f t="shared" si="215"/>
        <v>75250</v>
      </c>
      <c r="T4130">
        <f t="shared" si="216"/>
        <v>28025</v>
      </c>
      <c r="U4130">
        <f t="shared" si="217"/>
        <v>2.6851025869759142</v>
      </c>
      <c r="V4130">
        <v>408</v>
      </c>
      <c r="W4130">
        <v>365</v>
      </c>
    </row>
    <row r="4131" spans="1:23" hidden="1" x14ac:dyDescent="0.2">
      <c r="A4131">
        <v>76</v>
      </c>
      <c r="B4131" t="s">
        <v>101</v>
      </c>
      <c r="C4131" t="s">
        <v>102</v>
      </c>
      <c r="D4131" t="s">
        <v>191</v>
      </c>
      <c r="G4131">
        <v>-17.584078999999999</v>
      </c>
      <c r="H4131">
        <v>145.53154900000001</v>
      </c>
      <c r="I4131">
        <v>1066</v>
      </c>
      <c r="J4131" t="s">
        <v>40</v>
      </c>
      <c r="K4131" s="1">
        <v>35256</v>
      </c>
      <c r="L4131" t="s">
        <v>192</v>
      </c>
      <c r="M4131" t="s">
        <v>120</v>
      </c>
      <c r="N4131" t="s">
        <v>24</v>
      </c>
      <c r="O4131" t="s">
        <v>15</v>
      </c>
      <c r="P4131" t="s">
        <v>26</v>
      </c>
      <c r="Q4131">
        <v>3</v>
      </c>
      <c r="R4131">
        <v>38.29</v>
      </c>
      <c r="S4131">
        <f t="shared" si="215"/>
        <v>75250</v>
      </c>
      <c r="T4131">
        <f t="shared" si="216"/>
        <v>28025</v>
      </c>
      <c r="U4131">
        <f t="shared" si="217"/>
        <v>2.6851025869759142</v>
      </c>
      <c r="V4131">
        <v>408</v>
      </c>
      <c r="W4131">
        <v>365</v>
      </c>
    </row>
    <row r="4132" spans="1:23" hidden="1" x14ac:dyDescent="0.2">
      <c r="A4132">
        <v>76</v>
      </c>
      <c r="B4132" t="s">
        <v>101</v>
      </c>
      <c r="C4132" t="s">
        <v>102</v>
      </c>
      <c r="D4132" t="s">
        <v>191</v>
      </c>
      <c r="G4132">
        <v>-17.584078999999999</v>
      </c>
      <c r="H4132">
        <v>145.53154900000001</v>
      </c>
      <c r="I4132">
        <v>1066</v>
      </c>
      <c r="J4132" t="s">
        <v>40</v>
      </c>
      <c r="K4132" s="1">
        <v>35256</v>
      </c>
      <c r="L4132" t="s">
        <v>192</v>
      </c>
      <c r="M4132" t="s">
        <v>120</v>
      </c>
      <c r="N4132" t="s">
        <v>24</v>
      </c>
      <c r="O4132" t="s">
        <v>15</v>
      </c>
      <c r="P4132" t="s">
        <v>26</v>
      </c>
      <c r="Q4132">
        <v>4</v>
      </c>
      <c r="R4132">
        <v>35.79</v>
      </c>
      <c r="S4132">
        <f t="shared" si="215"/>
        <v>75250</v>
      </c>
      <c r="T4132">
        <f t="shared" si="216"/>
        <v>28025</v>
      </c>
      <c r="U4132">
        <f t="shared" si="217"/>
        <v>2.6851025869759142</v>
      </c>
      <c r="V4132">
        <v>408</v>
      </c>
      <c r="W4132">
        <v>365</v>
      </c>
    </row>
    <row r="4133" spans="1:23" hidden="1" x14ac:dyDescent="0.2">
      <c r="A4133">
        <v>76</v>
      </c>
      <c r="B4133" t="s">
        <v>101</v>
      </c>
      <c r="C4133" t="s">
        <v>102</v>
      </c>
      <c r="D4133" t="s">
        <v>191</v>
      </c>
      <c r="G4133">
        <v>-17.584078999999999</v>
      </c>
      <c r="H4133">
        <v>145.53154900000001</v>
      </c>
      <c r="I4133">
        <v>1066</v>
      </c>
      <c r="J4133" t="s">
        <v>40</v>
      </c>
      <c r="K4133" s="1">
        <v>35256</v>
      </c>
      <c r="L4133" t="s">
        <v>192</v>
      </c>
      <c r="M4133" t="s">
        <v>120</v>
      </c>
      <c r="N4133" t="s">
        <v>24</v>
      </c>
      <c r="O4133" t="s">
        <v>15</v>
      </c>
      <c r="P4133" t="s">
        <v>26</v>
      </c>
      <c r="Q4133">
        <v>5</v>
      </c>
      <c r="R4133">
        <v>36.82</v>
      </c>
      <c r="S4133">
        <f t="shared" si="215"/>
        <v>75250</v>
      </c>
      <c r="T4133">
        <f t="shared" si="216"/>
        <v>28025</v>
      </c>
      <c r="U4133">
        <f t="shared" si="217"/>
        <v>2.6851025869759142</v>
      </c>
      <c r="V4133">
        <v>408</v>
      </c>
      <c r="W4133">
        <v>365</v>
      </c>
    </row>
    <row r="4134" spans="1:23" hidden="1" x14ac:dyDescent="0.2">
      <c r="A4134">
        <v>76</v>
      </c>
      <c r="B4134" t="s">
        <v>101</v>
      </c>
      <c r="C4134" t="s">
        <v>102</v>
      </c>
      <c r="D4134" t="s">
        <v>191</v>
      </c>
      <c r="G4134">
        <v>-17.584078999999999</v>
      </c>
      <c r="H4134">
        <v>145.53154900000001</v>
      </c>
      <c r="I4134">
        <v>1066</v>
      </c>
      <c r="J4134" t="s">
        <v>40</v>
      </c>
      <c r="K4134" s="1">
        <v>35256</v>
      </c>
      <c r="L4134" t="s">
        <v>192</v>
      </c>
      <c r="M4134" t="s">
        <v>120</v>
      </c>
      <c r="N4134" t="s">
        <v>24</v>
      </c>
      <c r="O4134" t="s">
        <v>15</v>
      </c>
      <c r="P4134" t="s">
        <v>26</v>
      </c>
      <c r="Q4134">
        <v>6</v>
      </c>
      <c r="R4134">
        <v>33.6</v>
      </c>
      <c r="S4134">
        <f t="shared" si="215"/>
        <v>75250</v>
      </c>
      <c r="T4134">
        <f t="shared" si="216"/>
        <v>28025</v>
      </c>
      <c r="U4134">
        <f t="shared" si="217"/>
        <v>2.6851025869759142</v>
      </c>
      <c r="V4134">
        <v>408</v>
      </c>
      <c r="W4134">
        <v>365</v>
      </c>
    </row>
    <row r="4135" spans="1:23" hidden="1" x14ac:dyDescent="0.2">
      <c r="A4135">
        <v>76</v>
      </c>
      <c r="B4135" t="s">
        <v>101</v>
      </c>
      <c r="C4135" t="s">
        <v>102</v>
      </c>
      <c r="D4135" t="s">
        <v>191</v>
      </c>
      <c r="G4135">
        <v>-17.584078999999999</v>
      </c>
      <c r="H4135">
        <v>145.53154900000001</v>
      </c>
      <c r="I4135">
        <v>1066</v>
      </c>
      <c r="J4135" t="s">
        <v>40</v>
      </c>
      <c r="K4135" s="1">
        <v>35256</v>
      </c>
      <c r="L4135" t="s">
        <v>192</v>
      </c>
      <c r="M4135" t="s">
        <v>120</v>
      </c>
      <c r="N4135" t="s">
        <v>24</v>
      </c>
      <c r="O4135" t="s">
        <v>15</v>
      </c>
      <c r="P4135" t="s">
        <v>26</v>
      </c>
      <c r="Q4135">
        <v>7</v>
      </c>
      <c r="R4135">
        <v>36.08</v>
      </c>
      <c r="S4135">
        <f t="shared" si="215"/>
        <v>75250</v>
      </c>
      <c r="T4135">
        <f t="shared" si="216"/>
        <v>28025</v>
      </c>
      <c r="U4135">
        <f t="shared" si="217"/>
        <v>2.6851025869759142</v>
      </c>
      <c r="V4135">
        <v>408</v>
      </c>
      <c r="W4135">
        <v>365</v>
      </c>
    </row>
    <row r="4136" spans="1:23" hidden="1" x14ac:dyDescent="0.2">
      <c r="A4136">
        <v>76</v>
      </c>
      <c r="B4136" t="s">
        <v>101</v>
      </c>
      <c r="C4136" t="s">
        <v>102</v>
      </c>
      <c r="D4136" t="s">
        <v>191</v>
      </c>
      <c r="G4136">
        <v>-17.584078999999999</v>
      </c>
      <c r="H4136">
        <v>145.53154900000001</v>
      </c>
      <c r="I4136">
        <v>1066</v>
      </c>
      <c r="J4136" t="s">
        <v>40</v>
      </c>
      <c r="K4136" s="1">
        <v>35256</v>
      </c>
      <c r="L4136" t="s">
        <v>192</v>
      </c>
      <c r="M4136" t="s">
        <v>120</v>
      </c>
      <c r="N4136" t="s">
        <v>24</v>
      </c>
      <c r="O4136" t="s">
        <v>15</v>
      </c>
      <c r="P4136" t="s">
        <v>26</v>
      </c>
      <c r="Q4136">
        <v>8</v>
      </c>
      <c r="R4136">
        <v>28.23</v>
      </c>
      <c r="S4136">
        <f t="shared" si="215"/>
        <v>75250</v>
      </c>
      <c r="T4136">
        <f t="shared" si="216"/>
        <v>28025</v>
      </c>
      <c r="U4136">
        <f t="shared" si="217"/>
        <v>2.6851025869759142</v>
      </c>
      <c r="V4136">
        <v>408</v>
      </c>
      <c r="W4136">
        <v>365</v>
      </c>
    </row>
    <row r="4137" spans="1:23" hidden="1" x14ac:dyDescent="0.2">
      <c r="A4137">
        <v>76</v>
      </c>
      <c r="B4137" t="s">
        <v>101</v>
      </c>
      <c r="C4137" t="s">
        <v>102</v>
      </c>
      <c r="D4137" t="s">
        <v>191</v>
      </c>
      <c r="G4137">
        <v>-17.584078999999999</v>
      </c>
      <c r="H4137">
        <v>145.53154900000001</v>
      </c>
      <c r="I4137">
        <v>1066</v>
      </c>
      <c r="J4137" t="s">
        <v>40</v>
      </c>
      <c r="K4137" s="1">
        <v>35256</v>
      </c>
      <c r="L4137" t="s">
        <v>192</v>
      </c>
      <c r="M4137" t="s">
        <v>120</v>
      </c>
      <c r="N4137" t="s">
        <v>24</v>
      </c>
      <c r="O4137" t="s">
        <v>15</v>
      </c>
      <c r="P4137" t="s">
        <v>26</v>
      </c>
      <c r="Q4137">
        <v>9</v>
      </c>
      <c r="R4137">
        <v>33.32</v>
      </c>
      <c r="S4137">
        <f t="shared" si="215"/>
        <v>75250</v>
      </c>
      <c r="T4137">
        <f t="shared" si="216"/>
        <v>28025</v>
      </c>
      <c r="U4137">
        <f t="shared" si="217"/>
        <v>2.6851025869759142</v>
      </c>
      <c r="V4137">
        <v>408</v>
      </c>
      <c r="W4137">
        <v>365</v>
      </c>
    </row>
    <row r="4138" spans="1:23" hidden="1" x14ac:dyDescent="0.2">
      <c r="A4138">
        <v>76</v>
      </c>
      <c r="B4138" t="s">
        <v>101</v>
      </c>
      <c r="C4138" t="s">
        <v>102</v>
      </c>
      <c r="D4138" t="s">
        <v>191</v>
      </c>
      <c r="G4138">
        <v>-17.584078999999999</v>
      </c>
      <c r="H4138">
        <v>145.53154900000001</v>
      </c>
      <c r="I4138">
        <v>1066</v>
      </c>
      <c r="J4138" t="s">
        <v>40</v>
      </c>
      <c r="K4138" s="1">
        <v>35256</v>
      </c>
      <c r="L4138" t="s">
        <v>192</v>
      </c>
      <c r="M4138" t="s">
        <v>120</v>
      </c>
      <c r="N4138" t="s">
        <v>24</v>
      </c>
      <c r="O4138" t="s">
        <v>15</v>
      </c>
      <c r="P4138" t="s">
        <v>26</v>
      </c>
      <c r="Q4138">
        <v>10</v>
      </c>
      <c r="R4138">
        <v>35.29</v>
      </c>
      <c r="S4138">
        <f t="shared" si="215"/>
        <v>75250</v>
      </c>
      <c r="T4138">
        <f t="shared" si="216"/>
        <v>28025</v>
      </c>
      <c r="U4138">
        <f t="shared" si="217"/>
        <v>2.6851025869759142</v>
      </c>
      <c r="V4138">
        <v>408</v>
      </c>
      <c r="W4138">
        <v>365</v>
      </c>
    </row>
    <row r="4139" spans="1:23" x14ac:dyDescent="0.2">
      <c r="A4139">
        <v>76</v>
      </c>
      <c r="B4139" t="s">
        <v>101</v>
      </c>
      <c r="C4139" t="s">
        <v>102</v>
      </c>
      <c r="D4139" t="s">
        <v>191</v>
      </c>
      <c r="G4139">
        <v>-17.584078999999999</v>
      </c>
      <c r="H4139">
        <v>145.53154900000001</v>
      </c>
      <c r="I4139">
        <v>1066</v>
      </c>
      <c r="J4139" t="s">
        <v>40</v>
      </c>
      <c r="K4139" s="1">
        <v>35256</v>
      </c>
      <c r="L4139" t="s">
        <v>192</v>
      </c>
      <c r="M4139" t="s">
        <v>120</v>
      </c>
      <c r="N4139" t="s">
        <v>24</v>
      </c>
      <c r="O4139" t="s">
        <v>15</v>
      </c>
      <c r="P4139" t="s">
        <v>27</v>
      </c>
      <c r="Q4139">
        <v>1</v>
      </c>
      <c r="R4139">
        <v>25.92</v>
      </c>
      <c r="S4139">
        <f t="shared" si="215"/>
        <v>75250</v>
      </c>
      <c r="T4139">
        <f t="shared" si="216"/>
        <v>28025</v>
      </c>
      <c r="U4139">
        <f t="shared" si="217"/>
        <v>2.6851025869759142</v>
      </c>
      <c r="V4139">
        <v>408</v>
      </c>
      <c r="W4139">
        <v>365</v>
      </c>
    </row>
    <row r="4140" spans="1:23" x14ac:dyDescent="0.2">
      <c r="A4140">
        <v>76</v>
      </c>
      <c r="B4140" t="s">
        <v>101</v>
      </c>
      <c r="C4140" t="s">
        <v>102</v>
      </c>
      <c r="D4140" t="s">
        <v>191</v>
      </c>
      <c r="G4140">
        <v>-17.584078999999999</v>
      </c>
      <c r="H4140">
        <v>145.53154900000001</v>
      </c>
      <c r="I4140">
        <v>1066</v>
      </c>
      <c r="J4140" t="s">
        <v>40</v>
      </c>
      <c r="K4140" s="1">
        <v>35256</v>
      </c>
      <c r="L4140" t="s">
        <v>192</v>
      </c>
      <c r="M4140" t="s">
        <v>120</v>
      </c>
      <c r="N4140" t="s">
        <v>24</v>
      </c>
      <c r="O4140" t="s">
        <v>15</v>
      </c>
      <c r="P4140" t="s">
        <v>27</v>
      </c>
      <c r="Q4140">
        <v>2</v>
      </c>
      <c r="R4140">
        <v>27.67</v>
      </c>
      <c r="S4140">
        <f t="shared" si="215"/>
        <v>75250</v>
      </c>
      <c r="T4140">
        <f t="shared" si="216"/>
        <v>28025</v>
      </c>
      <c r="U4140">
        <f t="shared" si="217"/>
        <v>2.6851025869759142</v>
      </c>
      <c r="V4140">
        <v>408</v>
      </c>
      <c r="W4140">
        <v>365</v>
      </c>
    </row>
    <row r="4141" spans="1:23" x14ac:dyDescent="0.2">
      <c r="A4141">
        <v>76</v>
      </c>
      <c r="B4141" t="s">
        <v>101</v>
      </c>
      <c r="C4141" t="s">
        <v>102</v>
      </c>
      <c r="D4141" t="s">
        <v>191</v>
      </c>
      <c r="G4141">
        <v>-17.584078999999999</v>
      </c>
      <c r="H4141">
        <v>145.53154900000001</v>
      </c>
      <c r="I4141">
        <v>1066</v>
      </c>
      <c r="J4141" t="s">
        <v>40</v>
      </c>
      <c r="K4141" s="1">
        <v>35256</v>
      </c>
      <c r="L4141" t="s">
        <v>192</v>
      </c>
      <c r="M4141" t="s">
        <v>120</v>
      </c>
      <c r="N4141" t="s">
        <v>24</v>
      </c>
      <c r="O4141" t="s">
        <v>15</v>
      </c>
      <c r="P4141" t="s">
        <v>27</v>
      </c>
      <c r="Q4141">
        <v>3</v>
      </c>
      <c r="R4141">
        <v>22.11</v>
      </c>
      <c r="S4141">
        <f t="shared" si="215"/>
        <v>75250</v>
      </c>
      <c r="T4141">
        <f t="shared" si="216"/>
        <v>28025</v>
      </c>
      <c r="U4141">
        <f t="shared" si="217"/>
        <v>2.6851025869759142</v>
      </c>
      <c r="V4141">
        <v>408</v>
      </c>
      <c r="W4141">
        <v>365</v>
      </c>
    </row>
    <row r="4142" spans="1:23" x14ac:dyDescent="0.2">
      <c r="A4142">
        <v>76</v>
      </c>
      <c r="B4142" t="s">
        <v>101</v>
      </c>
      <c r="C4142" t="s">
        <v>102</v>
      </c>
      <c r="D4142" t="s">
        <v>191</v>
      </c>
      <c r="G4142">
        <v>-17.584078999999999</v>
      </c>
      <c r="H4142">
        <v>145.53154900000001</v>
      </c>
      <c r="I4142">
        <v>1066</v>
      </c>
      <c r="J4142" t="s">
        <v>40</v>
      </c>
      <c r="K4142" s="1">
        <v>35256</v>
      </c>
      <c r="L4142" t="s">
        <v>192</v>
      </c>
      <c r="M4142" t="s">
        <v>120</v>
      </c>
      <c r="N4142" t="s">
        <v>24</v>
      </c>
      <c r="O4142" t="s">
        <v>15</v>
      </c>
      <c r="P4142" t="s">
        <v>27</v>
      </c>
      <c r="Q4142">
        <v>4</v>
      </c>
      <c r="R4142">
        <v>24.78</v>
      </c>
      <c r="S4142">
        <f t="shared" si="215"/>
        <v>75250</v>
      </c>
      <c r="T4142">
        <f t="shared" si="216"/>
        <v>28025</v>
      </c>
      <c r="U4142">
        <f t="shared" si="217"/>
        <v>2.6851025869759142</v>
      </c>
      <c r="V4142">
        <v>408</v>
      </c>
      <c r="W4142">
        <v>365</v>
      </c>
    </row>
    <row r="4143" spans="1:23" x14ac:dyDescent="0.2">
      <c r="A4143">
        <v>76</v>
      </c>
      <c r="B4143" t="s">
        <v>101</v>
      </c>
      <c r="C4143" t="s">
        <v>102</v>
      </c>
      <c r="D4143" t="s">
        <v>191</v>
      </c>
      <c r="G4143">
        <v>-17.584078999999999</v>
      </c>
      <c r="H4143">
        <v>145.53154900000001</v>
      </c>
      <c r="I4143">
        <v>1066</v>
      </c>
      <c r="J4143" t="s">
        <v>40</v>
      </c>
      <c r="K4143" s="1">
        <v>35256</v>
      </c>
      <c r="L4143" t="s">
        <v>192</v>
      </c>
      <c r="M4143" t="s">
        <v>120</v>
      </c>
      <c r="N4143" t="s">
        <v>24</v>
      </c>
      <c r="O4143" t="s">
        <v>15</v>
      </c>
      <c r="P4143" t="s">
        <v>27</v>
      </c>
      <c r="Q4143">
        <v>5</v>
      </c>
      <c r="R4143">
        <v>28.28</v>
      </c>
      <c r="S4143">
        <f t="shared" si="215"/>
        <v>75250</v>
      </c>
      <c r="T4143">
        <f t="shared" si="216"/>
        <v>28025</v>
      </c>
      <c r="U4143">
        <f t="shared" si="217"/>
        <v>2.6851025869759142</v>
      </c>
      <c r="V4143">
        <v>408</v>
      </c>
      <c r="W4143">
        <v>365</v>
      </c>
    </row>
    <row r="4144" spans="1:23" x14ac:dyDescent="0.2">
      <c r="A4144">
        <v>76</v>
      </c>
      <c r="B4144" t="s">
        <v>101</v>
      </c>
      <c r="C4144" t="s">
        <v>102</v>
      </c>
      <c r="D4144" t="s">
        <v>191</v>
      </c>
      <c r="G4144">
        <v>-17.584078999999999</v>
      </c>
      <c r="H4144">
        <v>145.53154900000001</v>
      </c>
      <c r="I4144">
        <v>1066</v>
      </c>
      <c r="J4144" t="s">
        <v>40</v>
      </c>
      <c r="K4144" s="1">
        <v>35256</v>
      </c>
      <c r="L4144" t="s">
        <v>192</v>
      </c>
      <c r="M4144" t="s">
        <v>120</v>
      </c>
      <c r="N4144" t="s">
        <v>24</v>
      </c>
      <c r="O4144" t="s">
        <v>15</v>
      </c>
      <c r="P4144" t="s">
        <v>27</v>
      </c>
      <c r="Q4144">
        <v>6</v>
      </c>
      <c r="R4144">
        <v>25.92</v>
      </c>
      <c r="S4144">
        <f t="shared" si="215"/>
        <v>75250</v>
      </c>
      <c r="T4144">
        <f t="shared" si="216"/>
        <v>28025</v>
      </c>
      <c r="U4144">
        <f t="shared" si="217"/>
        <v>2.6851025869759142</v>
      </c>
      <c r="V4144">
        <v>408</v>
      </c>
      <c r="W4144">
        <v>365</v>
      </c>
    </row>
    <row r="4145" spans="1:24" x14ac:dyDescent="0.2">
      <c r="A4145">
        <v>76</v>
      </c>
      <c r="B4145" t="s">
        <v>101</v>
      </c>
      <c r="C4145" t="s">
        <v>102</v>
      </c>
      <c r="D4145" t="s">
        <v>191</v>
      </c>
      <c r="G4145">
        <v>-17.584078999999999</v>
      </c>
      <c r="H4145">
        <v>145.53154900000001</v>
      </c>
      <c r="I4145">
        <v>1066</v>
      </c>
      <c r="J4145" t="s">
        <v>40</v>
      </c>
      <c r="K4145" s="1">
        <v>35256</v>
      </c>
      <c r="L4145" t="s">
        <v>192</v>
      </c>
      <c r="M4145" t="s">
        <v>120</v>
      </c>
      <c r="N4145" t="s">
        <v>24</v>
      </c>
      <c r="O4145" t="s">
        <v>15</v>
      </c>
      <c r="P4145" t="s">
        <v>27</v>
      </c>
      <c r="Q4145">
        <v>7</v>
      </c>
      <c r="R4145">
        <v>25.52</v>
      </c>
      <c r="S4145">
        <f t="shared" si="215"/>
        <v>75250</v>
      </c>
      <c r="T4145">
        <f t="shared" si="216"/>
        <v>28025</v>
      </c>
      <c r="U4145">
        <f t="shared" si="217"/>
        <v>2.6851025869759142</v>
      </c>
      <c r="V4145">
        <v>408</v>
      </c>
      <c r="W4145">
        <v>365</v>
      </c>
    </row>
    <row r="4146" spans="1:24" x14ac:dyDescent="0.2">
      <c r="A4146">
        <v>76</v>
      </c>
      <c r="B4146" t="s">
        <v>101</v>
      </c>
      <c r="C4146" t="s">
        <v>102</v>
      </c>
      <c r="D4146" t="s">
        <v>191</v>
      </c>
      <c r="G4146">
        <v>-17.584078999999999</v>
      </c>
      <c r="H4146">
        <v>145.53154900000001</v>
      </c>
      <c r="I4146">
        <v>1066</v>
      </c>
      <c r="J4146" t="s">
        <v>40</v>
      </c>
      <c r="K4146" s="1">
        <v>35256</v>
      </c>
      <c r="L4146" t="s">
        <v>192</v>
      </c>
      <c r="M4146" t="s">
        <v>120</v>
      </c>
      <c r="N4146" t="s">
        <v>24</v>
      </c>
      <c r="O4146" t="s">
        <v>15</v>
      </c>
      <c r="P4146" t="s">
        <v>27</v>
      </c>
      <c r="Q4146">
        <v>8</v>
      </c>
      <c r="R4146">
        <v>27.64</v>
      </c>
      <c r="S4146">
        <f t="shared" si="215"/>
        <v>75250</v>
      </c>
      <c r="T4146">
        <f t="shared" si="216"/>
        <v>28025</v>
      </c>
      <c r="U4146">
        <f t="shared" si="217"/>
        <v>2.6851025869759142</v>
      </c>
      <c r="V4146">
        <v>408</v>
      </c>
      <c r="W4146">
        <v>365</v>
      </c>
    </row>
    <row r="4147" spans="1:24" x14ac:dyDescent="0.2">
      <c r="A4147">
        <v>76</v>
      </c>
      <c r="B4147" t="s">
        <v>101</v>
      </c>
      <c r="C4147" t="s">
        <v>102</v>
      </c>
      <c r="D4147" t="s">
        <v>191</v>
      </c>
      <c r="G4147">
        <v>-17.584078999999999</v>
      </c>
      <c r="H4147">
        <v>145.53154900000001</v>
      </c>
      <c r="I4147">
        <v>1066</v>
      </c>
      <c r="J4147" t="s">
        <v>40</v>
      </c>
      <c r="K4147" s="1">
        <v>35256</v>
      </c>
      <c r="L4147" t="s">
        <v>192</v>
      </c>
      <c r="M4147" t="s">
        <v>120</v>
      </c>
      <c r="N4147" t="s">
        <v>24</v>
      </c>
      <c r="O4147" t="s">
        <v>15</v>
      </c>
      <c r="P4147" t="s">
        <v>27</v>
      </c>
      <c r="Q4147">
        <v>9</v>
      </c>
      <c r="R4147">
        <v>27.7</v>
      </c>
      <c r="S4147">
        <f t="shared" si="215"/>
        <v>75250</v>
      </c>
      <c r="T4147">
        <f t="shared" si="216"/>
        <v>28025</v>
      </c>
      <c r="U4147">
        <f t="shared" si="217"/>
        <v>2.6851025869759142</v>
      </c>
      <c r="V4147">
        <v>408</v>
      </c>
      <c r="W4147">
        <v>365</v>
      </c>
    </row>
    <row r="4148" spans="1:24" x14ac:dyDescent="0.2">
      <c r="A4148">
        <v>76</v>
      </c>
      <c r="B4148" t="s">
        <v>101</v>
      </c>
      <c r="C4148" t="s">
        <v>102</v>
      </c>
      <c r="D4148" t="s">
        <v>191</v>
      </c>
      <c r="G4148">
        <v>-17.584078999999999</v>
      </c>
      <c r="H4148">
        <v>145.53154900000001</v>
      </c>
      <c r="I4148">
        <v>1066</v>
      </c>
      <c r="J4148" t="s">
        <v>40</v>
      </c>
      <c r="K4148" s="1">
        <v>35256</v>
      </c>
      <c r="L4148" t="s">
        <v>192</v>
      </c>
      <c r="M4148" t="s">
        <v>120</v>
      </c>
      <c r="N4148" t="s">
        <v>24</v>
      </c>
      <c r="O4148" t="s">
        <v>15</v>
      </c>
      <c r="P4148" t="s">
        <v>27</v>
      </c>
      <c r="Q4148">
        <v>10</v>
      </c>
      <c r="R4148">
        <v>29.58</v>
      </c>
      <c r="S4148">
        <f t="shared" si="215"/>
        <v>75250</v>
      </c>
      <c r="T4148">
        <f t="shared" si="216"/>
        <v>28025</v>
      </c>
      <c r="U4148">
        <f t="shared" si="217"/>
        <v>2.6851025869759142</v>
      </c>
      <c r="V4148">
        <v>408</v>
      </c>
      <c r="W4148">
        <v>365</v>
      </c>
    </row>
    <row r="4149" spans="1:24" x14ac:dyDescent="0.2">
      <c r="A4149">
        <v>76</v>
      </c>
      <c r="B4149" t="s">
        <v>101</v>
      </c>
      <c r="C4149" t="s">
        <v>102</v>
      </c>
      <c r="D4149" t="s">
        <v>191</v>
      </c>
      <c r="G4149">
        <v>-17.584078999999999</v>
      </c>
      <c r="H4149">
        <v>145.53154900000001</v>
      </c>
      <c r="I4149">
        <v>1066</v>
      </c>
      <c r="J4149" t="s">
        <v>40</v>
      </c>
      <c r="K4149" s="1">
        <v>35256</v>
      </c>
      <c r="L4149" t="s">
        <v>192</v>
      </c>
      <c r="M4149" t="s">
        <v>120</v>
      </c>
      <c r="N4149" t="s">
        <v>24</v>
      </c>
      <c r="O4149" t="s">
        <v>18</v>
      </c>
      <c r="P4149" t="s">
        <v>27</v>
      </c>
      <c r="Q4149">
        <v>1</v>
      </c>
      <c r="R4149">
        <v>14.99</v>
      </c>
      <c r="S4149">
        <f t="shared" si="215"/>
        <v>75250</v>
      </c>
      <c r="T4149">
        <f t="shared" si="216"/>
        <v>28025</v>
      </c>
      <c r="U4149">
        <f t="shared" si="217"/>
        <v>2.6851025869759142</v>
      </c>
      <c r="V4149">
        <v>408</v>
      </c>
      <c r="W4149">
        <v>365</v>
      </c>
    </row>
    <row r="4150" spans="1:24" x14ac:dyDescent="0.2">
      <c r="A4150">
        <v>76</v>
      </c>
      <c r="B4150" t="s">
        <v>101</v>
      </c>
      <c r="C4150" t="s">
        <v>102</v>
      </c>
      <c r="D4150" t="s">
        <v>191</v>
      </c>
      <c r="G4150">
        <v>-17.584078999999999</v>
      </c>
      <c r="H4150">
        <v>145.53154900000001</v>
      </c>
      <c r="I4150">
        <v>1066</v>
      </c>
      <c r="J4150" t="s">
        <v>40</v>
      </c>
      <c r="K4150" s="1">
        <v>35256</v>
      </c>
      <c r="L4150" t="s">
        <v>192</v>
      </c>
      <c r="M4150" t="s">
        <v>120</v>
      </c>
      <c r="N4150" t="s">
        <v>24</v>
      </c>
      <c r="O4150" t="s">
        <v>18</v>
      </c>
      <c r="P4150" t="s">
        <v>27</v>
      </c>
      <c r="Q4150">
        <v>2</v>
      </c>
      <c r="R4150">
        <v>15.24</v>
      </c>
      <c r="S4150">
        <f t="shared" si="215"/>
        <v>75250</v>
      </c>
      <c r="T4150">
        <f t="shared" si="216"/>
        <v>28025</v>
      </c>
      <c r="U4150">
        <f t="shared" si="217"/>
        <v>2.6851025869759142</v>
      </c>
      <c r="V4150">
        <v>408</v>
      </c>
      <c r="W4150">
        <v>365</v>
      </c>
    </row>
    <row r="4151" spans="1:24" x14ac:dyDescent="0.2">
      <c r="A4151">
        <v>76</v>
      </c>
      <c r="B4151" t="s">
        <v>101</v>
      </c>
      <c r="C4151" t="s">
        <v>102</v>
      </c>
      <c r="D4151" t="s">
        <v>191</v>
      </c>
      <c r="G4151">
        <v>-17.584078999999999</v>
      </c>
      <c r="H4151">
        <v>145.53154900000001</v>
      </c>
      <c r="I4151">
        <v>1066</v>
      </c>
      <c r="J4151" t="s">
        <v>40</v>
      </c>
      <c r="K4151" s="1">
        <v>35256</v>
      </c>
      <c r="L4151" t="s">
        <v>192</v>
      </c>
      <c r="M4151" t="s">
        <v>120</v>
      </c>
      <c r="N4151" t="s">
        <v>24</v>
      </c>
      <c r="O4151" t="s">
        <v>18</v>
      </c>
      <c r="P4151" t="s">
        <v>27</v>
      </c>
      <c r="Q4151">
        <v>3</v>
      </c>
      <c r="R4151">
        <v>19.100000000000001</v>
      </c>
      <c r="S4151">
        <f t="shared" si="215"/>
        <v>75250</v>
      </c>
      <c r="T4151">
        <f t="shared" si="216"/>
        <v>28025</v>
      </c>
      <c r="U4151">
        <f t="shared" si="217"/>
        <v>2.6851025869759142</v>
      </c>
      <c r="V4151">
        <v>408</v>
      </c>
      <c r="W4151">
        <v>365</v>
      </c>
    </row>
    <row r="4152" spans="1:24" x14ac:dyDescent="0.2">
      <c r="A4152">
        <v>76</v>
      </c>
      <c r="B4152" t="s">
        <v>101</v>
      </c>
      <c r="C4152" t="s">
        <v>102</v>
      </c>
      <c r="D4152" t="s">
        <v>191</v>
      </c>
      <c r="G4152">
        <v>-17.584078999999999</v>
      </c>
      <c r="H4152">
        <v>145.53154900000001</v>
      </c>
      <c r="I4152">
        <v>1066</v>
      </c>
      <c r="J4152" t="s">
        <v>40</v>
      </c>
      <c r="K4152" s="1">
        <v>35256</v>
      </c>
      <c r="L4152" t="s">
        <v>192</v>
      </c>
      <c r="M4152" t="s">
        <v>120</v>
      </c>
      <c r="N4152" t="s">
        <v>24</v>
      </c>
      <c r="O4152" t="s">
        <v>18</v>
      </c>
      <c r="P4152" t="s">
        <v>27</v>
      </c>
      <c r="Q4152">
        <v>4</v>
      </c>
      <c r="R4152">
        <v>13.08</v>
      </c>
      <c r="S4152">
        <f t="shared" si="215"/>
        <v>75250</v>
      </c>
      <c r="T4152">
        <f t="shared" si="216"/>
        <v>28025</v>
      </c>
      <c r="U4152">
        <f t="shared" si="217"/>
        <v>2.6851025869759142</v>
      </c>
      <c r="V4152">
        <v>408</v>
      </c>
      <c r="W4152">
        <v>365</v>
      </c>
    </row>
    <row r="4153" spans="1:24" x14ac:dyDescent="0.2">
      <c r="A4153">
        <v>76</v>
      </c>
      <c r="B4153" t="s">
        <v>101</v>
      </c>
      <c r="C4153" t="s">
        <v>102</v>
      </c>
      <c r="D4153" t="s">
        <v>191</v>
      </c>
      <c r="G4153">
        <v>-17.584078999999999</v>
      </c>
      <c r="H4153">
        <v>145.53154900000001</v>
      </c>
      <c r="I4153">
        <v>1066</v>
      </c>
      <c r="J4153" t="s">
        <v>40</v>
      </c>
      <c r="K4153" s="1">
        <v>35256</v>
      </c>
      <c r="L4153" t="s">
        <v>192</v>
      </c>
      <c r="M4153" t="s">
        <v>120</v>
      </c>
      <c r="N4153" t="s">
        <v>24</v>
      </c>
      <c r="O4153" t="s">
        <v>18</v>
      </c>
      <c r="P4153" t="s">
        <v>27</v>
      </c>
      <c r="Q4153">
        <v>5</v>
      </c>
      <c r="R4153">
        <v>12.69</v>
      </c>
      <c r="S4153">
        <f t="shared" si="215"/>
        <v>75250</v>
      </c>
      <c r="T4153">
        <f t="shared" si="216"/>
        <v>28025</v>
      </c>
      <c r="U4153">
        <f t="shared" si="217"/>
        <v>2.6851025869759142</v>
      </c>
      <c r="V4153">
        <v>408</v>
      </c>
      <c r="W4153">
        <v>365</v>
      </c>
    </row>
    <row r="4154" spans="1:24" x14ac:dyDescent="0.2">
      <c r="A4154">
        <v>76</v>
      </c>
      <c r="B4154" t="s">
        <v>101</v>
      </c>
      <c r="C4154" t="s">
        <v>102</v>
      </c>
      <c r="D4154" t="s">
        <v>191</v>
      </c>
      <c r="G4154">
        <v>-17.584078999999999</v>
      </c>
      <c r="H4154">
        <v>145.53154900000001</v>
      </c>
      <c r="I4154">
        <v>1066</v>
      </c>
      <c r="J4154" t="s">
        <v>40</v>
      </c>
      <c r="K4154" s="1">
        <v>35256</v>
      </c>
      <c r="L4154" t="s">
        <v>192</v>
      </c>
      <c r="M4154" t="s">
        <v>120</v>
      </c>
      <c r="N4154" t="s">
        <v>24</v>
      </c>
      <c r="O4154" t="s">
        <v>18</v>
      </c>
      <c r="P4154" t="s">
        <v>27</v>
      </c>
      <c r="Q4154">
        <v>6</v>
      </c>
      <c r="R4154">
        <v>10.119999999999999</v>
      </c>
      <c r="S4154">
        <f t="shared" si="215"/>
        <v>75250</v>
      </c>
      <c r="T4154">
        <f t="shared" si="216"/>
        <v>28025</v>
      </c>
      <c r="U4154">
        <f t="shared" si="217"/>
        <v>2.6851025869759142</v>
      </c>
      <c r="V4154">
        <v>408</v>
      </c>
      <c r="W4154">
        <v>365</v>
      </c>
    </row>
    <row r="4155" spans="1:24" x14ac:dyDescent="0.2">
      <c r="A4155">
        <v>76</v>
      </c>
      <c r="B4155" t="s">
        <v>101</v>
      </c>
      <c r="C4155" t="s">
        <v>102</v>
      </c>
      <c r="D4155" t="s">
        <v>191</v>
      </c>
      <c r="G4155">
        <v>-17.584078999999999</v>
      </c>
      <c r="H4155">
        <v>145.53154900000001</v>
      </c>
      <c r="I4155">
        <v>1066</v>
      </c>
      <c r="J4155" t="s">
        <v>40</v>
      </c>
      <c r="K4155" s="1">
        <v>35256</v>
      </c>
      <c r="L4155" t="s">
        <v>192</v>
      </c>
      <c r="M4155" t="s">
        <v>120</v>
      </c>
      <c r="N4155" t="s">
        <v>24</v>
      </c>
      <c r="O4155" t="s">
        <v>18</v>
      </c>
      <c r="P4155" t="s">
        <v>27</v>
      </c>
      <c r="Q4155">
        <v>7</v>
      </c>
      <c r="R4155">
        <v>11.92</v>
      </c>
      <c r="S4155">
        <f t="shared" si="215"/>
        <v>75250</v>
      </c>
      <c r="T4155">
        <f t="shared" si="216"/>
        <v>28025</v>
      </c>
      <c r="U4155">
        <f t="shared" si="217"/>
        <v>2.6851025869759142</v>
      </c>
      <c r="V4155">
        <v>408</v>
      </c>
      <c r="W4155">
        <v>365</v>
      </c>
    </row>
    <row r="4156" spans="1:24" x14ac:dyDescent="0.2">
      <c r="A4156">
        <v>76</v>
      </c>
      <c r="B4156" t="s">
        <v>101</v>
      </c>
      <c r="C4156" t="s">
        <v>102</v>
      </c>
      <c r="D4156" t="s">
        <v>191</v>
      </c>
      <c r="G4156">
        <v>-17.584078999999999</v>
      </c>
      <c r="H4156">
        <v>145.53154900000001</v>
      </c>
      <c r="I4156">
        <v>1066</v>
      </c>
      <c r="J4156" t="s">
        <v>40</v>
      </c>
      <c r="K4156" s="1">
        <v>35256</v>
      </c>
      <c r="L4156" t="s">
        <v>192</v>
      </c>
      <c r="M4156" t="s">
        <v>120</v>
      </c>
      <c r="N4156" t="s">
        <v>24</v>
      </c>
      <c r="O4156" t="s">
        <v>18</v>
      </c>
      <c r="P4156" t="s">
        <v>27</v>
      </c>
      <c r="Q4156">
        <v>8</v>
      </c>
      <c r="R4156">
        <v>14.21</v>
      </c>
      <c r="S4156">
        <f t="shared" si="215"/>
        <v>75250</v>
      </c>
      <c r="T4156">
        <f t="shared" si="216"/>
        <v>28025</v>
      </c>
      <c r="U4156">
        <f t="shared" si="217"/>
        <v>2.6851025869759142</v>
      </c>
      <c r="V4156">
        <v>408</v>
      </c>
      <c r="W4156">
        <v>365</v>
      </c>
    </row>
    <row r="4157" spans="1:24" x14ac:dyDescent="0.2">
      <c r="A4157">
        <v>76</v>
      </c>
      <c r="B4157" t="s">
        <v>101</v>
      </c>
      <c r="C4157" t="s">
        <v>102</v>
      </c>
      <c r="D4157" t="s">
        <v>191</v>
      </c>
      <c r="G4157">
        <v>-17.584078999999999</v>
      </c>
      <c r="H4157">
        <v>145.53154900000001</v>
      </c>
      <c r="I4157">
        <v>1066</v>
      </c>
      <c r="J4157" t="s">
        <v>40</v>
      </c>
      <c r="K4157" s="1">
        <v>35256</v>
      </c>
      <c r="L4157" t="s">
        <v>192</v>
      </c>
      <c r="M4157" t="s">
        <v>120</v>
      </c>
      <c r="N4157" t="s">
        <v>24</v>
      </c>
      <c r="O4157" t="s">
        <v>18</v>
      </c>
      <c r="P4157" t="s">
        <v>27</v>
      </c>
      <c r="Q4157">
        <v>9</v>
      </c>
      <c r="R4157">
        <v>14.3</v>
      </c>
      <c r="S4157">
        <f t="shared" si="215"/>
        <v>75250</v>
      </c>
      <c r="T4157">
        <f t="shared" si="216"/>
        <v>28025</v>
      </c>
      <c r="U4157">
        <f t="shared" si="217"/>
        <v>2.6851025869759142</v>
      </c>
      <c r="V4157">
        <v>408</v>
      </c>
      <c r="W4157">
        <v>365</v>
      </c>
    </row>
    <row r="4158" spans="1:24" x14ac:dyDescent="0.2">
      <c r="A4158">
        <v>76</v>
      </c>
      <c r="B4158" t="s">
        <v>101</v>
      </c>
      <c r="C4158" t="s">
        <v>102</v>
      </c>
      <c r="D4158" t="s">
        <v>191</v>
      </c>
      <c r="G4158">
        <v>-17.584078999999999</v>
      </c>
      <c r="H4158">
        <v>145.53154900000001</v>
      </c>
      <c r="I4158">
        <v>1066</v>
      </c>
      <c r="J4158" t="s">
        <v>40</v>
      </c>
      <c r="K4158" s="1">
        <v>35256</v>
      </c>
      <c r="L4158" t="s">
        <v>192</v>
      </c>
      <c r="M4158" t="s">
        <v>120</v>
      </c>
      <c r="N4158" t="s">
        <v>24</v>
      </c>
      <c r="O4158" t="s">
        <v>18</v>
      </c>
      <c r="P4158" t="s">
        <v>27</v>
      </c>
      <c r="Q4158">
        <v>10</v>
      </c>
      <c r="R4158">
        <v>13.78</v>
      </c>
      <c r="S4158">
        <f t="shared" si="215"/>
        <v>75250</v>
      </c>
      <c r="T4158">
        <f t="shared" si="216"/>
        <v>28025</v>
      </c>
      <c r="U4158">
        <f t="shared" si="217"/>
        <v>2.6851025869759142</v>
      </c>
      <c r="V4158">
        <v>408</v>
      </c>
      <c r="W4158">
        <v>365</v>
      </c>
    </row>
    <row r="4159" spans="1:24" hidden="1" x14ac:dyDescent="0.2">
      <c r="A4159">
        <v>77</v>
      </c>
      <c r="B4159" t="s">
        <v>101</v>
      </c>
      <c r="C4159" t="s">
        <v>102</v>
      </c>
      <c r="D4159" t="s">
        <v>193</v>
      </c>
      <c r="E4159">
        <v>17.16</v>
      </c>
      <c r="F4159">
        <v>145.29</v>
      </c>
      <c r="G4159" s="2">
        <v>-17.2667</v>
      </c>
      <c r="H4159" s="2">
        <v>145.483</v>
      </c>
      <c r="I4159">
        <v>790</v>
      </c>
      <c r="J4159" t="s">
        <v>40</v>
      </c>
      <c r="K4159" s="1">
        <v>26542</v>
      </c>
      <c r="L4159" t="s">
        <v>194</v>
      </c>
      <c r="M4159" t="s">
        <v>176</v>
      </c>
      <c r="N4159" t="s">
        <v>14</v>
      </c>
      <c r="O4159" t="s">
        <v>15</v>
      </c>
      <c r="P4159" t="s">
        <v>27</v>
      </c>
      <c r="Q4159">
        <v>1</v>
      </c>
      <c r="R4159">
        <v>14.16</v>
      </c>
      <c r="S4159">
        <f>245*155</f>
        <v>37975</v>
      </c>
      <c r="T4159">
        <f>230*75</f>
        <v>17250</v>
      </c>
      <c r="U4159">
        <f t="shared" si="217"/>
        <v>2.2014492753623189</v>
      </c>
      <c r="V4159">
        <f>625-307</f>
        <v>318</v>
      </c>
      <c r="W4159">
        <v>307</v>
      </c>
      <c r="X4159" t="s">
        <v>151</v>
      </c>
    </row>
    <row r="4160" spans="1:24" hidden="1" x14ac:dyDescent="0.2">
      <c r="A4160">
        <v>77</v>
      </c>
      <c r="B4160" t="s">
        <v>101</v>
      </c>
      <c r="C4160" t="s">
        <v>102</v>
      </c>
      <c r="D4160" t="s">
        <v>193</v>
      </c>
      <c r="E4160">
        <v>17.16</v>
      </c>
      <c r="F4160">
        <v>145.29</v>
      </c>
      <c r="G4160" s="2">
        <v>-17.2667</v>
      </c>
      <c r="H4160" s="2">
        <v>145.483</v>
      </c>
      <c r="I4160">
        <v>790</v>
      </c>
      <c r="J4160" t="s">
        <v>40</v>
      </c>
      <c r="K4160" s="1">
        <v>26542</v>
      </c>
      <c r="L4160" t="s">
        <v>194</v>
      </c>
      <c r="M4160" t="s">
        <v>176</v>
      </c>
      <c r="N4160" t="s">
        <v>14</v>
      </c>
      <c r="O4160" t="s">
        <v>15</v>
      </c>
      <c r="P4160" t="s">
        <v>27</v>
      </c>
      <c r="Q4160">
        <v>2</v>
      </c>
      <c r="R4160">
        <v>14.01</v>
      </c>
      <c r="S4160">
        <f t="shared" ref="S4160:S4212" si="218">245*155</f>
        <v>37975</v>
      </c>
      <c r="T4160">
        <f t="shared" ref="T4160:T4212" si="219">230*75</f>
        <v>17250</v>
      </c>
      <c r="U4160">
        <f t="shared" ref="U4160:U4213" si="220">S4160/T4160</f>
        <v>2.2014492753623189</v>
      </c>
      <c r="V4160">
        <f t="shared" ref="V4160:V4212" si="221">625-307</f>
        <v>318</v>
      </c>
      <c r="W4160">
        <v>307</v>
      </c>
      <c r="X4160" t="s">
        <v>151</v>
      </c>
    </row>
    <row r="4161" spans="1:24" hidden="1" x14ac:dyDescent="0.2">
      <c r="A4161">
        <v>77</v>
      </c>
      <c r="B4161" t="s">
        <v>101</v>
      </c>
      <c r="C4161" t="s">
        <v>102</v>
      </c>
      <c r="D4161" t="s">
        <v>193</v>
      </c>
      <c r="E4161">
        <v>17.16</v>
      </c>
      <c r="F4161">
        <v>145.29</v>
      </c>
      <c r="G4161" s="2">
        <v>-17.2667</v>
      </c>
      <c r="H4161" s="2">
        <v>145.483</v>
      </c>
      <c r="I4161">
        <v>790</v>
      </c>
      <c r="J4161" t="s">
        <v>40</v>
      </c>
      <c r="K4161" s="1">
        <v>26542</v>
      </c>
      <c r="L4161" t="s">
        <v>194</v>
      </c>
      <c r="M4161" t="s">
        <v>176</v>
      </c>
      <c r="N4161" t="s">
        <v>14</v>
      </c>
      <c r="O4161" t="s">
        <v>15</v>
      </c>
      <c r="P4161" t="s">
        <v>27</v>
      </c>
      <c r="Q4161">
        <v>3</v>
      </c>
      <c r="R4161">
        <v>13.14</v>
      </c>
      <c r="S4161">
        <f t="shared" si="218"/>
        <v>37975</v>
      </c>
      <c r="T4161">
        <f t="shared" si="219"/>
        <v>17250</v>
      </c>
      <c r="U4161">
        <f t="shared" si="220"/>
        <v>2.2014492753623189</v>
      </c>
      <c r="V4161">
        <f t="shared" si="221"/>
        <v>318</v>
      </c>
      <c r="W4161">
        <v>307</v>
      </c>
      <c r="X4161" t="s">
        <v>151</v>
      </c>
    </row>
    <row r="4162" spans="1:24" hidden="1" x14ac:dyDescent="0.2">
      <c r="A4162">
        <v>77</v>
      </c>
      <c r="B4162" t="s">
        <v>101</v>
      </c>
      <c r="C4162" t="s">
        <v>102</v>
      </c>
      <c r="D4162" t="s">
        <v>193</v>
      </c>
      <c r="E4162">
        <v>17.16</v>
      </c>
      <c r="F4162">
        <v>145.29</v>
      </c>
      <c r="G4162" s="2">
        <v>-17.2667</v>
      </c>
      <c r="H4162" s="2">
        <v>145.483</v>
      </c>
      <c r="I4162">
        <v>790</v>
      </c>
      <c r="J4162" t="s">
        <v>40</v>
      </c>
      <c r="K4162" s="1">
        <v>26542</v>
      </c>
      <c r="L4162" t="s">
        <v>194</v>
      </c>
      <c r="M4162" t="s">
        <v>176</v>
      </c>
      <c r="N4162" t="s">
        <v>14</v>
      </c>
      <c r="O4162" t="s">
        <v>15</v>
      </c>
      <c r="P4162" t="s">
        <v>27</v>
      </c>
      <c r="Q4162">
        <v>4</v>
      </c>
      <c r="R4162">
        <v>16.34</v>
      </c>
      <c r="S4162">
        <f t="shared" si="218"/>
        <v>37975</v>
      </c>
      <c r="T4162">
        <f t="shared" si="219"/>
        <v>17250</v>
      </c>
      <c r="U4162">
        <f t="shared" si="220"/>
        <v>2.2014492753623189</v>
      </c>
      <c r="V4162">
        <f t="shared" si="221"/>
        <v>318</v>
      </c>
      <c r="W4162">
        <v>307</v>
      </c>
      <c r="X4162" t="s">
        <v>151</v>
      </c>
    </row>
    <row r="4163" spans="1:24" hidden="1" x14ac:dyDescent="0.2">
      <c r="A4163">
        <v>77</v>
      </c>
      <c r="B4163" t="s">
        <v>101</v>
      </c>
      <c r="C4163" t="s">
        <v>102</v>
      </c>
      <c r="D4163" t="s">
        <v>193</v>
      </c>
      <c r="E4163">
        <v>17.16</v>
      </c>
      <c r="F4163">
        <v>145.29</v>
      </c>
      <c r="G4163" s="2">
        <v>-17.2667</v>
      </c>
      <c r="H4163" s="2">
        <v>145.483</v>
      </c>
      <c r="I4163">
        <v>790</v>
      </c>
      <c r="J4163" t="s">
        <v>40</v>
      </c>
      <c r="K4163" s="1">
        <v>26542</v>
      </c>
      <c r="L4163" t="s">
        <v>194</v>
      </c>
      <c r="M4163" t="s">
        <v>176</v>
      </c>
      <c r="N4163" t="s">
        <v>14</v>
      </c>
      <c r="O4163" t="s">
        <v>15</v>
      </c>
      <c r="P4163" t="s">
        <v>27</v>
      </c>
      <c r="Q4163">
        <v>5</v>
      </c>
      <c r="R4163">
        <v>13.73</v>
      </c>
      <c r="S4163">
        <f t="shared" si="218"/>
        <v>37975</v>
      </c>
      <c r="T4163">
        <f t="shared" si="219"/>
        <v>17250</v>
      </c>
      <c r="U4163">
        <f t="shared" si="220"/>
        <v>2.2014492753623189</v>
      </c>
      <c r="V4163">
        <f t="shared" si="221"/>
        <v>318</v>
      </c>
      <c r="W4163">
        <v>307</v>
      </c>
      <c r="X4163" t="s">
        <v>151</v>
      </c>
    </row>
    <row r="4164" spans="1:24" hidden="1" x14ac:dyDescent="0.2">
      <c r="A4164">
        <v>77</v>
      </c>
      <c r="B4164" t="s">
        <v>101</v>
      </c>
      <c r="C4164" t="s">
        <v>102</v>
      </c>
      <c r="D4164" t="s">
        <v>193</v>
      </c>
      <c r="E4164">
        <v>17.16</v>
      </c>
      <c r="F4164">
        <v>145.29</v>
      </c>
      <c r="G4164" s="2">
        <v>-17.2667</v>
      </c>
      <c r="H4164" s="2">
        <v>145.483</v>
      </c>
      <c r="I4164">
        <v>790</v>
      </c>
      <c r="J4164" t="s">
        <v>40</v>
      </c>
      <c r="K4164" s="1">
        <v>26542</v>
      </c>
      <c r="L4164" t="s">
        <v>194</v>
      </c>
      <c r="M4164" t="s">
        <v>176</v>
      </c>
      <c r="N4164" t="s">
        <v>14</v>
      </c>
      <c r="O4164" t="s">
        <v>15</v>
      </c>
      <c r="P4164" t="s">
        <v>27</v>
      </c>
      <c r="Q4164">
        <v>6</v>
      </c>
      <c r="R4164">
        <v>18.68</v>
      </c>
      <c r="S4164">
        <f t="shared" si="218"/>
        <v>37975</v>
      </c>
      <c r="T4164">
        <f t="shared" si="219"/>
        <v>17250</v>
      </c>
      <c r="U4164">
        <f t="shared" si="220"/>
        <v>2.2014492753623189</v>
      </c>
      <c r="V4164">
        <f t="shared" si="221"/>
        <v>318</v>
      </c>
      <c r="W4164">
        <v>307</v>
      </c>
      <c r="X4164" t="s">
        <v>151</v>
      </c>
    </row>
    <row r="4165" spans="1:24" hidden="1" x14ac:dyDescent="0.2">
      <c r="A4165">
        <v>77</v>
      </c>
      <c r="B4165" t="s">
        <v>101</v>
      </c>
      <c r="C4165" t="s">
        <v>102</v>
      </c>
      <c r="D4165" t="s">
        <v>193</v>
      </c>
      <c r="E4165">
        <v>17.16</v>
      </c>
      <c r="F4165">
        <v>145.29</v>
      </c>
      <c r="G4165" s="2">
        <v>-17.2667</v>
      </c>
      <c r="H4165" s="2">
        <v>145.483</v>
      </c>
      <c r="I4165">
        <v>790</v>
      </c>
      <c r="J4165" t="s">
        <v>40</v>
      </c>
      <c r="K4165" s="1">
        <v>26542</v>
      </c>
      <c r="L4165" t="s">
        <v>194</v>
      </c>
      <c r="M4165" t="s">
        <v>176</v>
      </c>
      <c r="N4165" t="s">
        <v>14</v>
      </c>
      <c r="O4165" t="s">
        <v>16</v>
      </c>
      <c r="P4165" t="s">
        <v>27</v>
      </c>
      <c r="Q4165">
        <v>1</v>
      </c>
      <c r="R4165">
        <v>16.899999999999999</v>
      </c>
      <c r="S4165">
        <f t="shared" si="218"/>
        <v>37975</v>
      </c>
      <c r="T4165">
        <f t="shared" si="219"/>
        <v>17250</v>
      </c>
      <c r="U4165">
        <f t="shared" si="220"/>
        <v>2.2014492753623189</v>
      </c>
      <c r="V4165">
        <f t="shared" si="221"/>
        <v>318</v>
      </c>
      <c r="W4165">
        <v>307</v>
      </c>
      <c r="X4165" t="s">
        <v>151</v>
      </c>
    </row>
    <row r="4166" spans="1:24" hidden="1" x14ac:dyDescent="0.2">
      <c r="A4166">
        <v>77</v>
      </c>
      <c r="B4166" t="s">
        <v>101</v>
      </c>
      <c r="C4166" t="s">
        <v>102</v>
      </c>
      <c r="D4166" t="s">
        <v>193</v>
      </c>
      <c r="E4166">
        <v>17.16</v>
      </c>
      <c r="F4166">
        <v>145.29</v>
      </c>
      <c r="G4166" s="2">
        <v>-17.2667</v>
      </c>
      <c r="H4166" s="2">
        <v>145.483</v>
      </c>
      <c r="I4166">
        <v>790</v>
      </c>
      <c r="J4166" t="s">
        <v>40</v>
      </c>
      <c r="K4166" s="1">
        <v>26542</v>
      </c>
      <c r="L4166" t="s">
        <v>194</v>
      </c>
      <c r="M4166" t="s">
        <v>176</v>
      </c>
      <c r="N4166" t="s">
        <v>14</v>
      </c>
      <c r="O4166" t="s">
        <v>16</v>
      </c>
      <c r="P4166" t="s">
        <v>27</v>
      </c>
      <c r="Q4166">
        <v>2</v>
      </c>
      <c r="R4166">
        <v>12.57</v>
      </c>
      <c r="S4166">
        <f t="shared" si="218"/>
        <v>37975</v>
      </c>
      <c r="T4166">
        <f t="shared" si="219"/>
        <v>17250</v>
      </c>
      <c r="U4166">
        <f t="shared" si="220"/>
        <v>2.2014492753623189</v>
      </c>
      <c r="V4166">
        <f t="shared" si="221"/>
        <v>318</v>
      </c>
      <c r="W4166">
        <v>307</v>
      </c>
      <c r="X4166" t="s">
        <v>151</v>
      </c>
    </row>
    <row r="4167" spans="1:24" hidden="1" x14ac:dyDescent="0.2">
      <c r="A4167">
        <v>77</v>
      </c>
      <c r="B4167" t="s">
        <v>101</v>
      </c>
      <c r="C4167" t="s">
        <v>102</v>
      </c>
      <c r="D4167" t="s">
        <v>193</v>
      </c>
      <c r="E4167">
        <v>17.16</v>
      </c>
      <c r="F4167">
        <v>145.29</v>
      </c>
      <c r="G4167" s="2">
        <v>-17.2667</v>
      </c>
      <c r="H4167" s="2">
        <v>145.483</v>
      </c>
      <c r="I4167">
        <v>790</v>
      </c>
      <c r="J4167" t="s">
        <v>40</v>
      </c>
      <c r="K4167" s="1">
        <v>26542</v>
      </c>
      <c r="L4167" t="s">
        <v>194</v>
      </c>
      <c r="M4167" t="s">
        <v>176</v>
      </c>
      <c r="N4167" t="s">
        <v>14</v>
      </c>
      <c r="O4167" t="s">
        <v>16</v>
      </c>
      <c r="P4167" t="s">
        <v>27</v>
      </c>
      <c r="Q4167">
        <v>3</v>
      </c>
      <c r="R4167">
        <v>11.37</v>
      </c>
      <c r="S4167">
        <f t="shared" si="218"/>
        <v>37975</v>
      </c>
      <c r="T4167">
        <f t="shared" si="219"/>
        <v>17250</v>
      </c>
      <c r="U4167">
        <f t="shared" si="220"/>
        <v>2.2014492753623189</v>
      </c>
      <c r="V4167">
        <f t="shared" si="221"/>
        <v>318</v>
      </c>
      <c r="W4167">
        <v>307</v>
      </c>
      <c r="X4167" t="s">
        <v>151</v>
      </c>
    </row>
    <row r="4168" spans="1:24" hidden="1" x14ac:dyDescent="0.2">
      <c r="A4168">
        <v>77</v>
      </c>
      <c r="B4168" t="s">
        <v>101</v>
      </c>
      <c r="C4168" t="s">
        <v>102</v>
      </c>
      <c r="D4168" t="s">
        <v>193</v>
      </c>
      <c r="E4168">
        <v>17.16</v>
      </c>
      <c r="F4168">
        <v>145.29</v>
      </c>
      <c r="G4168" s="2">
        <v>-17.2667</v>
      </c>
      <c r="H4168" s="2">
        <v>145.483</v>
      </c>
      <c r="I4168">
        <v>790</v>
      </c>
      <c r="J4168" t="s">
        <v>40</v>
      </c>
      <c r="K4168" s="1">
        <v>26542</v>
      </c>
      <c r="L4168" t="s">
        <v>194</v>
      </c>
      <c r="M4168" t="s">
        <v>176</v>
      </c>
      <c r="N4168" t="s">
        <v>14</v>
      </c>
      <c r="O4168" t="s">
        <v>16</v>
      </c>
      <c r="P4168" t="s">
        <v>27</v>
      </c>
      <c r="Q4168">
        <v>4</v>
      </c>
      <c r="R4168">
        <v>12.68</v>
      </c>
      <c r="S4168">
        <f t="shared" si="218"/>
        <v>37975</v>
      </c>
      <c r="T4168">
        <f t="shared" si="219"/>
        <v>17250</v>
      </c>
      <c r="U4168">
        <f t="shared" si="220"/>
        <v>2.2014492753623189</v>
      </c>
      <c r="V4168">
        <f t="shared" si="221"/>
        <v>318</v>
      </c>
      <c r="W4168">
        <v>307</v>
      </c>
      <c r="X4168" t="s">
        <v>151</v>
      </c>
    </row>
    <row r="4169" spans="1:24" hidden="1" x14ac:dyDescent="0.2">
      <c r="A4169">
        <v>77</v>
      </c>
      <c r="B4169" t="s">
        <v>101</v>
      </c>
      <c r="C4169" t="s">
        <v>102</v>
      </c>
      <c r="D4169" t="s">
        <v>193</v>
      </c>
      <c r="E4169">
        <v>17.16</v>
      </c>
      <c r="F4169">
        <v>145.29</v>
      </c>
      <c r="G4169" s="2">
        <v>-17.2667</v>
      </c>
      <c r="H4169" s="2">
        <v>145.483</v>
      </c>
      <c r="I4169">
        <v>790</v>
      </c>
      <c r="J4169" t="s">
        <v>40</v>
      </c>
      <c r="K4169" s="1">
        <v>26542</v>
      </c>
      <c r="L4169" t="s">
        <v>194</v>
      </c>
      <c r="M4169" t="s">
        <v>176</v>
      </c>
      <c r="N4169" t="s">
        <v>14</v>
      </c>
      <c r="O4169" t="s">
        <v>16</v>
      </c>
      <c r="P4169" t="s">
        <v>27</v>
      </c>
      <c r="Q4169">
        <v>5</v>
      </c>
      <c r="R4169">
        <v>10.119999999999999</v>
      </c>
      <c r="S4169">
        <f t="shared" si="218"/>
        <v>37975</v>
      </c>
      <c r="T4169">
        <f t="shared" si="219"/>
        <v>17250</v>
      </c>
      <c r="U4169">
        <f t="shared" si="220"/>
        <v>2.2014492753623189</v>
      </c>
      <c r="V4169">
        <f t="shared" si="221"/>
        <v>318</v>
      </c>
      <c r="W4169">
        <v>307</v>
      </c>
      <c r="X4169" t="s">
        <v>151</v>
      </c>
    </row>
    <row r="4170" spans="1:24" hidden="1" x14ac:dyDescent="0.2">
      <c r="A4170">
        <v>77</v>
      </c>
      <c r="B4170" t="s">
        <v>101</v>
      </c>
      <c r="C4170" t="s">
        <v>102</v>
      </c>
      <c r="D4170" t="s">
        <v>193</v>
      </c>
      <c r="E4170">
        <v>17.16</v>
      </c>
      <c r="F4170">
        <v>145.29</v>
      </c>
      <c r="G4170" s="2">
        <v>-17.2667</v>
      </c>
      <c r="H4170" s="2">
        <v>145.483</v>
      </c>
      <c r="I4170">
        <v>790</v>
      </c>
      <c r="J4170" t="s">
        <v>40</v>
      </c>
      <c r="K4170" s="1">
        <v>26542</v>
      </c>
      <c r="L4170" t="s">
        <v>194</v>
      </c>
      <c r="M4170" t="s">
        <v>176</v>
      </c>
      <c r="N4170" t="s">
        <v>14</v>
      </c>
      <c r="O4170" t="s">
        <v>16</v>
      </c>
      <c r="P4170" t="s">
        <v>27</v>
      </c>
      <c r="Q4170">
        <v>6</v>
      </c>
      <c r="R4170">
        <v>17.559999999999999</v>
      </c>
      <c r="S4170">
        <f t="shared" si="218"/>
        <v>37975</v>
      </c>
      <c r="T4170">
        <f t="shared" si="219"/>
        <v>17250</v>
      </c>
      <c r="U4170">
        <f t="shared" si="220"/>
        <v>2.2014492753623189</v>
      </c>
      <c r="V4170">
        <f t="shared" si="221"/>
        <v>318</v>
      </c>
      <c r="W4170">
        <v>307</v>
      </c>
      <c r="X4170" t="s">
        <v>151</v>
      </c>
    </row>
    <row r="4171" spans="1:24" hidden="1" x14ac:dyDescent="0.2">
      <c r="A4171">
        <v>77</v>
      </c>
      <c r="B4171" t="s">
        <v>101</v>
      </c>
      <c r="C4171" t="s">
        <v>102</v>
      </c>
      <c r="D4171" t="s">
        <v>193</v>
      </c>
      <c r="E4171">
        <v>17.16</v>
      </c>
      <c r="F4171">
        <v>145.29</v>
      </c>
      <c r="G4171" s="2">
        <v>-17.2667</v>
      </c>
      <c r="H4171" s="2">
        <v>145.483</v>
      </c>
      <c r="I4171">
        <v>790</v>
      </c>
      <c r="J4171" t="s">
        <v>40</v>
      </c>
      <c r="K4171" s="1">
        <v>26542</v>
      </c>
      <c r="L4171" t="s">
        <v>194</v>
      </c>
      <c r="M4171" t="s">
        <v>176</v>
      </c>
      <c r="N4171" t="s">
        <v>14</v>
      </c>
      <c r="O4171" t="s">
        <v>18</v>
      </c>
      <c r="P4171" t="s">
        <v>27</v>
      </c>
      <c r="Q4171">
        <v>1</v>
      </c>
      <c r="R4171">
        <v>1.77</v>
      </c>
      <c r="S4171">
        <f t="shared" si="218"/>
        <v>37975</v>
      </c>
      <c r="T4171">
        <f t="shared" si="219"/>
        <v>17250</v>
      </c>
      <c r="U4171">
        <f t="shared" si="220"/>
        <v>2.2014492753623189</v>
      </c>
      <c r="V4171">
        <f t="shared" si="221"/>
        <v>318</v>
      </c>
      <c r="W4171">
        <v>307</v>
      </c>
      <c r="X4171" t="s">
        <v>151</v>
      </c>
    </row>
    <row r="4172" spans="1:24" hidden="1" x14ac:dyDescent="0.2">
      <c r="A4172">
        <v>77</v>
      </c>
      <c r="B4172" t="s">
        <v>101</v>
      </c>
      <c r="C4172" t="s">
        <v>102</v>
      </c>
      <c r="D4172" t="s">
        <v>193</v>
      </c>
      <c r="E4172">
        <v>17.16</v>
      </c>
      <c r="F4172">
        <v>145.29</v>
      </c>
      <c r="G4172" s="2">
        <v>-17.2667</v>
      </c>
      <c r="H4172" s="2">
        <v>145.483</v>
      </c>
      <c r="I4172">
        <v>790</v>
      </c>
      <c r="J4172" t="s">
        <v>40</v>
      </c>
      <c r="K4172" s="1">
        <v>26542</v>
      </c>
      <c r="L4172" t="s">
        <v>194</v>
      </c>
      <c r="M4172" t="s">
        <v>176</v>
      </c>
      <c r="N4172" t="s">
        <v>14</v>
      </c>
      <c r="O4172" t="s">
        <v>18</v>
      </c>
      <c r="P4172" t="s">
        <v>27</v>
      </c>
      <c r="Q4172">
        <v>2</v>
      </c>
      <c r="R4172">
        <v>2.79</v>
      </c>
      <c r="S4172">
        <f t="shared" si="218"/>
        <v>37975</v>
      </c>
      <c r="T4172">
        <f t="shared" si="219"/>
        <v>17250</v>
      </c>
      <c r="U4172">
        <f t="shared" si="220"/>
        <v>2.2014492753623189</v>
      </c>
      <c r="V4172">
        <f t="shared" si="221"/>
        <v>318</v>
      </c>
      <c r="W4172">
        <v>307</v>
      </c>
      <c r="X4172" t="s">
        <v>151</v>
      </c>
    </row>
    <row r="4173" spans="1:24" hidden="1" x14ac:dyDescent="0.2">
      <c r="A4173">
        <v>77</v>
      </c>
      <c r="B4173" t="s">
        <v>101</v>
      </c>
      <c r="C4173" t="s">
        <v>102</v>
      </c>
      <c r="D4173" t="s">
        <v>193</v>
      </c>
      <c r="E4173">
        <v>17.16</v>
      </c>
      <c r="F4173">
        <v>145.29</v>
      </c>
      <c r="G4173" s="2">
        <v>-17.2667</v>
      </c>
      <c r="H4173" s="2">
        <v>145.483</v>
      </c>
      <c r="I4173">
        <v>790</v>
      </c>
      <c r="J4173" t="s">
        <v>40</v>
      </c>
      <c r="K4173" s="1">
        <v>26542</v>
      </c>
      <c r="L4173" t="s">
        <v>194</v>
      </c>
      <c r="M4173" t="s">
        <v>176</v>
      </c>
      <c r="N4173" t="s">
        <v>14</v>
      </c>
      <c r="O4173" t="s">
        <v>18</v>
      </c>
      <c r="P4173" t="s">
        <v>27</v>
      </c>
      <c r="Q4173">
        <v>3</v>
      </c>
      <c r="R4173">
        <v>5.41</v>
      </c>
      <c r="S4173">
        <f t="shared" si="218"/>
        <v>37975</v>
      </c>
      <c r="T4173">
        <f t="shared" si="219"/>
        <v>17250</v>
      </c>
      <c r="U4173">
        <f t="shared" si="220"/>
        <v>2.2014492753623189</v>
      </c>
      <c r="V4173">
        <f t="shared" si="221"/>
        <v>318</v>
      </c>
      <c r="W4173">
        <v>307</v>
      </c>
      <c r="X4173" t="s">
        <v>151</v>
      </c>
    </row>
    <row r="4174" spans="1:24" hidden="1" x14ac:dyDescent="0.2">
      <c r="A4174">
        <v>77</v>
      </c>
      <c r="B4174" t="s">
        <v>101</v>
      </c>
      <c r="C4174" t="s">
        <v>102</v>
      </c>
      <c r="D4174" t="s">
        <v>193</v>
      </c>
      <c r="E4174">
        <v>17.16</v>
      </c>
      <c r="F4174">
        <v>145.29</v>
      </c>
      <c r="G4174" s="2">
        <v>-17.2667</v>
      </c>
      <c r="H4174" s="2">
        <v>145.483</v>
      </c>
      <c r="I4174">
        <v>790</v>
      </c>
      <c r="J4174" t="s">
        <v>40</v>
      </c>
      <c r="K4174" s="1">
        <v>26542</v>
      </c>
      <c r="L4174" t="s">
        <v>194</v>
      </c>
      <c r="M4174" t="s">
        <v>176</v>
      </c>
      <c r="N4174" t="s">
        <v>14</v>
      </c>
      <c r="O4174" t="s">
        <v>18</v>
      </c>
      <c r="P4174" t="s">
        <v>27</v>
      </c>
      <c r="Q4174">
        <v>4</v>
      </c>
      <c r="R4174">
        <v>2.19</v>
      </c>
      <c r="S4174">
        <f t="shared" si="218"/>
        <v>37975</v>
      </c>
      <c r="T4174">
        <f t="shared" si="219"/>
        <v>17250</v>
      </c>
      <c r="U4174">
        <f t="shared" si="220"/>
        <v>2.2014492753623189</v>
      </c>
      <c r="V4174">
        <f t="shared" si="221"/>
        <v>318</v>
      </c>
      <c r="W4174">
        <v>307</v>
      </c>
      <c r="X4174" t="s">
        <v>151</v>
      </c>
    </row>
    <row r="4175" spans="1:24" hidden="1" x14ac:dyDescent="0.2">
      <c r="A4175">
        <v>77</v>
      </c>
      <c r="B4175" t="s">
        <v>101</v>
      </c>
      <c r="C4175" t="s">
        <v>102</v>
      </c>
      <c r="D4175" t="s">
        <v>193</v>
      </c>
      <c r="E4175">
        <v>17.16</v>
      </c>
      <c r="F4175">
        <v>145.29</v>
      </c>
      <c r="G4175" s="2">
        <v>-17.2667</v>
      </c>
      <c r="H4175" s="2">
        <v>145.483</v>
      </c>
      <c r="I4175">
        <v>790</v>
      </c>
      <c r="J4175" t="s">
        <v>40</v>
      </c>
      <c r="K4175" s="1">
        <v>26542</v>
      </c>
      <c r="L4175" t="s">
        <v>194</v>
      </c>
      <c r="M4175" t="s">
        <v>176</v>
      </c>
      <c r="N4175" t="s">
        <v>14</v>
      </c>
      <c r="O4175" t="s">
        <v>18</v>
      </c>
      <c r="P4175" t="s">
        <v>27</v>
      </c>
      <c r="Q4175">
        <v>5</v>
      </c>
      <c r="R4175">
        <v>3.1</v>
      </c>
      <c r="S4175">
        <f t="shared" si="218"/>
        <v>37975</v>
      </c>
      <c r="T4175">
        <f t="shared" si="219"/>
        <v>17250</v>
      </c>
      <c r="U4175">
        <f t="shared" si="220"/>
        <v>2.2014492753623189</v>
      </c>
      <c r="V4175">
        <f t="shared" si="221"/>
        <v>318</v>
      </c>
      <c r="W4175">
        <v>307</v>
      </c>
      <c r="X4175" t="s">
        <v>151</v>
      </c>
    </row>
    <row r="4176" spans="1:24" hidden="1" x14ac:dyDescent="0.2">
      <c r="A4176">
        <v>77</v>
      </c>
      <c r="B4176" t="s">
        <v>101</v>
      </c>
      <c r="C4176" t="s">
        <v>102</v>
      </c>
      <c r="D4176" t="s">
        <v>193</v>
      </c>
      <c r="E4176">
        <v>17.16</v>
      </c>
      <c r="F4176">
        <v>145.29</v>
      </c>
      <c r="G4176" s="2">
        <v>-17.2667</v>
      </c>
      <c r="H4176" s="2">
        <v>145.483</v>
      </c>
      <c r="I4176">
        <v>790</v>
      </c>
      <c r="J4176" t="s">
        <v>40</v>
      </c>
      <c r="K4176" s="1">
        <v>26542</v>
      </c>
      <c r="L4176" t="s">
        <v>194</v>
      </c>
      <c r="M4176" t="s">
        <v>176</v>
      </c>
      <c r="N4176" t="s">
        <v>14</v>
      </c>
      <c r="O4176" t="s">
        <v>18</v>
      </c>
      <c r="P4176" t="s">
        <v>27</v>
      </c>
      <c r="Q4176">
        <v>6</v>
      </c>
      <c r="R4176">
        <v>2.93</v>
      </c>
      <c r="S4176">
        <f t="shared" si="218"/>
        <v>37975</v>
      </c>
      <c r="T4176">
        <f t="shared" si="219"/>
        <v>17250</v>
      </c>
      <c r="U4176">
        <f t="shared" si="220"/>
        <v>2.2014492753623189</v>
      </c>
      <c r="V4176">
        <f t="shared" si="221"/>
        <v>318</v>
      </c>
      <c r="W4176">
        <v>307</v>
      </c>
      <c r="X4176" t="s">
        <v>151</v>
      </c>
    </row>
    <row r="4177" spans="1:24" hidden="1" x14ac:dyDescent="0.2">
      <c r="A4177">
        <v>77</v>
      </c>
      <c r="B4177" t="s">
        <v>101</v>
      </c>
      <c r="C4177" t="s">
        <v>102</v>
      </c>
      <c r="D4177" t="s">
        <v>193</v>
      </c>
      <c r="E4177">
        <v>17.16</v>
      </c>
      <c r="F4177">
        <v>145.29</v>
      </c>
      <c r="G4177" s="2">
        <v>-17.2667</v>
      </c>
      <c r="H4177" s="2">
        <v>145.483</v>
      </c>
      <c r="I4177">
        <v>790</v>
      </c>
      <c r="J4177" t="s">
        <v>40</v>
      </c>
      <c r="K4177" s="1">
        <v>26542</v>
      </c>
      <c r="L4177" t="s">
        <v>194</v>
      </c>
      <c r="M4177" t="s">
        <v>176</v>
      </c>
      <c r="N4177" t="s">
        <v>14</v>
      </c>
      <c r="O4177" t="s">
        <v>19</v>
      </c>
      <c r="P4177" t="s">
        <v>27</v>
      </c>
      <c r="Q4177">
        <v>1</v>
      </c>
      <c r="R4177">
        <v>5.15</v>
      </c>
      <c r="S4177">
        <f t="shared" si="218"/>
        <v>37975</v>
      </c>
      <c r="T4177">
        <f t="shared" si="219"/>
        <v>17250</v>
      </c>
      <c r="U4177">
        <f t="shared" si="220"/>
        <v>2.2014492753623189</v>
      </c>
      <c r="V4177">
        <f t="shared" si="221"/>
        <v>318</v>
      </c>
      <c r="W4177">
        <v>307</v>
      </c>
      <c r="X4177" t="s">
        <v>151</v>
      </c>
    </row>
    <row r="4178" spans="1:24" hidden="1" x14ac:dyDescent="0.2">
      <c r="A4178">
        <v>77</v>
      </c>
      <c r="B4178" t="s">
        <v>101</v>
      </c>
      <c r="C4178" t="s">
        <v>102</v>
      </c>
      <c r="D4178" t="s">
        <v>193</v>
      </c>
      <c r="E4178">
        <v>17.16</v>
      </c>
      <c r="F4178">
        <v>145.29</v>
      </c>
      <c r="G4178" s="2">
        <v>-17.2667</v>
      </c>
      <c r="H4178" s="2">
        <v>145.483</v>
      </c>
      <c r="I4178">
        <v>790</v>
      </c>
      <c r="J4178" t="s">
        <v>40</v>
      </c>
      <c r="K4178" s="1">
        <v>26542</v>
      </c>
      <c r="L4178" t="s">
        <v>194</v>
      </c>
      <c r="M4178" t="s">
        <v>176</v>
      </c>
      <c r="N4178" t="s">
        <v>14</v>
      </c>
      <c r="O4178" t="s">
        <v>19</v>
      </c>
      <c r="P4178" t="s">
        <v>27</v>
      </c>
      <c r="Q4178">
        <v>2</v>
      </c>
      <c r="R4178">
        <v>8</v>
      </c>
      <c r="S4178">
        <f t="shared" si="218"/>
        <v>37975</v>
      </c>
      <c r="T4178">
        <f t="shared" si="219"/>
        <v>17250</v>
      </c>
      <c r="U4178">
        <f t="shared" si="220"/>
        <v>2.2014492753623189</v>
      </c>
      <c r="V4178">
        <f t="shared" si="221"/>
        <v>318</v>
      </c>
      <c r="W4178">
        <v>307</v>
      </c>
      <c r="X4178" t="s">
        <v>151</v>
      </c>
    </row>
    <row r="4179" spans="1:24" hidden="1" x14ac:dyDescent="0.2">
      <c r="A4179">
        <v>77</v>
      </c>
      <c r="B4179" t="s">
        <v>101</v>
      </c>
      <c r="C4179" t="s">
        <v>102</v>
      </c>
      <c r="D4179" t="s">
        <v>193</v>
      </c>
      <c r="E4179">
        <v>17.16</v>
      </c>
      <c r="F4179">
        <v>145.29</v>
      </c>
      <c r="G4179" s="2">
        <v>-17.2667</v>
      </c>
      <c r="H4179" s="2">
        <v>145.483</v>
      </c>
      <c r="I4179">
        <v>790</v>
      </c>
      <c r="J4179" t="s">
        <v>40</v>
      </c>
      <c r="K4179" s="1">
        <v>26542</v>
      </c>
      <c r="L4179" t="s">
        <v>194</v>
      </c>
      <c r="M4179" t="s">
        <v>176</v>
      </c>
      <c r="N4179" t="s">
        <v>14</v>
      </c>
      <c r="O4179" t="s">
        <v>19</v>
      </c>
      <c r="P4179" t="s">
        <v>27</v>
      </c>
      <c r="Q4179">
        <v>3</v>
      </c>
      <c r="R4179">
        <v>3.34</v>
      </c>
      <c r="S4179">
        <f t="shared" si="218"/>
        <v>37975</v>
      </c>
      <c r="T4179">
        <f t="shared" si="219"/>
        <v>17250</v>
      </c>
      <c r="U4179">
        <f t="shared" si="220"/>
        <v>2.2014492753623189</v>
      </c>
      <c r="V4179">
        <f t="shared" si="221"/>
        <v>318</v>
      </c>
      <c r="W4179">
        <v>307</v>
      </c>
      <c r="X4179" t="s">
        <v>151</v>
      </c>
    </row>
    <row r="4180" spans="1:24" hidden="1" x14ac:dyDescent="0.2">
      <c r="A4180">
        <v>77</v>
      </c>
      <c r="B4180" t="s">
        <v>101</v>
      </c>
      <c r="C4180" t="s">
        <v>102</v>
      </c>
      <c r="D4180" t="s">
        <v>193</v>
      </c>
      <c r="E4180">
        <v>17.16</v>
      </c>
      <c r="F4180">
        <v>145.29</v>
      </c>
      <c r="G4180" s="2">
        <v>-17.2667</v>
      </c>
      <c r="H4180" s="2">
        <v>145.483</v>
      </c>
      <c r="I4180">
        <v>790</v>
      </c>
      <c r="J4180" t="s">
        <v>40</v>
      </c>
      <c r="K4180" s="1">
        <v>26542</v>
      </c>
      <c r="L4180" t="s">
        <v>194</v>
      </c>
      <c r="M4180" t="s">
        <v>176</v>
      </c>
      <c r="N4180" t="s">
        <v>14</v>
      </c>
      <c r="O4180" t="s">
        <v>19</v>
      </c>
      <c r="P4180" t="s">
        <v>27</v>
      </c>
      <c r="Q4180">
        <v>4</v>
      </c>
      <c r="R4180">
        <v>5.43</v>
      </c>
      <c r="S4180">
        <f t="shared" si="218"/>
        <v>37975</v>
      </c>
      <c r="T4180">
        <f t="shared" si="219"/>
        <v>17250</v>
      </c>
      <c r="U4180">
        <f t="shared" si="220"/>
        <v>2.2014492753623189</v>
      </c>
      <c r="V4180">
        <f t="shared" si="221"/>
        <v>318</v>
      </c>
      <c r="W4180">
        <v>307</v>
      </c>
      <c r="X4180" t="s">
        <v>151</v>
      </c>
    </row>
    <row r="4181" spans="1:24" hidden="1" x14ac:dyDescent="0.2">
      <c r="A4181">
        <v>77</v>
      </c>
      <c r="B4181" t="s">
        <v>101</v>
      </c>
      <c r="C4181" t="s">
        <v>102</v>
      </c>
      <c r="D4181" t="s">
        <v>193</v>
      </c>
      <c r="E4181">
        <v>17.16</v>
      </c>
      <c r="F4181">
        <v>145.29</v>
      </c>
      <c r="G4181" s="2">
        <v>-17.2667</v>
      </c>
      <c r="H4181" s="2">
        <v>145.483</v>
      </c>
      <c r="I4181">
        <v>790</v>
      </c>
      <c r="J4181" t="s">
        <v>40</v>
      </c>
      <c r="K4181" s="1">
        <v>26542</v>
      </c>
      <c r="L4181" t="s">
        <v>194</v>
      </c>
      <c r="M4181" t="s">
        <v>176</v>
      </c>
      <c r="N4181" t="s">
        <v>14</v>
      </c>
      <c r="O4181" t="s">
        <v>19</v>
      </c>
      <c r="P4181" t="s">
        <v>27</v>
      </c>
      <c r="Q4181">
        <v>5</v>
      </c>
      <c r="R4181">
        <v>5.1100000000000003</v>
      </c>
      <c r="S4181">
        <f t="shared" si="218"/>
        <v>37975</v>
      </c>
      <c r="T4181">
        <f t="shared" si="219"/>
        <v>17250</v>
      </c>
      <c r="U4181">
        <f t="shared" si="220"/>
        <v>2.2014492753623189</v>
      </c>
      <c r="V4181">
        <f t="shared" si="221"/>
        <v>318</v>
      </c>
      <c r="W4181">
        <v>307</v>
      </c>
      <c r="X4181" t="s">
        <v>151</v>
      </c>
    </row>
    <row r="4182" spans="1:24" hidden="1" x14ac:dyDescent="0.2">
      <c r="A4182">
        <v>77</v>
      </c>
      <c r="B4182" t="s">
        <v>101</v>
      </c>
      <c r="C4182" t="s">
        <v>102</v>
      </c>
      <c r="D4182" t="s">
        <v>193</v>
      </c>
      <c r="E4182">
        <v>17.16</v>
      </c>
      <c r="F4182">
        <v>145.29</v>
      </c>
      <c r="G4182" s="2">
        <v>-17.2667</v>
      </c>
      <c r="H4182" s="2">
        <v>145.483</v>
      </c>
      <c r="I4182">
        <v>790</v>
      </c>
      <c r="J4182" t="s">
        <v>40</v>
      </c>
      <c r="K4182" s="1">
        <v>26542</v>
      </c>
      <c r="L4182" t="s">
        <v>194</v>
      </c>
      <c r="M4182" t="s">
        <v>176</v>
      </c>
      <c r="N4182" t="s">
        <v>14</v>
      </c>
      <c r="O4182" t="s">
        <v>19</v>
      </c>
      <c r="P4182" t="s">
        <v>27</v>
      </c>
      <c r="Q4182">
        <v>6</v>
      </c>
      <c r="R4182">
        <v>2.5099999999999998</v>
      </c>
      <c r="S4182">
        <f t="shared" si="218"/>
        <v>37975</v>
      </c>
      <c r="T4182">
        <f t="shared" si="219"/>
        <v>17250</v>
      </c>
      <c r="U4182">
        <f t="shared" si="220"/>
        <v>2.2014492753623189</v>
      </c>
      <c r="V4182">
        <f t="shared" si="221"/>
        <v>318</v>
      </c>
      <c r="W4182">
        <v>307</v>
      </c>
      <c r="X4182" t="s">
        <v>151</v>
      </c>
    </row>
    <row r="4183" spans="1:24" hidden="1" x14ac:dyDescent="0.2">
      <c r="A4183">
        <v>77</v>
      </c>
      <c r="B4183" t="s">
        <v>101</v>
      </c>
      <c r="C4183" t="s">
        <v>102</v>
      </c>
      <c r="D4183" t="s">
        <v>193</v>
      </c>
      <c r="E4183">
        <v>17.16</v>
      </c>
      <c r="F4183">
        <v>145.29</v>
      </c>
      <c r="G4183" s="2">
        <v>-17.2667</v>
      </c>
      <c r="H4183" s="2">
        <v>145.483</v>
      </c>
      <c r="I4183">
        <v>790</v>
      </c>
      <c r="J4183" t="s">
        <v>40</v>
      </c>
      <c r="K4183" s="1">
        <v>26542</v>
      </c>
      <c r="L4183" t="s">
        <v>194</v>
      </c>
      <c r="M4183" t="s">
        <v>176</v>
      </c>
      <c r="N4183" t="s">
        <v>24</v>
      </c>
      <c r="O4183" t="s">
        <v>15</v>
      </c>
      <c r="P4183" t="s">
        <v>26</v>
      </c>
      <c r="Q4183">
        <v>1</v>
      </c>
      <c r="R4183">
        <v>31.55</v>
      </c>
      <c r="S4183">
        <f t="shared" si="218"/>
        <v>37975</v>
      </c>
      <c r="T4183">
        <f t="shared" si="219"/>
        <v>17250</v>
      </c>
      <c r="U4183">
        <f t="shared" si="220"/>
        <v>2.2014492753623189</v>
      </c>
      <c r="V4183">
        <f t="shared" si="221"/>
        <v>318</v>
      </c>
      <c r="W4183">
        <v>307</v>
      </c>
      <c r="X4183" t="s">
        <v>151</v>
      </c>
    </row>
    <row r="4184" spans="1:24" hidden="1" x14ac:dyDescent="0.2">
      <c r="A4184">
        <v>77</v>
      </c>
      <c r="B4184" t="s">
        <v>101</v>
      </c>
      <c r="C4184" t="s">
        <v>102</v>
      </c>
      <c r="D4184" t="s">
        <v>193</v>
      </c>
      <c r="E4184">
        <v>17.16</v>
      </c>
      <c r="F4184">
        <v>145.29</v>
      </c>
      <c r="G4184" s="2">
        <v>-17.2667</v>
      </c>
      <c r="H4184" s="2">
        <v>145.483</v>
      </c>
      <c r="I4184">
        <v>790</v>
      </c>
      <c r="J4184" t="s">
        <v>40</v>
      </c>
      <c r="K4184" s="1">
        <v>26542</v>
      </c>
      <c r="L4184" t="s">
        <v>194</v>
      </c>
      <c r="M4184" t="s">
        <v>176</v>
      </c>
      <c r="N4184" t="s">
        <v>24</v>
      </c>
      <c r="O4184" t="s">
        <v>15</v>
      </c>
      <c r="P4184" t="s">
        <v>26</v>
      </c>
      <c r="Q4184">
        <v>2</v>
      </c>
      <c r="R4184">
        <v>30.57</v>
      </c>
      <c r="S4184">
        <f t="shared" si="218"/>
        <v>37975</v>
      </c>
      <c r="T4184">
        <f t="shared" si="219"/>
        <v>17250</v>
      </c>
      <c r="U4184">
        <f t="shared" si="220"/>
        <v>2.2014492753623189</v>
      </c>
      <c r="V4184">
        <f t="shared" si="221"/>
        <v>318</v>
      </c>
      <c r="W4184">
        <v>307</v>
      </c>
      <c r="X4184" t="s">
        <v>151</v>
      </c>
    </row>
    <row r="4185" spans="1:24" hidden="1" x14ac:dyDescent="0.2">
      <c r="A4185">
        <v>77</v>
      </c>
      <c r="B4185" t="s">
        <v>101</v>
      </c>
      <c r="C4185" t="s">
        <v>102</v>
      </c>
      <c r="D4185" t="s">
        <v>193</v>
      </c>
      <c r="E4185">
        <v>17.16</v>
      </c>
      <c r="F4185">
        <v>145.29</v>
      </c>
      <c r="G4185" s="2">
        <v>-17.2667</v>
      </c>
      <c r="H4185" s="2">
        <v>145.483</v>
      </c>
      <c r="I4185">
        <v>790</v>
      </c>
      <c r="J4185" t="s">
        <v>40</v>
      </c>
      <c r="K4185" s="1">
        <v>26542</v>
      </c>
      <c r="L4185" t="s">
        <v>194</v>
      </c>
      <c r="M4185" t="s">
        <v>176</v>
      </c>
      <c r="N4185" t="s">
        <v>24</v>
      </c>
      <c r="O4185" t="s">
        <v>15</v>
      </c>
      <c r="P4185" t="s">
        <v>26</v>
      </c>
      <c r="Q4185">
        <v>3</v>
      </c>
      <c r="R4185">
        <v>36.549999999999997</v>
      </c>
      <c r="S4185">
        <f t="shared" si="218"/>
        <v>37975</v>
      </c>
      <c r="T4185">
        <f t="shared" si="219"/>
        <v>17250</v>
      </c>
      <c r="U4185">
        <f t="shared" si="220"/>
        <v>2.2014492753623189</v>
      </c>
      <c r="V4185">
        <f t="shared" si="221"/>
        <v>318</v>
      </c>
      <c r="W4185">
        <v>307</v>
      </c>
      <c r="X4185" t="s">
        <v>151</v>
      </c>
    </row>
    <row r="4186" spans="1:24" hidden="1" x14ac:dyDescent="0.2">
      <c r="A4186">
        <v>77</v>
      </c>
      <c r="B4186" t="s">
        <v>101</v>
      </c>
      <c r="C4186" t="s">
        <v>102</v>
      </c>
      <c r="D4186" t="s">
        <v>193</v>
      </c>
      <c r="E4186">
        <v>17.16</v>
      </c>
      <c r="F4186">
        <v>145.29</v>
      </c>
      <c r="G4186" s="2">
        <v>-17.2667</v>
      </c>
      <c r="H4186" s="2">
        <v>145.483</v>
      </c>
      <c r="I4186">
        <v>790</v>
      </c>
      <c r="J4186" t="s">
        <v>40</v>
      </c>
      <c r="K4186" s="1">
        <v>26542</v>
      </c>
      <c r="L4186" t="s">
        <v>194</v>
      </c>
      <c r="M4186" t="s">
        <v>176</v>
      </c>
      <c r="N4186" t="s">
        <v>24</v>
      </c>
      <c r="O4186" t="s">
        <v>15</v>
      </c>
      <c r="P4186" t="s">
        <v>26</v>
      </c>
      <c r="Q4186">
        <v>4</v>
      </c>
      <c r="R4186">
        <v>30.18</v>
      </c>
      <c r="S4186">
        <f t="shared" si="218"/>
        <v>37975</v>
      </c>
      <c r="T4186">
        <f t="shared" si="219"/>
        <v>17250</v>
      </c>
      <c r="U4186">
        <f t="shared" si="220"/>
        <v>2.2014492753623189</v>
      </c>
      <c r="V4186">
        <f t="shared" si="221"/>
        <v>318</v>
      </c>
      <c r="W4186">
        <v>307</v>
      </c>
      <c r="X4186" t="s">
        <v>151</v>
      </c>
    </row>
    <row r="4187" spans="1:24" hidden="1" x14ac:dyDescent="0.2">
      <c r="A4187">
        <v>77</v>
      </c>
      <c r="B4187" t="s">
        <v>101</v>
      </c>
      <c r="C4187" t="s">
        <v>102</v>
      </c>
      <c r="D4187" t="s">
        <v>193</v>
      </c>
      <c r="E4187">
        <v>17.16</v>
      </c>
      <c r="F4187">
        <v>145.29</v>
      </c>
      <c r="G4187" s="2">
        <v>-17.2667</v>
      </c>
      <c r="H4187" s="2">
        <v>145.483</v>
      </c>
      <c r="I4187">
        <v>790</v>
      </c>
      <c r="J4187" t="s">
        <v>40</v>
      </c>
      <c r="K4187" s="1">
        <v>26542</v>
      </c>
      <c r="L4187" t="s">
        <v>194</v>
      </c>
      <c r="M4187" t="s">
        <v>176</v>
      </c>
      <c r="N4187" t="s">
        <v>24</v>
      </c>
      <c r="O4187" t="s">
        <v>15</v>
      </c>
      <c r="P4187" t="s">
        <v>26</v>
      </c>
      <c r="Q4187">
        <v>5</v>
      </c>
      <c r="R4187">
        <v>34.119999999999997</v>
      </c>
      <c r="S4187">
        <f t="shared" si="218"/>
        <v>37975</v>
      </c>
      <c r="T4187">
        <f t="shared" si="219"/>
        <v>17250</v>
      </c>
      <c r="U4187">
        <f t="shared" si="220"/>
        <v>2.2014492753623189</v>
      </c>
      <c r="V4187">
        <f t="shared" si="221"/>
        <v>318</v>
      </c>
      <c r="W4187">
        <v>307</v>
      </c>
      <c r="X4187" t="s">
        <v>151</v>
      </c>
    </row>
    <row r="4188" spans="1:24" hidden="1" x14ac:dyDescent="0.2">
      <c r="A4188">
        <v>77</v>
      </c>
      <c r="B4188" t="s">
        <v>101</v>
      </c>
      <c r="C4188" t="s">
        <v>102</v>
      </c>
      <c r="D4188" t="s">
        <v>193</v>
      </c>
      <c r="E4188">
        <v>17.16</v>
      </c>
      <c r="F4188">
        <v>145.29</v>
      </c>
      <c r="G4188" s="2">
        <v>-17.2667</v>
      </c>
      <c r="H4188" s="2">
        <v>145.483</v>
      </c>
      <c r="I4188">
        <v>790</v>
      </c>
      <c r="J4188" t="s">
        <v>40</v>
      </c>
      <c r="K4188" s="1">
        <v>26542</v>
      </c>
      <c r="L4188" t="s">
        <v>194</v>
      </c>
      <c r="M4188" t="s">
        <v>176</v>
      </c>
      <c r="N4188" t="s">
        <v>24</v>
      </c>
      <c r="O4188" t="s">
        <v>15</v>
      </c>
      <c r="P4188" t="s">
        <v>26</v>
      </c>
      <c r="Q4188">
        <v>6</v>
      </c>
      <c r="R4188">
        <v>29.68</v>
      </c>
      <c r="S4188">
        <f t="shared" si="218"/>
        <v>37975</v>
      </c>
      <c r="T4188">
        <f t="shared" si="219"/>
        <v>17250</v>
      </c>
      <c r="U4188">
        <f t="shared" si="220"/>
        <v>2.2014492753623189</v>
      </c>
      <c r="V4188">
        <f t="shared" si="221"/>
        <v>318</v>
      </c>
      <c r="W4188">
        <v>307</v>
      </c>
      <c r="X4188" t="s">
        <v>151</v>
      </c>
    </row>
    <row r="4189" spans="1:24" hidden="1" x14ac:dyDescent="0.2">
      <c r="A4189">
        <v>77</v>
      </c>
      <c r="B4189" t="s">
        <v>101</v>
      </c>
      <c r="C4189" t="s">
        <v>102</v>
      </c>
      <c r="D4189" t="s">
        <v>193</v>
      </c>
      <c r="E4189">
        <v>17.16</v>
      </c>
      <c r="F4189">
        <v>145.29</v>
      </c>
      <c r="G4189" s="2">
        <v>-17.2667</v>
      </c>
      <c r="H4189" s="2">
        <v>145.483</v>
      </c>
      <c r="I4189">
        <v>790</v>
      </c>
      <c r="J4189" t="s">
        <v>40</v>
      </c>
      <c r="K4189" s="1">
        <v>26542</v>
      </c>
      <c r="L4189" t="s">
        <v>194</v>
      </c>
      <c r="M4189" t="s">
        <v>176</v>
      </c>
      <c r="N4189" t="s">
        <v>24</v>
      </c>
      <c r="O4189" t="s">
        <v>15</v>
      </c>
      <c r="P4189" t="s">
        <v>26</v>
      </c>
      <c r="Q4189">
        <v>7</v>
      </c>
      <c r="R4189">
        <v>29.21</v>
      </c>
      <c r="S4189">
        <f t="shared" si="218"/>
        <v>37975</v>
      </c>
      <c r="T4189">
        <f t="shared" si="219"/>
        <v>17250</v>
      </c>
      <c r="U4189">
        <f t="shared" si="220"/>
        <v>2.2014492753623189</v>
      </c>
      <c r="V4189">
        <f t="shared" si="221"/>
        <v>318</v>
      </c>
      <c r="W4189">
        <v>307</v>
      </c>
      <c r="X4189" t="s">
        <v>151</v>
      </c>
    </row>
    <row r="4190" spans="1:24" hidden="1" x14ac:dyDescent="0.2">
      <c r="A4190">
        <v>77</v>
      </c>
      <c r="B4190" t="s">
        <v>101</v>
      </c>
      <c r="C4190" t="s">
        <v>102</v>
      </c>
      <c r="D4190" t="s">
        <v>193</v>
      </c>
      <c r="E4190">
        <v>17.16</v>
      </c>
      <c r="F4190">
        <v>145.29</v>
      </c>
      <c r="G4190" s="2">
        <v>-17.2667</v>
      </c>
      <c r="H4190" s="2">
        <v>145.483</v>
      </c>
      <c r="I4190">
        <v>790</v>
      </c>
      <c r="J4190" t="s">
        <v>40</v>
      </c>
      <c r="K4190" s="1">
        <v>26542</v>
      </c>
      <c r="L4190" t="s">
        <v>194</v>
      </c>
      <c r="M4190" t="s">
        <v>176</v>
      </c>
      <c r="N4190" t="s">
        <v>24</v>
      </c>
      <c r="O4190" t="s">
        <v>15</v>
      </c>
      <c r="P4190" t="s">
        <v>26</v>
      </c>
      <c r="Q4190">
        <v>8</v>
      </c>
      <c r="R4190">
        <v>30.25</v>
      </c>
      <c r="S4190">
        <f t="shared" si="218"/>
        <v>37975</v>
      </c>
      <c r="T4190">
        <f t="shared" si="219"/>
        <v>17250</v>
      </c>
      <c r="U4190">
        <f t="shared" si="220"/>
        <v>2.2014492753623189</v>
      </c>
      <c r="V4190">
        <f t="shared" si="221"/>
        <v>318</v>
      </c>
      <c r="W4190">
        <v>307</v>
      </c>
      <c r="X4190" t="s">
        <v>151</v>
      </c>
    </row>
    <row r="4191" spans="1:24" hidden="1" x14ac:dyDescent="0.2">
      <c r="A4191">
        <v>77</v>
      </c>
      <c r="B4191" t="s">
        <v>101</v>
      </c>
      <c r="C4191" t="s">
        <v>102</v>
      </c>
      <c r="D4191" t="s">
        <v>193</v>
      </c>
      <c r="E4191">
        <v>17.16</v>
      </c>
      <c r="F4191">
        <v>145.29</v>
      </c>
      <c r="G4191" s="2">
        <v>-17.2667</v>
      </c>
      <c r="H4191" s="2">
        <v>145.483</v>
      </c>
      <c r="I4191">
        <v>790</v>
      </c>
      <c r="J4191" t="s">
        <v>40</v>
      </c>
      <c r="K4191" s="1">
        <v>26542</v>
      </c>
      <c r="L4191" t="s">
        <v>194</v>
      </c>
      <c r="M4191" t="s">
        <v>176</v>
      </c>
      <c r="N4191" t="s">
        <v>24</v>
      </c>
      <c r="O4191" t="s">
        <v>15</v>
      </c>
      <c r="P4191" t="s">
        <v>26</v>
      </c>
      <c r="Q4191">
        <v>9</v>
      </c>
      <c r="R4191">
        <v>30.35</v>
      </c>
      <c r="S4191">
        <f t="shared" si="218"/>
        <v>37975</v>
      </c>
      <c r="T4191">
        <f t="shared" si="219"/>
        <v>17250</v>
      </c>
      <c r="U4191">
        <f t="shared" si="220"/>
        <v>2.2014492753623189</v>
      </c>
      <c r="V4191">
        <f t="shared" si="221"/>
        <v>318</v>
      </c>
      <c r="W4191">
        <v>307</v>
      </c>
      <c r="X4191" t="s">
        <v>151</v>
      </c>
    </row>
    <row r="4192" spans="1:24" hidden="1" x14ac:dyDescent="0.2">
      <c r="A4192">
        <v>77</v>
      </c>
      <c r="B4192" t="s">
        <v>101</v>
      </c>
      <c r="C4192" t="s">
        <v>102</v>
      </c>
      <c r="D4192" t="s">
        <v>193</v>
      </c>
      <c r="E4192">
        <v>17.16</v>
      </c>
      <c r="F4192">
        <v>145.29</v>
      </c>
      <c r="G4192" s="2">
        <v>-17.2667</v>
      </c>
      <c r="H4192" s="2">
        <v>145.483</v>
      </c>
      <c r="I4192">
        <v>790</v>
      </c>
      <c r="J4192" t="s">
        <v>40</v>
      </c>
      <c r="K4192" s="1">
        <v>26542</v>
      </c>
      <c r="L4192" t="s">
        <v>194</v>
      </c>
      <c r="M4192" t="s">
        <v>176</v>
      </c>
      <c r="N4192" t="s">
        <v>24</v>
      </c>
      <c r="O4192" t="s">
        <v>15</v>
      </c>
      <c r="P4192" t="s">
        <v>26</v>
      </c>
      <c r="Q4192">
        <v>10</v>
      </c>
      <c r="R4192">
        <v>30.36</v>
      </c>
      <c r="S4192">
        <f t="shared" si="218"/>
        <v>37975</v>
      </c>
      <c r="T4192">
        <f t="shared" si="219"/>
        <v>17250</v>
      </c>
      <c r="U4192">
        <f t="shared" si="220"/>
        <v>2.2014492753623189</v>
      </c>
      <c r="V4192">
        <f t="shared" si="221"/>
        <v>318</v>
      </c>
      <c r="W4192">
        <v>307</v>
      </c>
      <c r="X4192" t="s">
        <v>151</v>
      </c>
    </row>
    <row r="4193" spans="1:24" x14ac:dyDescent="0.2">
      <c r="A4193">
        <v>77</v>
      </c>
      <c r="B4193" t="s">
        <v>101</v>
      </c>
      <c r="C4193" t="s">
        <v>102</v>
      </c>
      <c r="D4193" t="s">
        <v>193</v>
      </c>
      <c r="E4193">
        <v>17.16</v>
      </c>
      <c r="F4193">
        <v>145.29</v>
      </c>
      <c r="G4193" s="2">
        <v>-17.2667</v>
      </c>
      <c r="H4193" s="2">
        <v>145.483</v>
      </c>
      <c r="I4193">
        <v>790</v>
      </c>
      <c r="J4193" t="s">
        <v>40</v>
      </c>
      <c r="K4193" s="1">
        <v>26542</v>
      </c>
      <c r="L4193" t="s">
        <v>194</v>
      </c>
      <c r="M4193" t="s">
        <v>176</v>
      </c>
      <c r="N4193" t="s">
        <v>24</v>
      </c>
      <c r="O4193" t="s">
        <v>15</v>
      </c>
      <c r="P4193" t="s">
        <v>27</v>
      </c>
      <c r="Q4193">
        <v>1</v>
      </c>
      <c r="R4193">
        <v>27.75</v>
      </c>
      <c r="S4193">
        <f t="shared" si="218"/>
        <v>37975</v>
      </c>
      <c r="T4193">
        <f t="shared" si="219"/>
        <v>17250</v>
      </c>
      <c r="U4193">
        <f t="shared" si="220"/>
        <v>2.2014492753623189</v>
      </c>
      <c r="V4193">
        <f t="shared" si="221"/>
        <v>318</v>
      </c>
      <c r="W4193">
        <v>307</v>
      </c>
      <c r="X4193" t="s">
        <v>151</v>
      </c>
    </row>
    <row r="4194" spans="1:24" x14ac:dyDescent="0.2">
      <c r="A4194">
        <v>77</v>
      </c>
      <c r="B4194" t="s">
        <v>101</v>
      </c>
      <c r="C4194" t="s">
        <v>102</v>
      </c>
      <c r="D4194" t="s">
        <v>193</v>
      </c>
      <c r="E4194">
        <v>17.16</v>
      </c>
      <c r="F4194">
        <v>145.29</v>
      </c>
      <c r="G4194" s="2">
        <v>-17.2667</v>
      </c>
      <c r="H4194" s="2">
        <v>145.483</v>
      </c>
      <c r="I4194">
        <v>790</v>
      </c>
      <c r="J4194" t="s">
        <v>40</v>
      </c>
      <c r="K4194" s="1">
        <v>26542</v>
      </c>
      <c r="L4194" t="s">
        <v>194</v>
      </c>
      <c r="M4194" t="s">
        <v>176</v>
      </c>
      <c r="N4194" t="s">
        <v>24</v>
      </c>
      <c r="O4194" t="s">
        <v>15</v>
      </c>
      <c r="P4194" t="s">
        <v>27</v>
      </c>
      <c r="Q4194">
        <v>2</v>
      </c>
      <c r="R4194">
        <v>26.33</v>
      </c>
      <c r="S4194">
        <f t="shared" si="218"/>
        <v>37975</v>
      </c>
      <c r="T4194">
        <f t="shared" si="219"/>
        <v>17250</v>
      </c>
      <c r="U4194">
        <f t="shared" si="220"/>
        <v>2.2014492753623189</v>
      </c>
      <c r="V4194">
        <f t="shared" si="221"/>
        <v>318</v>
      </c>
      <c r="W4194">
        <v>307</v>
      </c>
      <c r="X4194" t="s">
        <v>151</v>
      </c>
    </row>
    <row r="4195" spans="1:24" x14ac:dyDescent="0.2">
      <c r="A4195">
        <v>77</v>
      </c>
      <c r="B4195" t="s">
        <v>101</v>
      </c>
      <c r="C4195" t="s">
        <v>102</v>
      </c>
      <c r="D4195" t="s">
        <v>193</v>
      </c>
      <c r="E4195">
        <v>17.16</v>
      </c>
      <c r="F4195">
        <v>145.29</v>
      </c>
      <c r="G4195" s="2">
        <v>-17.2667</v>
      </c>
      <c r="H4195" s="2">
        <v>145.483</v>
      </c>
      <c r="I4195">
        <v>790</v>
      </c>
      <c r="J4195" t="s">
        <v>40</v>
      </c>
      <c r="K4195" s="1">
        <v>26542</v>
      </c>
      <c r="L4195" t="s">
        <v>194</v>
      </c>
      <c r="M4195" t="s">
        <v>176</v>
      </c>
      <c r="N4195" t="s">
        <v>24</v>
      </c>
      <c r="O4195" t="s">
        <v>15</v>
      </c>
      <c r="P4195" t="s">
        <v>27</v>
      </c>
      <c r="Q4195">
        <v>3</v>
      </c>
      <c r="R4195">
        <v>19.48</v>
      </c>
      <c r="S4195">
        <f t="shared" si="218"/>
        <v>37975</v>
      </c>
      <c r="T4195">
        <f t="shared" si="219"/>
        <v>17250</v>
      </c>
      <c r="U4195">
        <f t="shared" si="220"/>
        <v>2.2014492753623189</v>
      </c>
      <c r="V4195">
        <f t="shared" si="221"/>
        <v>318</v>
      </c>
      <c r="W4195">
        <v>307</v>
      </c>
      <c r="X4195" t="s">
        <v>151</v>
      </c>
    </row>
    <row r="4196" spans="1:24" x14ac:dyDescent="0.2">
      <c r="A4196">
        <v>77</v>
      </c>
      <c r="B4196" t="s">
        <v>101</v>
      </c>
      <c r="C4196" t="s">
        <v>102</v>
      </c>
      <c r="D4196" t="s">
        <v>193</v>
      </c>
      <c r="E4196">
        <v>17.16</v>
      </c>
      <c r="F4196">
        <v>145.29</v>
      </c>
      <c r="G4196" s="2">
        <v>-17.2667</v>
      </c>
      <c r="H4196" s="2">
        <v>145.483</v>
      </c>
      <c r="I4196">
        <v>790</v>
      </c>
      <c r="J4196" t="s">
        <v>40</v>
      </c>
      <c r="K4196" s="1">
        <v>26542</v>
      </c>
      <c r="L4196" t="s">
        <v>194</v>
      </c>
      <c r="M4196" t="s">
        <v>176</v>
      </c>
      <c r="N4196" t="s">
        <v>24</v>
      </c>
      <c r="O4196" t="s">
        <v>15</v>
      </c>
      <c r="P4196" t="s">
        <v>27</v>
      </c>
      <c r="Q4196">
        <v>4</v>
      </c>
      <c r="R4196">
        <v>22.07</v>
      </c>
      <c r="S4196">
        <f t="shared" si="218"/>
        <v>37975</v>
      </c>
      <c r="T4196">
        <f t="shared" si="219"/>
        <v>17250</v>
      </c>
      <c r="U4196">
        <f t="shared" si="220"/>
        <v>2.2014492753623189</v>
      </c>
      <c r="V4196">
        <f t="shared" si="221"/>
        <v>318</v>
      </c>
      <c r="W4196">
        <v>307</v>
      </c>
      <c r="X4196" t="s">
        <v>151</v>
      </c>
    </row>
    <row r="4197" spans="1:24" x14ac:dyDescent="0.2">
      <c r="A4197">
        <v>77</v>
      </c>
      <c r="B4197" t="s">
        <v>101</v>
      </c>
      <c r="C4197" t="s">
        <v>102</v>
      </c>
      <c r="D4197" t="s">
        <v>193</v>
      </c>
      <c r="E4197">
        <v>17.16</v>
      </c>
      <c r="F4197">
        <v>145.29</v>
      </c>
      <c r="G4197" s="2">
        <v>-17.2667</v>
      </c>
      <c r="H4197" s="2">
        <v>145.483</v>
      </c>
      <c r="I4197">
        <v>790</v>
      </c>
      <c r="J4197" t="s">
        <v>40</v>
      </c>
      <c r="K4197" s="1">
        <v>26542</v>
      </c>
      <c r="L4197" t="s">
        <v>194</v>
      </c>
      <c r="M4197" t="s">
        <v>176</v>
      </c>
      <c r="N4197" t="s">
        <v>24</v>
      </c>
      <c r="O4197" t="s">
        <v>15</v>
      </c>
      <c r="P4197" t="s">
        <v>27</v>
      </c>
      <c r="Q4197">
        <v>5</v>
      </c>
      <c r="R4197">
        <v>25.12</v>
      </c>
      <c r="S4197">
        <f t="shared" si="218"/>
        <v>37975</v>
      </c>
      <c r="T4197">
        <f t="shared" si="219"/>
        <v>17250</v>
      </c>
      <c r="U4197">
        <f t="shared" si="220"/>
        <v>2.2014492753623189</v>
      </c>
      <c r="V4197">
        <f t="shared" si="221"/>
        <v>318</v>
      </c>
      <c r="W4197">
        <v>307</v>
      </c>
      <c r="X4197" t="s">
        <v>151</v>
      </c>
    </row>
    <row r="4198" spans="1:24" x14ac:dyDescent="0.2">
      <c r="A4198">
        <v>77</v>
      </c>
      <c r="B4198" t="s">
        <v>101</v>
      </c>
      <c r="C4198" t="s">
        <v>102</v>
      </c>
      <c r="D4198" t="s">
        <v>193</v>
      </c>
      <c r="E4198">
        <v>17.16</v>
      </c>
      <c r="F4198">
        <v>145.29</v>
      </c>
      <c r="G4198" s="2">
        <v>-17.2667</v>
      </c>
      <c r="H4198" s="2">
        <v>145.483</v>
      </c>
      <c r="I4198">
        <v>790</v>
      </c>
      <c r="J4198" t="s">
        <v>40</v>
      </c>
      <c r="K4198" s="1">
        <v>26542</v>
      </c>
      <c r="L4198" t="s">
        <v>194</v>
      </c>
      <c r="M4198" t="s">
        <v>176</v>
      </c>
      <c r="N4198" t="s">
        <v>24</v>
      </c>
      <c r="O4198" t="s">
        <v>15</v>
      </c>
      <c r="P4198" t="s">
        <v>27</v>
      </c>
      <c r="Q4198">
        <v>6</v>
      </c>
      <c r="R4198">
        <v>23.88</v>
      </c>
      <c r="S4198">
        <f t="shared" si="218"/>
        <v>37975</v>
      </c>
      <c r="T4198">
        <f t="shared" si="219"/>
        <v>17250</v>
      </c>
      <c r="U4198">
        <f t="shared" si="220"/>
        <v>2.2014492753623189</v>
      </c>
      <c r="V4198">
        <f t="shared" si="221"/>
        <v>318</v>
      </c>
      <c r="W4198">
        <v>307</v>
      </c>
      <c r="X4198" t="s">
        <v>151</v>
      </c>
    </row>
    <row r="4199" spans="1:24" x14ac:dyDescent="0.2">
      <c r="A4199">
        <v>77</v>
      </c>
      <c r="B4199" t="s">
        <v>101</v>
      </c>
      <c r="C4199" t="s">
        <v>102</v>
      </c>
      <c r="D4199" t="s">
        <v>193</v>
      </c>
      <c r="E4199">
        <v>17.16</v>
      </c>
      <c r="F4199">
        <v>145.29</v>
      </c>
      <c r="G4199" s="2">
        <v>-17.2667</v>
      </c>
      <c r="H4199" s="2">
        <v>145.483</v>
      </c>
      <c r="I4199">
        <v>790</v>
      </c>
      <c r="J4199" t="s">
        <v>40</v>
      </c>
      <c r="K4199" s="1">
        <v>26542</v>
      </c>
      <c r="L4199" t="s">
        <v>194</v>
      </c>
      <c r="M4199" t="s">
        <v>176</v>
      </c>
      <c r="N4199" t="s">
        <v>24</v>
      </c>
      <c r="O4199" t="s">
        <v>15</v>
      </c>
      <c r="P4199" t="s">
        <v>27</v>
      </c>
      <c r="Q4199">
        <v>7</v>
      </c>
      <c r="R4199">
        <v>28.28</v>
      </c>
      <c r="S4199">
        <f t="shared" si="218"/>
        <v>37975</v>
      </c>
      <c r="T4199">
        <f t="shared" si="219"/>
        <v>17250</v>
      </c>
      <c r="U4199">
        <f t="shared" si="220"/>
        <v>2.2014492753623189</v>
      </c>
      <c r="V4199">
        <f t="shared" si="221"/>
        <v>318</v>
      </c>
      <c r="W4199">
        <v>307</v>
      </c>
      <c r="X4199" t="s">
        <v>151</v>
      </c>
    </row>
    <row r="4200" spans="1:24" x14ac:dyDescent="0.2">
      <c r="A4200">
        <v>77</v>
      </c>
      <c r="B4200" t="s">
        <v>101</v>
      </c>
      <c r="C4200" t="s">
        <v>102</v>
      </c>
      <c r="D4200" t="s">
        <v>193</v>
      </c>
      <c r="E4200">
        <v>17.16</v>
      </c>
      <c r="F4200">
        <v>145.29</v>
      </c>
      <c r="G4200" s="2">
        <v>-17.2667</v>
      </c>
      <c r="H4200" s="2">
        <v>145.483</v>
      </c>
      <c r="I4200">
        <v>790</v>
      </c>
      <c r="J4200" t="s">
        <v>40</v>
      </c>
      <c r="K4200" s="1">
        <v>26542</v>
      </c>
      <c r="L4200" t="s">
        <v>194</v>
      </c>
      <c r="M4200" t="s">
        <v>176</v>
      </c>
      <c r="N4200" t="s">
        <v>24</v>
      </c>
      <c r="O4200" t="s">
        <v>15</v>
      </c>
      <c r="P4200" t="s">
        <v>27</v>
      </c>
      <c r="Q4200">
        <v>8</v>
      </c>
      <c r="R4200">
        <v>30.45</v>
      </c>
      <c r="S4200">
        <f t="shared" si="218"/>
        <v>37975</v>
      </c>
      <c r="T4200">
        <f t="shared" si="219"/>
        <v>17250</v>
      </c>
      <c r="U4200">
        <f t="shared" si="220"/>
        <v>2.2014492753623189</v>
      </c>
      <c r="V4200">
        <f t="shared" si="221"/>
        <v>318</v>
      </c>
      <c r="W4200">
        <v>307</v>
      </c>
      <c r="X4200" t="s">
        <v>151</v>
      </c>
    </row>
    <row r="4201" spans="1:24" x14ac:dyDescent="0.2">
      <c r="A4201">
        <v>77</v>
      </c>
      <c r="B4201" t="s">
        <v>101</v>
      </c>
      <c r="C4201" t="s">
        <v>102</v>
      </c>
      <c r="D4201" t="s">
        <v>193</v>
      </c>
      <c r="E4201">
        <v>17.16</v>
      </c>
      <c r="F4201">
        <v>145.29</v>
      </c>
      <c r="G4201" s="2">
        <v>-17.2667</v>
      </c>
      <c r="H4201" s="2">
        <v>145.483</v>
      </c>
      <c r="I4201">
        <v>790</v>
      </c>
      <c r="J4201" t="s">
        <v>40</v>
      </c>
      <c r="K4201" s="1">
        <v>26542</v>
      </c>
      <c r="L4201" t="s">
        <v>194</v>
      </c>
      <c r="M4201" t="s">
        <v>176</v>
      </c>
      <c r="N4201" t="s">
        <v>24</v>
      </c>
      <c r="O4201" t="s">
        <v>15</v>
      </c>
      <c r="P4201" t="s">
        <v>27</v>
      </c>
      <c r="Q4201">
        <v>9</v>
      </c>
      <c r="R4201">
        <v>27.36</v>
      </c>
      <c r="S4201">
        <f t="shared" si="218"/>
        <v>37975</v>
      </c>
      <c r="T4201">
        <f t="shared" si="219"/>
        <v>17250</v>
      </c>
      <c r="U4201">
        <f t="shared" si="220"/>
        <v>2.2014492753623189</v>
      </c>
      <c r="V4201">
        <f t="shared" si="221"/>
        <v>318</v>
      </c>
      <c r="W4201">
        <v>307</v>
      </c>
      <c r="X4201" t="s">
        <v>151</v>
      </c>
    </row>
    <row r="4202" spans="1:24" x14ac:dyDescent="0.2">
      <c r="A4202">
        <v>77</v>
      </c>
      <c r="B4202" t="s">
        <v>101</v>
      </c>
      <c r="C4202" t="s">
        <v>102</v>
      </c>
      <c r="D4202" t="s">
        <v>193</v>
      </c>
      <c r="E4202">
        <v>17.16</v>
      </c>
      <c r="F4202">
        <v>145.29</v>
      </c>
      <c r="G4202" s="2">
        <v>-17.2667</v>
      </c>
      <c r="H4202" s="2">
        <v>145.483</v>
      </c>
      <c r="I4202">
        <v>790</v>
      </c>
      <c r="J4202" t="s">
        <v>40</v>
      </c>
      <c r="K4202" s="1">
        <v>26542</v>
      </c>
      <c r="L4202" t="s">
        <v>194</v>
      </c>
      <c r="M4202" t="s">
        <v>176</v>
      </c>
      <c r="N4202" t="s">
        <v>24</v>
      </c>
      <c r="O4202" t="s">
        <v>15</v>
      </c>
      <c r="P4202" t="s">
        <v>27</v>
      </c>
      <c r="Q4202">
        <v>10</v>
      </c>
      <c r="R4202">
        <v>27.48</v>
      </c>
      <c r="S4202">
        <f t="shared" si="218"/>
        <v>37975</v>
      </c>
      <c r="T4202">
        <f t="shared" si="219"/>
        <v>17250</v>
      </c>
      <c r="U4202">
        <f t="shared" si="220"/>
        <v>2.2014492753623189</v>
      </c>
      <c r="V4202">
        <f t="shared" si="221"/>
        <v>318</v>
      </c>
      <c r="W4202">
        <v>307</v>
      </c>
      <c r="X4202" t="s">
        <v>151</v>
      </c>
    </row>
    <row r="4203" spans="1:24" x14ac:dyDescent="0.2">
      <c r="A4203">
        <v>77</v>
      </c>
      <c r="B4203" t="s">
        <v>101</v>
      </c>
      <c r="C4203" t="s">
        <v>102</v>
      </c>
      <c r="D4203" t="s">
        <v>193</v>
      </c>
      <c r="E4203">
        <v>17.16</v>
      </c>
      <c r="F4203">
        <v>145.29</v>
      </c>
      <c r="G4203" s="2">
        <v>-17.2667</v>
      </c>
      <c r="H4203" s="2">
        <v>145.483</v>
      </c>
      <c r="I4203">
        <v>790</v>
      </c>
      <c r="J4203" t="s">
        <v>40</v>
      </c>
      <c r="K4203" s="1">
        <v>26542</v>
      </c>
      <c r="L4203" t="s">
        <v>194</v>
      </c>
      <c r="M4203" t="s">
        <v>176</v>
      </c>
      <c r="N4203" t="s">
        <v>24</v>
      </c>
      <c r="O4203" t="s">
        <v>18</v>
      </c>
      <c r="P4203" t="s">
        <v>27</v>
      </c>
      <c r="Q4203">
        <v>1</v>
      </c>
      <c r="R4203">
        <v>10.18</v>
      </c>
      <c r="S4203">
        <f t="shared" si="218"/>
        <v>37975</v>
      </c>
      <c r="T4203">
        <f t="shared" si="219"/>
        <v>17250</v>
      </c>
      <c r="U4203">
        <f t="shared" si="220"/>
        <v>2.2014492753623189</v>
      </c>
      <c r="V4203">
        <f t="shared" si="221"/>
        <v>318</v>
      </c>
      <c r="W4203">
        <v>307</v>
      </c>
      <c r="X4203" t="s">
        <v>151</v>
      </c>
    </row>
    <row r="4204" spans="1:24" x14ac:dyDescent="0.2">
      <c r="A4204">
        <v>77</v>
      </c>
      <c r="B4204" t="s">
        <v>101</v>
      </c>
      <c r="C4204" t="s">
        <v>102</v>
      </c>
      <c r="D4204" t="s">
        <v>193</v>
      </c>
      <c r="E4204">
        <v>17.16</v>
      </c>
      <c r="F4204">
        <v>145.29</v>
      </c>
      <c r="G4204" s="2">
        <v>-17.2667</v>
      </c>
      <c r="H4204" s="2">
        <v>145.483</v>
      </c>
      <c r="I4204">
        <v>790</v>
      </c>
      <c r="J4204" t="s">
        <v>40</v>
      </c>
      <c r="K4204" s="1">
        <v>26542</v>
      </c>
      <c r="L4204" t="s">
        <v>194</v>
      </c>
      <c r="M4204" t="s">
        <v>176</v>
      </c>
      <c r="N4204" t="s">
        <v>24</v>
      </c>
      <c r="O4204" t="s">
        <v>18</v>
      </c>
      <c r="P4204" t="s">
        <v>27</v>
      </c>
      <c r="Q4204">
        <v>2</v>
      </c>
      <c r="R4204">
        <v>13.8</v>
      </c>
      <c r="S4204">
        <f t="shared" si="218"/>
        <v>37975</v>
      </c>
      <c r="T4204">
        <f t="shared" si="219"/>
        <v>17250</v>
      </c>
      <c r="U4204">
        <f t="shared" si="220"/>
        <v>2.2014492753623189</v>
      </c>
      <c r="V4204">
        <f t="shared" si="221"/>
        <v>318</v>
      </c>
      <c r="W4204">
        <v>307</v>
      </c>
      <c r="X4204" t="s">
        <v>151</v>
      </c>
    </row>
    <row r="4205" spans="1:24" x14ac:dyDescent="0.2">
      <c r="A4205">
        <v>77</v>
      </c>
      <c r="B4205" t="s">
        <v>101</v>
      </c>
      <c r="C4205" t="s">
        <v>102</v>
      </c>
      <c r="D4205" t="s">
        <v>193</v>
      </c>
      <c r="E4205">
        <v>17.16</v>
      </c>
      <c r="F4205">
        <v>145.29</v>
      </c>
      <c r="G4205" s="2">
        <v>-17.2667</v>
      </c>
      <c r="H4205" s="2">
        <v>145.483</v>
      </c>
      <c r="I4205">
        <v>790</v>
      </c>
      <c r="J4205" t="s">
        <v>40</v>
      </c>
      <c r="K4205" s="1">
        <v>26542</v>
      </c>
      <c r="L4205" t="s">
        <v>194</v>
      </c>
      <c r="M4205" t="s">
        <v>176</v>
      </c>
      <c r="N4205" t="s">
        <v>24</v>
      </c>
      <c r="O4205" t="s">
        <v>18</v>
      </c>
      <c r="P4205" t="s">
        <v>27</v>
      </c>
      <c r="Q4205">
        <v>3</v>
      </c>
      <c r="R4205">
        <v>10.78</v>
      </c>
      <c r="S4205">
        <f t="shared" si="218"/>
        <v>37975</v>
      </c>
      <c r="T4205">
        <f t="shared" si="219"/>
        <v>17250</v>
      </c>
      <c r="U4205">
        <f t="shared" si="220"/>
        <v>2.2014492753623189</v>
      </c>
      <c r="V4205">
        <f t="shared" si="221"/>
        <v>318</v>
      </c>
      <c r="W4205">
        <v>307</v>
      </c>
      <c r="X4205" t="s">
        <v>151</v>
      </c>
    </row>
    <row r="4206" spans="1:24" x14ac:dyDescent="0.2">
      <c r="A4206">
        <v>77</v>
      </c>
      <c r="B4206" t="s">
        <v>101</v>
      </c>
      <c r="C4206" t="s">
        <v>102</v>
      </c>
      <c r="D4206" t="s">
        <v>193</v>
      </c>
      <c r="E4206">
        <v>17.16</v>
      </c>
      <c r="F4206">
        <v>145.29</v>
      </c>
      <c r="G4206" s="2">
        <v>-17.2667</v>
      </c>
      <c r="H4206" s="2">
        <v>145.483</v>
      </c>
      <c r="I4206">
        <v>790</v>
      </c>
      <c r="J4206" t="s">
        <v>40</v>
      </c>
      <c r="K4206" s="1">
        <v>26542</v>
      </c>
      <c r="L4206" t="s">
        <v>194</v>
      </c>
      <c r="M4206" t="s">
        <v>176</v>
      </c>
      <c r="N4206" t="s">
        <v>24</v>
      </c>
      <c r="O4206" t="s">
        <v>18</v>
      </c>
      <c r="P4206" t="s">
        <v>27</v>
      </c>
      <c r="Q4206">
        <v>4</v>
      </c>
      <c r="R4206">
        <v>11.7</v>
      </c>
      <c r="S4206">
        <f t="shared" si="218"/>
        <v>37975</v>
      </c>
      <c r="T4206">
        <f t="shared" si="219"/>
        <v>17250</v>
      </c>
      <c r="U4206">
        <f t="shared" si="220"/>
        <v>2.2014492753623189</v>
      </c>
      <c r="V4206">
        <f t="shared" si="221"/>
        <v>318</v>
      </c>
      <c r="W4206">
        <v>307</v>
      </c>
      <c r="X4206" t="s">
        <v>151</v>
      </c>
    </row>
    <row r="4207" spans="1:24" x14ac:dyDescent="0.2">
      <c r="A4207">
        <v>77</v>
      </c>
      <c r="B4207" t="s">
        <v>101</v>
      </c>
      <c r="C4207" t="s">
        <v>102</v>
      </c>
      <c r="D4207" t="s">
        <v>193</v>
      </c>
      <c r="E4207">
        <v>17.16</v>
      </c>
      <c r="F4207">
        <v>145.29</v>
      </c>
      <c r="G4207" s="2">
        <v>-17.2667</v>
      </c>
      <c r="H4207" s="2">
        <v>145.483</v>
      </c>
      <c r="I4207">
        <v>790</v>
      </c>
      <c r="J4207" t="s">
        <v>40</v>
      </c>
      <c r="K4207" s="1">
        <v>26542</v>
      </c>
      <c r="L4207" t="s">
        <v>194</v>
      </c>
      <c r="M4207" t="s">
        <v>176</v>
      </c>
      <c r="N4207" t="s">
        <v>24</v>
      </c>
      <c r="O4207" t="s">
        <v>18</v>
      </c>
      <c r="P4207" t="s">
        <v>27</v>
      </c>
      <c r="Q4207">
        <v>5</v>
      </c>
      <c r="R4207">
        <v>11.55</v>
      </c>
      <c r="S4207">
        <f t="shared" si="218"/>
        <v>37975</v>
      </c>
      <c r="T4207">
        <f t="shared" si="219"/>
        <v>17250</v>
      </c>
      <c r="U4207">
        <f t="shared" si="220"/>
        <v>2.2014492753623189</v>
      </c>
      <c r="V4207">
        <f t="shared" si="221"/>
        <v>318</v>
      </c>
      <c r="W4207">
        <v>307</v>
      </c>
      <c r="X4207" t="s">
        <v>151</v>
      </c>
    </row>
    <row r="4208" spans="1:24" x14ac:dyDescent="0.2">
      <c r="A4208">
        <v>77</v>
      </c>
      <c r="B4208" t="s">
        <v>101</v>
      </c>
      <c r="C4208" t="s">
        <v>102</v>
      </c>
      <c r="D4208" t="s">
        <v>193</v>
      </c>
      <c r="E4208">
        <v>17.16</v>
      </c>
      <c r="F4208">
        <v>145.29</v>
      </c>
      <c r="G4208" s="2">
        <v>-17.2667</v>
      </c>
      <c r="H4208" s="2">
        <v>145.483</v>
      </c>
      <c r="I4208">
        <v>790</v>
      </c>
      <c r="J4208" t="s">
        <v>40</v>
      </c>
      <c r="K4208" s="1">
        <v>26542</v>
      </c>
      <c r="L4208" t="s">
        <v>194</v>
      </c>
      <c r="M4208" t="s">
        <v>176</v>
      </c>
      <c r="N4208" t="s">
        <v>24</v>
      </c>
      <c r="O4208" t="s">
        <v>18</v>
      </c>
      <c r="P4208" t="s">
        <v>27</v>
      </c>
      <c r="Q4208">
        <v>6</v>
      </c>
      <c r="R4208">
        <v>13.72</v>
      </c>
      <c r="S4208">
        <f t="shared" si="218"/>
        <v>37975</v>
      </c>
      <c r="T4208">
        <f t="shared" si="219"/>
        <v>17250</v>
      </c>
      <c r="U4208">
        <f t="shared" si="220"/>
        <v>2.2014492753623189</v>
      </c>
      <c r="V4208">
        <f t="shared" si="221"/>
        <v>318</v>
      </c>
      <c r="W4208">
        <v>307</v>
      </c>
      <c r="X4208" t="s">
        <v>151</v>
      </c>
    </row>
    <row r="4209" spans="1:24" x14ac:dyDescent="0.2">
      <c r="A4209">
        <v>77</v>
      </c>
      <c r="B4209" t="s">
        <v>101</v>
      </c>
      <c r="C4209" t="s">
        <v>102</v>
      </c>
      <c r="D4209" t="s">
        <v>193</v>
      </c>
      <c r="E4209">
        <v>17.16</v>
      </c>
      <c r="F4209">
        <v>145.29</v>
      </c>
      <c r="G4209" s="2">
        <v>-17.2667</v>
      </c>
      <c r="H4209" s="2">
        <v>145.483</v>
      </c>
      <c r="I4209">
        <v>790</v>
      </c>
      <c r="J4209" t="s">
        <v>40</v>
      </c>
      <c r="K4209" s="1">
        <v>26542</v>
      </c>
      <c r="L4209" t="s">
        <v>194</v>
      </c>
      <c r="M4209" t="s">
        <v>176</v>
      </c>
      <c r="N4209" t="s">
        <v>24</v>
      </c>
      <c r="O4209" t="s">
        <v>18</v>
      </c>
      <c r="P4209" t="s">
        <v>27</v>
      </c>
      <c r="Q4209">
        <v>7</v>
      </c>
      <c r="R4209">
        <v>10.199999999999999</v>
      </c>
      <c r="S4209">
        <f t="shared" si="218"/>
        <v>37975</v>
      </c>
      <c r="T4209">
        <f t="shared" si="219"/>
        <v>17250</v>
      </c>
      <c r="U4209">
        <f t="shared" si="220"/>
        <v>2.2014492753623189</v>
      </c>
      <c r="V4209">
        <f t="shared" si="221"/>
        <v>318</v>
      </c>
      <c r="W4209">
        <v>307</v>
      </c>
      <c r="X4209" t="s">
        <v>151</v>
      </c>
    </row>
    <row r="4210" spans="1:24" x14ac:dyDescent="0.2">
      <c r="A4210">
        <v>77</v>
      </c>
      <c r="B4210" t="s">
        <v>101</v>
      </c>
      <c r="C4210" t="s">
        <v>102</v>
      </c>
      <c r="D4210" t="s">
        <v>193</v>
      </c>
      <c r="E4210">
        <v>17.16</v>
      </c>
      <c r="F4210">
        <v>145.29</v>
      </c>
      <c r="G4210" s="2">
        <v>-17.2667</v>
      </c>
      <c r="H4210" s="2">
        <v>145.483</v>
      </c>
      <c r="I4210">
        <v>790</v>
      </c>
      <c r="J4210" t="s">
        <v>40</v>
      </c>
      <c r="K4210" s="1">
        <v>26542</v>
      </c>
      <c r="L4210" t="s">
        <v>194</v>
      </c>
      <c r="M4210" t="s">
        <v>176</v>
      </c>
      <c r="N4210" t="s">
        <v>24</v>
      </c>
      <c r="O4210" t="s">
        <v>18</v>
      </c>
      <c r="P4210" t="s">
        <v>27</v>
      </c>
      <c r="Q4210">
        <v>8</v>
      </c>
      <c r="R4210">
        <v>10.57</v>
      </c>
      <c r="S4210">
        <f t="shared" si="218"/>
        <v>37975</v>
      </c>
      <c r="T4210">
        <f t="shared" si="219"/>
        <v>17250</v>
      </c>
      <c r="U4210">
        <f t="shared" si="220"/>
        <v>2.2014492753623189</v>
      </c>
      <c r="V4210">
        <f t="shared" si="221"/>
        <v>318</v>
      </c>
      <c r="W4210">
        <v>307</v>
      </c>
      <c r="X4210" t="s">
        <v>151</v>
      </c>
    </row>
    <row r="4211" spans="1:24" x14ac:dyDescent="0.2">
      <c r="A4211">
        <v>77</v>
      </c>
      <c r="B4211" t="s">
        <v>101</v>
      </c>
      <c r="C4211" t="s">
        <v>102</v>
      </c>
      <c r="D4211" t="s">
        <v>193</v>
      </c>
      <c r="E4211">
        <v>17.16</v>
      </c>
      <c r="F4211">
        <v>145.29</v>
      </c>
      <c r="G4211" s="2">
        <v>-17.2667</v>
      </c>
      <c r="H4211" s="2">
        <v>145.483</v>
      </c>
      <c r="I4211">
        <v>790</v>
      </c>
      <c r="J4211" t="s">
        <v>40</v>
      </c>
      <c r="K4211" s="1">
        <v>26542</v>
      </c>
      <c r="L4211" t="s">
        <v>194</v>
      </c>
      <c r="M4211" t="s">
        <v>176</v>
      </c>
      <c r="N4211" t="s">
        <v>24</v>
      </c>
      <c r="O4211" t="s">
        <v>18</v>
      </c>
      <c r="P4211" t="s">
        <v>27</v>
      </c>
      <c r="Q4211">
        <v>9</v>
      </c>
      <c r="R4211">
        <v>14.73</v>
      </c>
      <c r="S4211">
        <f t="shared" si="218"/>
        <v>37975</v>
      </c>
      <c r="T4211">
        <f t="shared" si="219"/>
        <v>17250</v>
      </c>
      <c r="U4211">
        <f t="shared" si="220"/>
        <v>2.2014492753623189</v>
      </c>
      <c r="V4211">
        <f t="shared" si="221"/>
        <v>318</v>
      </c>
      <c r="W4211">
        <v>307</v>
      </c>
      <c r="X4211" t="s">
        <v>151</v>
      </c>
    </row>
    <row r="4212" spans="1:24" x14ac:dyDescent="0.2">
      <c r="A4212">
        <v>77</v>
      </c>
      <c r="B4212" t="s">
        <v>101</v>
      </c>
      <c r="C4212" t="s">
        <v>102</v>
      </c>
      <c r="D4212" t="s">
        <v>193</v>
      </c>
      <c r="E4212">
        <v>17.16</v>
      </c>
      <c r="F4212">
        <v>145.29</v>
      </c>
      <c r="G4212" s="2">
        <v>-17.2667</v>
      </c>
      <c r="H4212" s="2">
        <v>145.483</v>
      </c>
      <c r="I4212">
        <v>790</v>
      </c>
      <c r="J4212" t="s">
        <v>40</v>
      </c>
      <c r="K4212" s="1">
        <v>26542</v>
      </c>
      <c r="L4212" t="s">
        <v>194</v>
      </c>
      <c r="M4212" t="s">
        <v>176</v>
      </c>
      <c r="N4212" t="s">
        <v>24</v>
      </c>
      <c r="O4212" t="s">
        <v>18</v>
      </c>
      <c r="P4212" t="s">
        <v>27</v>
      </c>
      <c r="Q4212">
        <v>10</v>
      </c>
      <c r="R4212">
        <v>9.5500000000000007</v>
      </c>
      <c r="S4212">
        <f t="shared" si="218"/>
        <v>37975</v>
      </c>
      <c r="T4212">
        <f t="shared" si="219"/>
        <v>17250</v>
      </c>
      <c r="U4212">
        <f t="shared" si="220"/>
        <v>2.2014492753623189</v>
      </c>
      <c r="V4212">
        <f t="shared" si="221"/>
        <v>318</v>
      </c>
      <c r="W4212">
        <v>307</v>
      </c>
      <c r="X4212" t="s">
        <v>151</v>
      </c>
    </row>
    <row r="4213" spans="1:24" hidden="1" x14ac:dyDescent="0.2">
      <c r="A4213">
        <v>78</v>
      </c>
      <c r="B4213" t="s">
        <v>101</v>
      </c>
      <c r="C4213" t="s">
        <v>102</v>
      </c>
      <c r="D4213" t="s">
        <v>195</v>
      </c>
      <c r="E4213">
        <v>16.28</v>
      </c>
      <c r="F4213">
        <v>145.24</v>
      </c>
      <c r="G4213" s="2">
        <v>-16.466699999999999</v>
      </c>
      <c r="H4213" s="2">
        <v>145.4</v>
      </c>
      <c r="I4213">
        <v>80</v>
      </c>
      <c r="J4213" t="s">
        <v>6</v>
      </c>
      <c r="K4213" s="1">
        <v>21706</v>
      </c>
      <c r="L4213" t="s">
        <v>196</v>
      </c>
      <c r="M4213" t="s">
        <v>197</v>
      </c>
      <c r="N4213" t="s">
        <v>14</v>
      </c>
      <c r="O4213" t="s">
        <v>15</v>
      </c>
      <c r="P4213" t="s">
        <v>27</v>
      </c>
      <c r="Q4213">
        <v>1</v>
      </c>
      <c r="R4213">
        <v>18.64</v>
      </c>
      <c r="S4213">
        <f>200*310</f>
        <v>62000</v>
      </c>
      <c r="T4213">
        <f>250*90</f>
        <v>22500</v>
      </c>
      <c r="U4213">
        <f t="shared" si="220"/>
        <v>2.7555555555555555</v>
      </c>
      <c r="V4213">
        <v>361</v>
      </c>
      <c r="W4213">
        <v>295</v>
      </c>
    </row>
    <row r="4214" spans="1:24" hidden="1" x14ac:dyDescent="0.2">
      <c r="A4214">
        <v>78</v>
      </c>
      <c r="B4214" t="s">
        <v>101</v>
      </c>
      <c r="C4214" t="s">
        <v>102</v>
      </c>
      <c r="D4214" t="s">
        <v>195</v>
      </c>
      <c r="E4214">
        <v>16.28</v>
      </c>
      <c r="F4214">
        <v>145.24</v>
      </c>
      <c r="G4214" s="2">
        <v>-16.466699999999999</v>
      </c>
      <c r="H4214" s="2">
        <v>145.4</v>
      </c>
      <c r="I4214">
        <v>80</v>
      </c>
      <c r="J4214" t="s">
        <v>6</v>
      </c>
      <c r="K4214" s="1">
        <v>21706</v>
      </c>
      <c r="L4214" t="s">
        <v>196</v>
      </c>
      <c r="M4214" t="s">
        <v>197</v>
      </c>
      <c r="N4214" t="s">
        <v>14</v>
      </c>
      <c r="O4214" t="s">
        <v>15</v>
      </c>
      <c r="P4214" t="s">
        <v>27</v>
      </c>
      <c r="Q4214">
        <v>2</v>
      </c>
      <c r="R4214">
        <v>22.39</v>
      </c>
      <c r="S4214">
        <f t="shared" ref="S4214:S4266" si="222">200*310</f>
        <v>62000</v>
      </c>
      <c r="T4214">
        <f t="shared" ref="T4214:T4266" si="223">250*90</f>
        <v>22500</v>
      </c>
      <c r="U4214">
        <f t="shared" ref="U4214:U4267" si="224">S4214/T4214</f>
        <v>2.7555555555555555</v>
      </c>
      <c r="V4214">
        <v>361</v>
      </c>
      <c r="W4214">
        <v>295</v>
      </c>
    </row>
    <row r="4215" spans="1:24" hidden="1" x14ac:dyDescent="0.2">
      <c r="A4215">
        <v>78</v>
      </c>
      <c r="B4215" t="s">
        <v>101</v>
      </c>
      <c r="C4215" t="s">
        <v>102</v>
      </c>
      <c r="D4215" t="s">
        <v>195</v>
      </c>
      <c r="E4215">
        <v>16.28</v>
      </c>
      <c r="F4215">
        <v>145.24</v>
      </c>
      <c r="G4215" s="2">
        <v>-16.466699999999999</v>
      </c>
      <c r="H4215" s="2">
        <v>145.4</v>
      </c>
      <c r="I4215">
        <v>80</v>
      </c>
      <c r="J4215" t="s">
        <v>6</v>
      </c>
      <c r="K4215" s="1">
        <v>21706</v>
      </c>
      <c r="L4215" t="s">
        <v>196</v>
      </c>
      <c r="M4215" t="s">
        <v>197</v>
      </c>
      <c r="N4215" t="s">
        <v>14</v>
      </c>
      <c r="O4215" t="s">
        <v>15</v>
      </c>
      <c r="P4215" t="s">
        <v>27</v>
      </c>
      <c r="Q4215">
        <v>3</v>
      </c>
      <c r="R4215">
        <v>20.309999999999999</v>
      </c>
      <c r="S4215">
        <f t="shared" si="222"/>
        <v>62000</v>
      </c>
      <c r="T4215">
        <f t="shared" si="223"/>
        <v>22500</v>
      </c>
      <c r="U4215">
        <f t="shared" si="224"/>
        <v>2.7555555555555555</v>
      </c>
      <c r="V4215">
        <v>361</v>
      </c>
      <c r="W4215">
        <v>295</v>
      </c>
    </row>
    <row r="4216" spans="1:24" hidden="1" x14ac:dyDescent="0.2">
      <c r="A4216">
        <v>78</v>
      </c>
      <c r="B4216" t="s">
        <v>101</v>
      </c>
      <c r="C4216" t="s">
        <v>102</v>
      </c>
      <c r="D4216" t="s">
        <v>195</v>
      </c>
      <c r="E4216">
        <v>16.28</v>
      </c>
      <c r="F4216">
        <v>145.24</v>
      </c>
      <c r="G4216" s="2">
        <v>-16.466699999999999</v>
      </c>
      <c r="H4216" s="2">
        <v>145.4</v>
      </c>
      <c r="I4216">
        <v>80</v>
      </c>
      <c r="J4216" t="s">
        <v>6</v>
      </c>
      <c r="K4216" s="1">
        <v>21706</v>
      </c>
      <c r="L4216" t="s">
        <v>196</v>
      </c>
      <c r="M4216" t="s">
        <v>197</v>
      </c>
      <c r="N4216" t="s">
        <v>14</v>
      </c>
      <c r="O4216" t="s">
        <v>15</v>
      </c>
      <c r="P4216" t="s">
        <v>27</v>
      </c>
      <c r="Q4216">
        <v>4</v>
      </c>
      <c r="R4216">
        <v>19.96</v>
      </c>
      <c r="S4216">
        <f t="shared" si="222"/>
        <v>62000</v>
      </c>
      <c r="T4216">
        <f t="shared" si="223"/>
        <v>22500</v>
      </c>
      <c r="U4216">
        <f t="shared" si="224"/>
        <v>2.7555555555555555</v>
      </c>
      <c r="V4216">
        <v>361</v>
      </c>
      <c r="W4216">
        <v>295</v>
      </c>
    </row>
    <row r="4217" spans="1:24" hidden="1" x14ac:dyDescent="0.2">
      <c r="A4217">
        <v>78</v>
      </c>
      <c r="B4217" t="s">
        <v>101</v>
      </c>
      <c r="C4217" t="s">
        <v>102</v>
      </c>
      <c r="D4217" t="s">
        <v>195</v>
      </c>
      <c r="E4217">
        <v>16.28</v>
      </c>
      <c r="F4217">
        <v>145.24</v>
      </c>
      <c r="G4217" s="2">
        <v>-16.466699999999999</v>
      </c>
      <c r="H4217" s="2">
        <v>145.4</v>
      </c>
      <c r="I4217">
        <v>80</v>
      </c>
      <c r="J4217" t="s">
        <v>6</v>
      </c>
      <c r="K4217" s="1">
        <v>21706</v>
      </c>
      <c r="L4217" t="s">
        <v>196</v>
      </c>
      <c r="M4217" t="s">
        <v>197</v>
      </c>
      <c r="N4217" t="s">
        <v>14</v>
      </c>
      <c r="O4217" t="s">
        <v>15</v>
      </c>
      <c r="P4217" t="s">
        <v>27</v>
      </c>
      <c r="Q4217">
        <v>5</v>
      </c>
      <c r="R4217">
        <v>20.11</v>
      </c>
      <c r="S4217">
        <f t="shared" si="222"/>
        <v>62000</v>
      </c>
      <c r="T4217">
        <f t="shared" si="223"/>
        <v>22500</v>
      </c>
      <c r="U4217">
        <f t="shared" si="224"/>
        <v>2.7555555555555555</v>
      </c>
      <c r="V4217">
        <v>361</v>
      </c>
      <c r="W4217">
        <v>295</v>
      </c>
    </row>
    <row r="4218" spans="1:24" hidden="1" x14ac:dyDescent="0.2">
      <c r="A4218">
        <v>78</v>
      </c>
      <c r="B4218" t="s">
        <v>101</v>
      </c>
      <c r="C4218" t="s">
        <v>102</v>
      </c>
      <c r="D4218" t="s">
        <v>195</v>
      </c>
      <c r="E4218">
        <v>16.28</v>
      </c>
      <c r="F4218">
        <v>145.24</v>
      </c>
      <c r="G4218" s="2">
        <v>-16.466699999999999</v>
      </c>
      <c r="H4218" s="2">
        <v>145.4</v>
      </c>
      <c r="I4218">
        <v>80</v>
      </c>
      <c r="J4218" t="s">
        <v>6</v>
      </c>
      <c r="K4218" s="1">
        <v>21706</v>
      </c>
      <c r="L4218" t="s">
        <v>196</v>
      </c>
      <c r="M4218" t="s">
        <v>197</v>
      </c>
      <c r="N4218" t="s">
        <v>14</v>
      </c>
      <c r="O4218" t="s">
        <v>15</v>
      </c>
      <c r="P4218" t="s">
        <v>27</v>
      </c>
      <c r="Q4218">
        <v>6</v>
      </c>
      <c r="R4218">
        <v>19.190000000000001</v>
      </c>
      <c r="S4218">
        <f t="shared" si="222"/>
        <v>62000</v>
      </c>
      <c r="T4218">
        <f t="shared" si="223"/>
        <v>22500</v>
      </c>
      <c r="U4218">
        <f t="shared" si="224"/>
        <v>2.7555555555555555</v>
      </c>
      <c r="V4218">
        <v>361</v>
      </c>
      <c r="W4218">
        <v>295</v>
      </c>
    </row>
    <row r="4219" spans="1:24" hidden="1" x14ac:dyDescent="0.2">
      <c r="A4219">
        <v>78</v>
      </c>
      <c r="B4219" t="s">
        <v>101</v>
      </c>
      <c r="C4219" t="s">
        <v>102</v>
      </c>
      <c r="D4219" t="s">
        <v>195</v>
      </c>
      <c r="E4219">
        <v>16.28</v>
      </c>
      <c r="F4219">
        <v>145.24</v>
      </c>
      <c r="G4219" s="2">
        <v>-16.466699999999999</v>
      </c>
      <c r="H4219" s="2">
        <v>145.4</v>
      </c>
      <c r="I4219">
        <v>80</v>
      </c>
      <c r="J4219" t="s">
        <v>6</v>
      </c>
      <c r="K4219" s="1">
        <v>21706</v>
      </c>
      <c r="L4219" t="s">
        <v>196</v>
      </c>
      <c r="M4219" t="s">
        <v>197</v>
      </c>
      <c r="N4219" t="s">
        <v>14</v>
      </c>
      <c r="O4219" t="s">
        <v>16</v>
      </c>
      <c r="P4219" t="s">
        <v>27</v>
      </c>
      <c r="Q4219">
        <v>1</v>
      </c>
      <c r="R4219">
        <v>20.09</v>
      </c>
      <c r="S4219">
        <f t="shared" si="222"/>
        <v>62000</v>
      </c>
      <c r="T4219">
        <f t="shared" si="223"/>
        <v>22500</v>
      </c>
      <c r="U4219">
        <f t="shared" si="224"/>
        <v>2.7555555555555555</v>
      </c>
      <c r="V4219">
        <v>361</v>
      </c>
      <c r="W4219">
        <v>295</v>
      </c>
    </row>
    <row r="4220" spans="1:24" hidden="1" x14ac:dyDescent="0.2">
      <c r="A4220">
        <v>78</v>
      </c>
      <c r="B4220" t="s">
        <v>101</v>
      </c>
      <c r="C4220" t="s">
        <v>102</v>
      </c>
      <c r="D4220" t="s">
        <v>195</v>
      </c>
      <c r="E4220">
        <v>16.28</v>
      </c>
      <c r="F4220">
        <v>145.24</v>
      </c>
      <c r="G4220" s="2">
        <v>-16.466699999999999</v>
      </c>
      <c r="H4220" s="2">
        <v>145.4</v>
      </c>
      <c r="I4220">
        <v>80</v>
      </c>
      <c r="J4220" t="s">
        <v>6</v>
      </c>
      <c r="K4220" s="1">
        <v>21706</v>
      </c>
      <c r="L4220" t="s">
        <v>196</v>
      </c>
      <c r="M4220" t="s">
        <v>197</v>
      </c>
      <c r="N4220" t="s">
        <v>14</v>
      </c>
      <c r="O4220" t="s">
        <v>16</v>
      </c>
      <c r="P4220" t="s">
        <v>27</v>
      </c>
      <c r="Q4220">
        <v>2</v>
      </c>
      <c r="R4220">
        <v>13.27</v>
      </c>
      <c r="S4220">
        <f t="shared" si="222"/>
        <v>62000</v>
      </c>
      <c r="T4220">
        <f t="shared" si="223"/>
        <v>22500</v>
      </c>
      <c r="U4220">
        <f t="shared" si="224"/>
        <v>2.7555555555555555</v>
      </c>
      <c r="V4220">
        <v>361</v>
      </c>
      <c r="W4220">
        <v>295</v>
      </c>
    </row>
    <row r="4221" spans="1:24" hidden="1" x14ac:dyDescent="0.2">
      <c r="A4221">
        <v>78</v>
      </c>
      <c r="B4221" t="s">
        <v>101</v>
      </c>
      <c r="C4221" t="s">
        <v>102</v>
      </c>
      <c r="D4221" t="s">
        <v>195</v>
      </c>
      <c r="E4221">
        <v>16.28</v>
      </c>
      <c r="F4221">
        <v>145.24</v>
      </c>
      <c r="G4221" s="2">
        <v>-16.466699999999999</v>
      </c>
      <c r="H4221" s="2">
        <v>145.4</v>
      </c>
      <c r="I4221">
        <v>80</v>
      </c>
      <c r="J4221" t="s">
        <v>6</v>
      </c>
      <c r="K4221" s="1">
        <v>21706</v>
      </c>
      <c r="L4221" t="s">
        <v>196</v>
      </c>
      <c r="M4221" t="s">
        <v>197</v>
      </c>
      <c r="N4221" t="s">
        <v>14</v>
      </c>
      <c r="O4221" t="s">
        <v>16</v>
      </c>
      <c r="P4221" t="s">
        <v>27</v>
      </c>
      <c r="Q4221">
        <v>3</v>
      </c>
      <c r="R4221">
        <v>19.53</v>
      </c>
      <c r="S4221">
        <f t="shared" si="222"/>
        <v>62000</v>
      </c>
      <c r="T4221">
        <f t="shared" si="223"/>
        <v>22500</v>
      </c>
      <c r="U4221">
        <f t="shared" si="224"/>
        <v>2.7555555555555555</v>
      </c>
      <c r="V4221">
        <v>361</v>
      </c>
      <c r="W4221">
        <v>295</v>
      </c>
    </row>
    <row r="4222" spans="1:24" hidden="1" x14ac:dyDescent="0.2">
      <c r="A4222">
        <v>78</v>
      </c>
      <c r="B4222" t="s">
        <v>101</v>
      </c>
      <c r="C4222" t="s">
        <v>102</v>
      </c>
      <c r="D4222" t="s">
        <v>195</v>
      </c>
      <c r="E4222">
        <v>16.28</v>
      </c>
      <c r="F4222">
        <v>145.24</v>
      </c>
      <c r="G4222" s="2">
        <v>-16.466699999999999</v>
      </c>
      <c r="H4222" s="2">
        <v>145.4</v>
      </c>
      <c r="I4222">
        <v>80</v>
      </c>
      <c r="J4222" t="s">
        <v>6</v>
      </c>
      <c r="K4222" s="1">
        <v>21706</v>
      </c>
      <c r="L4222" t="s">
        <v>196</v>
      </c>
      <c r="M4222" t="s">
        <v>197</v>
      </c>
      <c r="N4222" t="s">
        <v>14</v>
      </c>
      <c r="O4222" t="s">
        <v>16</v>
      </c>
      <c r="P4222" t="s">
        <v>27</v>
      </c>
      <c r="Q4222">
        <v>4</v>
      </c>
      <c r="R4222">
        <v>17.38</v>
      </c>
      <c r="S4222">
        <f t="shared" si="222"/>
        <v>62000</v>
      </c>
      <c r="T4222">
        <f t="shared" si="223"/>
        <v>22500</v>
      </c>
      <c r="U4222">
        <f t="shared" si="224"/>
        <v>2.7555555555555555</v>
      </c>
      <c r="V4222">
        <v>361</v>
      </c>
      <c r="W4222">
        <v>295</v>
      </c>
    </row>
    <row r="4223" spans="1:24" hidden="1" x14ac:dyDescent="0.2">
      <c r="A4223">
        <v>78</v>
      </c>
      <c r="B4223" t="s">
        <v>101</v>
      </c>
      <c r="C4223" t="s">
        <v>102</v>
      </c>
      <c r="D4223" t="s">
        <v>195</v>
      </c>
      <c r="E4223">
        <v>16.28</v>
      </c>
      <c r="F4223">
        <v>145.24</v>
      </c>
      <c r="G4223" s="2">
        <v>-16.466699999999999</v>
      </c>
      <c r="H4223" s="2">
        <v>145.4</v>
      </c>
      <c r="I4223">
        <v>80</v>
      </c>
      <c r="J4223" t="s">
        <v>6</v>
      </c>
      <c r="K4223" s="1">
        <v>21706</v>
      </c>
      <c r="L4223" t="s">
        <v>196</v>
      </c>
      <c r="M4223" t="s">
        <v>197</v>
      </c>
      <c r="N4223" t="s">
        <v>14</v>
      </c>
      <c r="O4223" t="s">
        <v>16</v>
      </c>
      <c r="P4223" t="s">
        <v>27</v>
      </c>
      <c r="Q4223">
        <v>5</v>
      </c>
      <c r="R4223">
        <v>18.21</v>
      </c>
      <c r="S4223">
        <f t="shared" si="222"/>
        <v>62000</v>
      </c>
      <c r="T4223">
        <f t="shared" si="223"/>
        <v>22500</v>
      </c>
      <c r="U4223">
        <f t="shared" si="224"/>
        <v>2.7555555555555555</v>
      </c>
      <c r="V4223">
        <v>361</v>
      </c>
      <c r="W4223">
        <v>295</v>
      </c>
    </row>
    <row r="4224" spans="1:24" hidden="1" x14ac:dyDescent="0.2">
      <c r="A4224">
        <v>78</v>
      </c>
      <c r="B4224" t="s">
        <v>101</v>
      </c>
      <c r="C4224" t="s">
        <v>102</v>
      </c>
      <c r="D4224" t="s">
        <v>195</v>
      </c>
      <c r="E4224">
        <v>16.28</v>
      </c>
      <c r="F4224">
        <v>145.24</v>
      </c>
      <c r="G4224" s="2">
        <v>-16.466699999999999</v>
      </c>
      <c r="H4224" s="2">
        <v>145.4</v>
      </c>
      <c r="I4224">
        <v>80</v>
      </c>
      <c r="J4224" t="s">
        <v>6</v>
      </c>
      <c r="K4224" s="1">
        <v>21706</v>
      </c>
      <c r="L4224" t="s">
        <v>196</v>
      </c>
      <c r="M4224" t="s">
        <v>197</v>
      </c>
      <c r="N4224" t="s">
        <v>14</v>
      </c>
      <c r="O4224" t="s">
        <v>16</v>
      </c>
      <c r="P4224" t="s">
        <v>27</v>
      </c>
      <c r="Q4224">
        <v>6</v>
      </c>
      <c r="R4224">
        <v>21.7</v>
      </c>
      <c r="S4224">
        <f t="shared" si="222"/>
        <v>62000</v>
      </c>
      <c r="T4224">
        <f t="shared" si="223"/>
        <v>22500</v>
      </c>
      <c r="U4224">
        <f t="shared" si="224"/>
        <v>2.7555555555555555</v>
      </c>
      <c r="V4224">
        <v>361</v>
      </c>
      <c r="W4224">
        <v>295</v>
      </c>
    </row>
    <row r="4225" spans="1:23" hidden="1" x14ac:dyDescent="0.2">
      <c r="A4225">
        <v>78</v>
      </c>
      <c r="B4225" t="s">
        <v>101</v>
      </c>
      <c r="C4225" t="s">
        <v>102</v>
      </c>
      <c r="D4225" t="s">
        <v>195</v>
      </c>
      <c r="E4225">
        <v>16.28</v>
      </c>
      <c r="F4225">
        <v>145.24</v>
      </c>
      <c r="G4225" s="2">
        <v>-16.466699999999999</v>
      </c>
      <c r="H4225" s="2">
        <v>145.4</v>
      </c>
      <c r="I4225">
        <v>80</v>
      </c>
      <c r="J4225" t="s">
        <v>6</v>
      </c>
      <c r="K4225" s="1">
        <v>21706</v>
      </c>
      <c r="L4225" t="s">
        <v>196</v>
      </c>
      <c r="M4225" t="s">
        <v>197</v>
      </c>
      <c r="N4225" t="s">
        <v>14</v>
      </c>
      <c r="O4225" t="s">
        <v>18</v>
      </c>
      <c r="P4225" t="s">
        <v>27</v>
      </c>
      <c r="Q4225">
        <v>1</v>
      </c>
      <c r="R4225">
        <v>6.81</v>
      </c>
      <c r="S4225">
        <f t="shared" si="222"/>
        <v>62000</v>
      </c>
      <c r="T4225">
        <f t="shared" si="223"/>
        <v>22500</v>
      </c>
      <c r="U4225">
        <f t="shared" si="224"/>
        <v>2.7555555555555555</v>
      </c>
      <c r="V4225">
        <v>361</v>
      </c>
      <c r="W4225">
        <v>295</v>
      </c>
    </row>
    <row r="4226" spans="1:23" hidden="1" x14ac:dyDescent="0.2">
      <c r="A4226">
        <v>78</v>
      </c>
      <c r="B4226" t="s">
        <v>101</v>
      </c>
      <c r="C4226" t="s">
        <v>102</v>
      </c>
      <c r="D4226" t="s">
        <v>195</v>
      </c>
      <c r="E4226">
        <v>16.28</v>
      </c>
      <c r="F4226">
        <v>145.24</v>
      </c>
      <c r="G4226" s="2">
        <v>-16.466699999999999</v>
      </c>
      <c r="H4226" s="2">
        <v>145.4</v>
      </c>
      <c r="I4226">
        <v>80</v>
      </c>
      <c r="J4226" t="s">
        <v>6</v>
      </c>
      <c r="K4226" s="1">
        <v>21706</v>
      </c>
      <c r="L4226" t="s">
        <v>196</v>
      </c>
      <c r="M4226" t="s">
        <v>197</v>
      </c>
      <c r="N4226" t="s">
        <v>14</v>
      </c>
      <c r="O4226" t="s">
        <v>18</v>
      </c>
      <c r="P4226" t="s">
        <v>27</v>
      </c>
      <c r="Q4226">
        <v>2</v>
      </c>
      <c r="R4226">
        <v>4.03</v>
      </c>
      <c r="S4226">
        <f t="shared" si="222"/>
        <v>62000</v>
      </c>
      <c r="T4226">
        <f t="shared" si="223"/>
        <v>22500</v>
      </c>
      <c r="U4226">
        <f t="shared" si="224"/>
        <v>2.7555555555555555</v>
      </c>
      <c r="V4226">
        <v>361</v>
      </c>
      <c r="W4226">
        <v>295</v>
      </c>
    </row>
    <row r="4227" spans="1:23" hidden="1" x14ac:dyDescent="0.2">
      <c r="A4227">
        <v>78</v>
      </c>
      <c r="B4227" t="s">
        <v>101</v>
      </c>
      <c r="C4227" t="s">
        <v>102</v>
      </c>
      <c r="D4227" t="s">
        <v>195</v>
      </c>
      <c r="E4227">
        <v>16.28</v>
      </c>
      <c r="F4227">
        <v>145.24</v>
      </c>
      <c r="G4227" s="2">
        <v>-16.466699999999999</v>
      </c>
      <c r="H4227" s="2">
        <v>145.4</v>
      </c>
      <c r="I4227">
        <v>80</v>
      </c>
      <c r="J4227" t="s">
        <v>6</v>
      </c>
      <c r="K4227" s="1">
        <v>21706</v>
      </c>
      <c r="L4227" t="s">
        <v>196</v>
      </c>
      <c r="M4227" t="s">
        <v>197</v>
      </c>
      <c r="N4227" t="s">
        <v>14</v>
      </c>
      <c r="O4227" t="s">
        <v>18</v>
      </c>
      <c r="P4227" t="s">
        <v>27</v>
      </c>
      <c r="Q4227">
        <v>3</v>
      </c>
      <c r="R4227">
        <v>3.51</v>
      </c>
      <c r="S4227">
        <f t="shared" si="222"/>
        <v>62000</v>
      </c>
      <c r="T4227">
        <f t="shared" si="223"/>
        <v>22500</v>
      </c>
      <c r="U4227">
        <f t="shared" si="224"/>
        <v>2.7555555555555555</v>
      </c>
      <c r="V4227">
        <v>361</v>
      </c>
      <c r="W4227">
        <v>295</v>
      </c>
    </row>
    <row r="4228" spans="1:23" hidden="1" x14ac:dyDescent="0.2">
      <c r="A4228">
        <v>78</v>
      </c>
      <c r="B4228" t="s">
        <v>101</v>
      </c>
      <c r="C4228" t="s">
        <v>102</v>
      </c>
      <c r="D4228" t="s">
        <v>195</v>
      </c>
      <c r="E4228">
        <v>16.28</v>
      </c>
      <c r="F4228">
        <v>145.24</v>
      </c>
      <c r="G4228" s="2">
        <v>-16.466699999999999</v>
      </c>
      <c r="H4228" s="2">
        <v>145.4</v>
      </c>
      <c r="I4228">
        <v>80</v>
      </c>
      <c r="J4228" t="s">
        <v>6</v>
      </c>
      <c r="K4228" s="1">
        <v>21706</v>
      </c>
      <c r="L4228" t="s">
        <v>196</v>
      </c>
      <c r="M4228" t="s">
        <v>197</v>
      </c>
      <c r="N4228" t="s">
        <v>14</v>
      </c>
      <c r="O4228" t="s">
        <v>18</v>
      </c>
      <c r="P4228" t="s">
        <v>27</v>
      </c>
      <c r="Q4228">
        <v>4</v>
      </c>
      <c r="R4228">
        <v>4.46</v>
      </c>
      <c r="S4228">
        <f t="shared" si="222"/>
        <v>62000</v>
      </c>
      <c r="T4228">
        <f t="shared" si="223"/>
        <v>22500</v>
      </c>
      <c r="U4228">
        <f t="shared" si="224"/>
        <v>2.7555555555555555</v>
      </c>
      <c r="V4228">
        <v>361</v>
      </c>
      <c r="W4228">
        <v>295</v>
      </c>
    </row>
    <row r="4229" spans="1:23" hidden="1" x14ac:dyDescent="0.2">
      <c r="A4229">
        <v>78</v>
      </c>
      <c r="B4229" t="s">
        <v>101</v>
      </c>
      <c r="C4229" t="s">
        <v>102</v>
      </c>
      <c r="D4229" t="s">
        <v>195</v>
      </c>
      <c r="E4229">
        <v>16.28</v>
      </c>
      <c r="F4229">
        <v>145.24</v>
      </c>
      <c r="G4229" s="2">
        <v>-16.466699999999999</v>
      </c>
      <c r="H4229" s="2">
        <v>145.4</v>
      </c>
      <c r="I4229">
        <v>80</v>
      </c>
      <c r="J4229" t="s">
        <v>6</v>
      </c>
      <c r="K4229" s="1">
        <v>21706</v>
      </c>
      <c r="L4229" t="s">
        <v>196</v>
      </c>
      <c r="M4229" t="s">
        <v>197</v>
      </c>
      <c r="N4229" t="s">
        <v>14</v>
      </c>
      <c r="O4229" t="s">
        <v>18</v>
      </c>
      <c r="P4229" t="s">
        <v>27</v>
      </c>
      <c r="Q4229">
        <v>5</v>
      </c>
      <c r="R4229">
        <v>5.01</v>
      </c>
      <c r="S4229">
        <f t="shared" si="222"/>
        <v>62000</v>
      </c>
      <c r="T4229">
        <f t="shared" si="223"/>
        <v>22500</v>
      </c>
      <c r="U4229">
        <f t="shared" si="224"/>
        <v>2.7555555555555555</v>
      </c>
      <c r="V4229">
        <v>361</v>
      </c>
      <c r="W4229">
        <v>295</v>
      </c>
    </row>
    <row r="4230" spans="1:23" hidden="1" x14ac:dyDescent="0.2">
      <c r="A4230">
        <v>78</v>
      </c>
      <c r="B4230" t="s">
        <v>101</v>
      </c>
      <c r="C4230" t="s">
        <v>102</v>
      </c>
      <c r="D4230" t="s">
        <v>195</v>
      </c>
      <c r="E4230">
        <v>16.28</v>
      </c>
      <c r="F4230">
        <v>145.24</v>
      </c>
      <c r="G4230" s="2">
        <v>-16.466699999999999</v>
      </c>
      <c r="H4230" s="2">
        <v>145.4</v>
      </c>
      <c r="I4230">
        <v>80</v>
      </c>
      <c r="J4230" t="s">
        <v>6</v>
      </c>
      <c r="K4230" s="1">
        <v>21706</v>
      </c>
      <c r="L4230" t="s">
        <v>196</v>
      </c>
      <c r="M4230" t="s">
        <v>197</v>
      </c>
      <c r="N4230" t="s">
        <v>14</v>
      </c>
      <c r="O4230" t="s">
        <v>18</v>
      </c>
      <c r="P4230" t="s">
        <v>27</v>
      </c>
      <c r="Q4230">
        <v>6</v>
      </c>
      <c r="R4230">
        <v>2.76</v>
      </c>
      <c r="S4230">
        <f t="shared" si="222"/>
        <v>62000</v>
      </c>
      <c r="T4230">
        <f t="shared" si="223"/>
        <v>22500</v>
      </c>
      <c r="U4230">
        <f t="shared" si="224"/>
        <v>2.7555555555555555</v>
      </c>
      <c r="V4230">
        <v>361</v>
      </c>
      <c r="W4230">
        <v>295</v>
      </c>
    </row>
    <row r="4231" spans="1:23" hidden="1" x14ac:dyDescent="0.2">
      <c r="A4231">
        <v>78</v>
      </c>
      <c r="B4231" t="s">
        <v>101</v>
      </c>
      <c r="C4231" t="s">
        <v>102</v>
      </c>
      <c r="D4231" t="s">
        <v>195</v>
      </c>
      <c r="E4231">
        <v>16.28</v>
      </c>
      <c r="F4231">
        <v>145.24</v>
      </c>
      <c r="G4231" s="2">
        <v>-16.466699999999999</v>
      </c>
      <c r="H4231" s="2">
        <v>145.4</v>
      </c>
      <c r="I4231">
        <v>80</v>
      </c>
      <c r="J4231" t="s">
        <v>6</v>
      </c>
      <c r="K4231" s="1">
        <v>21706</v>
      </c>
      <c r="L4231" t="s">
        <v>196</v>
      </c>
      <c r="M4231" t="s">
        <v>197</v>
      </c>
      <c r="N4231" t="s">
        <v>14</v>
      </c>
      <c r="O4231" t="s">
        <v>19</v>
      </c>
      <c r="P4231" t="s">
        <v>27</v>
      </c>
      <c r="Q4231">
        <v>1</v>
      </c>
      <c r="R4231">
        <v>11.16</v>
      </c>
      <c r="S4231">
        <f t="shared" si="222"/>
        <v>62000</v>
      </c>
      <c r="T4231">
        <f t="shared" si="223"/>
        <v>22500</v>
      </c>
      <c r="U4231">
        <f t="shared" si="224"/>
        <v>2.7555555555555555</v>
      </c>
      <c r="V4231">
        <v>361</v>
      </c>
      <c r="W4231">
        <v>295</v>
      </c>
    </row>
    <row r="4232" spans="1:23" hidden="1" x14ac:dyDescent="0.2">
      <c r="A4232">
        <v>78</v>
      </c>
      <c r="B4232" t="s">
        <v>101</v>
      </c>
      <c r="C4232" t="s">
        <v>102</v>
      </c>
      <c r="D4232" t="s">
        <v>195</v>
      </c>
      <c r="E4232">
        <v>16.28</v>
      </c>
      <c r="F4232">
        <v>145.24</v>
      </c>
      <c r="G4232" s="2">
        <v>-16.466699999999999</v>
      </c>
      <c r="H4232" s="2">
        <v>145.4</v>
      </c>
      <c r="I4232">
        <v>80</v>
      </c>
      <c r="J4232" t="s">
        <v>6</v>
      </c>
      <c r="K4232" s="1">
        <v>21706</v>
      </c>
      <c r="L4232" t="s">
        <v>196</v>
      </c>
      <c r="M4232" t="s">
        <v>197</v>
      </c>
      <c r="N4232" t="s">
        <v>14</v>
      </c>
      <c r="O4232" t="s">
        <v>19</v>
      </c>
      <c r="P4232" t="s">
        <v>27</v>
      </c>
      <c r="Q4232">
        <v>2</v>
      </c>
      <c r="R4232">
        <v>6.24</v>
      </c>
      <c r="S4232">
        <f t="shared" si="222"/>
        <v>62000</v>
      </c>
      <c r="T4232">
        <f t="shared" si="223"/>
        <v>22500</v>
      </c>
      <c r="U4232">
        <f t="shared" si="224"/>
        <v>2.7555555555555555</v>
      </c>
      <c r="V4232">
        <v>361</v>
      </c>
      <c r="W4232">
        <v>295</v>
      </c>
    </row>
    <row r="4233" spans="1:23" hidden="1" x14ac:dyDescent="0.2">
      <c r="A4233">
        <v>78</v>
      </c>
      <c r="B4233" t="s">
        <v>101</v>
      </c>
      <c r="C4233" t="s">
        <v>102</v>
      </c>
      <c r="D4233" t="s">
        <v>195</v>
      </c>
      <c r="E4233">
        <v>16.28</v>
      </c>
      <c r="F4233">
        <v>145.24</v>
      </c>
      <c r="G4233" s="2">
        <v>-16.466699999999999</v>
      </c>
      <c r="H4233" s="2">
        <v>145.4</v>
      </c>
      <c r="I4233">
        <v>80</v>
      </c>
      <c r="J4233" t="s">
        <v>6</v>
      </c>
      <c r="K4233" s="1">
        <v>21706</v>
      </c>
      <c r="L4233" t="s">
        <v>196</v>
      </c>
      <c r="M4233" t="s">
        <v>197</v>
      </c>
      <c r="N4233" t="s">
        <v>14</v>
      </c>
      <c r="O4233" t="s">
        <v>19</v>
      </c>
      <c r="P4233" t="s">
        <v>27</v>
      </c>
      <c r="Q4233">
        <v>3</v>
      </c>
      <c r="R4233">
        <v>9.2799999999999994</v>
      </c>
      <c r="S4233">
        <f t="shared" si="222"/>
        <v>62000</v>
      </c>
      <c r="T4233">
        <f t="shared" si="223"/>
        <v>22500</v>
      </c>
      <c r="U4233">
        <f t="shared" si="224"/>
        <v>2.7555555555555555</v>
      </c>
      <c r="V4233">
        <v>361</v>
      </c>
      <c r="W4233">
        <v>295</v>
      </c>
    </row>
    <row r="4234" spans="1:23" hidden="1" x14ac:dyDescent="0.2">
      <c r="A4234">
        <v>78</v>
      </c>
      <c r="B4234" t="s">
        <v>101</v>
      </c>
      <c r="C4234" t="s">
        <v>102</v>
      </c>
      <c r="D4234" t="s">
        <v>195</v>
      </c>
      <c r="E4234">
        <v>16.28</v>
      </c>
      <c r="F4234">
        <v>145.24</v>
      </c>
      <c r="G4234" s="2">
        <v>-16.466699999999999</v>
      </c>
      <c r="H4234" s="2">
        <v>145.4</v>
      </c>
      <c r="I4234">
        <v>80</v>
      </c>
      <c r="J4234" t="s">
        <v>6</v>
      </c>
      <c r="K4234" s="1">
        <v>21706</v>
      </c>
      <c r="L4234" t="s">
        <v>196</v>
      </c>
      <c r="M4234" t="s">
        <v>197</v>
      </c>
      <c r="N4234" t="s">
        <v>14</v>
      </c>
      <c r="O4234" t="s">
        <v>19</v>
      </c>
      <c r="P4234" t="s">
        <v>27</v>
      </c>
      <c r="Q4234">
        <v>4</v>
      </c>
      <c r="R4234">
        <v>5.43</v>
      </c>
      <c r="S4234">
        <f t="shared" si="222"/>
        <v>62000</v>
      </c>
      <c r="T4234">
        <f t="shared" si="223"/>
        <v>22500</v>
      </c>
      <c r="U4234">
        <f t="shared" si="224"/>
        <v>2.7555555555555555</v>
      </c>
      <c r="V4234">
        <v>361</v>
      </c>
      <c r="W4234">
        <v>295</v>
      </c>
    </row>
    <row r="4235" spans="1:23" hidden="1" x14ac:dyDescent="0.2">
      <c r="A4235">
        <v>78</v>
      </c>
      <c r="B4235" t="s">
        <v>101</v>
      </c>
      <c r="C4235" t="s">
        <v>102</v>
      </c>
      <c r="D4235" t="s">
        <v>195</v>
      </c>
      <c r="E4235">
        <v>16.28</v>
      </c>
      <c r="F4235">
        <v>145.24</v>
      </c>
      <c r="G4235" s="2">
        <v>-16.466699999999999</v>
      </c>
      <c r="H4235" s="2">
        <v>145.4</v>
      </c>
      <c r="I4235">
        <v>80</v>
      </c>
      <c r="J4235" t="s">
        <v>6</v>
      </c>
      <c r="K4235" s="1">
        <v>21706</v>
      </c>
      <c r="L4235" t="s">
        <v>196</v>
      </c>
      <c r="M4235" t="s">
        <v>197</v>
      </c>
      <c r="N4235" t="s">
        <v>14</v>
      </c>
      <c r="O4235" t="s">
        <v>19</v>
      </c>
      <c r="P4235" t="s">
        <v>27</v>
      </c>
      <c r="Q4235">
        <v>5</v>
      </c>
      <c r="R4235">
        <v>8.4700000000000006</v>
      </c>
      <c r="S4235">
        <f t="shared" si="222"/>
        <v>62000</v>
      </c>
      <c r="T4235">
        <f t="shared" si="223"/>
        <v>22500</v>
      </c>
      <c r="U4235">
        <f t="shared" si="224"/>
        <v>2.7555555555555555</v>
      </c>
      <c r="V4235">
        <v>361</v>
      </c>
      <c r="W4235">
        <v>295</v>
      </c>
    </row>
    <row r="4236" spans="1:23" hidden="1" x14ac:dyDescent="0.2">
      <c r="A4236">
        <v>78</v>
      </c>
      <c r="B4236" t="s">
        <v>101</v>
      </c>
      <c r="C4236" t="s">
        <v>102</v>
      </c>
      <c r="D4236" t="s">
        <v>195</v>
      </c>
      <c r="E4236">
        <v>16.28</v>
      </c>
      <c r="F4236">
        <v>145.24</v>
      </c>
      <c r="G4236" s="2">
        <v>-16.466699999999999</v>
      </c>
      <c r="H4236" s="2">
        <v>145.4</v>
      </c>
      <c r="I4236">
        <v>80</v>
      </c>
      <c r="J4236" t="s">
        <v>6</v>
      </c>
      <c r="K4236" s="1">
        <v>21706</v>
      </c>
      <c r="L4236" t="s">
        <v>196</v>
      </c>
      <c r="M4236" t="s">
        <v>197</v>
      </c>
      <c r="N4236" t="s">
        <v>14</v>
      </c>
      <c r="O4236" t="s">
        <v>19</v>
      </c>
      <c r="P4236" t="s">
        <v>27</v>
      </c>
      <c r="Q4236">
        <v>6</v>
      </c>
      <c r="R4236">
        <v>5.53</v>
      </c>
      <c r="S4236">
        <f t="shared" si="222"/>
        <v>62000</v>
      </c>
      <c r="T4236">
        <f t="shared" si="223"/>
        <v>22500</v>
      </c>
      <c r="U4236">
        <f t="shared" si="224"/>
        <v>2.7555555555555555</v>
      </c>
      <c r="V4236">
        <v>361</v>
      </c>
      <c r="W4236">
        <v>295</v>
      </c>
    </row>
    <row r="4237" spans="1:23" hidden="1" x14ac:dyDescent="0.2">
      <c r="A4237">
        <v>78</v>
      </c>
      <c r="B4237" t="s">
        <v>101</v>
      </c>
      <c r="C4237" t="s">
        <v>102</v>
      </c>
      <c r="D4237" t="s">
        <v>195</v>
      </c>
      <c r="E4237">
        <v>16.28</v>
      </c>
      <c r="F4237">
        <v>145.24</v>
      </c>
      <c r="G4237" s="2">
        <v>-16.466699999999999</v>
      </c>
      <c r="H4237" s="2">
        <v>145.4</v>
      </c>
      <c r="I4237">
        <v>80</v>
      </c>
      <c r="J4237" t="s">
        <v>6</v>
      </c>
      <c r="K4237" s="1">
        <v>21706</v>
      </c>
      <c r="L4237" t="s">
        <v>196</v>
      </c>
      <c r="M4237" t="s">
        <v>197</v>
      </c>
      <c r="N4237" t="s">
        <v>24</v>
      </c>
      <c r="O4237" t="s">
        <v>15</v>
      </c>
      <c r="P4237" t="s">
        <v>26</v>
      </c>
      <c r="Q4237">
        <v>1</v>
      </c>
      <c r="R4237">
        <v>28.81</v>
      </c>
      <c r="S4237">
        <f t="shared" si="222"/>
        <v>62000</v>
      </c>
      <c r="T4237">
        <f t="shared" si="223"/>
        <v>22500</v>
      </c>
      <c r="U4237">
        <f t="shared" si="224"/>
        <v>2.7555555555555555</v>
      </c>
      <c r="V4237">
        <v>361</v>
      </c>
      <c r="W4237">
        <v>295</v>
      </c>
    </row>
    <row r="4238" spans="1:23" hidden="1" x14ac:dyDescent="0.2">
      <c r="A4238">
        <v>78</v>
      </c>
      <c r="B4238" t="s">
        <v>101</v>
      </c>
      <c r="C4238" t="s">
        <v>102</v>
      </c>
      <c r="D4238" t="s">
        <v>195</v>
      </c>
      <c r="E4238">
        <v>16.28</v>
      </c>
      <c r="F4238">
        <v>145.24</v>
      </c>
      <c r="G4238" s="2">
        <v>-16.466699999999999</v>
      </c>
      <c r="H4238" s="2">
        <v>145.4</v>
      </c>
      <c r="I4238">
        <v>80</v>
      </c>
      <c r="J4238" t="s">
        <v>6</v>
      </c>
      <c r="K4238" s="1">
        <v>21706</v>
      </c>
      <c r="L4238" t="s">
        <v>196</v>
      </c>
      <c r="M4238" t="s">
        <v>197</v>
      </c>
      <c r="N4238" t="s">
        <v>24</v>
      </c>
      <c r="O4238" t="s">
        <v>15</v>
      </c>
      <c r="P4238" t="s">
        <v>26</v>
      </c>
      <c r="Q4238">
        <v>2</v>
      </c>
      <c r="R4238">
        <v>32.26</v>
      </c>
      <c r="S4238">
        <f t="shared" si="222"/>
        <v>62000</v>
      </c>
      <c r="T4238">
        <f t="shared" si="223"/>
        <v>22500</v>
      </c>
      <c r="U4238">
        <f t="shared" si="224"/>
        <v>2.7555555555555555</v>
      </c>
      <c r="V4238">
        <v>361</v>
      </c>
      <c r="W4238">
        <v>295</v>
      </c>
    </row>
    <row r="4239" spans="1:23" hidden="1" x14ac:dyDescent="0.2">
      <c r="A4239">
        <v>78</v>
      </c>
      <c r="B4239" t="s">
        <v>101</v>
      </c>
      <c r="C4239" t="s">
        <v>102</v>
      </c>
      <c r="D4239" t="s">
        <v>195</v>
      </c>
      <c r="E4239">
        <v>16.28</v>
      </c>
      <c r="F4239">
        <v>145.24</v>
      </c>
      <c r="G4239" s="2">
        <v>-16.466699999999999</v>
      </c>
      <c r="H4239" s="2">
        <v>145.4</v>
      </c>
      <c r="I4239">
        <v>80</v>
      </c>
      <c r="J4239" t="s">
        <v>6</v>
      </c>
      <c r="K4239" s="1">
        <v>21706</v>
      </c>
      <c r="L4239" t="s">
        <v>196</v>
      </c>
      <c r="M4239" t="s">
        <v>197</v>
      </c>
      <c r="N4239" t="s">
        <v>24</v>
      </c>
      <c r="O4239" t="s">
        <v>15</v>
      </c>
      <c r="P4239" t="s">
        <v>26</v>
      </c>
      <c r="Q4239">
        <v>3</v>
      </c>
      <c r="R4239">
        <v>32.69</v>
      </c>
      <c r="S4239">
        <f t="shared" si="222"/>
        <v>62000</v>
      </c>
      <c r="T4239">
        <f t="shared" si="223"/>
        <v>22500</v>
      </c>
      <c r="U4239">
        <f t="shared" si="224"/>
        <v>2.7555555555555555</v>
      </c>
      <c r="V4239">
        <v>361</v>
      </c>
      <c r="W4239">
        <v>295</v>
      </c>
    </row>
    <row r="4240" spans="1:23" hidden="1" x14ac:dyDescent="0.2">
      <c r="A4240">
        <v>78</v>
      </c>
      <c r="B4240" t="s">
        <v>101</v>
      </c>
      <c r="C4240" t="s">
        <v>102</v>
      </c>
      <c r="D4240" t="s">
        <v>195</v>
      </c>
      <c r="E4240">
        <v>16.28</v>
      </c>
      <c r="F4240">
        <v>145.24</v>
      </c>
      <c r="G4240" s="2">
        <v>-16.466699999999999</v>
      </c>
      <c r="H4240" s="2">
        <v>145.4</v>
      </c>
      <c r="I4240">
        <v>80</v>
      </c>
      <c r="J4240" t="s">
        <v>6</v>
      </c>
      <c r="K4240" s="1">
        <v>21706</v>
      </c>
      <c r="L4240" t="s">
        <v>196</v>
      </c>
      <c r="M4240" t="s">
        <v>197</v>
      </c>
      <c r="N4240" t="s">
        <v>24</v>
      </c>
      <c r="O4240" t="s">
        <v>15</v>
      </c>
      <c r="P4240" t="s">
        <v>26</v>
      </c>
      <c r="Q4240">
        <v>4</v>
      </c>
      <c r="R4240">
        <v>35.85</v>
      </c>
      <c r="S4240">
        <f t="shared" si="222"/>
        <v>62000</v>
      </c>
      <c r="T4240">
        <f t="shared" si="223"/>
        <v>22500</v>
      </c>
      <c r="U4240">
        <f t="shared" si="224"/>
        <v>2.7555555555555555</v>
      </c>
      <c r="V4240">
        <v>361</v>
      </c>
      <c r="W4240">
        <v>295</v>
      </c>
    </row>
    <row r="4241" spans="1:23" hidden="1" x14ac:dyDescent="0.2">
      <c r="A4241">
        <v>78</v>
      </c>
      <c r="B4241" t="s">
        <v>101</v>
      </c>
      <c r="C4241" t="s">
        <v>102</v>
      </c>
      <c r="D4241" t="s">
        <v>195</v>
      </c>
      <c r="E4241">
        <v>16.28</v>
      </c>
      <c r="F4241">
        <v>145.24</v>
      </c>
      <c r="G4241" s="2">
        <v>-16.466699999999999</v>
      </c>
      <c r="H4241" s="2">
        <v>145.4</v>
      </c>
      <c r="I4241">
        <v>80</v>
      </c>
      <c r="J4241" t="s">
        <v>6</v>
      </c>
      <c r="K4241" s="1">
        <v>21706</v>
      </c>
      <c r="L4241" t="s">
        <v>196</v>
      </c>
      <c r="M4241" t="s">
        <v>197</v>
      </c>
      <c r="N4241" t="s">
        <v>24</v>
      </c>
      <c r="O4241" t="s">
        <v>15</v>
      </c>
      <c r="P4241" t="s">
        <v>26</v>
      </c>
      <c r="Q4241">
        <v>5</v>
      </c>
      <c r="R4241">
        <v>32.869999999999997</v>
      </c>
      <c r="S4241">
        <f t="shared" si="222"/>
        <v>62000</v>
      </c>
      <c r="T4241">
        <f t="shared" si="223"/>
        <v>22500</v>
      </c>
      <c r="U4241">
        <f t="shared" si="224"/>
        <v>2.7555555555555555</v>
      </c>
      <c r="V4241">
        <v>361</v>
      </c>
      <c r="W4241">
        <v>295</v>
      </c>
    </row>
    <row r="4242" spans="1:23" hidden="1" x14ac:dyDescent="0.2">
      <c r="A4242">
        <v>78</v>
      </c>
      <c r="B4242" t="s">
        <v>101</v>
      </c>
      <c r="C4242" t="s">
        <v>102</v>
      </c>
      <c r="D4242" t="s">
        <v>195</v>
      </c>
      <c r="E4242">
        <v>16.28</v>
      </c>
      <c r="F4242">
        <v>145.24</v>
      </c>
      <c r="G4242" s="2">
        <v>-16.466699999999999</v>
      </c>
      <c r="H4242" s="2">
        <v>145.4</v>
      </c>
      <c r="I4242">
        <v>80</v>
      </c>
      <c r="J4242" t="s">
        <v>6</v>
      </c>
      <c r="K4242" s="1">
        <v>21706</v>
      </c>
      <c r="L4242" t="s">
        <v>196</v>
      </c>
      <c r="M4242" t="s">
        <v>197</v>
      </c>
      <c r="N4242" t="s">
        <v>24</v>
      </c>
      <c r="O4242" t="s">
        <v>15</v>
      </c>
      <c r="P4242" t="s">
        <v>26</v>
      </c>
      <c r="Q4242">
        <v>6</v>
      </c>
      <c r="R4242">
        <v>34.54</v>
      </c>
      <c r="S4242">
        <f t="shared" si="222"/>
        <v>62000</v>
      </c>
      <c r="T4242">
        <f t="shared" si="223"/>
        <v>22500</v>
      </c>
      <c r="U4242">
        <f t="shared" si="224"/>
        <v>2.7555555555555555</v>
      </c>
      <c r="V4242">
        <v>361</v>
      </c>
      <c r="W4242">
        <v>295</v>
      </c>
    </row>
    <row r="4243" spans="1:23" hidden="1" x14ac:dyDescent="0.2">
      <c r="A4243">
        <v>78</v>
      </c>
      <c r="B4243" t="s">
        <v>101</v>
      </c>
      <c r="C4243" t="s">
        <v>102</v>
      </c>
      <c r="D4243" t="s">
        <v>195</v>
      </c>
      <c r="E4243">
        <v>16.28</v>
      </c>
      <c r="F4243">
        <v>145.24</v>
      </c>
      <c r="G4243" s="2">
        <v>-16.466699999999999</v>
      </c>
      <c r="H4243" s="2">
        <v>145.4</v>
      </c>
      <c r="I4243">
        <v>80</v>
      </c>
      <c r="J4243" t="s">
        <v>6</v>
      </c>
      <c r="K4243" s="1">
        <v>21706</v>
      </c>
      <c r="L4243" t="s">
        <v>196</v>
      </c>
      <c r="M4243" t="s">
        <v>197</v>
      </c>
      <c r="N4243" t="s">
        <v>24</v>
      </c>
      <c r="O4243" t="s">
        <v>15</v>
      </c>
      <c r="P4243" t="s">
        <v>26</v>
      </c>
      <c r="Q4243">
        <v>7</v>
      </c>
      <c r="R4243">
        <v>35.619999999999997</v>
      </c>
      <c r="S4243">
        <f t="shared" si="222"/>
        <v>62000</v>
      </c>
      <c r="T4243">
        <f t="shared" si="223"/>
        <v>22500</v>
      </c>
      <c r="U4243">
        <f t="shared" si="224"/>
        <v>2.7555555555555555</v>
      </c>
      <c r="V4243">
        <v>361</v>
      </c>
      <c r="W4243">
        <v>295</v>
      </c>
    </row>
    <row r="4244" spans="1:23" hidden="1" x14ac:dyDescent="0.2">
      <c r="A4244">
        <v>78</v>
      </c>
      <c r="B4244" t="s">
        <v>101</v>
      </c>
      <c r="C4244" t="s">
        <v>102</v>
      </c>
      <c r="D4244" t="s">
        <v>195</v>
      </c>
      <c r="E4244">
        <v>16.28</v>
      </c>
      <c r="F4244">
        <v>145.24</v>
      </c>
      <c r="G4244" s="2">
        <v>-16.466699999999999</v>
      </c>
      <c r="H4244" s="2">
        <v>145.4</v>
      </c>
      <c r="I4244">
        <v>80</v>
      </c>
      <c r="J4244" t="s">
        <v>6</v>
      </c>
      <c r="K4244" s="1">
        <v>21706</v>
      </c>
      <c r="L4244" t="s">
        <v>196</v>
      </c>
      <c r="M4244" t="s">
        <v>197</v>
      </c>
      <c r="N4244" t="s">
        <v>24</v>
      </c>
      <c r="O4244" t="s">
        <v>15</v>
      </c>
      <c r="P4244" t="s">
        <v>26</v>
      </c>
      <c r="Q4244">
        <v>8</v>
      </c>
      <c r="R4244">
        <v>32.32</v>
      </c>
      <c r="S4244">
        <f t="shared" si="222"/>
        <v>62000</v>
      </c>
      <c r="T4244">
        <f t="shared" si="223"/>
        <v>22500</v>
      </c>
      <c r="U4244">
        <f t="shared" si="224"/>
        <v>2.7555555555555555</v>
      </c>
      <c r="V4244">
        <v>361</v>
      </c>
      <c r="W4244">
        <v>295</v>
      </c>
    </row>
    <row r="4245" spans="1:23" hidden="1" x14ac:dyDescent="0.2">
      <c r="A4245">
        <v>78</v>
      </c>
      <c r="B4245" t="s">
        <v>101</v>
      </c>
      <c r="C4245" t="s">
        <v>102</v>
      </c>
      <c r="D4245" t="s">
        <v>195</v>
      </c>
      <c r="E4245">
        <v>16.28</v>
      </c>
      <c r="F4245">
        <v>145.24</v>
      </c>
      <c r="G4245" s="2">
        <v>-16.466699999999999</v>
      </c>
      <c r="H4245" s="2">
        <v>145.4</v>
      </c>
      <c r="I4245">
        <v>80</v>
      </c>
      <c r="J4245" t="s">
        <v>6</v>
      </c>
      <c r="K4245" s="1">
        <v>21706</v>
      </c>
      <c r="L4245" t="s">
        <v>196</v>
      </c>
      <c r="M4245" t="s">
        <v>197</v>
      </c>
      <c r="N4245" t="s">
        <v>24</v>
      </c>
      <c r="O4245" t="s">
        <v>15</v>
      </c>
      <c r="P4245" t="s">
        <v>26</v>
      </c>
      <c r="Q4245">
        <v>9</v>
      </c>
      <c r="R4245">
        <v>24.97</v>
      </c>
      <c r="S4245">
        <f t="shared" si="222"/>
        <v>62000</v>
      </c>
      <c r="T4245">
        <f t="shared" si="223"/>
        <v>22500</v>
      </c>
      <c r="U4245">
        <f t="shared" si="224"/>
        <v>2.7555555555555555</v>
      </c>
      <c r="V4245">
        <v>361</v>
      </c>
      <c r="W4245">
        <v>295</v>
      </c>
    </row>
    <row r="4246" spans="1:23" hidden="1" x14ac:dyDescent="0.2">
      <c r="A4246">
        <v>78</v>
      </c>
      <c r="B4246" t="s">
        <v>101</v>
      </c>
      <c r="C4246" t="s">
        <v>102</v>
      </c>
      <c r="D4246" t="s">
        <v>195</v>
      </c>
      <c r="E4246">
        <v>16.28</v>
      </c>
      <c r="F4246">
        <v>145.24</v>
      </c>
      <c r="G4246" s="2">
        <v>-16.466699999999999</v>
      </c>
      <c r="H4246" s="2">
        <v>145.4</v>
      </c>
      <c r="I4246">
        <v>80</v>
      </c>
      <c r="J4246" t="s">
        <v>6</v>
      </c>
      <c r="K4246" s="1">
        <v>21706</v>
      </c>
      <c r="L4246" t="s">
        <v>196</v>
      </c>
      <c r="M4246" t="s">
        <v>197</v>
      </c>
      <c r="N4246" t="s">
        <v>24</v>
      </c>
      <c r="O4246" t="s">
        <v>15</v>
      </c>
      <c r="P4246" t="s">
        <v>26</v>
      </c>
      <c r="Q4246">
        <v>10</v>
      </c>
      <c r="R4246">
        <v>29.18</v>
      </c>
      <c r="S4246">
        <f t="shared" si="222"/>
        <v>62000</v>
      </c>
      <c r="T4246">
        <f t="shared" si="223"/>
        <v>22500</v>
      </c>
      <c r="U4246">
        <f t="shared" si="224"/>
        <v>2.7555555555555555</v>
      </c>
      <c r="V4246">
        <v>361</v>
      </c>
      <c r="W4246">
        <v>295</v>
      </c>
    </row>
    <row r="4247" spans="1:23" x14ac:dyDescent="0.2">
      <c r="A4247">
        <v>78</v>
      </c>
      <c r="B4247" t="s">
        <v>101</v>
      </c>
      <c r="C4247" t="s">
        <v>102</v>
      </c>
      <c r="D4247" t="s">
        <v>195</v>
      </c>
      <c r="E4247">
        <v>16.28</v>
      </c>
      <c r="F4247">
        <v>145.24</v>
      </c>
      <c r="G4247" s="2">
        <v>-16.466699999999999</v>
      </c>
      <c r="H4247" s="2">
        <v>145.4</v>
      </c>
      <c r="I4247">
        <v>80</v>
      </c>
      <c r="J4247" t="s">
        <v>6</v>
      </c>
      <c r="K4247" s="1">
        <v>21706</v>
      </c>
      <c r="L4247" t="s">
        <v>196</v>
      </c>
      <c r="M4247" t="s">
        <v>197</v>
      </c>
      <c r="N4247" t="s">
        <v>24</v>
      </c>
      <c r="O4247" t="s">
        <v>15</v>
      </c>
      <c r="P4247" t="s">
        <v>27</v>
      </c>
      <c r="Q4247">
        <v>1</v>
      </c>
      <c r="R4247">
        <v>29.97</v>
      </c>
      <c r="S4247">
        <f t="shared" si="222"/>
        <v>62000</v>
      </c>
      <c r="T4247">
        <f t="shared" si="223"/>
        <v>22500</v>
      </c>
      <c r="U4247">
        <f t="shared" si="224"/>
        <v>2.7555555555555555</v>
      </c>
      <c r="V4247">
        <v>361</v>
      </c>
      <c r="W4247">
        <v>295</v>
      </c>
    </row>
    <row r="4248" spans="1:23" x14ac:dyDescent="0.2">
      <c r="A4248">
        <v>78</v>
      </c>
      <c r="B4248" t="s">
        <v>101</v>
      </c>
      <c r="C4248" t="s">
        <v>102</v>
      </c>
      <c r="D4248" t="s">
        <v>195</v>
      </c>
      <c r="E4248">
        <v>16.28</v>
      </c>
      <c r="F4248">
        <v>145.24</v>
      </c>
      <c r="G4248" s="2">
        <v>-16.466699999999999</v>
      </c>
      <c r="H4248" s="2">
        <v>145.4</v>
      </c>
      <c r="I4248">
        <v>80</v>
      </c>
      <c r="J4248" t="s">
        <v>6</v>
      </c>
      <c r="K4248" s="1">
        <v>21706</v>
      </c>
      <c r="L4248" t="s">
        <v>196</v>
      </c>
      <c r="M4248" t="s">
        <v>197</v>
      </c>
      <c r="N4248" t="s">
        <v>24</v>
      </c>
      <c r="O4248" t="s">
        <v>15</v>
      </c>
      <c r="P4248" t="s">
        <v>27</v>
      </c>
      <c r="Q4248">
        <v>2</v>
      </c>
      <c r="R4248">
        <v>29.2</v>
      </c>
      <c r="S4248">
        <f t="shared" si="222"/>
        <v>62000</v>
      </c>
      <c r="T4248">
        <f t="shared" si="223"/>
        <v>22500</v>
      </c>
      <c r="U4248">
        <f t="shared" si="224"/>
        <v>2.7555555555555555</v>
      </c>
      <c r="V4248">
        <v>361</v>
      </c>
      <c r="W4248">
        <v>295</v>
      </c>
    </row>
    <row r="4249" spans="1:23" x14ac:dyDescent="0.2">
      <c r="A4249">
        <v>78</v>
      </c>
      <c r="B4249" t="s">
        <v>101</v>
      </c>
      <c r="C4249" t="s">
        <v>102</v>
      </c>
      <c r="D4249" t="s">
        <v>195</v>
      </c>
      <c r="E4249">
        <v>16.28</v>
      </c>
      <c r="F4249">
        <v>145.24</v>
      </c>
      <c r="G4249" s="2">
        <v>-16.466699999999999</v>
      </c>
      <c r="H4249" s="2">
        <v>145.4</v>
      </c>
      <c r="I4249">
        <v>80</v>
      </c>
      <c r="J4249" t="s">
        <v>6</v>
      </c>
      <c r="K4249" s="1">
        <v>21706</v>
      </c>
      <c r="L4249" t="s">
        <v>196</v>
      </c>
      <c r="M4249" t="s">
        <v>197</v>
      </c>
      <c r="N4249" t="s">
        <v>24</v>
      </c>
      <c r="O4249" t="s">
        <v>15</v>
      </c>
      <c r="P4249" t="s">
        <v>27</v>
      </c>
      <c r="Q4249">
        <v>3</v>
      </c>
      <c r="R4249">
        <v>31.12</v>
      </c>
      <c r="S4249">
        <f t="shared" si="222"/>
        <v>62000</v>
      </c>
      <c r="T4249">
        <f t="shared" si="223"/>
        <v>22500</v>
      </c>
      <c r="U4249">
        <f t="shared" si="224"/>
        <v>2.7555555555555555</v>
      </c>
      <c r="V4249">
        <v>361</v>
      </c>
      <c r="W4249">
        <v>295</v>
      </c>
    </row>
    <row r="4250" spans="1:23" x14ac:dyDescent="0.2">
      <c r="A4250">
        <v>78</v>
      </c>
      <c r="B4250" t="s">
        <v>101</v>
      </c>
      <c r="C4250" t="s">
        <v>102</v>
      </c>
      <c r="D4250" t="s">
        <v>195</v>
      </c>
      <c r="E4250">
        <v>16.28</v>
      </c>
      <c r="F4250">
        <v>145.24</v>
      </c>
      <c r="G4250" s="2">
        <v>-16.466699999999999</v>
      </c>
      <c r="H4250" s="2">
        <v>145.4</v>
      </c>
      <c r="I4250">
        <v>80</v>
      </c>
      <c r="J4250" t="s">
        <v>6</v>
      </c>
      <c r="K4250" s="1">
        <v>21706</v>
      </c>
      <c r="L4250" t="s">
        <v>196</v>
      </c>
      <c r="M4250" t="s">
        <v>197</v>
      </c>
      <c r="N4250" t="s">
        <v>24</v>
      </c>
      <c r="O4250" t="s">
        <v>15</v>
      </c>
      <c r="P4250" t="s">
        <v>27</v>
      </c>
      <c r="Q4250">
        <v>4</v>
      </c>
      <c r="R4250">
        <v>25.6</v>
      </c>
      <c r="S4250">
        <f t="shared" si="222"/>
        <v>62000</v>
      </c>
      <c r="T4250">
        <f t="shared" si="223"/>
        <v>22500</v>
      </c>
      <c r="U4250">
        <f t="shared" si="224"/>
        <v>2.7555555555555555</v>
      </c>
      <c r="V4250">
        <v>361</v>
      </c>
      <c r="W4250">
        <v>295</v>
      </c>
    </row>
    <row r="4251" spans="1:23" x14ac:dyDescent="0.2">
      <c r="A4251">
        <v>78</v>
      </c>
      <c r="B4251" t="s">
        <v>101</v>
      </c>
      <c r="C4251" t="s">
        <v>102</v>
      </c>
      <c r="D4251" t="s">
        <v>195</v>
      </c>
      <c r="E4251">
        <v>16.28</v>
      </c>
      <c r="F4251">
        <v>145.24</v>
      </c>
      <c r="G4251" s="2">
        <v>-16.466699999999999</v>
      </c>
      <c r="H4251" s="2">
        <v>145.4</v>
      </c>
      <c r="I4251">
        <v>80</v>
      </c>
      <c r="J4251" t="s">
        <v>6</v>
      </c>
      <c r="K4251" s="1">
        <v>21706</v>
      </c>
      <c r="L4251" t="s">
        <v>196</v>
      </c>
      <c r="M4251" t="s">
        <v>197</v>
      </c>
      <c r="N4251" t="s">
        <v>24</v>
      </c>
      <c r="O4251" t="s">
        <v>15</v>
      </c>
      <c r="P4251" t="s">
        <v>27</v>
      </c>
      <c r="Q4251">
        <v>5</v>
      </c>
      <c r="R4251">
        <v>31.48</v>
      </c>
      <c r="S4251">
        <f t="shared" si="222"/>
        <v>62000</v>
      </c>
      <c r="T4251">
        <f t="shared" si="223"/>
        <v>22500</v>
      </c>
      <c r="U4251">
        <f t="shared" si="224"/>
        <v>2.7555555555555555</v>
      </c>
      <c r="V4251">
        <v>361</v>
      </c>
      <c r="W4251">
        <v>295</v>
      </c>
    </row>
    <row r="4252" spans="1:23" x14ac:dyDescent="0.2">
      <c r="A4252">
        <v>78</v>
      </c>
      <c r="B4252" t="s">
        <v>101</v>
      </c>
      <c r="C4252" t="s">
        <v>102</v>
      </c>
      <c r="D4252" t="s">
        <v>195</v>
      </c>
      <c r="E4252">
        <v>16.28</v>
      </c>
      <c r="F4252">
        <v>145.24</v>
      </c>
      <c r="G4252" s="2">
        <v>-16.466699999999999</v>
      </c>
      <c r="H4252" s="2">
        <v>145.4</v>
      </c>
      <c r="I4252">
        <v>80</v>
      </c>
      <c r="J4252" t="s">
        <v>6</v>
      </c>
      <c r="K4252" s="1">
        <v>21706</v>
      </c>
      <c r="L4252" t="s">
        <v>196</v>
      </c>
      <c r="M4252" t="s">
        <v>197</v>
      </c>
      <c r="N4252" t="s">
        <v>24</v>
      </c>
      <c r="O4252" t="s">
        <v>15</v>
      </c>
      <c r="P4252" t="s">
        <v>27</v>
      </c>
      <c r="Q4252">
        <v>6</v>
      </c>
      <c r="R4252">
        <v>29.86</v>
      </c>
      <c r="S4252">
        <f t="shared" si="222"/>
        <v>62000</v>
      </c>
      <c r="T4252">
        <f t="shared" si="223"/>
        <v>22500</v>
      </c>
      <c r="U4252">
        <f t="shared" si="224"/>
        <v>2.7555555555555555</v>
      </c>
      <c r="V4252">
        <v>361</v>
      </c>
      <c r="W4252">
        <v>295</v>
      </c>
    </row>
    <row r="4253" spans="1:23" x14ac:dyDescent="0.2">
      <c r="A4253">
        <v>78</v>
      </c>
      <c r="B4253" t="s">
        <v>101</v>
      </c>
      <c r="C4253" t="s">
        <v>102</v>
      </c>
      <c r="D4253" t="s">
        <v>195</v>
      </c>
      <c r="E4253">
        <v>16.28</v>
      </c>
      <c r="F4253">
        <v>145.24</v>
      </c>
      <c r="G4253" s="2">
        <v>-16.466699999999999</v>
      </c>
      <c r="H4253" s="2">
        <v>145.4</v>
      </c>
      <c r="I4253">
        <v>80</v>
      </c>
      <c r="J4253" t="s">
        <v>6</v>
      </c>
      <c r="K4253" s="1">
        <v>21706</v>
      </c>
      <c r="L4253" t="s">
        <v>196</v>
      </c>
      <c r="M4253" t="s">
        <v>197</v>
      </c>
      <c r="N4253" t="s">
        <v>24</v>
      </c>
      <c r="O4253" t="s">
        <v>15</v>
      </c>
      <c r="P4253" t="s">
        <v>27</v>
      </c>
      <c r="Q4253">
        <v>7</v>
      </c>
      <c r="R4253">
        <v>26.25</v>
      </c>
      <c r="S4253">
        <f t="shared" si="222"/>
        <v>62000</v>
      </c>
      <c r="T4253">
        <f t="shared" si="223"/>
        <v>22500</v>
      </c>
      <c r="U4253">
        <f t="shared" si="224"/>
        <v>2.7555555555555555</v>
      </c>
      <c r="V4253">
        <v>361</v>
      </c>
      <c r="W4253">
        <v>295</v>
      </c>
    </row>
    <row r="4254" spans="1:23" x14ac:dyDescent="0.2">
      <c r="A4254">
        <v>78</v>
      </c>
      <c r="B4254" t="s">
        <v>101</v>
      </c>
      <c r="C4254" t="s">
        <v>102</v>
      </c>
      <c r="D4254" t="s">
        <v>195</v>
      </c>
      <c r="E4254">
        <v>16.28</v>
      </c>
      <c r="F4254">
        <v>145.24</v>
      </c>
      <c r="G4254" s="2">
        <v>-16.466699999999999</v>
      </c>
      <c r="H4254" s="2">
        <v>145.4</v>
      </c>
      <c r="I4254">
        <v>80</v>
      </c>
      <c r="J4254" t="s">
        <v>6</v>
      </c>
      <c r="K4254" s="1">
        <v>21706</v>
      </c>
      <c r="L4254" t="s">
        <v>196</v>
      </c>
      <c r="M4254" t="s">
        <v>197</v>
      </c>
      <c r="N4254" t="s">
        <v>24</v>
      </c>
      <c r="O4254" t="s">
        <v>15</v>
      </c>
      <c r="P4254" t="s">
        <v>27</v>
      </c>
      <c r="Q4254">
        <v>8</v>
      </c>
      <c r="R4254">
        <v>26.39</v>
      </c>
      <c r="S4254">
        <f t="shared" si="222"/>
        <v>62000</v>
      </c>
      <c r="T4254">
        <f t="shared" si="223"/>
        <v>22500</v>
      </c>
      <c r="U4254">
        <f t="shared" si="224"/>
        <v>2.7555555555555555</v>
      </c>
      <c r="V4254">
        <v>361</v>
      </c>
      <c r="W4254">
        <v>295</v>
      </c>
    </row>
    <row r="4255" spans="1:23" x14ac:dyDescent="0.2">
      <c r="A4255">
        <v>78</v>
      </c>
      <c r="B4255" t="s">
        <v>101</v>
      </c>
      <c r="C4255" t="s">
        <v>102</v>
      </c>
      <c r="D4255" t="s">
        <v>195</v>
      </c>
      <c r="E4255">
        <v>16.28</v>
      </c>
      <c r="F4255">
        <v>145.24</v>
      </c>
      <c r="G4255" s="2">
        <v>-16.466699999999999</v>
      </c>
      <c r="H4255" s="2">
        <v>145.4</v>
      </c>
      <c r="I4255">
        <v>80</v>
      </c>
      <c r="J4255" t="s">
        <v>6</v>
      </c>
      <c r="K4255" s="1">
        <v>21706</v>
      </c>
      <c r="L4255" t="s">
        <v>196</v>
      </c>
      <c r="M4255" t="s">
        <v>197</v>
      </c>
      <c r="N4255" t="s">
        <v>24</v>
      </c>
      <c r="O4255" t="s">
        <v>15</v>
      </c>
      <c r="P4255" t="s">
        <v>27</v>
      </c>
      <c r="Q4255">
        <v>9</v>
      </c>
      <c r="R4255">
        <v>32.590000000000003</v>
      </c>
      <c r="S4255">
        <f t="shared" si="222"/>
        <v>62000</v>
      </c>
      <c r="T4255">
        <f t="shared" si="223"/>
        <v>22500</v>
      </c>
      <c r="U4255">
        <f t="shared" si="224"/>
        <v>2.7555555555555555</v>
      </c>
      <c r="V4255">
        <v>361</v>
      </c>
      <c r="W4255">
        <v>295</v>
      </c>
    </row>
    <row r="4256" spans="1:23" x14ac:dyDescent="0.2">
      <c r="A4256">
        <v>78</v>
      </c>
      <c r="B4256" t="s">
        <v>101</v>
      </c>
      <c r="C4256" t="s">
        <v>102</v>
      </c>
      <c r="D4256" t="s">
        <v>195</v>
      </c>
      <c r="E4256">
        <v>16.28</v>
      </c>
      <c r="F4256">
        <v>145.24</v>
      </c>
      <c r="G4256" s="2">
        <v>-16.466699999999999</v>
      </c>
      <c r="H4256" s="2">
        <v>145.4</v>
      </c>
      <c r="I4256">
        <v>80</v>
      </c>
      <c r="J4256" t="s">
        <v>6</v>
      </c>
      <c r="K4256" s="1">
        <v>21706</v>
      </c>
      <c r="L4256" t="s">
        <v>196</v>
      </c>
      <c r="M4256" t="s">
        <v>197</v>
      </c>
      <c r="N4256" t="s">
        <v>24</v>
      </c>
      <c r="O4256" t="s">
        <v>15</v>
      </c>
      <c r="P4256" t="s">
        <v>27</v>
      </c>
      <c r="Q4256">
        <v>10</v>
      </c>
      <c r="R4256">
        <v>34.28</v>
      </c>
      <c r="S4256">
        <f t="shared" si="222"/>
        <v>62000</v>
      </c>
      <c r="T4256">
        <f t="shared" si="223"/>
        <v>22500</v>
      </c>
      <c r="U4256">
        <f t="shared" si="224"/>
        <v>2.7555555555555555</v>
      </c>
      <c r="V4256">
        <v>361</v>
      </c>
      <c r="W4256">
        <v>295</v>
      </c>
    </row>
    <row r="4257" spans="1:24" x14ac:dyDescent="0.2">
      <c r="A4257">
        <v>78</v>
      </c>
      <c r="B4257" t="s">
        <v>101</v>
      </c>
      <c r="C4257" t="s">
        <v>102</v>
      </c>
      <c r="D4257" t="s">
        <v>195</v>
      </c>
      <c r="E4257">
        <v>16.28</v>
      </c>
      <c r="F4257">
        <v>145.24</v>
      </c>
      <c r="G4257" s="2">
        <v>-16.466699999999999</v>
      </c>
      <c r="H4257" s="2">
        <v>145.4</v>
      </c>
      <c r="I4257">
        <v>80</v>
      </c>
      <c r="J4257" t="s">
        <v>6</v>
      </c>
      <c r="K4257" s="1">
        <v>21706</v>
      </c>
      <c r="L4257" t="s">
        <v>196</v>
      </c>
      <c r="M4257" t="s">
        <v>197</v>
      </c>
      <c r="N4257" t="s">
        <v>24</v>
      </c>
      <c r="O4257" t="s">
        <v>18</v>
      </c>
      <c r="P4257" t="s">
        <v>27</v>
      </c>
      <c r="Q4257">
        <v>1</v>
      </c>
      <c r="R4257">
        <v>10.43</v>
      </c>
      <c r="S4257">
        <f t="shared" si="222"/>
        <v>62000</v>
      </c>
      <c r="T4257">
        <f t="shared" si="223"/>
        <v>22500</v>
      </c>
      <c r="U4257">
        <f t="shared" si="224"/>
        <v>2.7555555555555555</v>
      </c>
      <c r="V4257">
        <v>361</v>
      </c>
      <c r="W4257">
        <v>295</v>
      </c>
    </row>
    <row r="4258" spans="1:24" x14ac:dyDescent="0.2">
      <c r="A4258">
        <v>78</v>
      </c>
      <c r="B4258" t="s">
        <v>101</v>
      </c>
      <c r="C4258" t="s">
        <v>102</v>
      </c>
      <c r="D4258" t="s">
        <v>195</v>
      </c>
      <c r="E4258">
        <v>16.28</v>
      </c>
      <c r="F4258">
        <v>145.24</v>
      </c>
      <c r="G4258" s="2">
        <v>-16.466699999999999</v>
      </c>
      <c r="H4258" s="2">
        <v>145.4</v>
      </c>
      <c r="I4258">
        <v>80</v>
      </c>
      <c r="J4258" t="s">
        <v>6</v>
      </c>
      <c r="K4258" s="1">
        <v>21706</v>
      </c>
      <c r="L4258" t="s">
        <v>196</v>
      </c>
      <c r="M4258" t="s">
        <v>197</v>
      </c>
      <c r="N4258" t="s">
        <v>24</v>
      </c>
      <c r="O4258" t="s">
        <v>18</v>
      </c>
      <c r="P4258" t="s">
        <v>27</v>
      </c>
      <c r="Q4258">
        <v>2</v>
      </c>
      <c r="R4258">
        <v>15.37</v>
      </c>
      <c r="S4258">
        <f t="shared" si="222"/>
        <v>62000</v>
      </c>
      <c r="T4258">
        <f t="shared" si="223"/>
        <v>22500</v>
      </c>
      <c r="U4258">
        <f t="shared" si="224"/>
        <v>2.7555555555555555</v>
      </c>
      <c r="V4258">
        <v>361</v>
      </c>
      <c r="W4258">
        <v>295</v>
      </c>
    </row>
    <row r="4259" spans="1:24" x14ac:dyDescent="0.2">
      <c r="A4259">
        <v>78</v>
      </c>
      <c r="B4259" t="s">
        <v>101</v>
      </c>
      <c r="C4259" t="s">
        <v>102</v>
      </c>
      <c r="D4259" t="s">
        <v>195</v>
      </c>
      <c r="E4259">
        <v>16.28</v>
      </c>
      <c r="F4259">
        <v>145.24</v>
      </c>
      <c r="G4259" s="2">
        <v>-16.466699999999999</v>
      </c>
      <c r="H4259" s="2">
        <v>145.4</v>
      </c>
      <c r="I4259">
        <v>80</v>
      </c>
      <c r="J4259" t="s">
        <v>6</v>
      </c>
      <c r="K4259" s="1">
        <v>21706</v>
      </c>
      <c r="L4259" t="s">
        <v>196</v>
      </c>
      <c r="M4259" t="s">
        <v>197</v>
      </c>
      <c r="N4259" t="s">
        <v>24</v>
      </c>
      <c r="O4259" t="s">
        <v>18</v>
      </c>
      <c r="P4259" t="s">
        <v>27</v>
      </c>
      <c r="Q4259">
        <v>3</v>
      </c>
      <c r="R4259">
        <v>14</v>
      </c>
      <c r="S4259">
        <f t="shared" si="222"/>
        <v>62000</v>
      </c>
      <c r="T4259">
        <f t="shared" si="223"/>
        <v>22500</v>
      </c>
      <c r="U4259">
        <f t="shared" si="224"/>
        <v>2.7555555555555555</v>
      </c>
      <c r="V4259">
        <v>361</v>
      </c>
      <c r="W4259">
        <v>295</v>
      </c>
    </row>
    <row r="4260" spans="1:24" x14ac:dyDescent="0.2">
      <c r="A4260">
        <v>78</v>
      </c>
      <c r="B4260" t="s">
        <v>101</v>
      </c>
      <c r="C4260" t="s">
        <v>102</v>
      </c>
      <c r="D4260" t="s">
        <v>195</v>
      </c>
      <c r="E4260">
        <v>16.28</v>
      </c>
      <c r="F4260">
        <v>145.24</v>
      </c>
      <c r="G4260" s="2">
        <v>-16.466699999999999</v>
      </c>
      <c r="H4260" s="2">
        <v>145.4</v>
      </c>
      <c r="I4260">
        <v>80</v>
      </c>
      <c r="J4260" t="s">
        <v>6</v>
      </c>
      <c r="K4260" s="1">
        <v>21706</v>
      </c>
      <c r="L4260" t="s">
        <v>196</v>
      </c>
      <c r="M4260" t="s">
        <v>197</v>
      </c>
      <c r="N4260" t="s">
        <v>24</v>
      </c>
      <c r="O4260" t="s">
        <v>18</v>
      </c>
      <c r="P4260" t="s">
        <v>27</v>
      </c>
      <c r="Q4260">
        <v>4</v>
      </c>
      <c r="R4260">
        <v>13.69</v>
      </c>
      <c r="S4260">
        <f t="shared" si="222"/>
        <v>62000</v>
      </c>
      <c r="T4260">
        <f t="shared" si="223"/>
        <v>22500</v>
      </c>
      <c r="U4260">
        <f t="shared" si="224"/>
        <v>2.7555555555555555</v>
      </c>
      <c r="V4260">
        <v>361</v>
      </c>
      <c r="W4260">
        <v>295</v>
      </c>
    </row>
    <row r="4261" spans="1:24" x14ac:dyDescent="0.2">
      <c r="A4261">
        <v>78</v>
      </c>
      <c r="B4261" t="s">
        <v>101</v>
      </c>
      <c r="C4261" t="s">
        <v>102</v>
      </c>
      <c r="D4261" t="s">
        <v>195</v>
      </c>
      <c r="E4261">
        <v>16.28</v>
      </c>
      <c r="F4261">
        <v>145.24</v>
      </c>
      <c r="G4261" s="2">
        <v>-16.466699999999999</v>
      </c>
      <c r="H4261" s="2">
        <v>145.4</v>
      </c>
      <c r="I4261">
        <v>80</v>
      </c>
      <c r="J4261" t="s">
        <v>6</v>
      </c>
      <c r="K4261" s="1">
        <v>21706</v>
      </c>
      <c r="L4261" t="s">
        <v>196</v>
      </c>
      <c r="M4261" t="s">
        <v>197</v>
      </c>
      <c r="N4261" t="s">
        <v>24</v>
      </c>
      <c r="O4261" t="s">
        <v>18</v>
      </c>
      <c r="P4261" t="s">
        <v>27</v>
      </c>
      <c r="Q4261">
        <v>5</v>
      </c>
      <c r="R4261">
        <v>16.420000000000002</v>
      </c>
      <c r="S4261">
        <f t="shared" si="222"/>
        <v>62000</v>
      </c>
      <c r="T4261">
        <f t="shared" si="223"/>
        <v>22500</v>
      </c>
      <c r="U4261">
        <f t="shared" si="224"/>
        <v>2.7555555555555555</v>
      </c>
      <c r="V4261">
        <v>361</v>
      </c>
      <c r="W4261">
        <v>295</v>
      </c>
    </row>
    <row r="4262" spans="1:24" x14ac:dyDescent="0.2">
      <c r="A4262">
        <v>78</v>
      </c>
      <c r="B4262" t="s">
        <v>101</v>
      </c>
      <c r="C4262" t="s">
        <v>102</v>
      </c>
      <c r="D4262" t="s">
        <v>195</v>
      </c>
      <c r="E4262">
        <v>16.28</v>
      </c>
      <c r="F4262">
        <v>145.24</v>
      </c>
      <c r="G4262" s="2">
        <v>-16.466699999999999</v>
      </c>
      <c r="H4262" s="2">
        <v>145.4</v>
      </c>
      <c r="I4262">
        <v>80</v>
      </c>
      <c r="J4262" t="s">
        <v>6</v>
      </c>
      <c r="K4262" s="1">
        <v>21706</v>
      </c>
      <c r="L4262" t="s">
        <v>196</v>
      </c>
      <c r="M4262" t="s">
        <v>197</v>
      </c>
      <c r="N4262" t="s">
        <v>24</v>
      </c>
      <c r="O4262" t="s">
        <v>18</v>
      </c>
      <c r="P4262" t="s">
        <v>27</v>
      </c>
      <c r="Q4262">
        <v>6</v>
      </c>
      <c r="R4262">
        <v>8.52</v>
      </c>
      <c r="S4262">
        <f t="shared" si="222"/>
        <v>62000</v>
      </c>
      <c r="T4262">
        <f t="shared" si="223"/>
        <v>22500</v>
      </c>
      <c r="U4262">
        <f t="shared" si="224"/>
        <v>2.7555555555555555</v>
      </c>
      <c r="V4262">
        <v>361</v>
      </c>
      <c r="W4262">
        <v>295</v>
      </c>
    </row>
    <row r="4263" spans="1:24" x14ac:dyDescent="0.2">
      <c r="A4263">
        <v>78</v>
      </c>
      <c r="B4263" t="s">
        <v>101</v>
      </c>
      <c r="C4263" t="s">
        <v>102</v>
      </c>
      <c r="D4263" t="s">
        <v>195</v>
      </c>
      <c r="E4263">
        <v>16.28</v>
      </c>
      <c r="F4263">
        <v>145.24</v>
      </c>
      <c r="G4263" s="2">
        <v>-16.466699999999999</v>
      </c>
      <c r="H4263" s="2">
        <v>145.4</v>
      </c>
      <c r="I4263">
        <v>80</v>
      </c>
      <c r="J4263" t="s">
        <v>6</v>
      </c>
      <c r="K4263" s="1">
        <v>21706</v>
      </c>
      <c r="L4263" t="s">
        <v>196</v>
      </c>
      <c r="M4263" t="s">
        <v>197</v>
      </c>
      <c r="N4263" t="s">
        <v>24</v>
      </c>
      <c r="O4263" t="s">
        <v>18</v>
      </c>
      <c r="P4263" t="s">
        <v>27</v>
      </c>
      <c r="Q4263">
        <v>7</v>
      </c>
      <c r="R4263">
        <v>13.64</v>
      </c>
      <c r="S4263">
        <f t="shared" si="222"/>
        <v>62000</v>
      </c>
      <c r="T4263">
        <f t="shared" si="223"/>
        <v>22500</v>
      </c>
      <c r="U4263">
        <f t="shared" si="224"/>
        <v>2.7555555555555555</v>
      </c>
      <c r="V4263">
        <v>361</v>
      </c>
      <c r="W4263">
        <v>295</v>
      </c>
    </row>
    <row r="4264" spans="1:24" x14ac:dyDescent="0.2">
      <c r="A4264">
        <v>78</v>
      </c>
      <c r="B4264" t="s">
        <v>101</v>
      </c>
      <c r="C4264" t="s">
        <v>102</v>
      </c>
      <c r="D4264" t="s">
        <v>195</v>
      </c>
      <c r="E4264">
        <v>16.28</v>
      </c>
      <c r="F4264">
        <v>145.24</v>
      </c>
      <c r="G4264" s="2">
        <v>-16.466699999999999</v>
      </c>
      <c r="H4264" s="2">
        <v>145.4</v>
      </c>
      <c r="I4264">
        <v>80</v>
      </c>
      <c r="J4264" t="s">
        <v>6</v>
      </c>
      <c r="K4264" s="1">
        <v>21706</v>
      </c>
      <c r="L4264" t="s">
        <v>196</v>
      </c>
      <c r="M4264" t="s">
        <v>197</v>
      </c>
      <c r="N4264" t="s">
        <v>24</v>
      </c>
      <c r="O4264" t="s">
        <v>18</v>
      </c>
      <c r="P4264" t="s">
        <v>27</v>
      </c>
      <c r="Q4264">
        <v>8</v>
      </c>
      <c r="R4264">
        <v>11.26</v>
      </c>
      <c r="S4264">
        <f t="shared" si="222"/>
        <v>62000</v>
      </c>
      <c r="T4264">
        <f t="shared" si="223"/>
        <v>22500</v>
      </c>
      <c r="U4264">
        <f t="shared" si="224"/>
        <v>2.7555555555555555</v>
      </c>
      <c r="V4264">
        <v>361</v>
      </c>
      <c r="W4264">
        <v>295</v>
      </c>
    </row>
    <row r="4265" spans="1:24" x14ac:dyDescent="0.2">
      <c r="A4265">
        <v>78</v>
      </c>
      <c r="B4265" t="s">
        <v>101</v>
      </c>
      <c r="C4265" t="s">
        <v>102</v>
      </c>
      <c r="D4265" t="s">
        <v>195</v>
      </c>
      <c r="E4265">
        <v>16.28</v>
      </c>
      <c r="F4265">
        <v>145.24</v>
      </c>
      <c r="G4265" s="2">
        <v>-16.466699999999999</v>
      </c>
      <c r="H4265" s="2">
        <v>145.4</v>
      </c>
      <c r="I4265">
        <v>80</v>
      </c>
      <c r="J4265" t="s">
        <v>6</v>
      </c>
      <c r="K4265" s="1">
        <v>21706</v>
      </c>
      <c r="L4265" t="s">
        <v>196</v>
      </c>
      <c r="M4265" t="s">
        <v>197</v>
      </c>
      <c r="N4265" t="s">
        <v>24</v>
      </c>
      <c r="O4265" t="s">
        <v>18</v>
      </c>
      <c r="P4265" t="s">
        <v>27</v>
      </c>
      <c r="Q4265">
        <v>9</v>
      </c>
      <c r="R4265">
        <v>10.220000000000001</v>
      </c>
      <c r="S4265">
        <f t="shared" si="222"/>
        <v>62000</v>
      </c>
      <c r="T4265">
        <f t="shared" si="223"/>
        <v>22500</v>
      </c>
      <c r="U4265">
        <f t="shared" si="224"/>
        <v>2.7555555555555555</v>
      </c>
      <c r="V4265">
        <v>361</v>
      </c>
      <c r="W4265">
        <v>295</v>
      </c>
    </row>
    <row r="4266" spans="1:24" x14ac:dyDescent="0.2">
      <c r="A4266">
        <v>78</v>
      </c>
      <c r="B4266" t="s">
        <v>101</v>
      </c>
      <c r="C4266" t="s">
        <v>102</v>
      </c>
      <c r="D4266" t="s">
        <v>195</v>
      </c>
      <c r="E4266">
        <v>16.28</v>
      </c>
      <c r="F4266">
        <v>145.24</v>
      </c>
      <c r="G4266" s="2">
        <v>-16.466699999999999</v>
      </c>
      <c r="H4266" s="2">
        <v>145.4</v>
      </c>
      <c r="I4266">
        <v>80</v>
      </c>
      <c r="J4266" t="s">
        <v>6</v>
      </c>
      <c r="K4266" s="1">
        <v>21706</v>
      </c>
      <c r="L4266" t="s">
        <v>196</v>
      </c>
      <c r="M4266" t="s">
        <v>197</v>
      </c>
      <c r="N4266" t="s">
        <v>24</v>
      </c>
      <c r="O4266" t="s">
        <v>18</v>
      </c>
      <c r="P4266" t="s">
        <v>27</v>
      </c>
      <c r="Q4266">
        <v>10</v>
      </c>
      <c r="R4266">
        <v>9.01</v>
      </c>
      <c r="S4266">
        <f t="shared" si="222"/>
        <v>62000</v>
      </c>
      <c r="T4266">
        <f t="shared" si="223"/>
        <v>22500</v>
      </c>
      <c r="U4266">
        <f t="shared" si="224"/>
        <v>2.7555555555555555</v>
      </c>
      <c r="V4266">
        <v>361</v>
      </c>
      <c r="W4266">
        <v>295</v>
      </c>
    </row>
    <row r="4267" spans="1:24" hidden="1" x14ac:dyDescent="0.2">
      <c r="A4267">
        <v>79</v>
      </c>
      <c r="B4267" t="s">
        <v>101</v>
      </c>
      <c r="C4267" t="s">
        <v>102</v>
      </c>
      <c r="D4267" t="s">
        <v>198</v>
      </c>
      <c r="G4267" s="2">
        <v>-17.593889000000001</v>
      </c>
      <c r="H4267" s="2">
        <v>145.73327800000001</v>
      </c>
      <c r="I4267">
        <v>526</v>
      </c>
      <c r="J4267" t="s">
        <v>6</v>
      </c>
      <c r="K4267" s="1">
        <v>39093</v>
      </c>
      <c r="L4267" t="s">
        <v>199</v>
      </c>
      <c r="M4267" t="s">
        <v>200</v>
      </c>
      <c r="N4267" t="s">
        <v>14</v>
      </c>
      <c r="O4267" t="s">
        <v>15</v>
      </c>
      <c r="P4267" t="s">
        <v>27</v>
      </c>
      <c r="Q4267">
        <v>1</v>
      </c>
      <c r="R4267">
        <v>14.09</v>
      </c>
      <c r="S4267">
        <f>200*250</f>
        <v>50000</v>
      </c>
      <c r="T4267">
        <f>210*80</f>
        <v>16800</v>
      </c>
      <c r="U4267">
        <f t="shared" si="224"/>
        <v>2.9761904761904763</v>
      </c>
      <c r="V4267">
        <v>271</v>
      </c>
      <c r="W4267">
        <v>239</v>
      </c>
      <c r="X4267" t="s">
        <v>151</v>
      </c>
    </row>
    <row r="4268" spans="1:24" hidden="1" x14ac:dyDescent="0.2">
      <c r="A4268">
        <v>79</v>
      </c>
      <c r="B4268" t="s">
        <v>101</v>
      </c>
      <c r="C4268" t="s">
        <v>102</v>
      </c>
      <c r="D4268" t="s">
        <v>198</v>
      </c>
      <c r="G4268" s="2">
        <v>-17.593889000000001</v>
      </c>
      <c r="H4268" s="2">
        <v>145.73327800000001</v>
      </c>
      <c r="I4268">
        <v>526</v>
      </c>
      <c r="J4268" t="s">
        <v>6</v>
      </c>
      <c r="K4268" s="1">
        <v>39093</v>
      </c>
      <c r="L4268" t="s">
        <v>199</v>
      </c>
      <c r="M4268" t="s">
        <v>200</v>
      </c>
      <c r="N4268" t="s">
        <v>14</v>
      </c>
      <c r="O4268" t="s">
        <v>15</v>
      </c>
      <c r="P4268" t="s">
        <v>27</v>
      </c>
      <c r="Q4268">
        <v>2</v>
      </c>
      <c r="R4268">
        <v>14.73</v>
      </c>
      <c r="S4268">
        <f t="shared" ref="S4268:S4320" si="225">200*250</f>
        <v>50000</v>
      </c>
      <c r="T4268">
        <f t="shared" ref="T4268:T4320" si="226">210*80</f>
        <v>16800</v>
      </c>
      <c r="U4268">
        <f t="shared" ref="U4268:U4321" si="227">S4268/T4268</f>
        <v>2.9761904761904763</v>
      </c>
      <c r="V4268">
        <v>271</v>
      </c>
      <c r="W4268">
        <v>239</v>
      </c>
      <c r="X4268" t="s">
        <v>151</v>
      </c>
    </row>
    <row r="4269" spans="1:24" hidden="1" x14ac:dyDescent="0.2">
      <c r="A4269">
        <v>79</v>
      </c>
      <c r="B4269" t="s">
        <v>101</v>
      </c>
      <c r="C4269" t="s">
        <v>102</v>
      </c>
      <c r="D4269" t="s">
        <v>198</v>
      </c>
      <c r="G4269" s="2">
        <v>-17.593889000000001</v>
      </c>
      <c r="H4269" s="2">
        <v>145.73327800000001</v>
      </c>
      <c r="I4269">
        <v>526</v>
      </c>
      <c r="J4269" t="s">
        <v>6</v>
      </c>
      <c r="K4269" s="1">
        <v>39093</v>
      </c>
      <c r="L4269" t="s">
        <v>199</v>
      </c>
      <c r="M4269" t="s">
        <v>200</v>
      </c>
      <c r="N4269" t="s">
        <v>14</v>
      </c>
      <c r="O4269" t="s">
        <v>15</v>
      </c>
      <c r="P4269" t="s">
        <v>27</v>
      </c>
      <c r="Q4269">
        <v>3</v>
      </c>
      <c r="R4269">
        <v>16.829999999999998</v>
      </c>
      <c r="S4269">
        <f t="shared" si="225"/>
        <v>50000</v>
      </c>
      <c r="T4269">
        <f t="shared" si="226"/>
        <v>16800</v>
      </c>
      <c r="U4269">
        <f t="shared" si="227"/>
        <v>2.9761904761904763</v>
      </c>
      <c r="V4269">
        <v>271</v>
      </c>
      <c r="W4269">
        <v>239</v>
      </c>
      <c r="X4269" t="s">
        <v>151</v>
      </c>
    </row>
    <row r="4270" spans="1:24" hidden="1" x14ac:dyDescent="0.2">
      <c r="A4270">
        <v>79</v>
      </c>
      <c r="B4270" t="s">
        <v>101</v>
      </c>
      <c r="C4270" t="s">
        <v>102</v>
      </c>
      <c r="D4270" t="s">
        <v>198</v>
      </c>
      <c r="G4270" s="2">
        <v>-17.593889000000001</v>
      </c>
      <c r="H4270" s="2">
        <v>145.73327800000001</v>
      </c>
      <c r="I4270">
        <v>526</v>
      </c>
      <c r="J4270" t="s">
        <v>6</v>
      </c>
      <c r="K4270" s="1">
        <v>39093</v>
      </c>
      <c r="L4270" t="s">
        <v>199</v>
      </c>
      <c r="M4270" t="s">
        <v>200</v>
      </c>
      <c r="N4270" t="s">
        <v>14</v>
      </c>
      <c r="O4270" t="s">
        <v>15</v>
      </c>
      <c r="P4270" t="s">
        <v>27</v>
      </c>
      <c r="Q4270">
        <v>4</v>
      </c>
      <c r="R4270">
        <v>17.22</v>
      </c>
      <c r="S4270">
        <f t="shared" si="225"/>
        <v>50000</v>
      </c>
      <c r="T4270">
        <f t="shared" si="226"/>
        <v>16800</v>
      </c>
      <c r="U4270">
        <f t="shared" si="227"/>
        <v>2.9761904761904763</v>
      </c>
      <c r="V4270">
        <v>271</v>
      </c>
      <c r="W4270">
        <v>239</v>
      </c>
      <c r="X4270" t="s">
        <v>151</v>
      </c>
    </row>
    <row r="4271" spans="1:24" hidden="1" x14ac:dyDescent="0.2">
      <c r="A4271">
        <v>79</v>
      </c>
      <c r="B4271" t="s">
        <v>101</v>
      </c>
      <c r="C4271" t="s">
        <v>102</v>
      </c>
      <c r="D4271" t="s">
        <v>198</v>
      </c>
      <c r="G4271" s="2">
        <v>-17.593889000000001</v>
      </c>
      <c r="H4271" s="2">
        <v>145.73327800000001</v>
      </c>
      <c r="I4271">
        <v>526</v>
      </c>
      <c r="J4271" t="s">
        <v>6</v>
      </c>
      <c r="K4271" s="1">
        <v>39093</v>
      </c>
      <c r="L4271" t="s">
        <v>199</v>
      </c>
      <c r="M4271" t="s">
        <v>200</v>
      </c>
      <c r="N4271" t="s">
        <v>14</v>
      </c>
      <c r="O4271" t="s">
        <v>15</v>
      </c>
      <c r="P4271" t="s">
        <v>27</v>
      </c>
      <c r="Q4271">
        <v>5</v>
      </c>
      <c r="R4271">
        <v>18.43</v>
      </c>
      <c r="S4271">
        <f t="shared" si="225"/>
        <v>50000</v>
      </c>
      <c r="T4271">
        <f t="shared" si="226"/>
        <v>16800</v>
      </c>
      <c r="U4271">
        <f t="shared" si="227"/>
        <v>2.9761904761904763</v>
      </c>
      <c r="V4271">
        <v>271</v>
      </c>
      <c r="W4271">
        <v>239</v>
      </c>
      <c r="X4271" t="s">
        <v>151</v>
      </c>
    </row>
    <row r="4272" spans="1:24" hidden="1" x14ac:dyDescent="0.2">
      <c r="A4272">
        <v>79</v>
      </c>
      <c r="B4272" t="s">
        <v>101</v>
      </c>
      <c r="C4272" t="s">
        <v>102</v>
      </c>
      <c r="D4272" t="s">
        <v>198</v>
      </c>
      <c r="G4272" s="2">
        <v>-17.593889000000001</v>
      </c>
      <c r="H4272" s="2">
        <v>145.73327800000001</v>
      </c>
      <c r="I4272">
        <v>526</v>
      </c>
      <c r="J4272" t="s">
        <v>6</v>
      </c>
      <c r="K4272" s="1">
        <v>39093</v>
      </c>
      <c r="L4272" t="s">
        <v>199</v>
      </c>
      <c r="M4272" t="s">
        <v>200</v>
      </c>
      <c r="N4272" t="s">
        <v>14</v>
      </c>
      <c r="O4272" t="s">
        <v>15</v>
      </c>
      <c r="P4272" t="s">
        <v>27</v>
      </c>
      <c r="Q4272">
        <v>6</v>
      </c>
      <c r="R4272">
        <v>18.37</v>
      </c>
      <c r="S4272">
        <f t="shared" si="225"/>
        <v>50000</v>
      </c>
      <c r="T4272">
        <f t="shared" si="226"/>
        <v>16800</v>
      </c>
      <c r="U4272">
        <f t="shared" si="227"/>
        <v>2.9761904761904763</v>
      </c>
      <c r="V4272">
        <v>271</v>
      </c>
      <c r="W4272">
        <v>239</v>
      </c>
      <c r="X4272" t="s">
        <v>151</v>
      </c>
    </row>
    <row r="4273" spans="1:24" hidden="1" x14ac:dyDescent="0.2">
      <c r="A4273">
        <v>79</v>
      </c>
      <c r="B4273" t="s">
        <v>101</v>
      </c>
      <c r="C4273" t="s">
        <v>102</v>
      </c>
      <c r="D4273" t="s">
        <v>198</v>
      </c>
      <c r="G4273" s="2">
        <v>-17.593889000000001</v>
      </c>
      <c r="H4273" s="2">
        <v>145.73327800000001</v>
      </c>
      <c r="I4273">
        <v>526</v>
      </c>
      <c r="J4273" t="s">
        <v>6</v>
      </c>
      <c r="K4273" s="1">
        <v>39093</v>
      </c>
      <c r="L4273" t="s">
        <v>199</v>
      </c>
      <c r="M4273" t="s">
        <v>200</v>
      </c>
      <c r="N4273" t="s">
        <v>14</v>
      </c>
      <c r="O4273" t="s">
        <v>16</v>
      </c>
      <c r="P4273" t="s">
        <v>27</v>
      </c>
      <c r="Q4273">
        <v>1</v>
      </c>
      <c r="R4273">
        <v>16.760000000000002</v>
      </c>
      <c r="S4273">
        <f t="shared" si="225"/>
        <v>50000</v>
      </c>
      <c r="T4273">
        <f t="shared" si="226"/>
        <v>16800</v>
      </c>
      <c r="U4273">
        <f t="shared" si="227"/>
        <v>2.9761904761904763</v>
      </c>
      <c r="V4273">
        <v>271</v>
      </c>
      <c r="W4273">
        <v>239</v>
      </c>
      <c r="X4273" t="s">
        <v>151</v>
      </c>
    </row>
    <row r="4274" spans="1:24" hidden="1" x14ac:dyDescent="0.2">
      <c r="A4274">
        <v>79</v>
      </c>
      <c r="B4274" t="s">
        <v>101</v>
      </c>
      <c r="C4274" t="s">
        <v>102</v>
      </c>
      <c r="D4274" t="s">
        <v>198</v>
      </c>
      <c r="G4274" s="2">
        <v>-17.593889000000001</v>
      </c>
      <c r="H4274" s="2">
        <v>145.73327800000001</v>
      </c>
      <c r="I4274">
        <v>526</v>
      </c>
      <c r="J4274" t="s">
        <v>6</v>
      </c>
      <c r="K4274" s="1">
        <v>39093</v>
      </c>
      <c r="L4274" t="s">
        <v>199</v>
      </c>
      <c r="M4274" t="s">
        <v>200</v>
      </c>
      <c r="N4274" t="s">
        <v>14</v>
      </c>
      <c r="O4274" t="s">
        <v>16</v>
      </c>
      <c r="P4274" t="s">
        <v>27</v>
      </c>
      <c r="Q4274">
        <v>2</v>
      </c>
      <c r="R4274">
        <v>18.239999999999998</v>
      </c>
      <c r="S4274">
        <f t="shared" si="225"/>
        <v>50000</v>
      </c>
      <c r="T4274">
        <f t="shared" si="226"/>
        <v>16800</v>
      </c>
      <c r="U4274">
        <f t="shared" si="227"/>
        <v>2.9761904761904763</v>
      </c>
      <c r="V4274">
        <v>271</v>
      </c>
      <c r="W4274">
        <v>239</v>
      </c>
      <c r="X4274" t="s">
        <v>151</v>
      </c>
    </row>
    <row r="4275" spans="1:24" hidden="1" x14ac:dyDescent="0.2">
      <c r="A4275">
        <v>79</v>
      </c>
      <c r="B4275" t="s">
        <v>101</v>
      </c>
      <c r="C4275" t="s">
        <v>102</v>
      </c>
      <c r="D4275" t="s">
        <v>198</v>
      </c>
      <c r="G4275" s="2">
        <v>-17.593889000000001</v>
      </c>
      <c r="H4275" s="2">
        <v>145.73327800000001</v>
      </c>
      <c r="I4275">
        <v>526</v>
      </c>
      <c r="J4275" t="s">
        <v>6</v>
      </c>
      <c r="K4275" s="1">
        <v>39093</v>
      </c>
      <c r="L4275" t="s">
        <v>199</v>
      </c>
      <c r="M4275" t="s">
        <v>200</v>
      </c>
      <c r="N4275" t="s">
        <v>14</v>
      </c>
      <c r="O4275" t="s">
        <v>16</v>
      </c>
      <c r="P4275" t="s">
        <v>27</v>
      </c>
      <c r="Q4275">
        <v>3</v>
      </c>
      <c r="R4275">
        <v>17.7</v>
      </c>
      <c r="S4275">
        <f t="shared" si="225"/>
        <v>50000</v>
      </c>
      <c r="T4275">
        <f t="shared" si="226"/>
        <v>16800</v>
      </c>
      <c r="U4275">
        <f t="shared" si="227"/>
        <v>2.9761904761904763</v>
      </c>
      <c r="V4275">
        <v>271</v>
      </c>
      <c r="W4275">
        <v>239</v>
      </c>
      <c r="X4275" t="s">
        <v>151</v>
      </c>
    </row>
    <row r="4276" spans="1:24" hidden="1" x14ac:dyDescent="0.2">
      <c r="A4276">
        <v>79</v>
      </c>
      <c r="B4276" t="s">
        <v>101</v>
      </c>
      <c r="C4276" t="s">
        <v>102</v>
      </c>
      <c r="D4276" t="s">
        <v>198</v>
      </c>
      <c r="G4276" s="2">
        <v>-17.593889000000001</v>
      </c>
      <c r="H4276" s="2">
        <v>145.73327800000001</v>
      </c>
      <c r="I4276">
        <v>526</v>
      </c>
      <c r="J4276" t="s">
        <v>6</v>
      </c>
      <c r="K4276" s="1">
        <v>39093</v>
      </c>
      <c r="L4276" t="s">
        <v>199</v>
      </c>
      <c r="M4276" t="s">
        <v>200</v>
      </c>
      <c r="N4276" t="s">
        <v>14</v>
      </c>
      <c r="O4276" t="s">
        <v>16</v>
      </c>
      <c r="P4276" t="s">
        <v>27</v>
      </c>
      <c r="Q4276">
        <v>4</v>
      </c>
      <c r="R4276">
        <v>16.07</v>
      </c>
      <c r="S4276">
        <f t="shared" si="225"/>
        <v>50000</v>
      </c>
      <c r="T4276">
        <f t="shared" si="226"/>
        <v>16800</v>
      </c>
      <c r="U4276">
        <f t="shared" si="227"/>
        <v>2.9761904761904763</v>
      </c>
      <c r="V4276">
        <v>271</v>
      </c>
      <c r="W4276">
        <v>239</v>
      </c>
      <c r="X4276" t="s">
        <v>151</v>
      </c>
    </row>
    <row r="4277" spans="1:24" hidden="1" x14ac:dyDescent="0.2">
      <c r="A4277">
        <v>79</v>
      </c>
      <c r="B4277" t="s">
        <v>101</v>
      </c>
      <c r="C4277" t="s">
        <v>102</v>
      </c>
      <c r="D4277" t="s">
        <v>198</v>
      </c>
      <c r="G4277" s="2">
        <v>-17.593889000000001</v>
      </c>
      <c r="H4277" s="2">
        <v>145.73327800000001</v>
      </c>
      <c r="I4277">
        <v>526</v>
      </c>
      <c r="J4277" t="s">
        <v>6</v>
      </c>
      <c r="K4277" s="1">
        <v>39093</v>
      </c>
      <c r="L4277" t="s">
        <v>199</v>
      </c>
      <c r="M4277" t="s">
        <v>200</v>
      </c>
      <c r="N4277" t="s">
        <v>14</v>
      </c>
      <c r="O4277" t="s">
        <v>16</v>
      </c>
      <c r="P4277" t="s">
        <v>27</v>
      </c>
      <c r="Q4277">
        <v>5</v>
      </c>
      <c r="R4277">
        <v>17.02</v>
      </c>
      <c r="S4277">
        <f t="shared" si="225"/>
        <v>50000</v>
      </c>
      <c r="T4277">
        <f t="shared" si="226"/>
        <v>16800</v>
      </c>
      <c r="U4277">
        <f t="shared" si="227"/>
        <v>2.9761904761904763</v>
      </c>
      <c r="V4277">
        <v>271</v>
      </c>
      <c r="W4277">
        <v>239</v>
      </c>
      <c r="X4277" t="s">
        <v>151</v>
      </c>
    </row>
    <row r="4278" spans="1:24" hidden="1" x14ac:dyDescent="0.2">
      <c r="A4278">
        <v>79</v>
      </c>
      <c r="B4278" t="s">
        <v>101</v>
      </c>
      <c r="C4278" t="s">
        <v>102</v>
      </c>
      <c r="D4278" t="s">
        <v>198</v>
      </c>
      <c r="G4278" s="2">
        <v>-17.593889000000001</v>
      </c>
      <c r="H4278" s="2">
        <v>145.73327800000001</v>
      </c>
      <c r="I4278">
        <v>526</v>
      </c>
      <c r="J4278" t="s">
        <v>6</v>
      </c>
      <c r="K4278" s="1">
        <v>39093</v>
      </c>
      <c r="L4278" t="s">
        <v>199</v>
      </c>
      <c r="M4278" t="s">
        <v>200</v>
      </c>
      <c r="N4278" t="s">
        <v>14</v>
      </c>
      <c r="O4278" t="s">
        <v>16</v>
      </c>
      <c r="P4278" t="s">
        <v>27</v>
      </c>
      <c r="Q4278">
        <v>6</v>
      </c>
      <c r="R4278">
        <v>10.97</v>
      </c>
      <c r="S4278">
        <f t="shared" si="225"/>
        <v>50000</v>
      </c>
      <c r="T4278">
        <f t="shared" si="226"/>
        <v>16800</v>
      </c>
      <c r="U4278">
        <f t="shared" si="227"/>
        <v>2.9761904761904763</v>
      </c>
      <c r="V4278">
        <v>271</v>
      </c>
      <c r="W4278">
        <v>239</v>
      </c>
      <c r="X4278" t="s">
        <v>151</v>
      </c>
    </row>
    <row r="4279" spans="1:24" hidden="1" x14ac:dyDescent="0.2">
      <c r="A4279">
        <v>79</v>
      </c>
      <c r="B4279" t="s">
        <v>101</v>
      </c>
      <c r="C4279" t="s">
        <v>102</v>
      </c>
      <c r="D4279" t="s">
        <v>198</v>
      </c>
      <c r="G4279" s="2">
        <v>-17.593889000000001</v>
      </c>
      <c r="H4279" s="2">
        <v>145.73327800000001</v>
      </c>
      <c r="I4279">
        <v>526</v>
      </c>
      <c r="J4279" t="s">
        <v>6</v>
      </c>
      <c r="K4279" s="1">
        <v>39093</v>
      </c>
      <c r="L4279" t="s">
        <v>199</v>
      </c>
      <c r="M4279" t="s">
        <v>200</v>
      </c>
      <c r="N4279" t="s">
        <v>14</v>
      </c>
      <c r="O4279" t="s">
        <v>18</v>
      </c>
      <c r="P4279" t="s">
        <v>27</v>
      </c>
      <c r="Q4279">
        <v>1</v>
      </c>
      <c r="R4279">
        <v>2.77</v>
      </c>
      <c r="S4279">
        <f t="shared" si="225"/>
        <v>50000</v>
      </c>
      <c r="T4279">
        <f t="shared" si="226"/>
        <v>16800</v>
      </c>
      <c r="U4279">
        <f t="shared" si="227"/>
        <v>2.9761904761904763</v>
      </c>
      <c r="V4279">
        <v>271</v>
      </c>
      <c r="W4279">
        <v>239</v>
      </c>
      <c r="X4279" t="s">
        <v>151</v>
      </c>
    </row>
    <row r="4280" spans="1:24" hidden="1" x14ac:dyDescent="0.2">
      <c r="A4280">
        <v>79</v>
      </c>
      <c r="B4280" t="s">
        <v>101</v>
      </c>
      <c r="C4280" t="s">
        <v>102</v>
      </c>
      <c r="D4280" t="s">
        <v>198</v>
      </c>
      <c r="G4280" s="2">
        <v>-17.593889000000001</v>
      </c>
      <c r="H4280" s="2">
        <v>145.73327800000001</v>
      </c>
      <c r="I4280">
        <v>526</v>
      </c>
      <c r="J4280" t="s">
        <v>6</v>
      </c>
      <c r="K4280" s="1">
        <v>39093</v>
      </c>
      <c r="L4280" t="s">
        <v>199</v>
      </c>
      <c r="M4280" t="s">
        <v>200</v>
      </c>
      <c r="N4280" t="s">
        <v>14</v>
      </c>
      <c r="O4280" t="s">
        <v>18</v>
      </c>
      <c r="P4280" t="s">
        <v>27</v>
      </c>
      <c r="Q4280">
        <v>2</v>
      </c>
      <c r="R4280">
        <v>1.91</v>
      </c>
      <c r="S4280">
        <f t="shared" si="225"/>
        <v>50000</v>
      </c>
      <c r="T4280">
        <f t="shared" si="226"/>
        <v>16800</v>
      </c>
      <c r="U4280">
        <f t="shared" si="227"/>
        <v>2.9761904761904763</v>
      </c>
      <c r="V4280">
        <v>271</v>
      </c>
      <c r="W4280">
        <v>239</v>
      </c>
      <c r="X4280" t="s">
        <v>151</v>
      </c>
    </row>
    <row r="4281" spans="1:24" hidden="1" x14ac:dyDescent="0.2">
      <c r="A4281">
        <v>79</v>
      </c>
      <c r="B4281" t="s">
        <v>101</v>
      </c>
      <c r="C4281" t="s">
        <v>102</v>
      </c>
      <c r="D4281" t="s">
        <v>198</v>
      </c>
      <c r="G4281" s="2">
        <v>-17.593889000000001</v>
      </c>
      <c r="H4281" s="2">
        <v>145.73327800000001</v>
      </c>
      <c r="I4281">
        <v>526</v>
      </c>
      <c r="J4281" t="s">
        <v>6</v>
      </c>
      <c r="K4281" s="1">
        <v>39093</v>
      </c>
      <c r="L4281" t="s">
        <v>199</v>
      </c>
      <c r="M4281" t="s">
        <v>200</v>
      </c>
      <c r="N4281" t="s">
        <v>14</v>
      </c>
      <c r="O4281" t="s">
        <v>18</v>
      </c>
      <c r="P4281" t="s">
        <v>27</v>
      </c>
      <c r="Q4281">
        <v>3</v>
      </c>
      <c r="R4281">
        <v>3.62</v>
      </c>
      <c r="S4281">
        <f t="shared" si="225"/>
        <v>50000</v>
      </c>
      <c r="T4281">
        <f t="shared" si="226"/>
        <v>16800</v>
      </c>
      <c r="U4281">
        <f t="shared" si="227"/>
        <v>2.9761904761904763</v>
      </c>
      <c r="V4281">
        <v>271</v>
      </c>
      <c r="W4281">
        <v>239</v>
      </c>
      <c r="X4281" t="s">
        <v>151</v>
      </c>
    </row>
    <row r="4282" spans="1:24" hidden="1" x14ac:dyDescent="0.2">
      <c r="A4282">
        <v>79</v>
      </c>
      <c r="B4282" t="s">
        <v>101</v>
      </c>
      <c r="C4282" t="s">
        <v>102</v>
      </c>
      <c r="D4282" t="s">
        <v>198</v>
      </c>
      <c r="G4282" s="2">
        <v>-17.593889000000001</v>
      </c>
      <c r="H4282" s="2">
        <v>145.73327800000001</v>
      </c>
      <c r="I4282">
        <v>526</v>
      </c>
      <c r="J4282" t="s">
        <v>6</v>
      </c>
      <c r="K4282" s="1">
        <v>39093</v>
      </c>
      <c r="L4282" t="s">
        <v>199</v>
      </c>
      <c r="M4282" t="s">
        <v>200</v>
      </c>
      <c r="N4282" t="s">
        <v>14</v>
      </c>
      <c r="O4282" t="s">
        <v>18</v>
      </c>
      <c r="P4282" t="s">
        <v>27</v>
      </c>
      <c r="Q4282">
        <v>4</v>
      </c>
      <c r="R4282">
        <v>2.4900000000000002</v>
      </c>
      <c r="S4282">
        <f t="shared" si="225"/>
        <v>50000</v>
      </c>
      <c r="T4282">
        <f t="shared" si="226"/>
        <v>16800</v>
      </c>
      <c r="U4282">
        <f t="shared" si="227"/>
        <v>2.9761904761904763</v>
      </c>
      <c r="V4282">
        <v>271</v>
      </c>
      <c r="W4282">
        <v>239</v>
      </c>
      <c r="X4282" t="s">
        <v>151</v>
      </c>
    </row>
    <row r="4283" spans="1:24" hidden="1" x14ac:dyDescent="0.2">
      <c r="A4283">
        <v>79</v>
      </c>
      <c r="B4283" t="s">
        <v>101</v>
      </c>
      <c r="C4283" t="s">
        <v>102</v>
      </c>
      <c r="D4283" t="s">
        <v>198</v>
      </c>
      <c r="G4283" s="2">
        <v>-17.593889000000001</v>
      </c>
      <c r="H4283" s="2">
        <v>145.73327800000001</v>
      </c>
      <c r="I4283">
        <v>526</v>
      </c>
      <c r="J4283" t="s">
        <v>6</v>
      </c>
      <c r="K4283" s="1">
        <v>39093</v>
      </c>
      <c r="L4283" t="s">
        <v>199</v>
      </c>
      <c r="M4283" t="s">
        <v>200</v>
      </c>
      <c r="N4283" t="s">
        <v>14</v>
      </c>
      <c r="O4283" t="s">
        <v>18</v>
      </c>
      <c r="P4283" t="s">
        <v>27</v>
      </c>
      <c r="Q4283">
        <v>5</v>
      </c>
      <c r="R4283">
        <v>3.67</v>
      </c>
      <c r="S4283">
        <f t="shared" si="225"/>
        <v>50000</v>
      </c>
      <c r="T4283">
        <f t="shared" si="226"/>
        <v>16800</v>
      </c>
      <c r="U4283">
        <f t="shared" si="227"/>
        <v>2.9761904761904763</v>
      </c>
      <c r="V4283">
        <v>271</v>
      </c>
      <c r="W4283">
        <v>239</v>
      </c>
      <c r="X4283" t="s">
        <v>151</v>
      </c>
    </row>
    <row r="4284" spans="1:24" hidden="1" x14ac:dyDescent="0.2">
      <c r="A4284">
        <v>79</v>
      </c>
      <c r="B4284" t="s">
        <v>101</v>
      </c>
      <c r="C4284" t="s">
        <v>102</v>
      </c>
      <c r="D4284" t="s">
        <v>198</v>
      </c>
      <c r="G4284" s="2">
        <v>-17.593889000000001</v>
      </c>
      <c r="H4284" s="2">
        <v>145.73327800000001</v>
      </c>
      <c r="I4284">
        <v>526</v>
      </c>
      <c r="J4284" t="s">
        <v>6</v>
      </c>
      <c r="K4284" s="1">
        <v>39093</v>
      </c>
      <c r="L4284" t="s">
        <v>199</v>
      </c>
      <c r="M4284" t="s">
        <v>200</v>
      </c>
      <c r="N4284" t="s">
        <v>14</v>
      </c>
      <c r="O4284" t="s">
        <v>18</v>
      </c>
      <c r="P4284" t="s">
        <v>27</v>
      </c>
      <c r="Q4284">
        <v>6</v>
      </c>
      <c r="R4284">
        <v>2.46</v>
      </c>
      <c r="S4284">
        <f t="shared" si="225"/>
        <v>50000</v>
      </c>
      <c r="T4284">
        <f t="shared" si="226"/>
        <v>16800</v>
      </c>
      <c r="U4284">
        <f t="shared" si="227"/>
        <v>2.9761904761904763</v>
      </c>
      <c r="V4284">
        <v>271</v>
      </c>
      <c r="W4284">
        <v>239</v>
      </c>
      <c r="X4284" t="s">
        <v>151</v>
      </c>
    </row>
    <row r="4285" spans="1:24" hidden="1" x14ac:dyDescent="0.2">
      <c r="A4285">
        <v>79</v>
      </c>
      <c r="B4285" t="s">
        <v>101</v>
      </c>
      <c r="C4285" t="s">
        <v>102</v>
      </c>
      <c r="D4285" t="s">
        <v>198</v>
      </c>
      <c r="G4285" s="2">
        <v>-17.593889000000001</v>
      </c>
      <c r="H4285" s="2">
        <v>145.73327800000001</v>
      </c>
      <c r="I4285">
        <v>526</v>
      </c>
      <c r="J4285" t="s">
        <v>6</v>
      </c>
      <c r="K4285" s="1">
        <v>39093</v>
      </c>
      <c r="L4285" t="s">
        <v>199</v>
      </c>
      <c r="M4285" t="s">
        <v>200</v>
      </c>
      <c r="N4285" t="s">
        <v>14</v>
      </c>
      <c r="O4285" t="s">
        <v>19</v>
      </c>
      <c r="P4285" t="s">
        <v>27</v>
      </c>
      <c r="Q4285">
        <v>1</v>
      </c>
      <c r="R4285">
        <v>6.35</v>
      </c>
      <c r="S4285">
        <f t="shared" si="225"/>
        <v>50000</v>
      </c>
      <c r="T4285">
        <f t="shared" si="226"/>
        <v>16800</v>
      </c>
      <c r="U4285">
        <f t="shared" si="227"/>
        <v>2.9761904761904763</v>
      </c>
      <c r="V4285">
        <v>271</v>
      </c>
      <c r="W4285">
        <v>239</v>
      </c>
      <c r="X4285" t="s">
        <v>151</v>
      </c>
    </row>
    <row r="4286" spans="1:24" hidden="1" x14ac:dyDescent="0.2">
      <c r="A4286">
        <v>79</v>
      </c>
      <c r="B4286" t="s">
        <v>101</v>
      </c>
      <c r="C4286" t="s">
        <v>102</v>
      </c>
      <c r="D4286" t="s">
        <v>198</v>
      </c>
      <c r="G4286" s="2">
        <v>-17.593889000000001</v>
      </c>
      <c r="H4286" s="2">
        <v>145.73327800000001</v>
      </c>
      <c r="I4286">
        <v>526</v>
      </c>
      <c r="J4286" t="s">
        <v>6</v>
      </c>
      <c r="K4286" s="1">
        <v>39093</v>
      </c>
      <c r="L4286" t="s">
        <v>199</v>
      </c>
      <c r="M4286" t="s">
        <v>200</v>
      </c>
      <c r="N4286" t="s">
        <v>14</v>
      </c>
      <c r="O4286" t="s">
        <v>19</v>
      </c>
      <c r="P4286" t="s">
        <v>27</v>
      </c>
      <c r="Q4286">
        <v>2</v>
      </c>
      <c r="R4286">
        <v>4.32</v>
      </c>
      <c r="S4286">
        <f t="shared" si="225"/>
        <v>50000</v>
      </c>
      <c r="T4286">
        <f t="shared" si="226"/>
        <v>16800</v>
      </c>
      <c r="U4286">
        <f t="shared" si="227"/>
        <v>2.9761904761904763</v>
      </c>
      <c r="V4286">
        <v>271</v>
      </c>
      <c r="W4286">
        <v>239</v>
      </c>
      <c r="X4286" t="s">
        <v>151</v>
      </c>
    </row>
    <row r="4287" spans="1:24" hidden="1" x14ac:dyDescent="0.2">
      <c r="A4287">
        <v>79</v>
      </c>
      <c r="B4287" t="s">
        <v>101</v>
      </c>
      <c r="C4287" t="s">
        <v>102</v>
      </c>
      <c r="D4287" t="s">
        <v>198</v>
      </c>
      <c r="G4287" s="2">
        <v>-17.593889000000001</v>
      </c>
      <c r="H4287" s="2">
        <v>145.73327800000001</v>
      </c>
      <c r="I4287">
        <v>526</v>
      </c>
      <c r="J4287" t="s">
        <v>6</v>
      </c>
      <c r="K4287" s="1">
        <v>39093</v>
      </c>
      <c r="L4287" t="s">
        <v>199</v>
      </c>
      <c r="M4287" t="s">
        <v>200</v>
      </c>
      <c r="N4287" t="s">
        <v>14</v>
      </c>
      <c r="O4287" t="s">
        <v>19</v>
      </c>
      <c r="P4287" t="s">
        <v>27</v>
      </c>
      <c r="Q4287">
        <v>3</v>
      </c>
      <c r="R4287">
        <v>4.01</v>
      </c>
      <c r="S4287">
        <f t="shared" si="225"/>
        <v>50000</v>
      </c>
      <c r="T4287">
        <f t="shared" si="226"/>
        <v>16800</v>
      </c>
      <c r="U4287">
        <f t="shared" si="227"/>
        <v>2.9761904761904763</v>
      </c>
      <c r="V4287">
        <v>271</v>
      </c>
      <c r="W4287">
        <v>239</v>
      </c>
      <c r="X4287" t="s">
        <v>151</v>
      </c>
    </row>
    <row r="4288" spans="1:24" hidden="1" x14ac:dyDescent="0.2">
      <c r="A4288">
        <v>79</v>
      </c>
      <c r="B4288" t="s">
        <v>101</v>
      </c>
      <c r="C4288" t="s">
        <v>102</v>
      </c>
      <c r="D4288" t="s">
        <v>198</v>
      </c>
      <c r="G4288" s="2">
        <v>-17.593889000000001</v>
      </c>
      <c r="H4288" s="2">
        <v>145.73327800000001</v>
      </c>
      <c r="I4288">
        <v>526</v>
      </c>
      <c r="J4288" t="s">
        <v>6</v>
      </c>
      <c r="K4288" s="1">
        <v>39093</v>
      </c>
      <c r="L4288" t="s">
        <v>199</v>
      </c>
      <c r="M4288" t="s">
        <v>200</v>
      </c>
      <c r="N4288" t="s">
        <v>14</v>
      </c>
      <c r="O4288" t="s">
        <v>19</v>
      </c>
      <c r="P4288" t="s">
        <v>27</v>
      </c>
      <c r="Q4288">
        <v>4</v>
      </c>
      <c r="R4288">
        <v>7.02</v>
      </c>
      <c r="S4288">
        <f t="shared" si="225"/>
        <v>50000</v>
      </c>
      <c r="T4288">
        <f t="shared" si="226"/>
        <v>16800</v>
      </c>
      <c r="U4288">
        <f t="shared" si="227"/>
        <v>2.9761904761904763</v>
      </c>
      <c r="V4288">
        <v>271</v>
      </c>
      <c r="W4288">
        <v>239</v>
      </c>
      <c r="X4288" t="s">
        <v>151</v>
      </c>
    </row>
    <row r="4289" spans="1:24" hidden="1" x14ac:dyDescent="0.2">
      <c r="A4289">
        <v>79</v>
      </c>
      <c r="B4289" t="s">
        <v>101</v>
      </c>
      <c r="C4289" t="s">
        <v>102</v>
      </c>
      <c r="D4289" t="s">
        <v>198</v>
      </c>
      <c r="G4289" s="2">
        <v>-17.593889000000001</v>
      </c>
      <c r="H4289" s="2">
        <v>145.73327800000001</v>
      </c>
      <c r="I4289">
        <v>526</v>
      </c>
      <c r="J4289" t="s">
        <v>6</v>
      </c>
      <c r="K4289" s="1">
        <v>39093</v>
      </c>
      <c r="L4289" t="s">
        <v>199</v>
      </c>
      <c r="M4289" t="s">
        <v>200</v>
      </c>
      <c r="N4289" t="s">
        <v>14</v>
      </c>
      <c r="O4289" t="s">
        <v>19</v>
      </c>
      <c r="P4289" t="s">
        <v>27</v>
      </c>
      <c r="Q4289">
        <v>5</v>
      </c>
      <c r="R4289">
        <v>5.4</v>
      </c>
      <c r="S4289">
        <f t="shared" si="225"/>
        <v>50000</v>
      </c>
      <c r="T4289">
        <f t="shared" si="226"/>
        <v>16800</v>
      </c>
      <c r="U4289">
        <f t="shared" si="227"/>
        <v>2.9761904761904763</v>
      </c>
      <c r="V4289">
        <v>271</v>
      </c>
      <c r="W4289">
        <v>239</v>
      </c>
      <c r="X4289" t="s">
        <v>151</v>
      </c>
    </row>
    <row r="4290" spans="1:24" hidden="1" x14ac:dyDescent="0.2">
      <c r="A4290">
        <v>79</v>
      </c>
      <c r="B4290" t="s">
        <v>101</v>
      </c>
      <c r="C4290" t="s">
        <v>102</v>
      </c>
      <c r="D4290" t="s">
        <v>198</v>
      </c>
      <c r="G4290" s="2">
        <v>-17.593889000000001</v>
      </c>
      <c r="H4290" s="2">
        <v>145.73327800000001</v>
      </c>
      <c r="I4290">
        <v>526</v>
      </c>
      <c r="J4290" t="s">
        <v>6</v>
      </c>
      <c r="K4290" s="1">
        <v>39093</v>
      </c>
      <c r="L4290" t="s">
        <v>199</v>
      </c>
      <c r="M4290" t="s">
        <v>200</v>
      </c>
      <c r="N4290" t="s">
        <v>14</v>
      </c>
      <c r="O4290" t="s">
        <v>19</v>
      </c>
      <c r="P4290" t="s">
        <v>27</v>
      </c>
      <c r="Q4290">
        <v>6</v>
      </c>
      <c r="R4290">
        <v>4.3499999999999996</v>
      </c>
      <c r="S4290">
        <f t="shared" si="225"/>
        <v>50000</v>
      </c>
      <c r="T4290">
        <f t="shared" si="226"/>
        <v>16800</v>
      </c>
      <c r="U4290">
        <f t="shared" si="227"/>
        <v>2.9761904761904763</v>
      </c>
      <c r="V4290">
        <v>271</v>
      </c>
      <c r="W4290">
        <v>239</v>
      </c>
      <c r="X4290" t="s">
        <v>151</v>
      </c>
    </row>
    <row r="4291" spans="1:24" hidden="1" x14ac:dyDescent="0.2">
      <c r="A4291">
        <v>79</v>
      </c>
      <c r="B4291" t="s">
        <v>101</v>
      </c>
      <c r="C4291" t="s">
        <v>102</v>
      </c>
      <c r="D4291" t="s">
        <v>198</v>
      </c>
      <c r="G4291" s="2">
        <v>-17.593889000000001</v>
      </c>
      <c r="H4291" s="2">
        <v>145.73327800000001</v>
      </c>
      <c r="I4291">
        <v>526</v>
      </c>
      <c r="J4291" t="s">
        <v>6</v>
      </c>
      <c r="K4291" s="1">
        <v>39093</v>
      </c>
      <c r="L4291" t="s">
        <v>199</v>
      </c>
      <c r="M4291" t="s">
        <v>200</v>
      </c>
      <c r="N4291" t="s">
        <v>24</v>
      </c>
      <c r="O4291" t="s">
        <v>15</v>
      </c>
      <c r="P4291" t="s">
        <v>26</v>
      </c>
      <c r="Q4291">
        <v>1</v>
      </c>
      <c r="R4291">
        <v>31.85</v>
      </c>
      <c r="S4291">
        <f t="shared" si="225"/>
        <v>50000</v>
      </c>
      <c r="T4291">
        <f t="shared" si="226"/>
        <v>16800</v>
      </c>
      <c r="U4291">
        <f t="shared" si="227"/>
        <v>2.9761904761904763</v>
      </c>
      <c r="V4291">
        <v>271</v>
      </c>
      <c r="W4291">
        <v>239</v>
      </c>
      <c r="X4291" t="s">
        <v>151</v>
      </c>
    </row>
    <row r="4292" spans="1:24" hidden="1" x14ac:dyDescent="0.2">
      <c r="A4292">
        <v>79</v>
      </c>
      <c r="B4292" t="s">
        <v>101</v>
      </c>
      <c r="C4292" t="s">
        <v>102</v>
      </c>
      <c r="D4292" t="s">
        <v>198</v>
      </c>
      <c r="G4292" s="2">
        <v>-17.593889000000001</v>
      </c>
      <c r="H4292" s="2">
        <v>145.73327800000001</v>
      </c>
      <c r="I4292">
        <v>526</v>
      </c>
      <c r="J4292" t="s">
        <v>6</v>
      </c>
      <c r="K4292" s="1">
        <v>39093</v>
      </c>
      <c r="L4292" t="s">
        <v>199</v>
      </c>
      <c r="M4292" t="s">
        <v>200</v>
      </c>
      <c r="N4292" t="s">
        <v>24</v>
      </c>
      <c r="O4292" t="s">
        <v>15</v>
      </c>
      <c r="P4292" t="s">
        <v>26</v>
      </c>
      <c r="Q4292">
        <v>2</v>
      </c>
      <c r="R4292">
        <v>28.46</v>
      </c>
      <c r="S4292">
        <f t="shared" si="225"/>
        <v>50000</v>
      </c>
      <c r="T4292">
        <f t="shared" si="226"/>
        <v>16800</v>
      </c>
      <c r="U4292">
        <f t="shared" si="227"/>
        <v>2.9761904761904763</v>
      </c>
      <c r="V4292">
        <v>271</v>
      </c>
      <c r="W4292">
        <v>239</v>
      </c>
      <c r="X4292" t="s">
        <v>151</v>
      </c>
    </row>
    <row r="4293" spans="1:24" hidden="1" x14ac:dyDescent="0.2">
      <c r="A4293">
        <v>79</v>
      </c>
      <c r="B4293" t="s">
        <v>101</v>
      </c>
      <c r="C4293" t="s">
        <v>102</v>
      </c>
      <c r="D4293" t="s">
        <v>198</v>
      </c>
      <c r="G4293" s="2">
        <v>-17.593889000000001</v>
      </c>
      <c r="H4293" s="2">
        <v>145.73327800000001</v>
      </c>
      <c r="I4293">
        <v>526</v>
      </c>
      <c r="J4293" t="s">
        <v>6</v>
      </c>
      <c r="K4293" s="1">
        <v>39093</v>
      </c>
      <c r="L4293" t="s">
        <v>199</v>
      </c>
      <c r="M4293" t="s">
        <v>200</v>
      </c>
      <c r="N4293" t="s">
        <v>24</v>
      </c>
      <c r="O4293" t="s">
        <v>15</v>
      </c>
      <c r="P4293" t="s">
        <v>26</v>
      </c>
      <c r="Q4293">
        <v>3</v>
      </c>
      <c r="R4293">
        <v>34.5</v>
      </c>
      <c r="S4293">
        <f t="shared" si="225"/>
        <v>50000</v>
      </c>
      <c r="T4293">
        <f t="shared" si="226"/>
        <v>16800</v>
      </c>
      <c r="U4293">
        <f t="shared" si="227"/>
        <v>2.9761904761904763</v>
      </c>
      <c r="V4293">
        <v>271</v>
      </c>
      <c r="W4293">
        <v>239</v>
      </c>
      <c r="X4293" t="s">
        <v>151</v>
      </c>
    </row>
    <row r="4294" spans="1:24" hidden="1" x14ac:dyDescent="0.2">
      <c r="A4294">
        <v>79</v>
      </c>
      <c r="B4294" t="s">
        <v>101</v>
      </c>
      <c r="C4294" t="s">
        <v>102</v>
      </c>
      <c r="D4294" t="s">
        <v>198</v>
      </c>
      <c r="G4294" s="2">
        <v>-17.593889000000001</v>
      </c>
      <c r="H4294" s="2">
        <v>145.73327800000001</v>
      </c>
      <c r="I4294">
        <v>526</v>
      </c>
      <c r="J4294" t="s">
        <v>6</v>
      </c>
      <c r="K4294" s="1">
        <v>39093</v>
      </c>
      <c r="L4294" t="s">
        <v>199</v>
      </c>
      <c r="M4294" t="s">
        <v>200</v>
      </c>
      <c r="N4294" t="s">
        <v>24</v>
      </c>
      <c r="O4294" t="s">
        <v>15</v>
      </c>
      <c r="P4294" t="s">
        <v>26</v>
      </c>
      <c r="Q4294">
        <v>4</v>
      </c>
      <c r="R4294">
        <v>33.61</v>
      </c>
      <c r="S4294">
        <f t="shared" si="225"/>
        <v>50000</v>
      </c>
      <c r="T4294">
        <f t="shared" si="226"/>
        <v>16800</v>
      </c>
      <c r="U4294">
        <f t="shared" si="227"/>
        <v>2.9761904761904763</v>
      </c>
      <c r="V4294">
        <v>271</v>
      </c>
      <c r="W4294">
        <v>239</v>
      </c>
      <c r="X4294" t="s">
        <v>151</v>
      </c>
    </row>
    <row r="4295" spans="1:24" hidden="1" x14ac:dyDescent="0.2">
      <c r="A4295">
        <v>79</v>
      </c>
      <c r="B4295" t="s">
        <v>101</v>
      </c>
      <c r="C4295" t="s">
        <v>102</v>
      </c>
      <c r="D4295" t="s">
        <v>198</v>
      </c>
      <c r="G4295" s="2">
        <v>-17.593889000000001</v>
      </c>
      <c r="H4295" s="2">
        <v>145.73327800000001</v>
      </c>
      <c r="I4295">
        <v>526</v>
      </c>
      <c r="J4295" t="s">
        <v>6</v>
      </c>
      <c r="K4295" s="1">
        <v>39093</v>
      </c>
      <c r="L4295" t="s">
        <v>199</v>
      </c>
      <c r="M4295" t="s">
        <v>200</v>
      </c>
      <c r="N4295" t="s">
        <v>24</v>
      </c>
      <c r="O4295" t="s">
        <v>15</v>
      </c>
      <c r="P4295" t="s">
        <v>26</v>
      </c>
      <c r="Q4295">
        <v>5</v>
      </c>
      <c r="R4295">
        <v>34.5</v>
      </c>
      <c r="S4295">
        <f t="shared" si="225"/>
        <v>50000</v>
      </c>
      <c r="T4295">
        <f t="shared" si="226"/>
        <v>16800</v>
      </c>
      <c r="U4295">
        <f t="shared" si="227"/>
        <v>2.9761904761904763</v>
      </c>
      <c r="V4295">
        <v>271</v>
      </c>
      <c r="W4295">
        <v>239</v>
      </c>
      <c r="X4295" t="s">
        <v>151</v>
      </c>
    </row>
    <row r="4296" spans="1:24" hidden="1" x14ac:dyDescent="0.2">
      <c r="A4296">
        <v>79</v>
      </c>
      <c r="B4296" t="s">
        <v>101</v>
      </c>
      <c r="C4296" t="s">
        <v>102</v>
      </c>
      <c r="D4296" t="s">
        <v>198</v>
      </c>
      <c r="G4296" s="2">
        <v>-17.593889000000001</v>
      </c>
      <c r="H4296" s="2">
        <v>145.73327800000001</v>
      </c>
      <c r="I4296">
        <v>526</v>
      </c>
      <c r="J4296" t="s">
        <v>6</v>
      </c>
      <c r="K4296" s="1">
        <v>39093</v>
      </c>
      <c r="L4296" t="s">
        <v>199</v>
      </c>
      <c r="M4296" t="s">
        <v>200</v>
      </c>
      <c r="N4296" t="s">
        <v>24</v>
      </c>
      <c r="O4296" t="s">
        <v>15</v>
      </c>
      <c r="P4296" t="s">
        <v>26</v>
      </c>
      <c r="Q4296">
        <v>6</v>
      </c>
      <c r="R4296">
        <v>33.06</v>
      </c>
      <c r="S4296">
        <f t="shared" si="225"/>
        <v>50000</v>
      </c>
      <c r="T4296">
        <f t="shared" si="226"/>
        <v>16800</v>
      </c>
      <c r="U4296">
        <f t="shared" si="227"/>
        <v>2.9761904761904763</v>
      </c>
      <c r="V4296">
        <v>271</v>
      </c>
      <c r="W4296">
        <v>239</v>
      </c>
      <c r="X4296" t="s">
        <v>151</v>
      </c>
    </row>
    <row r="4297" spans="1:24" hidden="1" x14ac:dyDescent="0.2">
      <c r="A4297">
        <v>79</v>
      </c>
      <c r="B4297" t="s">
        <v>101</v>
      </c>
      <c r="C4297" t="s">
        <v>102</v>
      </c>
      <c r="D4297" t="s">
        <v>198</v>
      </c>
      <c r="G4297" s="2">
        <v>-17.593889000000001</v>
      </c>
      <c r="H4297" s="2">
        <v>145.73327800000001</v>
      </c>
      <c r="I4297">
        <v>526</v>
      </c>
      <c r="J4297" t="s">
        <v>6</v>
      </c>
      <c r="K4297" s="1">
        <v>39093</v>
      </c>
      <c r="L4297" t="s">
        <v>199</v>
      </c>
      <c r="M4297" t="s">
        <v>200</v>
      </c>
      <c r="N4297" t="s">
        <v>24</v>
      </c>
      <c r="O4297" t="s">
        <v>15</v>
      </c>
      <c r="P4297" t="s">
        <v>26</v>
      </c>
      <c r="Q4297">
        <v>7</v>
      </c>
      <c r="R4297">
        <v>33.17</v>
      </c>
      <c r="S4297">
        <f t="shared" si="225"/>
        <v>50000</v>
      </c>
      <c r="T4297">
        <f t="shared" si="226"/>
        <v>16800</v>
      </c>
      <c r="U4297">
        <f t="shared" si="227"/>
        <v>2.9761904761904763</v>
      </c>
      <c r="V4297">
        <v>271</v>
      </c>
      <c r="W4297">
        <v>239</v>
      </c>
      <c r="X4297" t="s">
        <v>151</v>
      </c>
    </row>
    <row r="4298" spans="1:24" hidden="1" x14ac:dyDescent="0.2">
      <c r="A4298">
        <v>79</v>
      </c>
      <c r="B4298" t="s">
        <v>101</v>
      </c>
      <c r="C4298" t="s">
        <v>102</v>
      </c>
      <c r="D4298" t="s">
        <v>198</v>
      </c>
      <c r="G4298" s="2">
        <v>-17.593889000000001</v>
      </c>
      <c r="H4298" s="2">
        <v>145.73327800000001</v>
      </c>
      <c r="I4298">
        <v>526</v>
      </c>
      <c r="J4298" t="s">
        <v>6</v>
      </c>
      <c r="K4298" s="1">
        <v>39093</v>
      </c>
      <c r="L4298" t="s">
        <v>199</v>
      </c>
      <c r="M4298" t="s">
        <v>200</v>
      </c>
      <c r="N4298" t="s">
        <v>24</v>
      </c>
      <c r="O4298" t="s">
        <v>15</v>
      </c>
      <c r="P4298" t="s">
        <v>26</v>
      </c>
      <c r="Q4298">
        <v>8</v>
      </c>
      <c r="R4298">
        <v>33.06</v>
      </c>
      <c r="S4298">
        <f t="shared" si="225"/>
        <v>50000</v>
      </c>
      <c r="T4298">
        <f t="shared" si="226"/>
        <v>16800</v>
      </c>
      <c r="U4298">
        <f t="shared" si="227"/>
        <v>2.9761904761904763</v>
      </c>
      <c r="V4298">
        <v>271</v>
      </c>
      <c r="W4298">
        <v>239</v>
      </c>
      <c r="X4298" t="s">
        <v>151</v>
      </c>
    </row>
    <row r="4299" spans="1:24" hidden="1" x14ac:dyDescent="0.2">
      <c r="A4299">
        <v>79</v>
      </c>
      <c r="B4299" t="s">
        <v>101</v>
      </c>
      <c r="C4299" t="s">
        <v>102</v>
      </c>
      <c r="D4299" t="s">
        <v>198</v>
      </c>
      <c r="G4299" s="2">
        <v>-17.593889000000001</v>
      </c>
      <c r="H4299" s="2">
        <v>145.73327800000001</v>
      </c>
      <c r="I4299">
        <v>526</v>
      </c>
      <c r="J4299" t="s">
        <v>6</v>
      </c>
      <c r="K4299" s="1">
        <v>39093</v>
      </c>
      <c r="L4299" t="s">
        <v>199</v>
      </c>
      <c r="M4299" t="s">
        <v>200</v>
      </c>
      <c r="N4299" t="s">
        <v>24</v>
      </c>
      <c r="O4299" t="s">
        <v>15</v>
      </c>
      <c r="P4299" t="s">
        <v>26</v>
      </c>
      <c r="Q4299">
        <v>9</v>
      </c>
      <c r="R4299">
        <v>30.81</v>
      </c>
      <c r="S4299">
        <f t="shared" si="225"/>
        <v>50000</v>
      </c>
      <c r="T4299">
        <f t="shared" si="226"/>
        <v>16800</v>
      </c>
      <c r="U4299">
        <f t="shared" si="227"/>
        <v>2.9761904761904763</v>
      </c>
      <c r="V4299">
        <v>271</v>
      </c>
      <c r="W4299">
        <v>239</v>
      </c>
      <c r="X4299" t="s">
        <v>151</v>
      </c>
    </row>
    <row r="4300" spans="1:24" hidden="1" x14ac:dyDescent="0.2">
      <c r="A4300">
        <v>79</v>
      </c>
      <c r="B4300" t="s">
        <v>101</v>
      </c>
      <c r="C4300" t="s">
        <v>102</v>
      </c>
      <c r="D4300" t="s">
        <v>198</v>
      </c>
      <c r="G4300" s="2">
        <v>-17.593889000000001</v>
      </c>
      <c r="H4300" s="2">
        <v>145.73327800000001</v>
      </c>
      <c r="I4300">
        <v>526</v>
      </c>
      <c r="J4300" t="s">
        <v>6</v>
      </c>
      <c r="K4300" s="1">
        <v>39093</v>
      </c>
      <c r="L4300" t="s">
        <v>199</v>
      </c>
      <c r="M4300" t="s">
        <v>200</v>
      </c>
      <c r="N4300" t="s">
        <v>24</v>
      </c>
      <c r="O4300" t="s">
        <v>15</v>
      </c>
      <c r="P4300" t="s">
        <v>26</v>
      </c>
      <c r="Q4300">
        <v>10</v>
      </c>
      <c r="R4300">
        <v>34.32</v>
      </c>
      <c r="S4300">
        <f t="shared" si="225"/>
        <v>50000</v>
      </c>
      <c r="T4300">
        <f t="shared" si="226"/>
        <v>16800</v>
      </c>
      <c r="U4300">
        <f t="shared" si="227"/>
        <v>2.9761904761904763</v>
      </c>
      <c r="V4300">
        <v>271</v>
      </c>
      <c r="W4300">
        <v>239</v>
      </c>
      <c r="X4300" t="s">
        <v>151</v>
      </c>
    </row>
    <row r="4301" spans="1:24" x14ac:dyDescent="0.2">
      <c r="A4301">
        <v>79</v>
      </c>
      <c r="B4301" t="s">
        <v>101</v>
      </c>
      <c r="C4301" t="s">
        <v>102</v>
      </c>
      <c r="D4301" t="s">
        <v>198</v>
      </c>
      <c r="G4301" s="2">
        <v>-17.593889000000001</v>
      </c>
      <c r="H4301" s="2">
        <v>145.73327800000001</v>
      </c>
      <c r="I4301">
        <v>526</v>
      </c>
      <c r="J4301" t="s">
        <v>6</v>
      </c>
      <c r="K4301" s="1">
        <v>39093</v>
      </c>
      <c r="L4301" t="s">
        <v>199</v>
      </c>
      <c r="M4301" t="s">
        <v>200</v>
      </c>
      <c r="N4301" t="s">
        <v>24</v>
      </c>
      <c r="O4301" t="s">
        <v>15</v>
      </c>
      <c r="P4301" t="s">
        <v>27</v>
      </c>
      <c r="Q4301">
        <v>1</v>
      </c>
      <c r="R4301">
        <v>28.13</v>
      </c>
      <c r="S4301">
        <f t="shared" si="225"/>
        <v>50000</v>
      </c>
      <c r="T4301">
        <f t="shared" si="226"/>
        <v>16800</v>
      </c>
      <c r="U4301">
        <f t="shared" si="227"/>
        <v>2.9761904761904763</v>
      </c>
      <c r="V4301">
        <v>271</v>
      </c>
      <c r="W4301">
        <v>239</v>
      </c>
      <c r="X4301" t="s">
        <v>151</v>
      </c>
    </row>
    <row r="4302" spans="1:24" x14ac:dyDescent="0.2">
      <c r="A4302">
        <v>79</v>
      </c>
      <c r="B4302" t="s">
        <v>101</v>
      </c>
      <c r="C4302" t="s">
        <v>102</v>
      </c>
      <c r="D4302" t="s">
        <v>198</v>
      </c>
      <c r="G4302" s="2">
        <v>-17.593889000000001</v>
      </c>
      <c r="H4302" s="2">
        <v>145.73327800000001</v>
      </c>
      <c r="I4302">
        <v>526</v>
      </c>
      <c r="J4302" t="s">
        <v>6</v>
      </c>
      <c r="K4302" s="1">
        <v>39093</v>
      </c>
      <c r="L4302" t="s">
        <v>199</v>
      </c>
      <c r="M4302" t="s">
        <v>200</v>
      </c>
      <c r="N4302" t="s">
        <v>24</v>
      </c>
      <c r="O4302" t="s">
        <v>15</v>
      </c>
      <c r="P4302" t="s">
        <v>27</v>
      </c>
      <c r="Q4302">
        <v>2</v>
      </c>
      <c r="R4302">
        <v>27.18</v>
      </c>
      <c r="S4302">
        <f t="shared" si="225"/>
        <v>50000</v>
      </c>
      <c r="T4302">
        <f t="shared" si="226"/>
        <v>16800</v>
      </c>
      <c r="U4302">
        <f t="shared" si="227"/>
        <v>2.9761904761904763</v>
      </c>
      <c r="V4302">
        <v>271</v>
      </c>
      <c r="W4302">
        <v>239</v>
      </c>
      <c r="X4302" t="s">
        <v>151</v>
      </c>
    </row>
    <row r="4303" spans="1:24" x14ac:dyDescent="0.2">
      <c r="A4303">
        <v>79</v>
      </c>
      <c r="B4303" t="s">
        <v>101</v>
      </c>
      <c r="C4303" t="s">
        <v>102</v>
      </c>
      <c r="D4303" t="s">
        <v>198</v>
      </c>
      <c r="G4303" s="2">
        <v>-17.593889000000001</v>
      </c>
      <c r="H4303" s="2">
        <v>145.73327800000001</v>
      </c>
      <c r="I4303">
        <v>526</v>
      </c>
      <c r="J4303" t="s">
        <v>6</v>
      </c>
      <c r="K4303" s="1">
        <v>39093</v>
      </c>
      <c r="L4303" t="s">
        <v>199</v>
      </c>
      <c r="M4303" t="s">
        <v>200</v>
      </c>
      <c r="N4303" t="s">
        <v>24</v>
      </c>
      <c r="O4303" t="s">
        <v>15</v>
      </c>
      <c r="P4303" t="s">
        <v>27</v>
      </c>
      <c r="Q4303">
        <v>3</v>
      </c>
      <c r="R4303">
        <v>26.22</v>
      </c>
      <c r="S4303">
        <f t="shared" si="225"/>
        <v>50000</v>
      </c>
      <c r="T4303">
        <f t="shared" si="226"/>
        <v>16800</v>
      </c>
      <c r="U4303">
        <f t="shared" si="227"/>
        <v>2.9761904761904763</v>
      </c>
      <c r="V4303">
        <v>271</v>
      </c>
      <c r="W4303">
        <v>239</v>
      </c>
      <c r="X4303" t="s">
        <v>151</v>
      </c>
    </row>
    <row r="4304" spans="1:24" x14ac:dyDescent="0.2">
      <c r="A4304">
        <v>79</v>
      </c>
      <c r="B4304" t="s">
        <v>101</v>
      </c>
      <c r="C4304" t="s">
        <v>102</v>
      </c>
      <c r="D4304" t="s">
        <v>198</v>
      </c>
      <c r="G4304" s="2">
        <v>-17.593889000000001</v>
      </c>
      <c r="H4304" s="2">
        <v>145.73327800000001</v>
      </c>
      <c r="I4304">
        <v>526</v>
      </c>
      <c r="J4304" t="s">
        <v>6</v>
      </c>
      <c r="K4304" s="1">
        <v>39093</v>
      </c>
      <c r="L4304" t="s">
        <v>199</v>
      </c>
      <c r="M4304" t="s">
        <v>200</v>
      </c>
      <c r="N4304" t="s">
        <v>24</v>
      </c>
      <c r="O4304" t="s">
        <v>15</v>
      </c>
      <c r="P4304" t="s">
        <v>27</v>
      </c>
      <c r="Q4304">
        <v>4</v>
      </c>
      <c r="R4304">
        <v>29.33</v>
      </c>
      <c r="S4304">
        <f t="shared" si="225"/>
        <v>50000</v>
      </c>
      <c r="T4304">
        <f t="shared" si="226"/>
        <v>16800</v>
      </c>
      <c r="U4304">
        <f t="shared" si="227"/>
        <v>2.9761904761904763</v>
      </c>
      <c r="V4304">
        <v>271</v>
      </c>
      <c r="W4304">
        <v>239</v>
      </c>
      <c r="X4304" t="s">
        <v>151</v>
      </c>
    </row>
    <row r="4305" spans="1:24" x14ac:dyDescent="0.2">
      <c r="A4305">
        <v>79</v>
      </c>
      <c r="B4305" t="s">
        <v>101</v>
      </c>
      <c r="C4305" t="s">
        <v>102</v>
      </c>
      <c r="D4305" t="s">
        <v>198</v>
      </c>
      <c r="G4305" s="2">
        <v>-17.593889000000001</v>
      </c>
      <c r="H4305" s="2">
        <v>145.73327800000001</v>
      </c>
      <c r="I4305">
        <v>526</v>
      </c>
      <c r="J4305" t="s">
        <v>6</v>
      </c>
      <c r="K4305" s="1">
        <v>39093</v>
      </c>
      <c r="L4305" t="s">
        <v>199</v>
      </c>
      <c r="M4305" t="s">
        <v>200</v>
      </c>
      <c r="N4305" t="s">
        <v>24</v>
      </c>
      <c r="O4305" t="s">
        <v>15</v>
      </c>
      <c r="P4305" t="s">
        <v>27</v>
      </c>
      <c r="Q4305">
        <v>5</v>
      </c>
      <c r="R4305">
        <v>28.98</v>
      </c>
      <c r="S4305">
        <f t="shared" si="225"/>
        <v>50000</v>
      </c>
      <c r="T4305">
        <f t="shared" si="226"/>
        <v>16800</v>
      </c>
      <c r="U4305">
        <f t="shared" si="227"/>
        <v>2.9761904761904763</v>
      </c>
      <c r="V4305">
        <v>271</v>
      </c>
      <c r="W4305">
        <v>239</v>
      </c>
      <c r="X4305" t="s">
        <v>151</v>
      </c>
    </row>
    <row r="4306" spans="1:24" x14ac:dyDescent="0.2">
      <c r="A4306">
        <v>79</v>
      </c>
      <c r="B4306" t="s">
        <v>101</v>
      </c>
      <c r="C4306" t="s">
        <v>102</v>
      </c>
      <c r="D4306" t="s">
        <v>198</v>
      </c>
      <c r="G4306" s="2">
        <v>-17.593889000000001</v>
      </c>
      <c r="H4306" s="2">
        <v>145.73327800000001</v>
      </c>
      <c r="I4306">
        <v>526</v>
      </c>
      <c r="J4306" t="s">
        <v>6</v>
      </c>
      <c r="K4306" s="1">
        <v>39093</v>
      </c>
      <c r="L4306" t="s">
        <v>199</v>
      </c>
      <c r="M4306" t="s">
        <v>200</v>
      </c>
      <c r="N4306" t="s">
        <v>24</v>
      </c>
      <c r="O4306" t="s">
        <v>15</v>
      </c>
      <c r="P4306" t="s">
        <v>27</v>
      </c>
      <c r="Q4306">
        <v>6</v>
      </c>
      <c r="R4306">
        <v>23.96</v>
      </c>
      <c r="S4306">
        <f t="shared" si="225"/>
        <v>50000</v>
      </c>
      <c r="T4306">
        <f t="shared" si="226"/>
        <v>16800</v>
      </c>
      <c r="U4306">
        <f t="shared" si="227"/>
        <v>2.9761904761904763</v>
      </c>
      <c r="V4306">
        <v>271</v>
      </c>
      <c r="W4306">
        <v>239</v>
      </c>
      <c r="X4306" t="s">
        <v>151</v>
      </c>
    </row>
    <row r="4307" spans="1:24" x14ac:dyDescent="0.2">
      <c r="A4307">
        <v>79</v>
      </c>
      <c r="B4307" t="s">
        <v>101</v>
      </c>
      <c r="C4307" t="s">
        <v>102</v>
      </c>
      <c r="D4307" t="s">
        <v>198</v>
      </c>
      <c r="G4307" s="2">
        <v>-17.593889000000001</v>
      </c>
      <c r="H4307" s="2">
        <v>145.73327800000001</v>
      </c>
      <c r="I4307">
        <v>526</v>
      </c>
      <c r="J4307" t="s">
        <v>6</v>
      </c>
      <c r="K4307" s="1">
        <v>39093</v>
      </c>
      <c r="L4307" t="s">
        <v>199</v>
      </c>
      <c r="M4307" t="s">
        <v>200</v>
      </c>
      <c r="N4307" t="s">
        <v>24</v>
      </c>
      <c r="O4307" t="s">
        <v>15</v>
      </c>
      <c r="P4307" t="s">
        <v>27</v>
      </c>
      <c r="Q4307">
        <v>7</v>
      </c>
      <c r="R4307">
        <v>27.51</v>
      </c>
      <c r="S4307">
        <f t="shared" si="225"/>
        <v>50000</v>
      </c>
      <c r="T4307">
        <f t="shared" si="226"/>
        <v>16800</v>
      </c>
      <c r="U4307">
        <f t="shared" si="227"/>
        <v>2.9761904761904763</v>
      </c>
      <c r="V4307">
        <v>271</v>
      </c>
      <c r="W4307">
        <v>239</v>
      </c>
      <c r="X4307" t="s">
        <v>151</v>
      </c>
    </row>
    <row r="4308" spans="1:24" x14ac:dyDescent="0.2">
      <c r="A4308">
        <v>79</v>
      </c>
      <c r="B4308" t="s">
        <v>101</v>
      </c>
      <c r="C4308" t="s">
        <v>102</v>
      </c>
      <c r="D4308" t="s">
        <v>198</v>
      </c>
      <c r="G4308" s="2">
        <v>-17.593889000000001</v>
      </c>
      <c r="H4308" s="2">
        <v>145.73327800000001</v>
      </c>
      <c r="I4308">
        <v>526</v>
      </c>
      <c r="J4308" t="s">
        <v>6</v>
      </c>
      <c r="K4308" s="1">
        <v>39093</v>
      </c>
      <c r="L4308" t="s">
        <v>199</v>
      </c>
      <c r="M4308" t="s">
        <v>200</v>
      </c>
      <c r="N4308" t="s">
        <v>24</v>
      </c>
      <c r="O4308" t="s">
        <v>15</v>
      </c>
      <c r="P4308" t="s">
        <v>27</v>
      </c>
      <c r="Q4308">
        <v>8</v>
      </c>
      <c r="R4308">
        <v>23.58</v>
      </c>
      <c r="S4308">
        <f t="shared" si="225"/>
        <v>50000</v>
      </c>
      <c r="T4308">
        <f t="shared" si="226"/>
        <v>16800</v>
      </c>
      <c r="U4308">
        <f t="shared" si="227"/>
        <v>2.9761904761904763</v>
      </c>
      <c r="V4308">
        <v>271</v>
      </c>
      <c r="W4308">
        <v>239</v>
      </c>
      <c r="X4308" t="s">
        <v>151</v>
      </c>
    </row>
    <row r="4309" spans="1:24" x14ac:dyDescent="0.2">
      <c r="A4309">
        <v>79</v>
      </c>
      <c r="B4309" t="s">
        <v>101</v>
      </c>
      <c r="C4309" t="s">
        <v>102</v>
      </c>
      <c r="D4309" t="s">
        <v>198</v>
      </c>
      <c r="G4309" s="2">
        <v>-17.593889000000001</v>
      </c>
      <c r="H4309" s="2">
        <v>145.73327800000001</v>
      </c>
      <c r="I4309">
        <v>526</v>
      </c>
      <c r="J4309" t="s">
        <v>6</v>
      </c>
      <c r="K4309" s="1">
        <v>39093</v>
      </c>
      <c r="L4309" t="s">
        <v>199</v>
      </c>
      <c r="M4309" t="s">
        <v>200</v>
      </c>
      <c r="N4309" t="s">
        <v>24</v>
      </c>
      <c r="O4309" t="s">
        <v>15</v>
      </c>
      <c r="P4309" t="s">
        <v>27</v>
      </c>
      <c r="Q4309">
        <v>9</v>
      </c>
      <c r="R4309">
        <v>23.98</v>
      </c>
      <c r="S4309">
        <f t="shared" si="225"/>
        <v>50000</v>
      </c>
      <c r="T4309">
        <f t="shared" si="226"/>
        <v>16800</v>
      </c>
      <c r="U4309">
        <f t="shared" si="227"/>
        <v>2.9761904761904763</v>
      </c>
      <c r="V4309">
        <v>271</v>
      </c>
      <c r="W4309">
        <v>239</v>
      </c>
      <c r="X4309" t="s">
        <v>151</v>
      </c>
    </row>
    <row r="4310" spans="1:24" x14ac:dyDescent="0.2">
      <c r="A4310">
        <v>79</v>
      </c>
      <c r="B4310" t="s">
        <v>101</v>
      </c>
      <c r="C4310" t="s">
        <v>102</v>
      </c>
      <c r="D4310" t="s">
        <v>198</v>
      </c>
      <c r="G4310" s="2">
        <v>-17.593889000000001</v>
      </c>
      <c r="H4310" s="2">
        <v>145.73327800000001</v>
      </c>
      <c r="I4310">
        <v>526</v>
      </c>
      <c r="J4310" t="s">
        <v>6</v>
      </c>
      <c r="K4310" s="1">
        <v>39093</v>
      </c>
      <c r="L4310" t="s">
        <v>199</v>
      </c>
      <c r="M4310" t="s">
        <v>200</v>
      </c>
      <c r="N4310" t="s">
        <v>24</v>
      </c>
      <c r="O4310" t="s">
        <v>15</v>
      </c>
      <c r="P4310" t="s">
        <v>27</v>
      </c>
      <c r="Q4310">
        <v>10</v>
      </c>
      <c r="R4310">
        <v>29.03</v>
      </c>
      <c r="S4310">
        <f t="shared" si="225"/>
        <v>50000</v>
      </c>
      <c r="T4310">
        <f t="shared" si="226"/>
        <v>16800</v>
      </c>
      <c r="U4310">
        <f t="shared" si="227"/>
        <v>2.9761904761904763</v>
      </c>
      <c r="V4310">
        <v>271</v>
      </c>
      <c r="W4310">
        <v>239</v>
      </c>
      <c r="X4310" t="s">
        <v>151</v>
      </c>
    </row>
    <row r="4311" spans="1:24" x14ac:dyDescent="0.2">
      <c r="A4311">
        <v>79</v>
      </c>
      <c r="B4311" t="s">
        <v>101</v>
      </c>
      <c r="C4311" t="s">
        <v>102</v>
      </c>
      <c r="D4311" t="s">
        <v>198</v>
      </c>
      <c r="G4311" s="2">
        <v>-17.593889000000001</v>
      </c>
      <c r="H4311" s="2">
        <v>145.73327800000001</v>
      </c>
      <c r="I4311">
        <v>526</v>
      </c>
      <c r="J4311" t="s">
        <v>6</v>
      </c>
      <c r="K4311" s="1">
        <v>39093</v>
      </c>
      <c r="L4311" t="s">
        <v>199</v>
      </c>
      <c r="M4311" t="s">
        <v>200</v>
      </c>
      <c r="N4311" t="s">
        <v>24</v>
      </c>
      <c r="O4311" t="s">
        <v>18</v>
      </c>
      <c r="P4311" t="s">
        <v>27</v>
      </c>
      <c r="Q4311">
        <v>1</v>
      </c>
      <c r="R4311">
        <v>12.33</v>
      </c>
      <c r="S4311">
        <f t="shared" si="225"/>
        <v>50000</v>
      </c>
      <c r="T4311">
        <f t="shared" si="226"/>
        <v>16800</v>
      </c>
      <c r="U4311">
        <f t="shared" si="227"/>
        <v>2.9761904761904763</v>
      </c>
      <c r="V4311">
        <v>271</v>
      </c>
      <c r="W4311">
        <v>239</v>
      </c>
      <c r="X4311" t="s">
        <v>151</v>
      </c>
    </row>
    <row r="4312" spans="1:24" x14ac:dyDescent="0.2">
      <c r="A4312">
        <v>79</v>
      </c>
      <c r="B4312" t="s">
        <v>101</v>
      </c>
      <c r="C4312" t="s">
        <v>102</v>
      </c>
      <c r="D4312" t="s">
        <v>198</v>
      </c>
      <c r="G4312" s="2">
        <v>-17.593889000000001</v>
      </c>
      <c r="H4312" s="2">
        <v>145.73327800000001</v>
      </c>
      <c r="I4312">
        <v>526</v>
      </c>
      <c r="J4312" t="s">
        <v>6</v>
      </c>
      <c r="K4312" s="1">
        <v>39093</v>
      </c>
      <c r="L4312" t="s">
        <v>199</v>
      </c>
      <c r="M4312" t="s">
        <v>200</v>
      </c>
      <c r="N4312" t="s">
        <v>24</v>
      </c>
      <c r="O4312" t="s">
        <v>18</v>
      </c>
      <c r="P4312" t="s">
        <v>27</v>
      </c>
      <c r="Q4312">
        <v>2</v>
      </c>
      <c r="R4312">
        <v>16.11</v>
      </c>
      <c r="S4312">
        <f t="shared" si="225"/>
        <v>50000</v>
      </c>
      <c r="T4312">
        <f t="shared" si="226"/>
        <v>16800</v>
      </c>
      <c r="U4312">
        <f t="shared" si="227"/>
        <v>2.9761904761904763</v>
      </c>
      <c r="V4312">
        <v>271</v>
      </c>
      <c r="W4312">
        <v>239</v>
      </c>
      <c r="X4312" t="s">
        <v>151</v>
      </c>
    </row>
    <row r="4313" spans="1:24" x14ac:dyDescent="0.2">
      <c r="A4313">
        <v>79</v>
      </c>
      <c r="B4313" t="s">
        <v>101</v>
      </c>
      <c r="C4313" t="s">
        <v>102</v>
      </c>
      <c r="D4313" t="s">
        <v>198</v>
      </c>
      <c r="G4313" s="2">
        <v>-17.593889000000001</v>
      </c>
      <c r="H4313" s="2">
        <v>145.73327800000001</v>
      </c>
      <c r="I4313">
        <v>526</v>
      </c>
      <c r="J4313" t="s">
        <v>6</v>
      </c>
      <c r="K4313" s="1">
        <v>39093</v>
      </c>
      <c r="L4313" t="s">
        <v>199</v>
      </c>
      <c r="M4313" t="s">
        <v>200</v>
      </c>
      <c r="N4313" t="s">
        <v>24</v>
      </c>
      <c r="O4313" t="s">
        <v>18</v>
      </c>
      <c r="P4313" t="s">
        <v>27</v>
      </c>
      <c r="Q4313">
        <v>3</v>
      </c>
      <c r="R4313">
        <v>16.8</v>
      </c>
      <c r="S4313">
        <f t="shared" si="225"/>
        <v>50000</v>
      </c>
      <c r="T4313">
        <f t="shared" si="226"/>
        <v>16800</v>
      </c>
      <c r="U4313">
        <f t="shared" si="227"/>
        <v>2.9761904761904763</v>
      </c>
      <c r="V4313">
        <v>271</v>
      </c>
      <c r="W4313">
        <v>239</v>
      </c>
      <c r="X4313" t="s">
        <v>151</v>
      </c>
    </row>
    <row r="4314" spans="1:24" x14ac:dyDescent="0.2">
      <c r="A4314">
        <v>79</v>
      </c>
      <c r="B4314" t="s">
        <v>101</v>
      </c>
      <c r="C4314" t="s">
        <v>102</v>
      </c>
      <c r="D4314" t="s">
        <v>198</v>
      </c>
      <c r="G4314" s="2">
        <v>-17.593889000000001</v>
      </c>
      <c r="H4314" s="2">
        <v>145.73327800000001</v>
      </c>
      <c r="I4314">
        <v>526</v>
      </c>
      <c r="J4314" t="s">
        <v>6</v>
      </c>
      <c r="K4314" s="1">
        <v>39093</v>
      </c>
      <c r="L4314" t="s">
        <v>199</v>
      </c>
      <c r="M4314" t="s">
        <v>200</v>
      </c>
      <c r="N4314" t="s">
        <v>24</v>
      </c>
      <c r="O4314" t="s">
        <v>18</v>
      </c>
      <c r="P4314" t="s">
        <v>27</v>
      </c>
      <c r="Q4314">
        <v>4</v>
      </c>
      <c r="R4314">
        <v>13.02</v>
      </c>
      <c r="S4314">
        <f t="shared" si="225"/>
        <v>50000</v>
      </c>
      <c r="T4314">
        <f t="shared" si="226"/>
        <v>16800</v>
      </c>
      <c r="U4314">
        <f t="shared" si="227"/>
        <v>2.9761904761904763</v>
      </c>
      <c r="V4314">
        <v>271</v>
      </c>
      <c r="W4314">
        <v>239</v>
      </c>
      <c r="X4314" t="s">
        <v>151</v>
      </c>
    </row>
    <row r="4315" spans="1:24" x14ac:dyDescent="0.2">
      <c r="A4315">
        <v>79</v>
      </c>
      <c r="B4315" t="s">
        <v>101</v>
      </c>
      <c r="C4315" t="s">
        <v>102</v>
      </c>
      <c r="D4315" t="s">
        <v>198</v>
      </c>
      <c r="G4315" s="2">
        <v>-17.593889000000001</v>
      </c>
      <c r="H4315" s="2">
        <v>145.73327800000001</v>
      </c>
      <c r="I4315">
        <v>526</v>
      </c>
      <c r="J4315" t="s">
        <v>6</v>
      </c>
      <c r="K4315" s="1">
        <v>39093</v>
      </c>
      <c r="L4315" t="s">
        <v>199</v>
      </c>
      <c r="M4315" t="s">
        <v>200</v>
      </c>
      <c r="N4315" t="s">
        <v>24</v>
      </c>
      <c r="O4315" t="s">
        <v>18</v>
      </c>
      <c r="P4315" t="s">
        <v>27</v>
      </c>
      <c r="Q4315">
        <v>5</v>
      </c>
      <c r="R4315">
        <v>12.38</v>
      </c>
      <c r="S4315">
        <f t="shared" si="225"/>
        <v>50000</v>
      </c>
      <c r="T4315">
        <f t="shared" si="226"/>
        <v>16800</v>
      </c>
      <c r="U4315">
        <f t="shared" si="227"/>
        <v>2.9761904761904763</v>
      </c>
      <c r="V4315">
        <v>271</v>
      </c>
      <c r="W4315">
        <v>239</v>
      </c>
      <c r="X4315" t="s">
        <v>151</v>
      </c>
    </row>
    <row r="4316" spans="1:24" x14ac:dyDescent="0.2">
      <c r="A4316">
        <v>79</v>
      </c>
      <c r="B4316" t="s">
        <v>101</v>
      </c>
      <c r="C4316" t="s">
        <v>102</v>
      </c>
      <c r="D4316" t="s">
        <v>198</v>
      </c>
      <c r="G4316" s="2">
        <v>-17.593889000000001</v>
      </c>
      <c r="H4316" s="2">
        <v>145.73327800000001</v>
      </c>
      <c r="I4316">
        <v>526</v>
      </c>
      <c r="J4316" t="s">
        <v>6</v>
      </c>
      <c r="K4316" s="1">
        <v>39093</v>
      </c>
      <c r="L4316" t="s">
        <v>199</v>
      </c>
      <c r="M4316" t="s">
        <v>200</v>
      </c>
      <c r="N4316" t="s">
        <v>24</v>
      </c>
      <c r="O4316" t="s">
        <v>18</v>
      </c>
      <c r="P4316" t="s">
        <v>27</v>
      </c>
      <c r="Q4316">
        <v>6</v>
      </c>
      <c r="R4316">
        <v>12.78</v>
      </c>
      <c r="S4316">
        <f t="shared" si="225"/>
        <v>50000</v>
      </c>
      <c r="T4316">
        <f t="shared" si="226"/>
        <v>16800</v>
      </c>
      <c r="U4316">
        <f t="shared" si="227"/>
        <v>2.9761904761904763</v>
      </c>
      <c r="V4316">
        <v>271</v>
      </c>
      <c r="W4316">
        <v>239</v>
      </c>
      <c r="X4316" t="s">
        <v>151</v>
      </c>
    </row>
    <row r="4317" spans="1:24" x14ac:dyDescent="0.2">
      <c r="A4317">
        <v>79</v>
      </c>
      <c r="B4317" t="s">
        <v>101</v>
      </c>
      <c r="C4317" t="s">
        <v>102</v>
      </c>
      <c r="D4317" t="s">
        <v>198</v>
      </c>
      <c r="G4317" s="2">
        <v>-17.593889000000001</v>
      </c>
      <c r="H4317" s="2">
        <v>145.73327800000001</v>
      </c>
      <c r="I4317">
        <v>526</v>
      </c>
      <c r="J4317" t="s">
        <v>6</v>
      </c>
      <c r="K4317" s="1">
        <v>39093</v>
      </c>
      <c r="L4317" t="s">
        <v>199</v>
      </c>
      <c r="M4317" t="s">
        <v>200</v>
      </c>
      <c r="N4317" t="s">
        <v>24</v>
      </c>
      <c r="O4317" t="s">
        <v>18</v>
      </c>
      <c r="P4317" t="s">
        <v>27</v>
      </c>
      <c r="Q4317">
        <v>7</v>
      </c>
      <c r="R4317">
        <v>19.829999999999998</v>
      </c>
      <c r="S4317">
        <f t="shared" si="225"/>
        <v>50000</v>
      </c>
      <c r="T4317">
        <f t="shared" si="226"/>
        <v>16800</v>
      </c>
      <c r="U4317">
        <f t="shared" si="227"/>
        <v>2.9761904761904763</v>
      </c>
      <c r="V4317">
        <v>271</v>
      </c>
      <c r="W4317">
        <v>239</v>
      </c>
      <c r="X4317" t="s">
        <v>151</v>
      </c>
    </row>
    <row r="4318" spans="1:24" x14ac:dyDescent="0.2">
      <c r="A4318">
        <v>79</v>
      </c>
      <c r="B4318" t="s">
        <v>101</v>
      </c>
      <c r="C4318" t="s">
        <v>102</v>
      </c>
      <c r="D4318" t="s">
        <v>198</v>
      </c>
      <c r="G4318" s="2">
        <v>-17.593889000000001</v>
      </c>
      <c r="H4318" s="2">
        <v>145.73327800000001</v>
      </c>
      <c r="I4318">
        <v>526</v>
      </c>
      <c r="J4318" t="s">
        <v>6</v>
      </c>
      <c r="K4318" s="1">
        <v>39093</v>
      </c>
      <c r="L4318" t="s">
        <v>199</v>
      </c>
      <c r="M4318" t="s">
        <v>200</v>
      </c>
      <c r="N4318" t="s">
        <v>24</v>
      </c>
      <c r="O4318" t="s">
        <v>18</v>
      </c>
      <c r="P4318" t="s">
        <v>27</v>
      </c>
      <c r="Q4318">
        <v>8</v>
      </c>
      <c r="R4318">
        <v>12.14</v>
      </c>
      <c r="S4318">
        <f t="shared" si="225"/>
        <v>50000</v>
      </c>
      <c r="T4318">
        <f t="shared" si="226"/>
        <v>16800</v>
      </c>
      <c r="U4318">
        <f t="shared" si="227"/>
        <v>2.9761904761904763</v>
      </c>
      <c r="V4318">
        <v>271</v>
      </c>
      <c r="W4318">
        <v>239</v>
      </c>
      <c r="X4318" t="s">
        <v>151</v>
      </c>
    </row>
    <row r="4319" spans="1:24" x14ac:dyDescent="0.2">
      <c r="A4319">
        <v>79</v>
      </c>
      <c r="B4319" t="s">
        <v>101</v>
      </c>
      <c r="C4319" t="s">
        <v>102</v>
      </c>
      <c r="D4319" t="s">
        <v>198</v>
      </c>
      <c r="G4319" s="2">
        <v>-17.593889000000001</v>
      </c>
      <c r="H4319" s="2">
        <v>145.73327800000001</v>
      </c>
      <c r="I4319">
        <v>526</v>
      </c>
      <c r="J4319" t="s">
        <v>6</v>
      </c>
      <c r="K4319" s="1">
        <v>39093</v>
      </c>
      <c r="L4319" t="s">
        <v>199</v>
      </c>
      <c r="M4319" t="s">
        <v>200</v>
      </c>
      <c r="N4319" t="s">
        <v>24</v>
      </c>
      <c r="O4319" t="s">
        <v>18</v>
      </c>
      <c r="P4319" t="s">
        <v>27</v>
      </c>
      <c r="Q4319">
        <v>9</v>
      </c>
      <c r="R4319">
        <v>12.71</v>
      </c>
      <c r="S4319">
        <f t="shared" si="225"/>
        <v>50000</v>
      </c>
      <c r="T4319">
        <f t="shared" si="226"/>
        <v>16800</v>
      </c>
      <c r="U4319">
        <f t="shared" si="227"/>
        <v>2.9761904761904763</v>
      </c>
      <c r="V4319">
        <v>271</v>
      </c>
      <c r="W4319">
        <v>239</v>
      </c>
      <c r="X4319" t="s">
        <v>151</v>
      </c>
    </row>
    <row r="4320" spans="1:24" x14ac:dyDescent="0.2">
      <c r="A4320">
        <v>79</v>
      </c>
      <c r="B4320" t="s">
        <v>101</v>
      </c>
      <c r="C4320" t="s">
        <v>102</v>
      </c>
      <c r="D4320" t="s">
        <v>198</v>
      </c>
      <c r="G4320" s="2">
        <v>-17.593889000000001</v>
      </c>
      <c r="H4320" s="2">
        <v>145.73327800000001</v>
      </c>
      <c r="I4320">
        <v>526</v>
      </c>
      <c r="J4320" t="s">
        <v>6</v>
      </c>
      <c r="K4320" s="1">
        <v>39093</v>
      </c>
      <c r="L4320" t="s">
        <v>199</v>
      </c>
      <c r="M4320" t="s">
        <v>200</v>
      </c>
      <c r="N4320" t="s">
        <v>24</v>
      </c>
      <c r="O4320" t="s">
        <v>18</v>
      </c>
      <c r="P4320" t="s">
        <v>27</v>
      </c>
      <c r="Q4320">
        <v>10</v>
      </c>
      <c r="R4320">
        <v>13.08</v>
      </c>
      <c r="S4320">
        <f t="shared" si="225"/>
        <v>50000</v>
      </c>
      <c r="T4320">
        <f t="shared" si="226"/>
        <v>16800</v>
      </c>
      <c r="U4320">
        <f t="shared" si="227"/>
        <v>2.9761904761904763</v>
      </c>
      <c r="V4320">
        <v>271</v>
      </c>
      <c r="W4320">
        <v>239</v>
      </c>
      <c r="X4320" t="s">
        <v>151</v>
      </c>
    </row>
    <row r="4321" spans="1:24" hidden="1" x14ac:dyDescent="0.2">
      <c r="A4321">
        <v>80</v>
      </c>
      <c r="B4321" t="s">
        <v>101</v>
      </c>
      <c r="C4321" t="s">
        <v>102</v>
      </c>
      <c r="D4321" t="s">
        <v>60</v>
      </c>
      <c r="E4321">
        <v>17.100000000000001</v>
      </c>
      <c r="F4321">
        <v>145.38</v>
      </c>
      <c r="G4321">
        <v>-17.024999999999999</v>
      </c>
      <c r="H4321">
        <v>145.64150000000001</v>
      </c>
      <c r="I4321">
        <v>1206</v>
      </c>
      <c r="J4321" t="s">
        <v>40</v>
      </c>
      <c r="K4321" s="1">
        <v>20648</v>
      </c>
      <c r="L4321" t="s">
        <v>201</v>
      </c>
      <c r="M4321" t="s">
        <v>62</v>
      </c>
      <c r="N4321" t="s">
        <v>14</v>
      </c>
      <c r="O4321" t="s">
        <v>15</v>
      </c>
      <c r="P4321" t="s">
        <v>27</v>
      </c>
      <c r="Q4321">
        <v>1</v>
      </c>
      <c r="R4321">
        <v>13.96</v>
      </c>
      <c r="S4321">
        <f>(87+84)*250</f>
        <v>42750</v>
      </c>
      <c r="T4321">
        <f>215*87</f>
        <v>18705</v>
      </c>
      <c r="U4321">
        <f t="shared" si="227"/>
        <v>2.2854851643945469</v>
      </c>
      <c r="V4321">
        <v>290</v>
      </c>
      <c r="X4321" t="s">
        <v>128</v>
      </c>
    </row>
    <row r="4322" spans="1:24" hidden="1" x14ac:dyDescent="0.2">
      <c r="A4322">
        <v>80</v>
      </c>
      <c r="B4322" t="s">
        <v>101</v>
      </c>
      <c r="C4322" t="s">
        <v>102</v>
      </c>
      <c r="D4322" t="s">
        <v>60</v>
      </c>
      <c r="E4322">
        <v>17.100000000000001</v>
      </c>
      <c r="F4322">
        <v>145.38</v>
      </c>
      <c r="G4322">
        <v>-17.024999999999999</v>
      </c>
      <c r="H4322">
        <v>145.64150000000001</v>
      </c>
      <c r="I4322">
        <v>1206</v>
      </c>
      <c r="J4322" t="s">
        <v>40</v>
      </c>
      <c r="K4322" s="1">
        <v>20648</v>
      </c>
      <c r="L4322" t="s">
        <v>201</v>
      </c>
      <c r="M4322" t="s">
        <v>62</v>
      </c>
      <c r="N4322" t="s">
        <v>14</v>
      </c>
      <c r="O4322" t="s">
        <v>15</v>
      </c>
      <c r="P4322" t="s">
        <v>27</v>
      </c>
      <c r="Q4322">
        <v>2</v>
      </c>
      <c r="R4322">
        <v>16.690000000000001</v>
      </c>
      <c r="S4322">
        <f>(87+84)*250</f>
        <v>42750</v>
      </c>
      <c r="T4322">
        <f>215*87</f>
        <v>18705</v>
      </c>
      <c r="U4322">
        <f t="shared" ref="U4322" si="228">S4322/T4322</f>
        <v>2.2854851643945469</v>
      </c>
      <c r="V4322">
        <v>290</v>
      </c>
      <c r="X4322" t="s">
        <v>128</v>
      </c>
    </row>
    <row r="4323" spans="1:24" hidden="1" x14ac:dyDescent="0.2">
      <c r="A4323">
        <v>80</v>
      </c>
      <c r="B4323" t="s">
        <v>101</v>
      </c>
      <c r="C4323" t="s">
        <v>102</v>
      </c>
      <c r="D4323" t="s">
        <v>60</v>
      </c>
      <c r="E4323">
        <v>17.100000000000001</v>
      </c>
      <c r="F4323">
        <v>145.38</v>
      </c>
      <c r="G4323">
        <v>-17.024999999999999</v>
      </c>
      <c r="H4323">
        <v>145.64150000000001</v>
      </c>
      <c r="I4323">
        <v>1206</v>
      </c>
      <c r="J4323" t="s">
        <v>40</v>
      </c>
      <c r="K4323" s="1">
        <v>20648</v>
      </c>
      <c r="L4323" t="s">
        <v>201</v>
      </c>
      <c r="M4323" t="s">
        <v>62</v>
      </c>
      <c r="N4323" t="s">
        <v>14</v>
      </c>
      <c r="O4323" t="s">
        <v>15</v>
      </c>
      <c r="P4323" t="s">
        <v>27</v>
      </c>
      <c r="Q4323">
        <v>3</v>
      </c>
      <c r="R4323">
        <v>18.170000000000002</v>
      </c>
      <c r="S4323">
        <f>(87+84)*250</f>
        <v>42750</v>
      </c>
      <c r="T4323">
        <f>215*87</f>
        <v>18705</v>
      </c>
      <c r="U4323">
        <f t="shared" ref="U4323" si="229">S4323/T4323</f>
        <v>2.2854851643945469</v>
      </c>
      <c r="V4323">
        <v>290</v>
      </c>
      <c r="X4323" t="s">
        <v>128</v>
      </c>
    </row>
    <row r="4324" spans="1:24" hidden="1" x14ac:dyDescent="0.2">
      <c r="A4324">
        <v>80</v>
      </c>
      <c r="B4324" t="s">
        <v>101</v>
      </c>
      <c r="C4324" t="s">
        <v>102</v>
      </c>
      <c r="D4324" t="s">
        <v>60</v>
      </c>
      <c r="E4324">
        <v>17.100000000000001</v>
      </c>
      <c r="F4324">
        <v>145.38</v>
      </c>
      <c r="G4324">
        <v>-17.024999999999999</v>
      </c>
      <c r="H4324">
        <v>145.64150000000001</v>
      </c>
      <c r="I4324">
        <v>1206</v>
      </c>
      <c r="J4324" t="s">
        <v>40</v>
      </c>
      <c r="K4324" s="1">
        <v>20648</v>
      </c>
      <c r="L4324" t="s">
        <v>201</v>
      </c>
      <c r="M4324" t="s">
        <v>62</v>
      </c>
      <c r="N4324" t="s">
        <v>14</v>
      </c>
      <c r="O4324" t="s">
        <v>15</v>
      </c>
      <c r="P4324" t="s">
        <v>27</v>
      </c>
      <c r="Q4324">
        <v>4</v>
      </c>
      <c r="R4324">
        <v>19.11</v>
      </c>
      <c r="S4324">
        <f t="shared" ref="S4324:S4368" si="230">(87+84)*250</f>
        <v>42750</v>
      </c>
      <c r="T4324">
        <f t="shared" ref="T4324:T4368" si="231">215*87</f>
        <v>18705</v>
      </c>
      <c r="U4324">
        <f t="shared" ref="U4324:U4369" si="232">S4324/T4324</f>
        <v>2.2854851643945469</v>
      </c>
      <c r="V4324">
        <v>290</v>
      </c>
      <c r="X4324" t="s">
        <v>128</v>
      </c>
    </row>
    <row r="4325" spans="1:24" hidden="1" x14ac:dyDescent="0.2">
      <c r="A4325">
        <v>80</v>
      </c>
      <c r="B4325" t="s">
        <v>101</v>
      </c>
      <c r="C4325" t="s">
        <v>102</v>
      </c>
      <c r="D4325" t="s">
        <v>60</v>
      </c>
      <c r="E4325">
        <v>17.100000000000001</v>
      </c>
      <c r="F4325">
        <v>145.38</v>
      </c>
      <c r="G4325">
        <v>-17.024999999999999</v>
      </c>
      <c r="H4325">
        <v>145.64150000000001</v>
      </c>
      <c r="I4325">
        <v>1206</v>
      </c>
      <c r="J4325" t="s">
        <v>40</v>
      </c>
      <c r="K4325" s="1">
        <v>20648</v>
      </c>
      <c r="L4325" t="s">
        <v>201</v>
      </c>
      <c r="M4325" t="s">
        <v>62</v>
      </c>
      <c r="N4325" t="s">
        <v>14</v>
      </c>
      <c r="O4325" t="s">
        <v>15</v>
      </c>
      <c r="P4325" t="s">
        <v>27</v>
      </c>
      <c r="Q4325">
        <v>5</v>
      </c>
      <c r="R4325">
        <v>17.3</v>
      </c>
      <c r="S4325">
        <f t="shared" si="230"/>
        <v>42750</v>
      </c>
      <c r="T4325">
        <f t="shared" si="231"/>
        <v>18705</v>
      </c>
      <c r="U4325">
        <f t="shared" si="232"/>
        <v>2.2854851643945469</v>
      </c>
      <c r="V4325">
        <v>290</v>
      </c>
      <c r="X4325" t="s">
        <v>128</v>
      </c>
    </row>
    <row r="4326" spans="1:24" hidden="1" x14ac:dyDescent="0.2">
      <c r="A4326">
        <v>80</v>
      </c>
      <c r="B4326" t="s">
        <v>101</v>
      </c>
      <c r="C4326" t="s">
        <v>102</v>
      </c>
      <c r="D4326" t="s">
        <v>60</v>
      </c>
      <c r="E4326">
        <v>17.100000000000001</v>
      </c>
      <c r="F4326">
        <v>145.38</v>
      </c>
      <c r="G4326">
        <v>-17.024999999999999</v>
      </c>
      <c r="H4326">
        <v>145.64150000000001</v>
      </c>
      <c r="I4326">
        <v>1206</v>
      </c>
      <c r="J4326" t="s">
        <v>40</v>
      </c>
      <c r="K4326" s="1">
        <v>20648</v>
      </c>
      <c r="L4326" t="s">
        <v>201</v>
      </c>
      <c r="M4326" t="s">
        <v>62</v>
      </c>
      <c r="N4326" t="s">
        <v>14</v>
      </c>
      <c r="O4326" t="s">
        <v>15</v>
      </c>
      <c r="P4326" t="s">
        <v>27</v>
      </c>
      <c r="Q4326">
        <v>6</v>
      </c>
      <c r="R4326">
        <v>13.97</v>
      </c>
      <c r="S4326">
        <f t="shared" si="230"/>
        <v>42750</v>
      </c>
      <c r="T4326">
        <f t="shared" si="231"/>
        <v>18705</v>
      </c>
      <c r="U4326">
        <f t="shared" si="232"/>
        <v>2.2854851643945469</v>
      </c>
      <c r="V4326">
        <v>290</v>
      </c>
      <c r="X4326" t="s">
        <v>128</v>
      </c>
    </row>
    <row r="4327" spans="1:24" hidden="1" x14ac:dyDescent="0.2">
      <c r="A4327">
        <v>80</v>
      </c>
      <c r="B4327" t="s">
        <v>101</v>
      </c>
      <c r="C4327" t="s">
        <v>102</v>
      </c>
      <c r="D4327" t="s">
        <v>60</v>
      </c>
      <c r="E4327">
        <v>17.100000000000001</v>
      </c>
      <c r="F4327">
        <v>145.38</v>
      </c>
      <c r="G4327">
        <v>-17.024999999999999</v>
      </c>
      <c r="H4327">
        <v>145.64150000000001</v>
      </c>
      <c r="I4327">
        <v>1206</v>
      </c>
      <c r="J4327" t="s">
        <v>40</v>
      </c>
      <c r="K4327" s="1">
        <v>20648</v>
      </c>
      <c r="L4327" t="s">
        <v>201</v>
      </c>
      <c r="M4327" t="s">
        <v>62</v>
      </c>
      <c r="N4327" t="s">
        <v>14</v>
      </c>
      <c r="O4327" t="s">
        <v>18</v>
      </c>
      <c r="P4327" t="s">
        <v>27</v>
      </c>
      <c r="Q4327">
        <v>1</v>
      </c>
      <c r="R4327">
        <v>2.09</v>
      </c>
      <c r="S4327">
        <f t="shared" si="230"/>
        <v>42750</v>
      </c>
      <c r="T4327">
        <f t="shared" si="231"/>
        <v>18705</v>
      </c>
      <c r="U4327">
        <f t="shared" si="232"/>
        <v>2.2854851643945469</v>
      </c>
      <c r="V4327">
        <v>290</v>
      </c>
      <c r="X4327" t="s">
        <v>128</v>
      </c>
    </row>
    <row r="4328" spans="1:24" hidden="1" x14ac:dyDescent="0.2">
      <c r="A4328">
        <v>80</v>
      </c>
      <c r="B4328" t="s">
        <v>101</v>
      </c>
      <c r="C4328" t="s">
        <v>102</v>
      </c>
      <c r="D4328" t="s">
        <v>60</v>
      </c>
      <c r="E4328">
        <v>17.100000000000001</v>
      </c>
      <c r="F4328">
        <v>145.38</v>
      </c>
      <c r="G4328">
        <v>-17.024999999999999</v>
      </c>
      <c r="H4328">
        <v>145.64150000000001</v>
      </c>
      <c r="I4328">
        <v>1206</v>
      </c>
      <c r="J4328" t="s">
        <v>40</v>
      </c>
      <c r="K4328" s="1">
        <v>20648</v>
      </c>
      <c r="L4328" t="s">
        <v>201</v>
      </c>
      <c r="M4328" t="s">
        <v>62</v>
      </c>
      <c r="N4328" t="s">
        <v>14</v>
      </c>
      <c r="O4328" t="s">
        <v>18</v>
      </c>
      <c r="P4328" t="s">
        <v>27</v>
      </c>
      <c r="Q4328">
        <v>2</v>
      </c>
      <c r="R4328">
        <v>2.61</v>
      </c>
      <c r="S4328">
        <f t="shared" si="230"/>
        <v>42750</v>
      </c>
      <c r="T4328">
        <f t="shared" si="231"/>
        <v>18705</v>
      </c>
      <c r="U4328">
        <f t="shared" si="232"/>
        <v>2.2854851643945469</v>
      </c>
      <c r="V4328">
        <v>290</v>
      </c>
      <c r="X4328" t="s">
        <v>128</v>
      </c>
    </row>
    <row r="4329" spans="1:24" hidden="1" x14ac:dyDescent="0.2">
      <c r="A4329">
        <v>80</v>
      </c>
      <c r="B4329" t="s">
        <v>101</v>
      </c>
      <c r="C4329" t="s">
        <v>102</v>
      </c>
      <c r="D4329" t="s">
        <v>60</v>
      </c>
      <c r="E4329">
        <v>17.100000000000001</v>
      </c>
      <c r="F4329">
        <v>145.38</v>
      </c>
      <c r="G4329">
        <v>-17.024999999999999</v>
      </c>
      <c r="H4329">
        <v>145.64150000000001</v>
      </c>
      <c r="I4329">
        <v>1206</v>
      </c>
      <c r="J4329" t="s">
        <v>40</v>
      </c>
      <c r="K4329" s="1">
        <v>20648</v>
      </c>
      <c r="L4329" t="s">
        <v>201</v>
      </c>
      <c r="M4329" t="s">
        <v>62</v>
      </c>
      <c r="N4329" t="s">
        <v>14</v>
      </c>
      <c r="O4329" t="s">
        <v>18</v>
      </c>
      <c r="P4329" t="s">
        <v>27</v>
      </c>
      <c r="Q4329">
        <v>3</v>
      </c>
      <c r="R4329">
        <v>2.06</v>
      </c>
      <c r="S4329">
        <f t="shared" si="230"/>
        <v>42750</v>
      </c>
      <c r="T4329">
        <f t="shared" si="231"/>
        <v>18705</v>
      </c>
      <c r="U4329">
        <f t="shared" si="232"/>
        <v>2.2854851643945469</v>
      </c>
      <c r="V4329">
        <v>290</v>
      </c>
      <c r="X4329" t="s">
        <v>128</v>
      </c>
    </row>
    <row r="4330" spans="1:24" hidden="1" x14ac:dyDescent="0.2">
      <c r="A4330">
        <v>80</v>
      </c>
      <c r="B4330" t="s">
        <v>101</v>
      </c>
      <c r="C4330" t="s">
        <v>102</v>
      </c>
      <c r="D4330" t="s">
        <v>60</v>
      </c>
      <c r="E4330">
        <v>17.100000000000001</v>
      </c>
      <c r="F4330">
        <v>145.38</v>
      </c>
      <c r="G4330">
        <v>-17.024999999999999</v>
      </c>
      <c r="H4330">
        <v>145.64150000000001</v>
      </c>
      <c r="I4330">
        <v>1206</v>
      </c>
      <c r="J4330" t="s">
        <v>40</v>
      </c>
      <c r="K4330" s="1">
        <v>20648</v>
      </c>
      <c r="L4330" t="s">
        <v>201</v>
      </c>
      <c r="M4330" t="s">
        <v>62</v>
      </c>
      <c r="N4330" t="s">
        <v>14</v>
      </c>
      <c r="O4330" t="s">
        <v>18</v>
      </c>
      <c r="P4330" t="s">
        <v>27</v>
      </c>
      <c r="Q4330">
        <v>4</v>
      </c>
      <c r="R4330">
        <v>4.7</v>
      </c>
      <c r="S4330">
        <f t="shared" si="230"/>
        <v>42750</v>
      </c>
      <c r="T4330">
        <f t="shared" si="231"/>
        <v>18705</v>
      </c>
      <c r="U4330">
        <f t="shared" si="232"/>
        <v>2.2854851643945469</v>
      </c>
      <c r="V4330">
        <v>290</v>
      </c>
      <c r="X4330" t="s">
        <v>128</v>
      </c>
    </row>
    <row r="4331" spans="1:24" hidden="1" x14ac:dyDescent="0.2">
      <c r="A4331">
        <v>80</v>
      </c>
      <c r="B4331" t="s">
        <v>101</v>
      </c>
      <c r="C4331" t="s">
        <v>102</v>
      </c>
      <c r="D4331" t="s">
        <v>60</v>
      </c>
      <c r="E4331">
        <v>17.100000000000001</v>
      </c>
      <c r="F4331">
        <v>145.38</v>
      </c>
      <c r="G4331">
        <v>-17.024999999999999</v>
      </c>
      <c r="H4331">
        <v>145.64150000000001</v>
      </c>
      <c r="I4331">
        <v>1206</v>
      </c>
      <c r="J4331" t="s">
        <v>40</v>
      </c>
      <c r="K4331" s="1">
        <v>20648</v>
      </c>
      <c r="L4331" t="s">
        <v>201</v>
      </c>
      <c r="M4331" t="s">
        <v>62</v>
      </c>
      <c r="N4331" t="s">
        <v>14</v>
      </c>
      <c r="O4331" t="s">
        <v>18</v>
      </c>
      <c r="P4331" t="s">
        <v>27</v>
      </c>
      <c r="Q4331">
        <v>5</v>
      </c>
      <c r="R4331">
        <v>1.93</v>
      </c>
      <c r="S4331">
        <f t="shared" si="230"/>
        <v>42750</v>
      </c>
      <c r="T4331">
        <f t="shared" si="231"/>
        <v>18705</v>
      </c>
      <c r="U4331">
        <f t="shared" si="232"/>
        <v>2.2854851643945469</v>
      </c>
      <c r="V4331">
        <v>290</v>
      </c>
      <c r="X4331" t="s">
        <v>128</v>
      </c>
    </row>
    <row r="4332" spans="1:24" hidden="1" x14ac:dyDescent="0.2">
      <c r="A4332">
        <v>80</v>
      </c>
      <c r="B4332" t="s">
        <v>101</v>
      </c>
      <c r="C4332" t="s">
        <v>102</v>
      </c>
      <c r="D4332" t="s">
        <v>60</v>
      </c>
      <c r="E4332">
        <v>17.100000000000001</v>
      </c>
      <c r="F4332">
        <v>145.38</v>
      </c>
      <c r="G4332">
        <v>-17.024999999999999</v>
      </c>
      <c r="H4332">
        <v>145.64150000000001</v>
      </c>
      <c r="I4332">
        <v>1206</v>
      </c>
      <c r="J4332" t="s">
        <v>40</v>
      </c>
      <c r="K4332" s="1">
        <v>20648</v>
      </c>
      <c r="L4332" t="s">
        <v>201</v>
      </c>
      <c r="M4332" t="s">
        <v>62</v>
      </c>
      <c r="N4332" t="s">
        <v>14</v>
      </c>
      <c r="O4332" t="s">
        <v>18</v>
      </c>
      <c r="P4332" t="s">
        <v>27</v>
      </c>
      <c r="Q4332">
        <v>6</v>
      </c>
      <c r="R4332">
        <v>5.67</v>
      </c>
      <c r="S4332">
        <f t="shared" si="230"/>
        <v>42750</v>
      </c>
      <c r="T4332">
        <f t="shared" si="231"/>
        <v>18705</v>
      </c>
      <c r="U4332">
        <f t="shared" si="232"/>
        <v>2.2854851643945469</v>
      </c>
      <c r="V4332">
        <v>290</v>
      </c>
      <c r="X4332" t="s">
        <v>128</v>
      </c>
    </row>
    <row r="4333" spans="1:24" hidden="1" x14ac:dyDescent="0.2">
      <c r="A4333">
        <v>80</v>
      </c>
      <c r="B4333" t="s">
        <v>101</v>
      </c>
      <c r="C4333" t="s">
        <v>102</v>
      </c>
      <c r="D4333" t="s">
        <v>60</v>
      </c>
      <c r="E4333">
        <v>17.100000000000001</v>
      </c>
      <c r="F4333">
        <v>145.38</v>
      </c>
      <c r="G4333">
        <v>-17.024999999999999</v>
      </c>
      <c r="H4333">
        <v>145.64150000000001</v>
      </c>
      <c r="I4333">
        <v>1206</v>
      </c>
      <c r="J4333" t="s">
        <v>40</v>
      </c>
      <c r="K4333" s="1">
        <v>20648</v>
      </c>
      <c r="L4333" t="s">
        <v>201</v>
      </c>
      <c r="M4333" t="s">
        <v>62</v>
      </c>
      <c r="N4333" t="s">
        <v>24</v>
      </c>
      <c r="O4333" t="s">
        <v>15</v>
      </c>
      <c r="P4333" t="s">
        <v>26</v>
      </c>
      <c r="Q4333">
        <v>1</v>
      </c>
      <c r="R4333">
        <v>29.5</v>
      </c>
      <c r="S4333">
        <f t="shared" si="230"/>
        <v>42750</v>
      </c>
      <c r="T4333">
        <f t="shared" si="231"/>
        <v>18705</v>
      </c>
      <c r="U4333">
        <f t="shared" si="232"/>
        <v>2.2854851643945469</v>
      </c>
      <c r="V4333">
        <v>290</v>
      </c>
      <c r="X4333" t="s">
        <v>128</v>
      </c>
    </row>
    <row r="4334" spans="1:24" hidden="1" x14ac:dyDescent="0.2">
      <c r="A4334">
        <v>80</v>
      </c>
      <c r="B4334" t="s">
        <v>101</v>
      </c>
      <c r="C4334" t="s">
        <v>102</v>
      </c>
      <c r="D4334" t="s">
        <v>60</v>
      </c>
      <c r="E4334">
        <v>17.100000000000001</v>
      </c>
      <c r="F4334">
        <v>145.38</v>
      </c>
      <c r="G4334">
        <v>-17.024999999999999</v>
      </c>
      <c r="H4334">
        <v>145.64150000000001</v>
      </c>
      <c r="I4334">
        <v>1206</v>
      </c>
      <c r="J4334" t="s">
        <v>40</v>
      </c>
      <c r="K4334" s="1">
        <v>20648</v>
      </c>
      <c r="L4334" t="s">
        <v>201</v>
      </c>
      <c r="M4334" t="s">
        <v>62</v>
      </c>
      <c r="N4334" t="s">
        <v>24</v>
      </c>
      <c r="O4334" t="s">
        <v>15</v>
      </c>
      <c r="P4334" t="s">
        <v>26</v>
      </c>
      <c r="Q4334">
        <v>2</v>
      </c>
      <c r="R4334">
        <v>32.82</v>
      </c>
      <c r="S4334">
        <f t="shared" si="230"/>
        <v>42750</v>
      </c>
      <c r="T4334">
        <f t="shared" si="231"/>
        <v>18705</v>
      </c>
      <c r="U4334">
        <f t="shared" si="232"/>
        <v>2.2854851643945469</v>
      </c>
      <c r="V4334">
        <v>290</v>
      </c>
      <c r="X4334" t="s">
        <v>128</v>
      </c>
    </row>
    <row r="4335" spans="1:24" hidden="1" x14ac:dyDescent="0.2">
      <c r="A4335">
        <v>80</v>
      </c>
      <c r="B4335" t="s">
        <v>101</v>
      </c>
      <c r="C4335" t="s">
        <v>102</v>
      </c>
      <c r="D4335" t="s">
        <v>60</v>
      </c>
      <c r="E4335">
        <v>17.100000000000001</v>
      </c>
      <c r="F4335">
        <v>145.38</v>
      </c>
      <c r="G4335">
        <v>-17.024999999999999</v>
      </c>
      <c r="H4335">
        <v>145.64150000000001</v>
      </c>
      <c r="I4335">
        <v>1206</v>
      </c>
      <c r="J4335" t="s">
        <v>40</v>
      </c>
      <c r="K4335" s="1">
        <v>20648</v>
      </c>
      <c r="L4335" t="s">
        <v>201</v>
      </c>
      <c r="M4335" t="s">
        <v>62</v>
      </c>
      <c r="N4335" t="s">
        <v>24</v>
      </c>
      <c r="O4335" t="s">
        <v>15</v>
      </c>
      <c r="P4335" t="s">
        <v>26</v>
      </c>
      <c r="Q4335">
        <v>3</v>
      </c>
      <c r="R4335">
        <v>31.18</v>
      </c>
      <c r="S4335">
        <f t="shared" si="230"/>
        <v>42750</v>
      </c>
      <c r="T4335">
        <f t="shared" si="231"/>
        <v>18705</v>
      </c>
      <c r="U4335">
        <f t="shared" si="232"/>
        <v>2.2854851643945469</v>
      </c>
      <c r="V4335">
        <v>290</v>
      </c>
      <c r="X4335" t="s">
        <v>128</v>
      </c>
    </row>
    <row r="4336" spans="1:24" hidden="1" x14ac:dyDescent="0.2">
      <c r="A4336">
        <v>80</v>
      </c>
      <c r="B4336" t="s">
        <v>101</v>
      </c>
      <c r="C4336" t="s">
        <v>102</v>
      </c>
      <c r="D4336" t="s">
        <v>60</v>
      </c>
      <c r="E4336">
        <v>17.100000000000001</v>
      </c>
      <c r="F4336">
        <v>145.38</v>
      </c>
      <c r="G4336">
        <v>-17.024999999999999</v>
      </c>
      <c r="H4336">
        <v>145.64150000000001</v>
      </c>
      <c r="I4336">
        <v>1206</v>
      </c>
      <c r="J4336" t="s">
        <v>40</v>
      </c>
      <c r="K4336" s="1">
        <v>20648</v>
      </c>
      <c r="L4336" t="s">
        <v>201</v>
      </c>
      <c r="M4336" t="s">
        <v>62</v>
      </c>
      <c r="N4336" t="s">
        <v>24</v>
      </c>
      <c r="O4336" t="s">
        <v>15</v>
      </c>
      <c r="P4336" t="s">
        <v>26</v>
      </c>
      <c r="Q4336">
        <v>4</v>
      </c>
      <c r="R4336">
        <v>30.59</v>
      </c>
      <c r="S4336">
        <f t="shared" si="230"/>
        <v>42750</v>
      </c>
      <c r="T4336">
        <f t="shared" si="231"/>
        <v>18705</v>
      </c>
      <c r="U4336">
        <f t="shared" si="232"/>
        <v>2.2854851643945469</v>
      </c>
      <c r="V4336">
        <v>290</v>
      </c>
      <c r="X4336" t="s">
        <v>128</v>
      </c>
    </row>
    <row r="4337" spans="1:24" hidden="1" x14ac:dyDescent="0.2">
      <c r="A4337">
        <v>80</v>
      </c>
      <c r="B4337" t="s">
        <v>101</v>
      </c>
      <c r="C4337" t="s">
        <v>102</v>
      </c>
      <c r="D4337" t="s">
        <v>60</v>
      </c>
      <c r="E4337">
        <v>17.100000000000001</v>
      </c>
      <c r="F4337">
        <v>145.38</v>
      </c>
      <c r="G4337">
        <v>-17.024999999999999</v>
      </c>
      <c r="H4337">
        <v>145.64150000000001</v>
      </c>
      <c r="I4337">
        <v>1206</v>
      </c>
      <c r="J4337" t="s">
        <v>40</v>
      </c>
      <c r="K4337" s="1">
        <v>20648</v>
      </c>
      <c r="L4337" t="s">
        <v>201</v>
      </c>
      <c r="M4337" t="s">
        <v>62</v>
      </c>
      <c r="N4337" t="s">
        <v>24</v>
      </c>
      <c r="O4337" t="s">
        <v>15</v>
      </c>
      <c r="P4337" t="s">
        <v>26</v>
      </c>
      <c r="Q4337">
        <v>5</v>
      </c>
      <c r="R4337">
        <v>30.14</v>
      </c>
      <c r="S4337">
        <f t="shared" si="230"/>
        <v>42750</v>
      </c>
      <c r="T4337">
        <f t="shared" si="231"/>
        <v>18705</v>
      </c>
      <c r="U4337">
        <f t="shared" si="232"/>
        <v>2.2854851643945469</v>
      </c>
      <c r="V4337">
        <v>290</v>
      </c>
      <c r="X4337" t="s">
        <v>128</v>
      </c>
    </row>
    <row r="4338" spans="1:24" hidden="1" x14ac:dyDescent="0.2">
      <c r="A4338">
        <v>80</v>
      </c>
      <c r="B4338" t="s">
        <v>101</v>
      </c>
      <c r="C4338" t="s">
        <v>102</v>
      </c>
      <c r="D4338" t="s">
        <v>60</v>
      </c>
      <c r="E4338">
        <v>17.100000000000001</v>
      </c>
      <c r="F4338">
        <v>145.38</v>
      </c>
      <c r="G4338">
        <v>-17.024999999999999</v>
      </c>
      <c r="H4338">
        <v>145.64150000000001</v>
      </c>
      <c r="I4338">
        <v>1206</v>
      </c>
      <c r="J4338" t="s">
        <v>40</v>
      </c>
      <c r="K4338" s="1">
        <v>20648</v>
      </c>
      <c r="L4338" t="s">
        <v>201</v>
      </c>
      <c r="M4338" t="s">
        <v>62</v>
      </c>
      <c r="N4338" t="s">
        <v>24</v>
      </c>
      <c r="O4338" t="s">
        <v>15</v>
      </c>
      <c r="P4338" t="s">
        <v>26</v>
      </c>
      <c r="Q4338">
        <v>6</v>
      </c>
      <c r="R4338">
        <v>31.69</v>
      </c>
      <c r="S4338">
        <f t="shared" si="230"/>
        <v>42750</v>
      </c>
      <c r="T4338">
        <f t="shared" si="231"/>
        <v>18705</v>
      </c>
      <c r="U4338">
        <f t="shared" si="232"/>
        <v>2.2854851643945469</v>
      </c>
      <c r="V4338">
        <v>290</v>
      </c>
      <c r="X4338" t="s">
        <v>128</v>
      </c>
    </row>
    <row r="4339" spans="1:24" hidden="1" x14ac:dyDescent="0.2">
      <c r="A4339">
        <v>80</v>
      </c>
      <c r="B4339" t="s">
        <v>101</v>
      </c>
      <c r="C4339" t="s">
        <v>102</v>
      </c>
      <c r="D4339" t="s">
        <v>60</v>
      </c>
      <c r="E4339">
        <v>17.100000000000001</v>
      </c>
      <c r="F4339">
        <v>145.38</v>
      </c>
      <c r="G4339">
        <v>-17.024999999999999</v>
      </c>
      <c r="H4339">
        <v>145.64150000000001</v>
      </c>
      <c r="I4339">
        <v>1206</v>
      </c>
      <c r="J4339" t="s">
        <v>40</v>
      </c>
      <c r="K4339" s="1">
        <v>20648</v>
      </c>
      <c r="L4339" t="s">
        <v>201</v>
      </c>
      <c r="M4339" t="s">
        <v>62</v>
      </c>
      <c r="N4339" t="s">
        <v>24</v>
      </c>
      <c r="O4339" t="s">
        <v>15</v>
      </c>
      <c r="P4339" t="s">
        <v>26</v>
      </c>
      <c r="Q4339">
        <v>7</v>
      </c>
      <c r="R4339">
        <v>28.3</v>
      </c>
      <c r="S4339">
        <f t="shared" si="230"/>
        <v>42750</v>
      </c>
      <c r="T4339">
        <f t="shared" si="231"/>
        <v>18705</v>
      </c>
      <c r="U4339">
        <f t="shared" si="232"/>
        <v>2.2854851643945469</v>
      </c>
      <c r="V4339">
        <v>290</v>
      </c>
      <c r="X4339" t="s">
        <v>128</v>
      </c>
    </row>
    <row r="4340" spans="1:24" hidden="1" x14ac:dyDescent="0.2">
      <c r="A4340">
        <v>80</v>
      </c>
      <c r="B4340" t="s">
        <v>101</v>
      </c>
      <c r="C4340" t="s">
        <v>102</v>
      </c>
      <c r="D4340" t="s">
        <v>60</v>
      </c>
      <c r="E4340">
        <v>17.100000000000001</v>
      </c>
      <c r="F4340">
        <v>145.38</v>
      </c>
      <c r="G4340">
        <v>-17.024999999999999</v>
      </c>
      <c r="H4340">
        <v>145.64150000000001</v>
      </c>
      <c r="I4340">
        <v>1206</v>
      </c>
      <c r="J4340" t="s">
        <v>40</v>
      </c>
      <c r="K4340" s="1">
        <v>20648</v>
      </c>
      <c r="L4340" t="s">
        <v>201</v>
      </c>
      <c r="M4340" t="s">
        <v>62</v>
      </c>
      <c r="N4340" t="s">
        <v>24</v>
      </c>
      <c r="O4340" t="s">
        <v>15</v>
      </c>
      <c r="P4340" t="s">
        <v>26</v>
      </c>
      <c r="Q4340">
        <v>8</v>
      </c>
      <c r="R4340">
        <v>37.85</v>
      </c>
      <c r="S4340">
        <f t="shared" si="230"/>
        <v>42750</v>
      </c>
      <c r="T4340">
        <f t="shared" si="231"/>
        <v>18705</v>
      </c>
      <c r="U4340">
        <f t="shared" si="232"/>
        <v>2.2854851643945469</v>
      </c>
      <c r="V4340">
        <v>290</v>
      </c>
      <c r="X4340" t="s">
        <v>128</v>
      </c>
    </row>
    <row r="4341" spans="1:24" hidden="1" x14ac:dyDescent="0.2">
      <c r="A4341">
        <v>80</v>
      </c>
      <c r="B4341" t="s">
        <v>101</v>
      </c>
      <c r="C4341" t="s">
        <v>102</v>
      </c>
      <c r="D4341" t="s">
        <v>60</v>
      </c>
      <c r="E4341">
        <v>17.100000000000001</v>
      </c>
      <c r="F4341">
        <v>145.38</v>
      </c>
      <c r="G4341">
        <v>-17.024999999999999</v>
      </c>
      <c r="H4341">
        <v>145.64150000000001</v>
      </c>
      <c r="I4341">
        <v>1206</v>
      </c>
      <c r="J4341" t="s">
        <v>40</v>
      </c>
      <c r="K4341" s="1">
        <v>20648</v>
      </c>
      <c r="L4341" t="s">
        <v>201</v>
      </c>
      <c r="M4341" t="s">
        <v>62</v>
      </c>
      <c r="N4341" t="s">
        <v>24</v>
      </c>
      <c r="O4341" t="s">
        <v>15</v>
      </c>
      <c r="P4341" t="s">
        <v>26</v>
      </c>
      <c r="Q4341">
        <v>9</v>
      </c>
      <c r="R4341">
        <v>26.5</v>
      </c>
      <c r="S4341">
        <f t="shared" si="230"/>
        <v>42750</v>
      </c>
      <c r="T4341">
        <f t="shared" si="231"/>
        <v>18705</v>
      </c>
      <c r="U4341">
        <f t="shared" si="232"/>
        <v>2.2854851643945469</v>
      </c>
      <c r="V4341">
        <v>290</v>
      </c>
      <c r="X4341" t="s">
        <v>128</v>
      </c>
    </row>
    <row r="4342" spans="1:24" hidden="1" x14ac:dyDescent="0.2">
      <c r="A4342">
        <v>80</v>
      </c>
      <c r="B4342" t="s">
        <v>101</v>
      </c>
      <c r="C4342" t="s">
        <v>102</v>
      </c>
      <c r="D4342" t="s">
        <v>60</v>
      </c>
      <c r="E4342">
        <v>17.100000000000001</v>
      </c>
      <c r="F4342">
        <v>145.38</v>
      </c>
      <c r="G4342">
        <v>-17.024999999999999</v>
      </c>
      <c r="H4342">
        <v>145.64150000000001</v>
      </c>
      <c r="I4342">
        <v>1206</v>
      </c>
      <c r="J4342" t="s">
        <v>40</v>
      </c>
      <c r="K4342" s="1">
        <v>20648</v>
      </c>
      <c r="L4342" t="s">
        <v>201</v>
      </c>
      <c r="M4342" t="s">
        <v>62</v>
      </c>
      <c r="N4342" t="s">
        <v>24</v>
      </c>
      <c r="O4342" t="s">
        <v>15</v>
      </c>
      <c r="P4342" t="s">
        <v>26</v>
      </c>
      <c r="Q4342">
        <v>10</v>
      </c>
      <c r="R4342">
        <v>27.44</v>
      </c>
      <c r="S4342">
        <f t="shared" si="230"/>
        <v>42750</v>
      </c>
      <c r="T4342">
        <f t="shared" si="231"/>
        <v>18705</v>
      </c>
      <c r="U4342">
        <f t="shared" si="232"/>
        <v>2.2854851643945469</v>
      </c>
      <c r="V4342">
        <v>290</v>
      </c>
      <c r="X4342" t="s">
        <v>128</v>
      </c>
    </row>
    <row r="4343" spans="1:24" x14ac:dyDescent="0.2">
      <c r="A4343">
        <v>80</v>
      </c>
      <c r="B4343" t="s">
        <v>101</v>
      </c>
      <c r="C4343" t="s">
        <v>102</v>
      </c>
      <c r="D4343" t="s">
        <v>60</v>
      </c>
      <c r="E4343">
        <v>17.100000000000001</v>
      </c>
      <c r="F4343">
        <v>145.38</v>
      </c>
      <c r="G4343">
        <v>-17.024999999999999</v>
      </c>
      <c r="H4343">
        <v>145.64150000000001</v>
      </c>
      <c r="I4343">
        <v>1206</v>
      </c>
      <c r="J4343" t="s">
        <v>40</v>
      </c>
      <c r="K4343" s="1">
        <v>20648</v>
      </c>
      <c r="L4343" t="s">
        <v>201</v>
      </c>
      <c r="M4343" t="s">
        <v>62</v>
      </c>
      <c r="N4343" t="s">
        <v>24</v>
      </c>
      <c r="O4343" t="s">
        <v>15</v>
      </c>
      <c r="P4343" t="s">
        <v>27</v>
      </c>
      <c r="Q4343">
        <v>1</v>
      </c>
      <c r="R4343">
        <v>18.989999999999998</v>
      </c>
      <c r="S4343">
        <f t="shared" si="230"/>
        <v>42750</v>
      </c>
      <c r="T4343">
        <f t="shared" si="231"/>
        <v>18705</v>
      </c>
      <c r="U4343">
        <f t="shared" si="232"/>
        <v>2.2854851643945469</v>
      </c>
      <c r="V4343">
        <v>290</v>
      </c>
      <c r="X4343" t="s">
        <v>128</v>
      </c>
    </row>
    <row r="4344" spans="1:24" x14ac:dyDescent="0.2">
      <c r="A4344">
        <v>80</v>
      </c>
      <c r="B4344" t="s">
        <v>101</v>
      </c>
      <c r="C4344" t="s">
        <v>102</v>
      </c>
      <c r="D4344" t="s">
        <v>60</v>
      </c>
      <c r="E4344">
        <v>17.100000000000001</v>
      </c>
      <c r="F4344">
        <v>145.38</v>
      </c>
      <c r="G4344">
        <v>-17.024999999999999</v>
      </c>
      <c r="H4344">
        <v>145.64150000000001</v>
      </c>
      <c r="I4344">
        <v>1206</v>
      </c>
      <c r="J4344" t="s">
        <v>40</v>
      </c>
      <c r="K4344" s="1">
        <v>20648</v>
      </c>
      <c r="L4344" t="s">
        <v>201</v>
      </c>
      <c r="M4344" t="s">
        <v>62</v>
      </c>
      <c r="N4344" t="s">
        <v>24</v>
      </c>
      <c r="O4344" t="s">
        <v>15</v>
      </c>
      <c r="P4344" t="s">
        <v>27</v>
      </c>
      <c r="Q4344">
        <v>2</v>
      </c>
      <c r="R4344">
        <v>25.8</v>
      </c>
      <c r="S4344">
        <f t="shared" si="230"/>
        <v>42750</v>
      </c>
      <c r="T4344">
        <f t="shared" si="231"/>
        <v>18705</v>
      </c>
      <c r="U4344">
        <f t="shared" si="232"/>
        <v>2.2854851643945469</v>
      </c>
      <c r="V4344">
        <v>290</v>
      </c>
      <c r="X4344" t="s">
        <v>128</v>
      </c>
    </row>
    <row r="4345" spans="1:24" x14ac:dyDescent="0.2">
      <c r="A4345">
        <v>80</v>
      </c>
      <c r="B4345" t="s">
        <v>101</v>
      </c>
      <c r="C4345" t="s">
        <v>102</v>
      </c>
      <c r="D4345" t="s">
        <v>60</v>
      </c>
      <c r="E4345">
        <v>17.100000000000001</v>
      </c>
      <c r="F4345">
        <v>145.38</v>
      </c>
      <c r="G4345">
        <v>-17.024999999999999</v>
      </c>
      <c r="H4345">
        <v>145.64150000000001</v>
      </c>
      <c r="I4345">
        <v>1206</v>
      </c>
      <c r="J4345" t="s">
        <v>40</v>
      </c>
      <c r="K4345" s="1">
        <v>20648</v>
      </c>
      <c r="L4345" t="s">
        <v>201</v>
      </c>
      <c r="M4345" t="s">
        <v>62</v>
      </c>
      <c r="N4345" t="s">
        <v>24</v>
      </c>
      <c r="O4345" t="s">
        <v>15</v>
      </c>
      <c r="P4345" t="s">
        <v>27</v>
      </c>
      <c r="Q4345">
        <v>3</v>
      </c>
      <c r="R4345">
        <v>23.79</v>
      </c>
      <c r="S4345">
        <f t="shared" si="230"/>
        <v>42750</v>
      </c>
      <c r="T4345">
        <f t="shared" si="231"/>
        <v>18705</v>
      </c>
      <c r="U4345">
        <f t="shared" si="232"/>
        <v>2.2854851643945469</v>
      </c>
      <c r="V4345">
        <v>290</v>
      </c>
      <c r="X4345" t="s">
        <v>128</v>
      </c>
    </row>
    <row r="4346" spans="1:24" x14ac:dyDescent="0.2">
      <c r="A4346">
        <v>80</v>
      </c>
      <c r="B4346" t="s">
        <v>101</v>
      </c>
      <c r="C4346" t="s">
        <v>102</v>
      </c>
      <c r="D4346" t="s">
        <v>60</v>
      </c>
      <c r="E4346">
        <v>17.100000000000001</v>
      </c>
      <c r="F4346">
        <v>145.38</v>
      </c>
      <c r="G4346">
        <v>-17.024999999999999</v>
      </c>
      <c r="H4346">
        <v>145.64150000000001</v>
      </c>
      <c r="I4346">
        <v>1206</v>
      </c>
      <c r="J4346" t="s">
        <v>40</v>
      </c>
      <c r="K4346" s="1">
        <v>20648</v>
      </c>
      <c r="L4346" t="s">
        <v>201</v>
      </c>
      <c r="M4346" t="s">
        <v>62</v>
      </c>
      <c r="N4346" t="s">
        <v>24</v>
      </c>
      <c r="O4346" t="s">
        <v>15</v>
      </c>
      <c r="P4346" t="s">
        <v>27</v>
      </c>
      <c r="Q4346">
        <v>4</v>
      </c>
      <c r="R4346">
        <v>24.29</v>
      </c>
      <c r="S4346">
        <f t="shared" si="230"/>
        <v>42750</v>
      </c>
      <c r="T4346">
        <f t="shared" si="231"/>
        <v>18705</v>
      </c>
      <c r="U4346">
        <f t="shared" si="232"/>
        <v>2.2854851643945469</v>
      </c>
      <c r="V4346">
        <v>290</v>
      </c>
      <c r="X4346" t="s">
        <v>128</v>
      </c>
    </row>
    <row r="4347" spans="1:24" x14ac:dyDescent="0.2">
      <c r="A4347">
        <v>80</v>
      </c>
      <c r="B4347" t="s">
        <v>101</v>
      </c>
      <c r="C4347" t="s">
        <v>102</v>
      </c>
      <c r="D4347" t="s">
        <v>60</v>
      </c>
      <c r="E4347">
        <v>17.100000000000001</v>
      </c>
      <c r="F4347">
        <v>145.38</v>
      </c>
      <c r="G4347">
        <v>-17.024999999999999</v>
      </c>
      <c r="H4347">
        <v>145.64150000000001</v>
      </c>
      <c r="I4347">
        <v>1206</v>
      </c>
      <c r="J4347" t="s">
        <v>40</v>
      </c>
      <c r="K4347" s="1">
        <v>20648</v>
      </c>
      <c r="L4347" t="s">
        <v>201</v>
      </c>
      <c r="M4347" t="s">
        <v>62</v>
      </c>
      <c r="N4347" t="s">
        <v>24</v>
      </c>
      <c r="O4347" t="s">
        <v>15</v>
      </c>
      <c r="P4347" t="s">
        <v>27</v>
      </c>
      <c r="Q4347">
        <v>5</v>
      </c>
      <c r="R4347">
        <v>20.65</v>
      </c>
      <c r="S4347">
        <f t="shared" si="230"/>
        <v>42750</v>
      </c>
      <c r="T4347">
        <f t="shared" si="231"/>
        <v>18705</v>
      </c>
      <c r="U4347">
        <f t="shared" si="232"/>
        <v>2.2854851643945469</v>
      </c>
      <c r="V4347">
        <v>290</v>
      </c>
      <c r="X4347" t="s">
        <v>128</v>
      </c>
    </row>
    <row r="4348" spans="1:24" x14ac:dyDescent="0.2">
      <c r="A4348">
        <v>80</v>
      </c>
      <c r="B4348" t="s">
        <v>101</v>
      </c>
      <c r="C4348" t="s">
        <v>102</v>
      </c>
      <c r="D4348" t="s">
        <v>60</v>
      </c>
      <c r="E4348">
        <v>17.100000000000001</v>
      </c>
      <c r="F4348">
        <v>145.38</v>
      </c>
      <c r="G4348">
        <v>-17.024999999999999</v>
      </c>
      <c r="H4348">
        <v>145.64150000000001</v>
      </c>
      <c r="I4348">
        <v>1206</v>
      </c>
      <c r="J4348" t="s">
        <v>40</v>
      </c>
      <c r="K4348" s="1">
        <v>20648</v>
      </c>
      <c r="L4348" t="s">
        <v>201</v>
      </c>
      <c r="M4348" t="s">
        <v>62</v>
      </c>
      <c r="N4348" t="s">
        <v>24</v>
      </c>
      <c r="O4348" t="s">
        <v>15</v>
      </c>
      <c r="P4348" t="s">
        <v>27</v>
      </c>
      <c r="Q4348">
        <v>6</v>
      </c>
      <c r="R4348">
        <v>20.46</v>
      </c>
      <c r="S4348">
        <f t="shared" si="230"/>
        <v>42750</v>
      </c>
      <c r="T4348">
        <f t="shared" si="231"/>
        <v>18705</v>
      </c>
      <c r="U4348">
        <f t="shared" si="232"/>
        <v>2.2854851643945469</v>
      </c>
      <c r="V4348">
        <v>290</v>
      </c>
      <c r="X4348" t="s">
        <v>128</v>
      </c>
    </row>
    <row r="4349" spans="1:24" x14ac:dyDescent="0.2">
      <c r="A4349">
        <v>80</v>
      </c>
      <c r="B4349" t="s">
        <v>101</v>
      </c>
      <c r="C4349" t="s">
        <v>102</v>
      </c>
      <c r="D4349" t="s">
        <v>60</v>
      </c>
      <c r="E4349">
        <v>17.100000000000001</v>
      </c>
      <c r="F4349">
        <v>145.38</v>
      </c>
      <c r="G4349">
        <v>-17.024999999999999</v>
      </c>
      <c r="H4349">
        <v>145.64150000000001</v>
      </c>
      <c r="I4349">
        <v>1206</v>
      </c>
      <c r="J4349" t="s">
        <v>40</v>
      </c>
      <c r="K4349" s="1">
        <v>20648</v>
      </c>
      <c r="L4349" t="s">
        <v>201</v>
      </c>
      <c r="M4349" t="s">
        <v>62</v>
      </c>
      <c r="N4349" t="s">
        <v>24</v>
      </c>
      <c r="O4349" t="s">
        <v>15</v>
      </c>
      <c r="P4349" t="s">
        <v>27</v>
      </c>
      <c r="Q4349">
        <v>7</v>
      </c>
      <c r="R4349">
        <v>25.78</v>
      </c>
      <c r="S4349">
        <f t="shared" si="230"/>
        <v>42750</v>
      </c>
      <c r="T4349">
        <f t="shared" si="231"/>
        <v>18705</v>
      </c>
      <c r="U4349">
        <f t="shared" si="232"/>
        <v>2.2854851643945469</v>
      </c>
      <c r="V4349">
        <v>290</v>
      </c>
      <c r="X4349" t="s">
        <v>128</v>
      </c>
    </row>
    <row r="4350" spans="1:24" x14ac:dyDescent="0.2">
      <c r="A4350">
        <v>80</v>
      </c>
      <c r="B4350" t="s">
        <v>101</v>
      </c>
      <c r="C4350" t="s">
        <v>102</v>
      </c>
      <c r="D4350" t="s">
        <v>60</v>
      </c>
      <c r="E4350">
        <v>17.100000000000001</v>
      </c>
      <c r="F4350">
        <v>145.38</v>
      </c>
      <c r="G4350">
        <v>-17.024999999999999</v>
      </c>
      <c r="H4350">
        <v>145.64150000000001</v>
      </c>
      <c r="I4350">
        <v>1206</v>
      </c>
      <c r="J4350" t="s">
        <v>40</v>
      </c>
      <c r="K4350" s="1">
        <v>20648</v>
      </c>
      <c r="L4350" t="s">
        <v>201</v>
      </c>
      <c r="M4350" t="s">
        <v>62</v>
      </c>
      <c r="N4350" t="s">
        <v>24</v>
      </c>
      <c r="O4350" t="s">
        <v>15</v>
      </c>
      <c r="P4350" t="s">
        <v>27</v>
      </c>
      <c r="Q4350">
        <v>8</v>
      </c>
      <c r="R4350">
        <v>22.18</v>
      </c>
      <c r="S4350">
        <f t="shared" si="230"/>
        <v>42750</v>
      </c>
      <c r="T4350">
        <f t="shared" si="231"/>
        <v>18705</v>
      </c>
      <c r="U4350">
        <f t="shared" si="232"/>
        <v>2.2854851643945469</v>
      </c>
      <c r="V4350">
        <v>290</v>
      </c>
      <c r="X4350" t="s">
        <v>128</v>
      </c>
    </row>
    <row r="4351" spans="1:24" x14ac:dyDescent="0.2">
      <c r="A4351">
        <v>80</v>
      </c>
      <c r="B4351" t="s">
        <v>101</v>
      </c>
      <c r="C4351" t="s">
        <v>102</v>
      </c>
      <c r="D4351" t="s">
        <v>60</v>
      </c>
      <c r="E4351">
        <v>17.100000000000001</v>
      </c>
      <c r="F4351">
        <v>145.38</v>
      </c>
      <c r="G4351">
        <v>-17.024999999999999</v>
      </c>
      <c r="H4351">
        <v>145.64150000000001</v>
      </c>
      <c r="I4351">
        <v>1206</v>
      </c>
      <c r="J4351" t="s">
        <v>40</v>
      </c>
      <c r="K4351" s="1">
        <v>20648</v>
      </c>
      <c r="L4351" t="s">
        <v>201</v>
      </c>
      <c r="M4351" t="s">
        <v>62</v>
      </c>
      <c r="N4351" t="s">
        <v>24</v>
      </c>
      <c r="O4351" t="s">
        <v>15</v>
      </c>
      <c r="P4351" t="s">
        <v>27</v>
      </c>
      <c r="Q4351">
        <v>9</v>
      </c>
      <c r="R4351">
        <v>24.79</v>
      </c>
      <c r="S4351">
        <f t="shared" si="230"/>
        <v>42750</v>
      </c>
      <c r="T4351">
        <f t="shared" si="231"/>
        <v>18705</v>
      </c>
      <c r="U4351">
        <f t="shared" si="232"/>
        <v>2.2854851643945469</v>
      </c>
      <c r="V4351">
        <v>290</v>
      </c>
      <c r="X4351" t="s">
        <v>128</v>
      </c>
    </row>
    <row r="4352" spans="1:24" x14ac:dyDescent="0.2">
      <c r="A4352">
        <v>80</v>
      </c>
      <c r="B4352" t="s">
        <v>101</v>
      </c>
      <c r="C4352" t="s">
        <v>102</v>
      </c>
      <c r="D4352" t="s">
        <v>60</v>
      </c>
      <c r="E4352">
        <v>17.100000000000001</v>
      </c>
      <c r="F4352">
        <v>145.38</v>
      </c>
      <c r="G4352">
        <v>-17.024999999999999</v>
      </c>
      <c r="H4352">
        <v>145.64150000000001</v>
      </c>
      <c r="I4352">
        <v>1206</v>
      </c>
      <c r="J4352" t="s">
        <v>40</v>
      </c>
      <c r="K4352" s="1">
        <v>20648</v>
      </c>
      <c r="L4352" t="s">
        <v>201</v>
      </c>
      <c r="M4352" t="s">
        <v>62</v>
      </c>
      <c r="N4352" t="s">
        <v>24</v>
      </c>
      <c r="O4352" t="s">
        <v>15</v>
      </c>
      <c r="P4352" t="s">
        <v>27</v>
      </c>
      <c r="Q4352">
        <v>10</v>
      </c>
      <c r="R4352">
        <v>19.87</v>
      </c>
      <c r="S4352">
        <f t="shared" si="230"/>
        <v>42750</v>
      </c>
      <c r="T4352">
        <f t="shared" si="231"/>
        <v>18705</v>
      </c>
      <c r="U4352">
        <f t="shared" si="232"/>
        <v>2.2854851643945469</v>
      </c>
      <c r="V4352">
        <v>290</v>
      </c>
      <c r="X4352" t="s">
        <v>128</v>
      </c>
    </row>
    <row r="4353" spans="1:24" x14ac:dyDescent="0.2">
      <c r="A4353">
        <v>80</v>
      </c>
      <c r="B4353" t="s">
        <v>101</v>
      </c>
      <c r="C4353" t="s">
        <v>102</v>
      </c>
      <c r="D4353" t="s">
        <v>60</v>
      </c>
      <c r="E4353">
        <v>17.100000000000001</v>
      </c>
      <c r="F4353">
        <v>145.38</v>
      </c>
      <c r="G4353">
        <v>-17.024999999999999</v>
      </c>
      <c r="H4353">
        <v>145.64150000000001</v>
      </c>
      <c r="I4353">
        <v>1206</v>
      </c>
      <c r="J4353" t="s">
        <v>40</v>
      </c>
      <c r="K4353" s="1">
        <v>20648</v>
      </c>
      <c r="L4353" t="s">
        <v>201</v>
      </c>
      <c r="M4353" t="s">
        <v>62</v>
      </c>
      <c r="N4353" t="s">
        <v>24</v>
      </c>
      <c r="O4353" t="s">
        <v>18</v>
      </c>
      <c r="P4353" t="s">
        <v>27</v>
      </c>
      <c r="Q4353">
        <v>1</v>
      </c>
      <c r="R4353">
        <v>11.73</v>
      </c>
      <c r="S4353">
        <f t="shared" si="230"/>
        <v>42750</v>
      </c>
      <c r="T4353">
        <f t="shared" si="231"/>
        <v>18705</v>
      </c>
      <c r="U4353">
        <f t="shared" si="232"/>
        <v>2.2854851643945469</v>
      </c>
      <c r="V4353">
        <v>290</v>
      </c>
      <c r="X4353" t="s">
        <v>128</v>
      </c>
    </row>
    <row r="4354" spans="1:24" x14ac:dyDescent="0.2">
      <c r="A4354">
        <v>80</v>
      </c>
      <c r="B4354" t="s">
        <v>101</v>
      </c>
      <c r="C4354" t="s">
        <v>102</v>
      </c>
      <c r="D4354" t="s">
        <v>60</v>
      </c>
      <c r="E4354">
        <v>17.100000000000001</v>
      </c>
      <c r="F4354">
        <v>145.38</v>
      </c>
      <c r="G4354">
        <v>-17.024999999999999</v>
      </c>
      <c r="H4354">
        <v>145.64150000000001</v>
      </c>
      <c r="I4354">
        <v>1206</v>
      </c>
      <c r="J4354" t="s">
        <v>40</v>
      </c>
      <c r="K4354" s="1">
        <v>20648</v>
      </c>
      <c r="L4354" t="s">
        <v>201</v>
      </c>
      <c r="M4354" t="s">
        <v>62</v>
      </c>
      <c r="N4354" t="s">
        <v>24</v>
      </c>
      <c r="O4354" t="s">
        <v>18</v>
      </c>
      <c r="P4354" t="s">
        <v>27</v>
      </c>
      <c r="Q4354">
        <v>2</v>
      </c>
      <c r="R4354">
        <v>12.22</v>
      </c>
      <c r="S4354">
        <f t="shared" si="230"/>
        <v>42750</v>
      </c>
      <c r="T4354">
        <f t="shared" si="231"/>
        <v>18705</v>
      </c>
      <c r="U4354">
        <f t="shared" si="232"/>
        <v>2.2854851643945469</v>
      </c>
      <c r="V4354">
        <v>290</v>
      </c>
      <c r="X4354" t="s">
        <v>128</v>
      </c>
    </row>
    <row r="4355" spans="1:24" x14ac:dyDescent="0.2">
      <c r="A4355">
        <v>80</v>
      </c>
      <c r="B4355" t="s">
        <v>101</v>
      </c>
      <c r="C4355" t="s">
        <v>102</v>
      </c>
      <c r="D4355" t="s">
        <v>60</v>
      </c>
      <c r="E4355">
        <v>17.100000000000001</v>
      </c>
      <c r="F4355">
        <v>145.38</v>
      </c>
      <c r="G4355">
        <v>-17.024999999999999</v>
      </c>
      <c r="H4355">
        <v>145.64150000000001</v>
      </c>
      <c r="I4355">
        <v>1206</v>
      </c>
      <c r="J4355" t="s">
        <v>40</v>
      </c>
      <c r="K4355" s="1">
        <v>20648</v>
      </c>
      <c r="L4355" t="s">
        <v>201</v>
      </c>
      <c r="M4355" t="s">
        <v>62</v>
      </c>
      <c r="N4355" t="s">
        <v>24</v>
      </c>
      <c r="O4355" t="s">
        <v>18</v>
      </c>
      <c r="P4355" t="s">
        <v>27</v>
      </c>
      <c r="Q4355">
        <v>3</v>
      </c>
      <c r="R4355">
        <v>12</v>
      </c>
      <c r="S4355">
        <f t="shared" si="230"/>
        <v>42750</v>
      </c>
      <c r="T4355">
        <f t="shared" si="231"/>
        <v>18705</v>
      </c>
      <c r="U4355">
        <f t="shared" si="232"/>
        <v>2.2854851643945469</v>
      </c>
      <c r="V4355">
        <v>290</v>
      </c>
      <c r="X4355" t="s">
        <v>128</v>
      </c>
    </row>
    <row r="4356" spans="1:24" x14ac:dyDescent="0.2">
      <c r="A4356">
        <v>80</v>
      </c>
      <c r="B4356" t="s">
        <v>101</v>
      </c>
      <c r="C4356" t="s">
        <v>102</v>
      </c>
      <c r="D4356" t="s">
        <v>60</v>
      </c>
      <c r="E4356">
        <v>17.100000000000001</v>
      </c>
      <c r="F4356">
        <v>145.38</v>
      </c>
      <c r="G4356">
        <v>-17.024999999999999</v>
      </c>
      <c r="H4356">
        <v>145.64150000000001</v>
      </c>
      <c r="I4356">
        <v>1206</v>
      </c>
      <c r="J4356" t="s">
        <v>40</v>
      </c>
      <c r="K4356" s="1">
        <v>20648</v>
      </c>
      <c r="L4356" t="s">
        <v>201</v>
      </c>
      <c r="M4356" t="s">
        <v>62</v>
      </c>
      <c r="N4356" t="s">
        <v>24</v>
      </c>
      <c r="O4356" t="s">
        <v>18</v>
      </c>
      <c r="P4356" t="s">
        <v>27</v>
      </c>
      <c r="Q4356">
        <v>4</v>
      </c>
      <c r="R4356">
        <v>14.99</v>
      </c>
      <c r="S4356">
        <f t="shared" si="230"/>
        <v>42750</v>
      </c>
      <c r="T4356">
        <f t="shared" si="231"/>
        <v>18705</v>
      </c>
      <c r="U4356">
        <f t="shared" si="232"/>
        <v>2.2854851643945469</v>
      </c>
      <c r="V4356">
        <v>290</v>
      </c>
      <c r="X4356" t="s">
        <v>128</v>
      </c>
    </row>
    <row r="4357" spans="1:24" x14ac:dyDescent="0.2">
      <c r="A4357">
        <v>80</v>
      </c>
      <c r="B4357" t="s">
        <v>101</v>
      </c>
      <c r="C4357" t="s">
        <v>102</v>
      </c>
      <c r="D4357" t="s">
        <v>60</v>
      </c>
      <c r="E4357">
        <v>17.100000000000001</v>
      </c>
      <c r="F4357">
        <v>145.38</v>
      </c>
      <c r="G4357">
        <v>-17.024999999999999</v>
      </c>
      <c r="H4357">
        <v>145.64150000000001</v>
      </c>
      <c r="I4357">
        <v>1206</v>
      </c>
      <c r="J4357" t="s">
        <v>40</v>
      </c>
      <c r="K4357" s="1">
        <v>20648</v>
      </c>
      <c r="L4357" t="s">
        <v>201</v>
      </c>
      <c r="M4357" t="s">
        <v>62</v>
      </c>
      <c r="N4357" t="s">
        <v>24</v>
      </c>
      <c r="O4357" t="s">
        <v>18</v>
      </c>
      <c r="P4357" t="s">
        <v>27</v>
      </c>
      <c r="Q4357">
        <v>5</v>
      </c>
      <c r="R4357">
        <v>12.77</v>
      </c>
      <c r="S4357">
        <f t="shared" si="230"/>
        <v>42750</v>
      </c>
      <c r="T4357">
        <f t="shared" si="231"/>
        <v>18705</v>
      </c>
      <c r="U4357">
        <f t="shared" si="232"/>
        <v>2.2854851643945469</v>
      </c>
      <c r="V4357">
        <v>290</v>
      </c>
      <c r="X4357" t="s">
        <v>128</v>
      </c>
    </row>
    <row r="4358" spans="1:24" x14ac:dyDescent="0.2">
      <c r="A4358">
        <v>80</v>
      </c>
      <c r="B4358" t="s">
        <v>101</v>
      </c>
      <c r="C4358" t="s">
        <v>102</v>
      </c>
      <c r="D4358" t="s">
        <v>60</v>
      </c>
      <c r="E4358">
        <v>17.100000000000001</v>
      </c>
      <c r="F4358">
        <v>145.38</v>
      </c>
      <c r="G4358">
        <v>-17.024999999999999</v>
      </c>
      <c r="H4358">
        <v>145.64150000000001</v>
      </c>
      <c r="I4358">
        <v>1206</v>
      </c>
      <c r="J4358" t="s">
        <v>40</v>
      </c>
      <c r="K4358" s="1">
        <v>20648</v>
      </c>
      <c r="L4358" t="s">
        <v>201</v>
      </c>
      <c r="M4358" t="s">
        <v>62</v>
      </c>
      <c r="N4358" t="s">
        <v>24</v>
      </c>
      <c r="O4358" t="s">
        <v>18</v>
      </c>
      <c r="P4358" t="s">
        <v>27</v>
      </c>
      <c r="Q4358">
        <v>6</v>
      </c>
      <c r="R4358">
        <v>10.19</v>
      </c>
      <c r="S4358">
        <f t="shared" si="230"/>
        <v>42750</v>
      </c>
      <c r="T4358">
        <f t="shared" si="231"/>
        <v>18705</v>
      </c>
      <c r="U4358">
        <f t="shared" si="232"/>
        <v>2.2854851643945469</v>
      </c>
      <c r="V4358">
        <v>290</v>
      </c>
      <c r="X4358" t="s">
        <v>128</v>
      </c>
    </row>
    <row r="4359" spans="1:24" x14ac:dyDescent="0.2">
      <c r="A4359">
        <v>80</v>
      </c>
      <c r="B4359" t="s">
        <v>101</v>
      </c>
      <c r="C4359" t="s">
        <v>102</v>
      </c>
      <c r="D4359" t="s">
        <v>60</v>
      </c>
      <c r="E4359">
        <v>17.100000000000001</v>
      </c>
      <c r="F4359">
        <v>145.38</v>
      </c>
      <c r="G4359">
        <v>-17.024999999999999</v>
      </c>
      <c r="H4359">
        <v>145.64150000000001</v>
      </c>
      <c r="I4359">
        <v>1206</v>
      </c>
      <c r="J4359" t="s">
        <v>40</v>
      </c>
      <c r="K4359" s="1">
        <v>20648</v>
      </c>
      <c r="L4359" t="s">
        <v>201</v>
      </c>
      <c r="M4359" t="s">
        <v>62</v>
      </c>
      <c r="N4359" t="s">
        <v>24</v>
      </c>
      <c r="O4359" t="s">
        <v>18</v>
      </c>
      <c r="P4359" t="s">
        <v>27</v>
      </c>
      <c r="Q4359">
        <v>7</v>
      </c>
      <c r="R4359">
        <v>15.39</v>
      </c>
      <c r="S4359">
        <f t="shared" si="230"/>
        <v>42750</v>
      </c>
      <c r="T4359">
        <f t="shared" si="231"/>
        <v>18705</v>
      </c>
      <c r="U4359">
        <f t="shared" si="232"/>
        <v>2.2854851643945469</v>
      </c>
      <c r="V4359">
        <v>290</v>
      </c>
      <c r="X4359" t="s">
        <v>128</v>
      </c>
    </row>
    <row r="4360" spans="1:24" x14ac:dyDescent="0.2">
      <c r="A4360">
        <v>80</v>
      </c>
      <c r="B4360" t="s">
        <v>101</v>
      </c>
      <c r="C4360" t="s">
        <v>102</v>
      </c>
      <c r="D4360" t="s">
        <v>60</v>
      </c>
      <c r="E4360">
        <v>17.100000000000001</v>
      </c>
      <c r="F4360">
        <v>145.38</v>
      </c>
      <c r="G4360">
        <v>-17.024999999999999</v>
      </c>
      <c r="H4360">
        <v>145.64150000000001</v>
      </c>
      <c r="I4360">
        <v>1206</v>
      </c>
      <c r="J4360" t="s">
        <v>40</v>
      </c>
      <c r="K4360" s="1">
        <v>20648</v>
      </c>
      <c r="L4360" t="s">
        <v>201</v>
      </c>
      <c r="M4360" t="s">
        <v>62</v>
      </c>
      <c r="N4360" t="s">
        <v>24</v>
      </c>
      <c r="O4360" t="s">
        <v>18</v>
      </c>
      <c r="P4360" t="s">
        <v>27</v>
      </c>
      <c r="Q4360">
        <v>8</v>
      </c>
      <c r="R4360">
        <v>13.46</v>
      </c>
      <c r="S4360">
        <f t="shared" si="230"/>
        <v>42750</v>
      </c>
      <c r="T4360">
        <f t="shared" si="231"/>
        <v>18705</v>
      </c>
      <c r="U4360">
        <f t="shared" si="232"/>
        <v>2.2854851643945469</v>
      </c>
      <c r="V4360">
        <v>290</v>
      </c>
      <c r="X4360" t="s">
        <v>128</v>
      </c>
    </row>
    <row r="4361" spans="1:24" x14ac:dyDescent="0.2">
      <c r="A4361">
        <v>80</v>
      </c>
      <c r="B4361" t="s">
        <v>101</v>
      </c>
      <c r="C4361" t="s">
        <v>102</v>
      </c>
      <c r="D4361" t="s">
        <v>60</v>
      </c>
      <c r="E4361">
        <v>17.100000000000001</v>
      </c>
      <c r="F4361">
        <v>145.38</v>
      </c>
      <c r="G4361">
        <v>-17.024999999999999</v>
      </c>
      <c r="H4361">
        <v>145.64150000000001</v>
      </c>
      <c r="I4361">
        <v>1206</v>
      </c>
      <c r="J4361" t="s">
        <v>40</v>
      </c>
      <c r="K4361" s="1">
        <v>20648</v>
      </c>
      <c r="L4361" t="s">
        <v>201</v>
      </c>
      <c r="M4361" t="s">
        <v>62</v>
      </c>
      <c r="N4361" t="s">
        <v>24</v>
      </c>
      <c r="O4361" t="s">
        <v>18</v>
      </c>
      <c r="P4361" t="s">
        <v>27</v>
      </c>
      <c r="Q4361">
        <v>9</v>
      </c>
      <c r="R4361">
        <v>14.41</v>
      </c>
      <c r="S4361">
        <f t="shared" si="230"/>
        <v>42750</v>
      </c>
      <c r="T4361">
        <f t="shared" si="231"/>
        <v>18705</v>
      </c>
      <c r="U4361">
        <f t="shared" si="232"/>
        <v>2.2854851643945469</v>
      </c>
      <c r="V4361">
        <v>290</v>
      </c>
      <c r="X4361" t="s">
        <v>128</v>
      </c>
    </row>
    <row r="4362" spans="1:24" x14ac:dyDescent="0.2">
      <c r="A4362">
        <v>80</v>
      </c>
      <c r="B4362" t="s">
        <v>101</v>
      </c>
      <c r="C4362" t="s">
        <v>102</v>
      </c>
      <c r="D4362" t="s">
        <v>60</v>
      </c>
      <c r="E4362">
        <v>17.100000000000001</v>
      </c>
      <c r="F4362">
        <v>145.38</v>
      </c>
      <c r="G4362">
        <v>-17.024999999999999</v>
      </c>
      <c r="H4362">
        <v>145.64150000000001</v>
      </c>
      <c r="I4362">
        <v>1206</v>
      </c>
      <c r="J4362" t="s">
        <v>40</v>
      </c>
      <c r="K4362" s="1">
        <v>20648</v>
      </c>
      <c r="L4362" t="s">
        <v>201</v>
      </c>
      <c r="M4362" t="s">
        <v>62</v>
      </c>
      <c r="N4362" t="s">
        <v>24</v>
      </c>
      <c r="O4362" t="s">
        <v>18</v>
      </c>
      <c r="P4362" t="s">
        <v>27</v>
      </c>
      <c r="Q4362">
        <v>10</v>
      </c>
      <c r="R4362">
        <v>11.72</v>
      </c>
      <c r="S4362">
        <f t="shared" si="230"/>
        <v>42750</v>
      </c>
      <c r="T4362">
        <f t="shared" si="231"/>
        <v>18705</v>
      </c>
      <c r="U4362">
        <f t="shared" si="232"/>
        <v>2.2854851643945469</v>
      </c>
      <c r="V4362">
        <v>290</v>
      </c>
      <c r="X4362" t="s">
        <v>128</v>
      </c>
    </row>
    <row r="4363" spans="1:24" hidden="1" x14ac:dyDescent="0.2">
      <c r="A4363">
        <v>80</v>
      </c>
      <c r="B4363" t="s">
        <v>101</v>
      </c>
      <c r="C4363" t="s">
        <v>102</v>
      </c>
      <c r="D4363" t="s">
        <v>60</v>
      </c>
      <c r="E4363">
        <v>17.100000000000001</v>
      </c>
      <c r="F4363">
        <v>145.38</v>
      </c>
      <c r="G4363">
        <v>-17.024999999999999</v>
      </c>
      <c r="H4363">
        <v>145.64150000000001</v>
      </c>
      <c r="I4363">
        <v>1206</v>
      </c>
      <c r="J4363" t="s">
        <v>40</v>
      </c>
      <c r="K4363" s="1">
        <v>20648</v>
      </c>
      <c r="L4363" t="s">
        <v>201</v>
      </c>
      <c r="M4363" t="s">
        <v>62</v>
      </c>
      <c r="N4363" t="s">
        <v>14</v>
      </c>
      <c r="O4363" t="s">
        <v>19</v>
      </c>
      <c r="P4363" t="s">
        <v>27</v>
      </c>
      <c r="Q4363">
        <v>1</v>
      </c>
      <c r="R4363">
        <v>7.77</v>
      </c>
      <c r="S4363">
        <f t="shared" si="230"/>
        <v>42750</v>
      </c>
      <c r="T4363">
        <f t="shared" si="231"/>
        <v>18705</v>
      </c>
      <c r="U4363">
        <f t="shared" si="232"/>
        <v>2.2854851643945469</v>
      </c>
      <c r="V4363">
        <v>290</v>
      </c>
      <c r="X4363" t="s">
        <v>128</v>
      </c>
    </row>
    <row r="4364" spans="1:24" hidden="1" x14ac:dyDescent="0.2">
      <c r="A4364">
        <v>80</v>
      </c>
      <c r="B4364" t="s">
        <v>101</v>
      </c>
      <c r="C4364" t="s">
        <v>102</v>
      </c>
      <c r="D4364" t="s">
        <v>60</v>
      </c>
      <c r="E4364">
        <v>17.100000000000001</v>
      </c>
      <c r="F4364">
        <v>145.38</v>
      </c>
      <c r="G4364">
        <v>-17.024999999999999</v>
      </c>
      <c r="H4364">
        <v>145.64150000000001</v>
      </c>
      <c r="I4364">
        <v>1206</v>
      </c>
      <c r="J4364" t="s">
        <v>40</v>
      </c>
      <c r="K4364" s="1">
        <v>20648</v>
      </c>
      <c r="L4364" t="s">
        <v>201</v>
      </c>
      <c r="M4364" t="s">
        <v>62</v>
      </c>
      <c r="N4364" t="s">
        <v>14</v>
      </c>
      <c r="O4364" t="s">
        <v>19</v>
      </c>
      <c r="P4364" t="s">
        <v>27</v>
      </c>
      <c r="Q4364">
        <v>2</v>
      </c>
      <c r="R4364">
        <v>10.19</v>
      </c>
      <c r="S4364">
        <f t="shared" si="230"/>
        <v>42750</v>
      </c>
      <c r="T4364">
        <f t="shared" si="231"/>
        <v>18705</v>
      </c>
      <c r="U4364">
        <f t="shared" si="232"/>
        <v>2.2854851643945469</v>
      </c>
      <c r="V4364">
        <v>290</v>
      </c>
      <c r="X4364" t="s">
        <v>128</v>
      </c>
    </row>
    <row r="4365" spans="1:24" hidden="1" x14ac:dyDescent="0.2">
      <c r="A4365">
        <v>80</v>
      </c>
      <c r="B4365" t="s">
        <v>101</v>
      </c>
      <c r="C4365" t="s">
        <v>102</v>
      </c>
      <c r="D4365" t="s">
        <v>60</v>
      </c>
      <c r="E4365">
        <v>17.100000000000001</v>
      </c>
      <c r="F4365">
        <v>145.38</v>
      </c>
      <c r="G4365">
        <v>-17.024999999999999</v>
      </c>
      <c r="H4365">
        <v>145.64150000000001</v>
      </c>
      <c r="I4365">
        <v>1206</v>
      </c>
      <c r="J4365" t="s">
        <v>40</v>
      </c>
      <c r="K4365" s="1">
        <v>20648</v>
      </c>
      <c r="L4365" t="s">
        <v>201</v>
      </c>
      <c r="M4365" t="s">
        <v>62</v>
      </c>
      <c r="N4365" t="s">
        <v>14</v>
      </c>
      <c r="O4365" t="s">
        <v>19</v>
      </c>
      <c r="P4365" t="s">
        <v>27</v>
      </c>
      <c r="Q4365">
        <v>3</v>
      </c>
      <c r="R4365">
        <v>6.79</v>
      </c>
      <c r="S4365">
        <f t="shared" si="230"/>
        <v>42750</v>
      </c>
      <c r="T4365">
        <f t="shared" si="231"/>
        <v>18705</v>
      </c>
      <c r="U4365">
        <f t="shared" si="232"/>
        <v>2.2854851643945469</v>
      </c>
      <c r="V4365">
        <v>290</v>
      </c>
      <c r="X4365" t="s">
        <v>128</v>
      </c>
    </row>
    <row r="4366" spans="1:24" hidden="1" x14ac:dyDescent="0.2">
      <c r="A4366">
        <v>80</v>
      </c>
      <c r="B4366" t="s">
        <v>101</v>
      </c>
      <c r="C4366" t="s">
        <v>102</v>
      </c>
      <c r="D4366" t="s">
        <v>60</v>
      </c>
      <c r="E4366">
        <v>17.100000000000001</v>
      </c>
      <c r="F4366">
        <v>145.38</v>
      </c>
      <c r="G4366">
        <v>-17.024999999999999</v>
      </c>
      <c r="H4366">
        <v>145.64150000000001</v>
      </c>
      <c r="I4366">
        <v>1206</v>
      </c>
      <c r="J4366" t="s">
        <v>40</v>
      </c>
      <c r="K4366" s="1">
        <v>20648</v>
      </c>
      <c r="L4366" t="s">
        <v>201</v>
      </c>
      <c r="M4366" t="s">
        <v>62</v>
      </c>
      <c r="N4366" t="s">
        <v>14</v>
      </c>
      <c r="O4366" t="s">
        <v>19</v>
      </c>
      <c r="P4366" t="s">
        <v>27</v>
      </c>
      <c r="Q4366">
        <v>4</v>
      </c>
      <c r="R4366">
        <v>10.29</v>
      </c>
      <c r="S4366">
        <f t="shared" si="230"/>
        <v>42750</v>
      </c>
      <c r="T4366">
        <f t="shared" si="231"/>
        <v>18705</v>
      </c>
      <c r="U4366">
        <f t="shared" si="232"/>
        <v>2.2854851643945469</v>
      </c>
      <c r="V4366">
        <v>290</v>
      </c>
      <c r="X4366" t="s">
        <v>128</v>
      </c>
    </row>
    <row r="4367" spans="1:24" hidden="1" x14ac:dyDescent="0.2">
      <c r="A4367">
        <v>80</v>
      </c>
      <c r="B4367" t="s">
        <v>101</v>
      </c>
      <c r="C4367" t="s">
        <v>102</v>
      </c>
      <c r="D4367" t="s">
        <v>60</v>
      </c>
      <c r="E4367">
        <v>17.100000000000001</v>
      </c>
      <c r="F4367">
        <v>145.38</v>
      </c>
      <c r="G4367">
        <v>-17.024999999999999</v>
      </c>
      <c r="H4367">
        <v>145.64150000000001</v>
      </c>
      <c r="I4367">
        <v>1206</v>
      </c>
      <c r="J4367" t="s">
        <v>40</v>
      </c>
      <c r="K4367" s="1">
        <v>20648</v>
      </c>
      <c r="L4367" t="s">
        <v>201</v>
      </c>
      <c r="M4367" t="s">
        <v>62</v>
      </c>
      <c r="N4367" t="s">
        <v>14</v>
      </c>
      <c r="O4367" t="s">
        <v>19</v>
      </c>
      <c r="P4367" t="s">
        <v>27</v>
      </c>
      <c r="Q4367">
        <v>5</v>
      </c>
      <c r="R4367">
        <v>10.4</v>
      </c>
      <c r="S4367">
        <f t="shared" si="230"/>
        <v>42750</v>
      </c>
      <c r="T4367">
        <f t="shared" si="231"/>
        <v>18705</v>
      </c>
      <c r="U4367">
        <f t="shared" si="232"/>
        <v>2.2854851643945469</v>
      </c>
      <c r="V4367">
        <v>290</v>
      </c>
      <c r="X4367" t="s">
        <v>128</v>
      </c>
    </row>
    <row r="4368" spans="1:24" hidden="1" x14ac:dyDescent="0.2">
      <c r="A4368">
        <v>80</v>
      </c>
      <c r="B4368" t="s">
        <v>101</v>
      </c>
      <c r="C4368" t="s">
        <v>102</v>
      </c>
      <c r="D4368" t="s">
        <v>60</v>
      </c>
      <c r="E4368">
        <v>17.100000000000001</v>
      </c>
      <c r="F4368">
        <v>145.38</v>
      </c>
      <c r="G4368">
        <v>-17.024999999999999</v>
      </c>
      <c r="H4368">
        <v>145.64150000000001</v>
      </c>
      <c r="I4368">
        <v>1206</v>
      </c>
      <c r="J4368" t="s">
        <v>40</v>
      </c>
      <c r="K4368" s="1">
        <v>20648</v>
      </c>
      <c r="L4368" t="s">
        <v>201</v>
      </c>
      <c r="M4368" t="s">
        <v>62</v>
      </c>
      <c r="N4368" t="s">
        <v>14</v>
      </c>
      <c r="O4368" t="s">
        <v>19</v>
      </c>
      <c r="P4368" t="s">
        <v>27</v>
      </c>
      <c r="Q4368">
        <v>6</v>
      </c>
      <c r="R4368">
        <v>5.92</v>
      </c>
      <c r="S4368">
        <f t="shared" si="230"/>
        <v>42750</v>
      </c>
      <c r="T4368">
        <f t="shared" si="231"/>
        <v>18705</v>
      </c>
      <c r="U4368">
        <f t="shared" si="232"/>
        <v>2.2854851643945469</v>
      </c>
      <c r="V4368">
        <v>290</v>
      </c>
      <c r="X4368" t="s">
        <v>128</v>
      </c>
    </row>
    <row r="4369" spans="1:23" hidden="1" x14ac:dyDescent="0.2">
      <c r="A4369">
        <v>81</v>
      </c>
      <c r="B4369" t="s">
        <v>3</v>
      </c>
      <c r="C4369" t="s">
        <v>4</v>
      </c>
      <c r="D4369" t="s">
        <v>5</v>
      </c>
      <c r="E4369">
        <v>18.57</v>
      </c>
      <c r="F4369">
        <v>146.11000000000001</v>
      </c>
      <c r="G4369">
        <v>-18.95</v>
      </c>
      <c r="H4369">
        <v>146.18</v>
      </c>
      <c r="I4369">
        <v>930</v>
      </c>
      <c r="J4369" t="s">
        <v>40</v>
      </c>
      <c r="K4369" s="1">
        <v>21438</v>
      </c>
      <c r="L4369" t="s">
        <v>204</v>
      </c>
      <c r="M4369" t="s">
        <v>90</v>
      </c>
      <c r="N4369" t="s">
        <v>14</v>
      </c>
      <c r="O4369" t="s">
        <v>15</v>
      </c>
      <c r="P4369" t="s">
        <v>27</v>
      </c>
      <c r="Q4369">
        <v>1</v>
      </c>
      <c r="R4369">
        <v>10.6</v>
      </c>
      <c r="S4369">
        <f>(78+70)*225</f>
        <v>33300</v>
      </c>
      <c r="T4369">
        <f>220*78</f>
        <v>17160</v>
      </c>
      <c r="U4369">
        <f t="shared" si="232"/>
        <v>1.9405594405594406</v>
      </c>
      <c r="V4369">
        <v>284</v>
      </c>
      <c r="W4369">
        <v>341</v>
      </c>
    </row>
    <row r="4370" spans="1:23" hidden="1" x14ac:dyDescent="0.2">
      <c r="A4370">
        <v>81</v>
      </c>
      <c r="B4370" t="s">
        <v>3</v>
      </c>
      <c r="C4370" t="s">
        <v>4</v>
      </c>
      <c r="D4370" t="s">
        <v>5</v>
      </c>
      <c r="E4370">
        <v>18.57</v>
      </c>
      <c r="F4370">
        <v>146.11000000000001</v>
      </c>
      <c r="G4370">
        <v>-18.95</v>
      </c>
      <c r="H4370">
        <v>146.18</v>
      </c>
      <c r="I4370">
        <v>930</v>
      </c>
      <c r="J4370" t="s">
        <v>40</v>
      </c>
      <c r="K4370" s="1">
        <v>21438</v>
      </c>
      <c r="L4370" t="s">
        <v>204</v>
      </c>
      <c r="M4370" t="s">
        <v>90</v>
      </c>
      <c r="N4370" t="s">
        <v>14</v>
      </c>
      <c r="O4370" t="s">
        <v>15</v>
      </c>
      <c r="P4370" t="s">
        <v>27</v>
      </c>
      <c r="Q4370">
        <v>2</v>
      </c>
      <c r="R4370">
        <v>10.35</v>
      </c>
      <c r="S4370">
        <f t="shared" ref="S4370:S4422" si="233">(78+70)*225</f>
        <v>33300</v>
      </c>
      <c r="T4370">
        <f t="shared" ref="T4370:T4422" si="234">220*78</f>
        <v>17160</v>
      </c>
      <c r="U4370">
        <f t="shared" ref="U4370:U4423" si="235">S4370/T4370</f>
        <v>1.9405594405594406</v>
      </c>
      <c r="V4370">
        <v>284</v>
      </c>
      <c r="W4370">
        <v>341</v>
      </c>
    </row>
    <row r="4371" spans="1:23" hidden="1" x14ac:dyDescent="0.2">
      <c r="A4371">
        <v>81</v>
      </c>
      <c r="B4371" t="s">
        <v>3</v>
      </c>
      <c r="C4371" t="s">
        <v>4</v>
      </c>
      <c r="D4371" t="s">
        <v>5</v>
      </c>
      <c r="E4371">
        <v>18.57</v>
      </c>
      <c r="F4371">
        <v>146.11000000000001</v>
      </c>
      <c r="G4371">
        <v>-18.95</v>
      </c>
      <c r="H4371">
        <v>146.18</v>
      </c>
      <c r="I4371">
        <v>930</v>
      </c>
      <c r="J4371" t="s">
        <v>40</v>
      </c>
      <c r="K4371" s="1">
        <v>21438</v>
      </c>
      <c r="L4371" t="s">
        <v>204</v>
      </c>
      <c r="M4371" t="s">
        <v>90</v>
      </c>
      <c r="N4371" t="s">
        <v>14</v>
      </c>
      <c r="O4371" t="s">
        <v>15</v>
      </c>
      <c r="P4371" t="s">
        <v>27</v>
      </c>
      <c r="Q4371">
        <v>3</v>
      </c>
      <c r="R4371">
        <v>14.51</v>
      </c>
      <c r="S4371">
        <f t="shared" si="233"/>
        <v>33300</v>
      </c>
      <c r="T4371">
        <f t="shared" si="234"/>
        <v>17160</v>
      </c>
      <c r="U4371">
        <f t="shared" si="235"/>
        <v>1.9405594405594406</v>
      </c>
      <c r="V4371">
        <v>284</v>
      </c>
      <c r="W4371">
        <v>341</v>
      </c>
    </row>
    <row r="4372" spans="1:23" hidden="1" x14ac:dyDescent="0.2">
      <c r="A4372">
        <v>81</v>
      </c>
      <c r="B4372" t="s">
        <v>3</v>
      </c>
      <c r="C4372" t="s">
        <v>4</v>
      </c>
      <c r="D4372" t="s">
        <v>5</v>
      </c>
      <c r="E4372">
        <v>18.57</v>
      </c>
      <c r="F4372">
        <v>146.11000000000001</v>
      </c>
      <c r="G4372">
        <v>-18.95</v>
      </c>
      <c r="H4372">
        <v>146.18</v>
      </c>
      <c r="I4372">
        <v>930</v>
      </c>
      <c r="J4372" t="s">
        <v>40</v>
      </c>
      <c r="K4372" s="1">
        <v>21438</v>
      </c>
      <c r="L4372" t="s">
        <v>204</v>
      </c>
      <c r="M4372" t="s">
        <v>90</v>
      </c>
      <c r="N4372" t="s">
        <v>14</v>
      </c>
      <c r="O4372" t="s">
        <v>15</v>
      </c>
      <c r="P4372" t="s">
        <v>27</v>
      </c>
      <c r="Q4372">
        <v>4</v>
      </c>
      <c r="R4372">
        <v>13.39</v>
      </c>
      <c r="S4372">
        <f t="shared" si="233"/>
        <v>33300</v>
      </c>
      <c r="T4372">
        <f t="shared" si="234"/>
        <v>17160</v>
      </c>
      <c r="U4372">
        <f t="shared" si="235"/>
        <v>1.9405594405594406</v>
      </c>
      <c r="V4372">
        <v>284</v>
      </c>
      <c r="W4372">
        <v>341</v>
      </c>
    </row>
    <row r="4373" spans="1:23" hidden="1" x14ac:dyDescent="0.2">
      <c r="A4373">
        <v>81</v>
      </c>
      <c r="B4373" t="s">
        <v>3</v>
      </c>
      <c r="C4373" t="s">
        <v>4</v>
      </c>
      <c r="D4373" t="s">
        <v>5</v>
      </c>
      <c r="E4373">
        <v>18.57</v>
      </c>
      <c r="F4373">
        <v>146.11000000000001</v>
      </c>
      <c r="G4373">
        <v>-18.95</v>
      </c>
      <c r="H4373">
        <v>146.18</v>
      </c>
      <c r="I4373">
        <v>930</v>
      </c>
      <c r="J4373" t="s">
        <v>40</v>
      </c>
      <c r="K4373" s="1">
        <v>21438</v>
      </c>
      <c r="L4373" t="s">
        <v>204</v>
      </c>
      <c r="M4373" t="s">
        <v>90</v>
      </c>
      <c r="N4373" t="s">
        <v>14</v>
      </c>
      <c r="O4373" t="s">
        <v>15</v>
      </c>
      <c r="P4373" t="s">
        <v>27</v>
      </c>
      <c r="Q4373">
        <v>5</v>
      </c>
      <c r="R4373">
        <v>14.03</v>
      </c>
      <c r="S4373">
        <f t="shared" si="233"/>
        <v>33300</v>
      </c>
      <c r="T4373">
        <f t="shared" si="234"/>
        <v>17160</v>
      </c>
      <c r="U4373">
        <f t="shared" si="235"/>
        <v>1.9405594405594406</v>
      </c>
      <c r="V4373">
        <v>284</v>
      </c>
      <c r="W4373">
        <v>341</v>
      </c>
    </row>
    <row r="4374" spans="1:23" hidden="1" x14ac:dyDescent="0.2">
      <c r="A4374">
        <v>81</v>
      </c>
      <c r="B4374" t="s">
        <v>3</v>
      </c>
      <c r="C4374" t="s">
        <v>4</v>
      </c>
      <c r="D4374" t="s">
        <v>5</v>
      </c>
      <c r="E4374">
        <v>18.57</v>
      </c>
      <c r="F4374">
        <v>146.11000000000001</v>
      </c>
      <c r="G4374">
        <v>-18.95</v>
      </c>
      <c r="H4374">
        <v>146.18</v>
      </c>
      <c r="I4374">
        <v>930</v>
      </c>
      <c r="J4374" t="s">
        <v>40</v>
      </c>
      <c r="K4374" s="1">
        <v>21438</v>
      </c>
      <c r="L4374" t="s">
        <v>204</v>
      </c>
      <c r="M4374" t="s">
        <v>90</v>
      </c>
      <c r="N4374" t="s">
        <v>14</v>
      </c>
      <c r="O4374" t="s">
        <v>15</v>
      </c>
      <c r="P4374" t="s">
        <v>27</v>
      </c>
      <c r="Q4374">
        <v>6</v>
      </c>
      <c r="R4374">
        <v>11.66</v>
      </c>
      <c r="S4374">
        <f t="shared" si="233"/>
        <v>33300</v>
      </c>
      <c r="T4374">
        <f t="shared" si="234"/>
        <v>17160</v>
      </c>
      <c r="U4374">
        <f t="shared" si="235"/>
        <v>1.9405594405594406</v>
      </c>
      <c r="V4374">
        <v>284</v>
      </c>
      <c r="W4374">
        <v>341</v>
      </c>
    </row>
    <row r="4375" spans="1:23" hidden="1" x14ac:dyDescent="0.2">
      <c r="A4375">
        <v>81</v>
      </c>
      <c r="B4375" t="s">
        <v>3</v>
      </c>
      <c r="C4375" t="s">
        <v>4</v>
      </c>
      <c r="D4375" t="s">
        <v>5</v>
      </c>
      <c r="E4375">
        <v>18.57</v>
      </c>
      <c r="F4375">
        <v>146.11000000000001</v>
      </c>
      <c r="G4375">
        <v>-18.95</v>
      </c>
      <c r="H4375">
        <v>146.18</v>
      </c>
      <c r="I4375">
        <v>930</v>
      </c>
      <c r="J4375" t="s">
        <v>40</v>
      </c>
      <c r="K4375" s="1">
        <v>21438</v>
      </c>
      <c r="L4375" t="s">
        <v>204</v>
      </c>
      <c r="M4375" t="s">
        <v>90</v>
      </c>
      <c r="N4375" t="s">
        <v>14</v>
      </c>
      <c r="O4375" t="s">
        <v>16</v>
      </c>
      <c r="P4375" t="s">
        <v>27</v>
      </c>
      <c r="Q4375">
        <v>1</v>
      </c>
      <c r="R4375">
        <v>10.85</v>
      </c>
      <c r="S4375">
        <f t="shared" si="233"/>
        <v>33300</v>
      </c>
      <c r="T4375">
        <f t="shared" si="234"/>
        <v>17160</v>
      </c>
      <c r="U4375">
        <f t="shared" si="235"/>
        <v>1.9405594405594406</v>
      </c>
      <c r="V4375">
        <v>284</v>
      </c>
      <c r="W4375">
        <v>341</v>
      </c>
    </row>
    <row r="4376" spans="1:23" hidden="1" x14ac:dyDescent="0.2">
      <c r="A4376">
        <v>81</v>
      </c>
      <c r="B4376" t="s">
        <v>3</v>
      </c>
      <c r="C4376" t="s">
        <v>4</v>
      </c>
      <c r="D4376" t="s">
        <v>5</v>
      </c>
      <c r="E4376">
        <v>18.57</v>
      </c>
      <c r="F4376">
        <v>146.11000000000001</v>
      </c>
      <c r="G4376">
        <v>-18.95</v>
      </c>
      <c r="H4376">
        <v>146.18</v>
      </c>
      <c r="I4376">
        <v>930</v>
      </c>
      <c r="J4376" t="s">
        <v>40</v>
      </c>
      <c r="K4376" s="1">
        <v>21438</v>
      </c>
      <c r="L4376" t="s">
        <v>204</v>
      </c>
      <c r="M4376" t="s">
        <v>90</v>
      </c>
      <c r="N4376" t="s">
        <v>14</v>
      </c>
      <c r="O4376" t="s">
        <v>16</v>
      </c>
      <c r="P4376" t="s">
        <v>27</v>
      </c>
      <c r="Q4376">
        <v>2</v>
      </c>
      <c r="R4376">
        <v>9.0299999999999994</v>
      </c>
      <c r="S4376">
        <f t="shared" si="233"/>
        <v>33300</v>
      </c>
      <c r="T4376">
        <f t="shared" si="234"/>
        <v>17160</v>
      </c>
      <c r="U4376">
        <f t="shared" si="235"/>
        <v>1.9405594405594406</v>
      </c>
      <c r="V4376">
        <v>284</v>
      </c>
      <c r="W4376">
        <v>341</v>
      </c>
    </row>
    <row r="4377" spans="1:23" hidden="1" x14ac:dyDescent="0.2">
      <c r="A4377">
        <v>81</v>
      </c>
      <c r="B4377" t="s">
        <v>3</v>
      </c>
      <c r="C4377" t="s">
        <v>4</v>
      </c>
      <c r="D4377" t="s">
        <v>5</v>
      </c>
      <c r="E4377">
        <v>18.57</v>
      </c>
      <c r="F4377">
        <v>146.11000000000001</v>
      </c>
      <c r="G4377">
        <v>-18.95</v>
      </c>
      <c r="H4377">
        <v>146.18</v>
      </c>
      <c r="I4377">
        <v>930</v>
      </c>
      <c r="J4377" t="s">
        <v>40</v>
      </c>
      <c r="K4377" s="1">
        <v>21438</v>
      </c>
      <c r="L4377" t="s">
        <v>204</v>
      </c>
      <c r="M4377" t="s">
        <v>90</v>
      </c>
      <c r="N4377" t="s">
        <v>14</v>
      </c>
      <c r="O4377" t="s">
        <v>16</v>
      </c>
      <c r="P4377" t="s">
        <v>27</v>
      </c>
      <c r="Q4377">
        <v>3</v>
      </c>
      <c r="R4377">
        <v>6.93</v>
      </c>
      <c r="S4377">
        <f t="shared" si="233"/>
        <v>33300</v>
      </c>
      <c r="T4377">
        <f t="shared" si="234"/>
        <v>17160</v>
      </c>
      <c r="U4377">
        <f t="shared" si="235"/>
        <v>1.9405594405594406</v>
      </c>
      <c r="V4377">
        <v>284</v>
      </c>
      <c r="W4377">
        <v>341</v>
      </c>
    </row>
    <row r="4378" spans="1:23" hidden="1" x14ac:dyDescent="0.2">
      <c r="A4378">
        <v>81</v>
      </c>
      <c r="B4378" t="s">
        <v>3</v>
      </c>
      <c r="C4378" t="s">
        <v>4</v>
      </c>
      <c r="D4378" t="s">
        <v>5</v>
      </c>
      <c r="E4378">
        <v>18.57</v>
      </c>
      <c r="F4378">
        <v>146.11000000000001</v>
      </c>
      <c r="G4378">
        <v>-18.95</v>
      </c>
      <c r="H4378">
        <v>146.18</v>
      </c>
      <c r="I4378">
        <v>930</v>
      </c>
      <c r="J4378" t="s">
        <v>40</v>
      </c>
      <c r="K4378" s="1">
        <v>21438</v>
      </c>
      <c r="L4378" t="s">
        <v>204</v>
      </c>
      <c r="M4378" t="s">
        <v>90</v>
      </c>
      <c r="N4378" t="s">
        <v>14</v>
      </c>
      <c r="O4378" t="s">
        <v>16</v>
      </c>
      <c r="P4378" t="s">
        <v>27</v>
      </c>
      <c r="Q4378">
        <v>4</v>
      </c>
      <c r="R4378">
        <v>8.34</v>
      </c>
      <c r="S4378">
        <f t="shared" si="233"/>
        <v>33300</v>
      </c>
      <c r="T4378">
        <f t="shared" si="234"/>
        <v>17160</v>
      </c>
      <c r="U4378">
        <f t="shared" si="235"/>
        <v>1.9405594405594406</v>
      </c>
      <c r="V4378">
        <v>284</v>
      </c>
      <c r="W4378">
        <v>341</v>
      </c>
    </row>
    <row r="4379" spans="1:23" hidden="1" x14ac:dyDescent="0.2">
      <c r="A4379">
        <v>81</v>
      </c>
      <c r="B4379" t="s">
        <v>3</v>
      </c>
      <c r="C4379" t="s">
        <v>4</v>
      </c>
      <c r="D4379" t="s">
        <v>5</v>
      </c>
      <c r="E4379">
        <v>18.57</v>
      </c>
      <c r="F4379">
        <v>146.11000000000001</v>
      </c>
      <c r="G4379">
        <v>-18.95</v>
      </c>
      <c r="H4379">
        <v>146.18</v>
      </c>
      <c r="I4379">
        <v>930</v>
      </c>
      <c r="J4379" t="s">
        <v>40</v>
      </c>
      <c r="K4379" s="1">
        <v>21438</v>
      </c>
      <c r="L4379" t="s">
        <v>204</v>
      </c>
      <c r="M4379" t="s">
        <v>90</v>
      </c>
      <c r="N4379" t="s">
        <v>14</v>
      </c>
      <c r="O4379" t="s">
        <v>16</v>
      </c>
      <c r="P4379" t="s">
        <v>27</v>
      </c>
      <c r="Q4379">
        <v>5</v>
      </c>
      <c r="R4379">
        <v>8.93</v>
      </c>
      <c r="S4379">
        <f t="shared" si="233"/>
        <v>33300</v>
      </c>
      <c r="T4379">
        <f t="shared" si="234"/>
        <v>17160</v>
      </c>
      <c r="U4379">
        <f t="shared" si="235"/>
        <v>1.9405594405594406</v>
      </c>
      <c r="V4379">
        <v>284</v>
      </c>
      <c r="W4379">
        <v>341</v>
      </c>
    </row>
    <row r="4380" spans="1:23" hidden="1" x14ac:dyDescent="0.2">
      <c r="A4380">
        <v>81</v>
      </c>
      <c r="B4380" t="s">
        <v>3</v>
      </c>
      <c r="C4380" t="s">
        <v>4</v>
      </c>
      <c r="D4380" t="s">
        <v>5</v>
      </c>
      <c r="E4380">
        <v>18.57</v>
      </c>
      <c r="F4380">
        <v>146.11000000000001</v>
      </c>
      <c r="G4380">
        <v>-18.95</v>
      </c>
      <c r="H4380">
        <v>146.18</v>
      </c>
      <c r="I4380">
        <v>930</v>
      </c>
      <c r="J4380" t="s">
        <v>40</v>
      </c>
      <c r="K4380" s="1">
        <v>21438</v>
      </c>
      <c r="L4380" t="s">
        <v>204</v>
      </c>
      <c r="M4380" t="s">
        <v>90</v>
      </c>
      <c r="N4380" t="s">
        <v>14</v>
      </c>
      <c r="O4380" t="s">
        <v>16</v>
      </c>
      <c r="P4380" t="s">
        <v>27</v>
      </c>
      <c r="Q4380">
        <v>6</v>
      </c>
      <c r="R4380">
        <v>10.01</v>
      </c>
      <c r="S4380">
        <f t="shared" si="233"/>
        <v>33300</v>
      </c>
      <c r="T4380">
        <f t="shared" si="234"/>
        <v>17160</v>
      </c>
      <c r="U4380">
        <f t="shared" si="235"/>
        <v>1.9405594405594406</v>
      </c>
      <c r="V4380">
        <v>284</v>
      </c>
      <c r="W4380">
        <v>341</v>
      </c>
    </row>
    <row r="4381" spans="1:23" hidden="1" x14ac:dyDescent="0.2">
      <c r="A4381">
        <v>81</v>
      </c>
      <c r="B4381" t="s">
        <v>3</v>
      </c>
      <c r="C4381" t="s">
        <v>4</v>
      </c>
      <c r="D4381" t="s">
        <v>5</v>
      </c>
      <c r="E4381">
        <v>18.57</v>
      </c>
      <c r="F4381">
        <v>146.11000000000001</v>
      </c>
      <c r="G4381">
        <v>-18.95</v>
      </c>
      <c r="H4381">
        <v>146.18</v>
      </c>
      <c r="I4381">
        <v>930</v>
      </c>
      <c r="J4381" t="s">
        <v>40</v>
      </c>
      <c r="K4381" s="1">
        <v>21438</v>
      </c>
      <c r="L4381" t="s">
        <v>204</v>
      </c>
      <c r="M4381" t="s">
        <v>90</v>
      </c>
      <c r="N4381" t="s">
        <v>14</v>
      </c>
      <c r="O4381" t="s">
        <v>18</v>
      </c>
      <c r="P4381" t="s">
        <v>27</v>
      </c>
      <c r="Q4381">
        <v>1</v>
      </c>
      <c r="R4381">
        <v>2.29</v>
      </c>
      <c r="S4381">
        <f t="shared" si="233"/>
        <v>33300</v>
      </c>
      <c r="T4381">
        <f t="shared" si="234"/>
        <v>17160</v>
      </c>
      <c r="U4381">
        <f t="shared" si="235"/>
        <v>1.9405594405594406</v>
      </c>
      <c r="V4381">
        <v>284</v>
      </c>
      <c r="W4381">
        <v>341</v>
      </c>
    </row>
    <row r="4382" spans="1:23" hidden="1" x14ac:dyDescent="0.2">
      <c r="A4382">
        <v>81</v>
      </c>
      <c r="B4382" t="s">
        <v>3</v>
      </c>
      <c r="C4382" t="s">
        <v>4</v>
      </c>
      <c r="D4382" t="s">
        <v>5</v>
      </c>
      <c r="E4382">
        <v>18.57</v>
      </c>
      <c r="F4382">
        <v>146.11000000000001</v>
      </c>
      <c r="G4382">
        <v>-18.95</v>
      </c>
      <c r="H4382">
        <v>146.18</v>
      </c>
      <c r="I4382">
        <v>930</v>
      </c>
      <c r="J4382" t="s">
        <v>40</v>
      </c>
      <c r="K4382" s="1">
        <v>21438</v>
      </c>
      <c r="L4382" t="s">
        <v>204</v>
      </c>
      <c r="M4382" t="s">
        <v>90</v>
      </c>
      <c r="N4382" t="s">
        <v>14</v>
      </c>
      <c r="O4382" t="s">
        <v>18</v>
      </c>
      <c r="P4382" t="s">
        <v>27</v>
      </c>
      <c r="Q4382">
        <v>2</v>
      </c>
      <c r="R4382">
        <v>1.39</v>
      </c>
      <c r="S4382">
        <f t="shared" si="233"/>
        <v>33300</v>
      </c>
      <c r="T4382">
        <f t="shared" si="234"/>
        <v>17160</v>
      </c>
      <c r="U4382">
        <f t="shared" si="235"/>
        <v>1.9405594405594406</v>
      </c>
      <c r="V4382">
        <v>284</v>
      </c>
      <c r="W4382">
        <v>341</v>
      </c>
    </row>
    <row r="4383" spans="1:23" hidden="1" x14ac:dyDescent="0.2">
      <c r="A4383">
        <v>81</v>
      </c>
      <c r="B4383" t="s">
        <v>3</v>
      </c>
      <c r="C4383" t="s">
        <v>4</v>
      </c>
      <c r="D4383" t="s">
        <v>5</v>
      </c>
      <c r="E4383">
        <v>18.57</v>
      </c>
      <c r="F4383">
        <v>146.11000000000001</v>
      </c>
      <c r="G4383">
        <v>-18.95</v>
      </c>
      <c r="H4383">
        <v>146.18</v>
      </c>
      <c r="I4383">
        <v>930</v>
      </c>
      <c r="J4383" t="s">
        <v>40</v>
      </c>
      <c r="K4383" s="1">
        <v>21438</v>
      </c>
      <c r="L4383" t="s">
        <v>204</v>
      </c>
      <c r="M4383" t="s">
        <v>90</v>
      </c>
      <c r="N4383" t="s">
        <v>14</v>
      </c>
      <c r="O4383" t="s">
        <v>18</v>
      </c>
      <c r="P4383" t="s">
        <v>27</v>
      </c>
      <c r="Q4383">
        <v>3</v>
      </c>
      <c r="R4383">
        <v>3.22</v>
      </c>
      <c r="S4383">
        <f t="shared" si="233"/>
        <v>33300</v>
      </c>
      <c r="T4383">
        <f t="shared" si="234"/>
        <v>17160</v>
      </c>
      <c r="U4383">
        <f t="shared" si="235"/>
        <v>1.9405594405594406</v>
      </c>
      <c r="V4383">
        <v>284</v>
      </c>
      <c r="W4383">
        <v>341</v>
      </c>
    </row>
    <row r="4384" spans="1:23" hidden="1" x14ac:dyDescent="0.2">
      <c r="A4384">
        <v>81</v>
      </c>
      <c r="B4384" t="s">
        <v>3</v>
      </c>
      <c r="C4384" t="s">
        <v>4</v>
      </c>
      <c r="D4384" t="s">
        <v>5</v>
      </c>
      <c r="E4384">
        <v>18.57</v>
      </c>
      <c r="F4384">
        <v>146.11000000000001</v>
      </c>
      <c r="G4384">
        <v>-18.95</v>
      </c>
      <c r="H4384">
        <v>146.18</v>
      </c>
      <c r="I4384">
        <v>930</v>
      </c>
      <c r="J4384" t="s">
        <v>40</v>
      </c>
      <c r="K4384" s="1">
        <v>21438</v>
      </c>
      <c r="L4384" t="s">
        <v>204</v>
      </c>
      <c r="M4384" t="s">
        <v>90</v>
      </c>
      <c r="N4384" t="s">
        <v>14</v>
      </c>
      <c r="O4384" t="s">
        <v>18</v>
      </c>
      <c r="P4384" t="s">
        <v>27</v>
      </c>
      <c r="Q4384">
        <v>4</v>
      </c>
      <c r="R4384">
        <v>3.38</v>
      </c>
      <c r="S4384">
        <f t="shared" si="233"/>
        <v>33300</v>
      </c>
      <c r="T4384">
        <f t="shared" si="234"/>
        <v>17160</v>
      </c>
      <c r="U4384">
        <f t="shared" si="235"/>
        <v>1.9405594405594406</v>
      </c>
      <c r="V4384">
        <v>284</v>
      </c>
      <c r="W4384">
        <v>341</v>
      </c>
    </row>
    <row r="4385" spans="1:23" hidden="1" x14ac:dyDescent="0.2">
      <c r="A4385">
        <v>81</v>
      </c>
      <c r="B4385" t="s">
        <v>3</v>
      </c>
      <c r="C4385" t="s">
        <v>4</v>
      </c>
      <c r="D4385" t="s">
        <v>5</v>
      </c>
      <c r="E4385">
        <v>18.57</v>
      </c>
      <c r="F4385">
        <v>146.11000000000001</v>
      </c>
      <c r="G4385">
        <v>-18.95</v>
      </c>
      <c r="H4385">
        <v>146.18</v>
      </c>
      <c r="I4385">
        <v>930</v>
      </c>
      <c r="J4385" t="s">
        <v>40</v>
      </c>
      <c r="K4385" s="1">
        <v>21438</v>
      </c>
      <c r="L4385" t="s">
        <v>204</v>
      </c>
      <c r="M4385" t="s">
        <v>90</v>
      </c>
      <c r="N4385" t="s">
        <v>14</v>
      </c>
      <c r="O4385" t="s">
        <v>18</v>
      </c>
      <c r="P4385" t="s">
        <v>27</v>
      </c>
      <c r="Q4385">
        <v>5</v>
      </c>
      <c r="R4385">
        <v>2.73</v>
      </c>
      <c r="S4385">
        <f t="shared" si="233"/>
        <v>33300</v>
      </c>
      <c r="T4385">
        <f t="shared" si="234"/>
        <v>17160</v>
      </c>
      <c r="U4385">
        <f t="shared" si="235"/>
        <v>1.9405594405594406</v>
      </c>
      <c r="V4385">
        <v>284</v>
      </c>
      <c r="W4385">
        <v>341</v>
      </c>
    </row>
    <row r="4386" spans="1:23" hidden="1" x14ac:dyDescent="0.2">
      <c r="A4386">
        <v>81</v>
      </c>
      <c r="B4386" t="s">
        <v>3</v>
      </c>
      <c r="C4386" t="s">
        <v>4</v>
      </c>
      <c r="D4386" t="s">
        <v>5</v>
      </c>
      <c r="E4386">
        <v>18.57</v>
      </c>
      <c r="F4386">
        <v>146.11000000000001</v>
      </c>
      <c r="G4386">
        <v>-18.95</v>
      </c>
      <c r="H4386">
        <v>146.18</v>
      </c>
      <c r="I4386">
        <v>930</v>
      </c>
      <c r="J4386" t="s">
        <v>40</v>
      </c>
      <c r="K4386" s="1">
        <v>21438</v>
      </c>
      <c r="L4386" t="s">
        <v>204</v>
      </c>
      <c r="M4386" t="s">
        <v>90</v>
      </c>
      <c r="N4386" t="s">
        <v>14</v>
      </c>
      <c r="O4386" t="s">
        <v>18</v>
      </c>
      <c r="P4386" t="s">
        <v>27</v>
      </c>
      <c r="Q4386">
        <v>6</v>
      </c>
      <c r="R4386">
        <v>3.68</v>
      </c>
      <c r="S4386">
        <f t="shared" si="233"/>
        <v>33300</v>
      </c>
      <c r="T4386">
        <f t="shared" si="234"/>
        <v>17160</v>
      </c>
      <c r="U4386">
        <f t="shared" si="235"/>
        <v>1.9405594405594406</v>
      </c>
      <c r="V4386">
        <v>284</v>
      </c>
      <c r="W4386">
        <v>341</v>
      </c>
    </row>
    <row r="4387" spans="1:23" hidden="1" x14ac:dyDescent="0.2">
      <c r="A4387">
        <v>81</v>
      </c>
      <c r="B4387" t="s">
        <v>3</v>
      </c>
      <c r="C4387" t="s">
        <v>4</v>
      </c>
      <c r="D4387" t="s">
        <v>5</v>
      </c>
      <c r="E4387">
        <v>18.57</v>
      </c>
      <c r="F4387">
        <v>146.11000000000001</v>
      </c>
      <c r="G4387">
        <v>-18.95</v>
      </c>
      <c r="H4387">
        <v>146.18</v>
      </c>
      <c r="I4387">
        <v>930</v>
      </c>
      <c r="J4387" t="s">
        <v>40</v>
      </c>
      <c r="K4387" s="1">
        <v>21438</v>
      </c>
      <c r="L4387" t="s">
        <v>204</v>
      </c>
      <c r="M4387" t="s">
        <v>90</v>
      </c>
      <c r="N4387" t="s">
        <v>14</v>
      </c>
      <c r="O4387" t="s">
        <v>19</v>
      </c>
      <c r="P4387" t="s">
        <v>27</v>
      </c>
      <c r="Q4387">
        <v>1</v>
      </c>
      <c r="R4387">
        <v>6.71</v>
      </c>
      <c r="S4387">
        <f t="shared" si="233"/>
        <v>33300</v>
      </c>
      <c r="T4387">
        <f t="shared" si="234"/>
        <v>17160</v>
      </c>
      <c r="U4387">
        <f t="shared" si="235"/>
        <v>1.9405594405594406</v>
      </c>
      <c r="V4387">
        <v>284</v>
      </c>
      <c r="W4387">
        <v>341</v>
      </c>
    </row>
    <row r="4388" spans="1:23" hidden="1" x14ac:dyDescent="0.2">
      <c r="A4388">
        <v>81</v>
      </c>
      <c r="B4388" t="s">
        <v>3</v>
      </c>
      <c r="C4388" t="s">
        <v>4</v>
      </c>
      <c r="D4388" t="s">
        <v>5</v>
      </c>
      <c r="E4388">
        <v>18.57</v>
      </c>
      <c r="F4388">
        <v>146.11000000000001</v>
      </c>
      <c r="G4388">
        <v>-18.95</v>
      </c>
      <c r="H4388">
        <v>146.18</v>
      </c>
      <c r="I4388">
        <v>930</v>
      </c>
      <c r="J4388" t="s">
        <v>40</v>
      </c>
      <c r="K4388" s="1">
        <v>21438</v>
      </c>
      <c r="L4388" t="s">
        <v>204</v>
      </c>
      <c r="M4388" t="s">
        <v>90</v>
      </c>
      <c r="N4388" t="s">
        <v>14</v>
      </c>
      <c r="O4388" t="s">
        <v>19</v>
      </c>
      <c r="P4388" t="s">
        <v>27</v>
      </c>
      <c r="Q4388">
        <v>2</v>
      </c>
      <c r="R4388">
        <v>9.48</v>
      </c>
      <c r="S4388">
        <f t="shared" si="233"/>
        <v>33300</v>
      </c>
      <c r="T4388">
        <f t="shared" si="234"/>
        <v>17160</v>
      </c>
      <c r="U4388">
        <f t="shared" si="235"/>
        <v>1.9405594405594406</v>
      </c>
      <c r="V4388">
        <v>284</v>
      </c>
      <c r="W4388">
        <v>341</v>
      </c>
    </row>
    <row r="4389" spans="1:23" hidden="1" x14ac:dyDescent="0.2">
      <c r="A4389">
        <v>81</v>
      </c>
      <c r="B4389" t="s">
        <v>3</v>
      </c>
      <c r="C4389" t="s">
        <v>4</v>
      </c>
      <c r="D4389" t="s">
        <v>5</v>
      </c>
      <c r="E4389">
        <v>18.57</v>
      </c>
      <c r="F4389">
        <v>146.11000000000001</v>
      </c>
      <c r="G4389">
        <v>-18.95</v>
      </c>
      <c r="H4389">
        <v>146.18</v>
      </c>
      <c r="I4389">
        <v>930</v>
      </c>
      <c r="J4389" t="s">
        <v>40</v>
      </c>
      <c r="K4389" s="1">
        <v>21438</v>
      </c>
      <c r="L4389" t="s">
        <v>204</v>
      </c>
      <c r="M4389" t="s">
        <v>90</v>
      </c>
      <c r="N4389" t="s">
        <v>14</v>
      </c>
      <c r="O4389" t="s">
        <v>19</v>
      </c>
      <c r="P4389" t="s">
        <v>27</v>
      </c>
      <c r="Q4389">
        <v>3</v>
      </c>
      <c r="R4389">
        <v>8.14</v>
      </c>
      <c r="S4389">
        <f t="shared" si="233"/>
        <v>33300</v>
      </c>
      <c r="T4389">
        <f t="shared" si="234"/>
        <v>17160</v>
      </c>
      <c r="U4389">
        <f t="shared" si="235"/>
        <v>1.9405594405594406</v>
      </c>
      <c r="V4389">
        <v>284</v>
      </c>
      <c r="W4389">
        <v>341</v>
      </c>
    </row>
    <row r="4390" spans="1:23" hidden="1" x14ac:dyDescent="0.2">
      <c r="A4390">
        <v>81</v>
      </c>
      <c r="B4390" t="s">
        <v>3</v>
      </c>
      <c r="C4390" t="s">
        <v>4</v>
      </c>
      <c r="D4390" t="s">
        <v>5</v>
      </c>
      <c r="E4390">
        <v>18.57</v>
      </c>
      <c r="F4390">
        <v>146.11000000000001</v>
      </c>
      <c r="G4390">
        <v>-18.95</v>
      </c>
      <c r="H4390">
        <v>146.18</v>
      </c>
      <c r="I4390">
        <v>930</v>
      </c>
      <c r="J4390" t="s">
        <v>40</v>
      </c>
      <c r="K4390" s="1">
        <v>21438</v>
      </c>
      <c r="L4390" t="s">
        <v>204</v>
      </c>
      <c r="M4390" t="s">
        <v>90</v>
      </c>
      <c r="N4390" t="s">
        <v>14</v>
      </c>
      <c r="O4390" t="s">
        <v>19</v>
      </c>
      <c r="P4390" t="s">
        <v>27</v>
      </c>
      <c r="Q4390">
        <v>4</v>
      </c>
      <c r="R4390">
        <v>7.18</v>
      </c>
      <c r="S4390">
        <f t="shared" si="233"/>
        <v>33300</v>
      </c>
      <c r="T4390">
        <f t="shared" si="234"/>
        <v>17160</v>
      </c>
      <c r="U4390">
        <f t="shared" si="235"/>
        <v>1.9405594405594406</v>
      </c>
      <c r="V4390">
        <v>284</v>
      </c>
      <c r="W4390">
        <v>341</v>
      </c>
    </row>
    <row r="4391" spans="1:23" hidden="1" x14ac:dyDescent="0.2">
      <c r="A4391">
        <v>81</v>
      </c>
      <c r="B4391" t="s">
        <v>3</v>
      </c>
      <c r="C4391" t="s">
        <v>4</v>
      </c>
      <c r="D4391" t="s">
        <v>5</v>
      </c>
      <c r="E4391">
        <v>18.57</v>
      </c>
      <c r="F4391">
        <v>146.11000000000001</v>
      </c>
      <c r="G4391">
        <v>-18.95</v>
      </c>
      <c r="H4391">
        <v>146.18</v>
      </c>
      <c r="I4391">
        <v>930</v>
      </c>
      <c r="J4391" t="s">
        <v>40</v>
      </c>
      <c r="K4391" s="1">
        <v>21438</v>
      </c>
      <c r="L4391" t="s">
        <v>204</v>
      </c>
      <c r="M4391" t="s">
        <v>90</v>
      </c>
      <c r="N4391" t="s">
        <v>14</v>
      </c>
      <c r="O4391" t="s">
        <v>19</v>
      </c>
      <c r="P4391" t="s">
        <v>27</v>
      </c>
      <c r="Q4391">
        <v>5</v>
      </c>
      <c r="R4391">
        <v>7.21</v>
      </c>
      <c r="S4391">
        <f t="shared" si="233"/>
        <v>33300</v>
      </c>
      <c r="T4391">
        <f t="shared" si="234"/>
        <v>17160</v>
      </c>
      <c r="U4391">
        <f t="shared" si="235"/>
        <v>1.9405594405594406</v>
      </c>
      <c r="V4391">
        <v>284</v>
      </c>
      <c r="W4391">
        <v>341</v>
      </c>
    </row>
    <row r="4392" spans="1:23" hidden="1" x14ac:dyDescent="0.2">
      <c r="A4392">
        <v>81</v>
      </c>
      <c r="B4392" t="s">
        <v>3</v>
      </c>
      <c r="C4392" t="s">
        <v>4</v>
      </c>
      <c r="D4392" t="s">
        <v>5</v>
      </c>
      <c r="E4392">
        <v>18.57</v>
      </c>
      <c r="F4392">
        <v>146.11000000000001</v>
      </c>
      <c r="G4392">
        <v>-18.95</v>
      </c>
      <c r="H4392">
        <v>146.18</v>
      </c>
      <c r="I4392">
        <v>930</v>
      </c>
      <c r="J4392" t="s">
        <v>40</v>
      </c>
      <c r="K4392" s="1">
        <v>21438</v>
      </c>
      <c r="L4392" t="s">
        <v>204</v>
      </c>
      <c r="M4392" t="s">
        <v>90</v>
      </c>
      <c r="N4392" t="s">
        <v>14</v>
      </c>
      <c r="O4392" t="s">
        <v>19</v>
      </c>
      <c r="P4392" t="s">
        <v>27</v>
      </c>
      <c r="Q4392">
        <v>6</v>
      </c>
      <c r="R4392">
        <v>6.49</v>
      </c>
      <c r="S4392">
        <f t="shared" si="233"/>
        <v>33300</v>
      </c>
      <c r="T4392">
        <f t="shared" si="234"/>
        <v>17160</v>
      </c>
      <c r="U4392">
        <f t="shared" si="235"/>
        <v>1.9405594405594406</v>
      </c>
      <c r="V4392">
        <v>284</v>
      </c>
      <c r="W4392">
        <v>341</v>
      </c>
    </row>
    <row r="4393" spans="1:23" hidden="1" x14ac:dyDescent="0.2">
      <c r="A4393">
        <v>81</v>
      </c>
      <c r="B4393" t="s">
        <v>3</v>
      </c>
      <c r="C4393" t="s">
        <v>4</v>
      </c>
      <c r="D4393" t="s">
        <v>5</v>
      </c>
      <c r="E4393">
        <v>18.57</v>
      </c>
      <c r="F4393">
        <v>146.11000000000001</v>
      </c>
      <c r="G4393">
        <v>-18.95</v>
      </c>
      <c r="H4393">
        <v>146.18</v>
      </c>
      <c r="I4393">
        <v>930</v>
      </c>
      <c r="J4393" t="s">
        <v>40</v>
      </c>
      <c r="K4393" s="1">
        <v>21438</v>
      </c>
      <c r="L4393" t="s">
        <v>204</v>
      </c>
      <c r="M4393" t="s">
        <v>90</v>
      </c>
      <c r="N4393" t="s">
        <v>24</v>
      </c>
      <c r="O4393" t="s">
        <v>15</v>
      </c>
      <c r="P4393" t="s">
        <v>26</v>
      </c>
      <c r="Q4393">
        <v>1</v>
      </c>
      <c r="R4393">
        <v>25.33</v>
      </c>
      <c r="S4393">
        <f t="shared" si="233"/>
        <v>33300</v>
      </c>
      <c r="T4393">
        <f t="shared" si="234"/>
        <v>17160</v>
      </c>
      <c r="U4393">
        <f t="shared" si="235"/>
        <v>1.9405594405594406</v>
      </c>
      <c r="V4393">
        <v>284</v>
      </c>
      <c r="W4393">
        <v>341</v>
      </c>
    </row>
    <row r="4394" spans="1:23" hidden="1" x14ac:dyDescent="0.2">
      <c r="A4394">
        <v>81</v>
      </c>
      <c r="B4394" t="s">
        <v>3</v>
      </c>
      <c r="C4394" t="s">
        <v>4</v>
      </c>
      <c r="D4394" t="s">
        <v>5</v>
      </c>
      <c r="E4394">
        <v>18.57</v>
      </c>
      <c r="F4394">
        <v>146.11000000000001</v>
      </c>
      <c r="G4394">
        <v>-18.95</v>
      </c>
      <c r="H4394">
        <v>146.18</v>
      </c>
      <c r="I4394">
        <v>930</v>
      </c>
      <c r="J4394" t="s">
        <v>40</v>
      </c>
      <c r="K4394" s="1">
        <v>21438</v>
      </c>
      <c r="L4394" t="s">
        <v>204</v>
      </c>
      <c r="M4394" t="s">
        <v>90</v>
      </c>
      <c r="N4394" t="s">
        <v>24</v>
      </c>
      <c r="O4394" t="s">
        <v>15</v>
      </c>
      <c r="P4394" t="s">
        <v>26</v>
      </c>
      <c r="Q4394">
        <v>2</v>
      </c>
      <c r="R4394">
        <v>25.88</v>
      </c>
      <c r="S4394">
        <f t="shared" si="233"/>
        <v>33300</v>
      </c>
      <c r="T4394">
        <f t="shared" si="234"/>
        <v>17160</v>
      </c>
      <c r="U4394">
        <f t="shared" si="235"/>
        <v>1.9405594405594406</v>
      </c>
      <c r="V4394">
        <v>284</v>
      </c>
      <c r="W4394">
        <v>341</v>
      </c>
    </row>
    <row r="4395" spans="1:23" hidden="1" x14ac:dyDescent="0.2">
      <c r="A4395">
        <v>81</v>
      </c>
      <c r="B4395" t="s">
        <v>3</v>
      </c>
      <c r="C4395" t="s">
        <v>4</v>
      </c>
      <c r="D4395" t="s">
        <v>5</v>
      </c>
      <c r="E4395">
        <v>18.57</v>
      </c>
      <c r="F4395">
        <v>146.11000000000001</v>
      </c>
      <c r="G4395">
        <v>-18.95</v>
      </c>
      <c r="H4395">
        <v>146.18</v>
      </c>
      <c r="I4395">
        <v>930</v>
      </c>
      <c r="J4395" t="s">
        <v>40</v>
      </c>
      <c r="K4395" s="1">
        <v>21438</v>
      </c>
      <c r="L4395" t="s">
        <v>204</v>
      </c>
      <c r="M4395" t="s">
        <v>90</v>
      </c>
      <c r="N4395" t="s">
        <v>24</v>
      </c>
      <c r="O4395" t="s">
        <v>15</v>
      </c>
      <c r="P4395" t="s">
        <v>26</v>
      </c>
      <c r="Q4395">
        <v>3</v>
      </c>
      <c r="R4395">
        <v>29.9</v>
      </c>
      <c r="S4395">
        <f t="shared" si="233"/>
        <v>33300</v>
      </c>
      <c r="T4395">
        <f t="shared" si="234"/>
        <v>17160</v>
      </c>
      <c r="U4395">
        <f t="shared" si="235"/>
        <v>1.9405594405594406</v>
      </c>
      <c r="V4395">
        <v>284</v>
      </c>
      <c r="W4395">
        <v>341</v>
      </c>
    </row>
    <row r="4396" spans="1:23" hidden="1" x14ac:dyDescent="0.2">
      <c r="A4396">
        <v>81</v>
      </c>
      <c r="B4396" t="s">
        <v>3</v>
      </c>
      <c r="C4396" t="s">
        <v>4</v>
      </c>
      <c r="D4396" t="s">
        <v>5</v>
      </c>
      <c r="E4396">
        <v>18.57</v>
      </c>
      <c r="F4396">
        <v>146.11000000000001</v>
      </c>
      <c r="G4396">
        <v>-18.95</v>
      </c>
      <c r="H4396">
        <v>146.18</v>
      </c>
      <c r="I4396">
        <v>930</v>
      </c>
      <c r="J4396" t="s">
        <v>40</v>
      </c>
      <c r="K4396" s="1">
        <v>21438</v>
      </c>
      <c r="L4396" t="s">
        <v>204</v>
      </c>
      <c r="M4396" t="s">
        <v>90</v>
      </c>
      <c r="N4396" t="s">
        <v>24</v>
      </c>
      <c r="O4396" t="s">
        <v>15</v>
      </c>
      <c r="P4396" t="s">
        <v>26</v>
      </c>
      <c r="Q4396">
        <v>4</v>
      </c>
      <c r="R4396">
        <v>26.06</v>
      </c>
      <c r="S4396">
        <f t="shared" si="233"/>
        <v>33300</v>
      </c>
      <c r="T4396">
        <f t="shared" si="234"/>
        <v>17160</v>
      </c>
      <c r="U4396">
        <f t="shared" si="235"/>
        <v>1.9405594405594406</v>
      </c>
      <c r="V4396">
        <v>284</v>
      </c>
      <c r="W4396">
        <v>341</v>
      </c>
    </row>
    <row r="4397" spans="1:23" hidden="1" x14ac:dyDescent="0.2">
      <c r="A4397">
        <v>81</v>
      </c>
      <c r="B4397" t="s">
        <v>3</v>
      </c>
      <c r="C4397" t="s">
        <v>4</v>
      </c>
      <c r="D4397" t="s">
        <v>5</v>
      </c>
      <c r="E4397">
        <v>18.57</v>
      </c>
      <c r="F4397">
        <v>146.11000000000001</v>
      </c>
      <c r="G4397">
        <v>-18.95</v>
      </c>
      <c r="H4397">
        <v>146.18</v>
      </c>
      <c r="I4397">
        <v>930</v>
      </c>
      <c r="J4397" t="s">
        <v>40</v>
      </c>
      <c r="K4397" s="1">
        <v>21438</v>
      </c>
      <c r="L4397" t="s">
        <v>204</v>
      </c>
      <c r="M4397" t="s">
        <v>90</v>
      </c>
      <c r="N4397" t="s">
        <v>24</v>
      </c>
      <c r="O4397" t="s">
        <v>15</v>
      </c>
      <c r="P4397" t="s">
        <v>26</v>
      </c>
      <c r="Q4397">
        <v>5</v>
      </c>
      <c r="R4397">
        <v>20.78</v>
      </c>
      <c r="S4397">
        <f t="shared" si="233"/>
        <v>33300</v>
      </c>
      <c r="T4397">
        <f t="shared" si="234"/>
        <v>17160</v>
      </c>
      <c r="U4397">
        <f t="shared" si="235"/>
        <v>1.9405594405594406</v>
      </c>
      <c r="V4397">
        <v>284</v>
      </c>
      <c r="W4397">
        <v>341</v>
      </c>
    </row>
    <row r="4398" spans="1:23" hidden="1" x14ac:dyDescent="0.2">
      <c r="A4398">
        <v>81</v>
      </c>
      <c r="B4398" t="s">
        <v>3</v>
      </c>
      <c r="C4398" t="s">
        <v>4</v>
      </c>
      <c r="D4398" t="s">
        <v>5</v>
      </c>
      <c r="E4398">
        <v>18.57</v>
      </c>
      <c r="F4398">
        <v>146.11000000000001</v>
      </c>
      <c r="G4398">
        <v>-18.95</v>
      </c>
      <c r="H4398">
        <v>146.18</v>
      </c>
      <c r="I4398">
        <v>930</v>
      </c>
      <c r="J4398" t="s">
        <v>40</v>
      </c>
      <c r="K4398" s="1">
        <v>21438</v>
      </c>
      <c r="L4398" t="s">
        <v>204</v>
      </c>
      <c r="M4398" t="s">
        <v>90</v>
      </c>
      <c r="N4398" t="s">
        <v>24</v>
      </c>
      <c r="O4398" t="s">
        <v>15</v>
      </c>
      <c r="P4398" t="s">
        <v>26</v>
      </c>
      <c r="Q4398">
        <v>6</v>
      </c>
      <c r="R4398">
        <v>28.61</v>
      </c>
      <c r="S4398">
        <f t="shared" si="233"/>
        <v>33300</v>
      </c>
      <c r="T4398">
        <f t="shared" si="234"/>
        <v>17160</v>
      </c>
      <c r="U4398">
        <f t="shared" si="235"/>
        <v>1.9405594405594406</v>
      </c>
      <c r="V4398">
        <v>284</v>
      </c>
      <c r="W4398">
        <v>341</v>
      </c>
    </row>
    <row r="4399" spans="1:23" hidden="1" x14ac:dyDescent="0.2">
      <c r="A4399">
        <v>81</v>
      </c>
      <c r="B4399" t="s">
        <v>3</v>
      </c>
      <c r="C4399" t="s">
        <v>4</v>
      </c>
      <c r="D4399" t="s">
        <v>5</v>
      </c>
      <c r="E4399">
        <v>18.57</v>
      </c>
      <c r="F4399">
        <v>146.11000000000001</v>
      </c>
      <c r="G4399">
        <v>-18.95</v>
      </c>
      <c r="H4399">
        <v>146.18</v>
      </c>
      <c r="I4399">
        <v>930</v>
      </c>
      <c r="J4399" t="s">
        <v>40</v>
      </c>
      <c r="K4399" s="1">
        <v>21438</v>
      </c>
      <c r="L4399" t="s">
        <v>204</v>
      </c>
      <c r="M4399" t="s">
        <v>90</v>
      </c>
      <c r="N4399" t="s">
        <v>24</v>
      </c>
      <c r="O4399" t="s">
        <v>15</v>
      </c>
      <c r="P4399" t="s">
        <v>26</v>
      </c>
      <c r="Q4399">
        <v>7</v>
      </c>
      <c r="R4399">
        <v>28.62</v>
      </c>
      <c r="S4399">
        <f t="shared" si="233"/>
        <v>33300</v>
      </c>
      <c r="T4399">
        <f t="shared" si="234"/>
        <v>17160</v>
      </c>
      <c r="U4399">
        <f t="shared" si="235"/>
        <v>1.9405594405594406</v>
      </c>
      <c r="V4399">
        <v>284</v>
      </c>
      <c r="W4399">
        <v>341</v>
      </c>
    </row>
    <row r="4400" spans="1:23" hidden="1" x14ac:dyDescent="0.2">
      <c r="A4400">
        <v>81</v>
      </c>
      <c r="B4400" t="s">
        <v>3</v>
      </c>
      <c r="C4400" t="s">
        <v>4</v>
      </c>
      <c r="D4400" t="s">
        <v>5</v>
      </c>
      <c r="E4400">
        <v>18.57</v>
      </c>
      <c r="F4400">
        <v>146.11000000000001</v>
      </c>
      <c r="G4400">
        <v>-18.95</v>
      </c>
      <c r="H4400">
        <v>146.18</v>
      </c>
      <c r="I4400">
        <v>930</v>
      </c>
      <c r="J4400" t="s">
        <v>40</v>
      </c>
      <c r="K4400" s="1">
        <v>21438</v>
      </c>
      <c r="L4400" t="s">
        <v>204</v>
      </c>
      <c r="M4400" t="s">
        <v>90</v>
      </c>
      <c r="N4400" t="s">
        <v>24</v>
      </c>
      <c r="O4400" t="s">
        <v>15</v>
      </c>
      <c r="P4400" t="s">
        <v>26</v>
      </c>
      <c r="Q4400">
        <v>8</v>
      </c>
      <c r="R4400">
        <v>26.05</v>
      </c>
      <c r="S4400">
        <f t="shared" si="233"/>
        <v>33300</v>
      </c>
      <c r="T4400">
        <f t="shared" si="234"/>
        <v>17160</v>
      </c>
      <c r="U4400">
        <f t="shared" si="235"/>
        <v>1.9405594405594406</v>
      </c>
      <c r="V4400">
        <v>284</v>
      </c>
      <c r="W4400">
        <v>341</v>
      </c>
    </row>
    <row r="4401" spans="1:23" hidden="1" x14ac:dyDescent="0.2">
      <c r="A4401">
        <v>81</v>
      </c>
      <c r="B4401" t="s">
        <v>3</v>
      </c>
      <c r="C4401" t="s">
        <v>4</v>
      </c>
      <c r="D4401" t="s">
        <v>5</v>
      </c>
      <c r="E4401">
        <v>18.57</v>
      </c>
      <c r="F4401">
        <v>146.11000000000001</v>
      </c>
      <c r="G4401">
        <v>-18.95</v>
      </c>
      <c r="H4401">
        <v>146.18</v>
      </c>
      <c r="I4401">
        <v>930</v>
      </c>
      <c r="J4401" t="s">
        <v>40</v>
      </c>
      <c r="K4401" s="1">
        <v>21438</v>
      </c>
      <c r="L4401" t="s">
        <v>204</v>
      </c>
      <c r="M4401" t="s">
        <v>90</v>
      </c>
      <c r="N4401" t="s">
        <v>24</v>
      </c>
      <c r="O4401" t="s">
        <v>15</v>
      </c>
      <c r="P4401" t="s">
        <v>26</v>
      </c>
      <c r="Q4401">
        <v>9</v>
      </c>
      <c r="R4401">
        <v>25.87</v>
      </c>
      <c r="S4401">
        <f t="shared" si="233"/>
        <v>33300</v>
      </c>
      <c r="T4401">
        <f t="shared" si="234"/>
        <v>17160</v>
      </c>
      <c r="U4401">
        <f t="shared" si="235"/>
        <v>1.9405594405594406</v>
      </c>
      <c r="V4401">
        <v>284</v>
      </c>
      <c r="W4401">
        <v>341</v>
      </c>
    </row>
    <row r="4402" spans="1:23" hidden="1" x14ac:dyDescent="0.2">
      <c r="A4402">
        <v>81</v>
      </c>
      <c r="B4402" t="s">
        <v>3</v>
      </c>
      <c r="C4402" t="s">
        <v>4</v>
      </c>
      <c r="D4402" t="s">
        <v>5</v>
      </c>
      <c r="E4402">
        <v>18.57</v>
      </c>
      <c r="F4402">
        <v>146.11000000000001</v>
      </c>
      <c r="G4402">
        <v>-18.95</v>
      </c>
      <c r="H4402">
        <v>146.18</v>
      </c>
      <c r="I4402">
        <v>930</v>
      </c>
      <c r="J4402" t="s">
        <v>40</v>
      </c>
      <c r="K4402" s="1">
        <v>21438</v>
      </c>
      <c r="L4402" t="s">
        <v>204</v>
      </c>
      <c r="M4402" t="s">
        <v>90</v>
      </c>
      <c r="N4402" t="s">
        <v>24</v>
      </c>
      <c r="O4402" t="s">
        <v>15</v>
      </c>
      <c r="P4402" t="s">
        <v>26</v>
      </c>
      <c r="Q4402">
        <v>10</v>
      </c>
      <c r="R4402">
        <v>27.2</v>
      </c>
      <c r="S4402">
        <f t="shared" si="233"/>
        <v>33300</v>
      </c>
      <c r="T4402">
        <f t="shared" si="234"/>
        <v>17160</v>
      </c>
      <c r="U4402">
        <f t="shared" si="235"/>
        <v>1.9405594405594406</v>
      </c>
      <c r="V4402">
        <v>284</v>
      </c>
      <c r="W4402">
        <v>341</v>
      </c>
    </row>
    <row r="4403" spans="1:23" x14ac:dyDescent="0.2">
      <c r="A4403">
        <v>81</v>
      </c>
      <c r="B4403" t="s">
        <v>3</v>
      </c>
      <c r="C4403" t="s">
        <v>4</v>
      </c>
      <c r="D4403" t="s">
        <v>5</v>
      </c>
      <c r="E4403">
        <v>18.57</v>
      </c>
      <c r="F4403">
        <v>146.11000000000001</v>
      </c>
      <c r="G4403">
        <v>-18.95</v>
      </c>
      <c r="H4403">
        <v>146.18</v>
      </c>
      <c r="I4403">
        <v>930</v>
      </c>
      <c r="J4403" t="s">
        <v>40</v>
      </c>
      <c r="K4403" s="1">
        <v>21438</v>
      </c>
      <c r="L4403" t="s">
        <v>204</v>
      </c>
      <c r="M4403" t="s">
        <v>90</v>
      </c>
      <c r="N4403" t="s">
        <v>24</v>
      </c>
      <c r="O4403" t="s">
        <v>15</v>
      </c>
      <c r="P4403" t="s">
        <v>27</v>
      </c>
      <c r="Q4403">
        <v>1</v>
      </c>
      <c r="R4403">
        <v>19.09</v>
      </c>
      <c r="S4403">
        <f t="shared" si="233"/>
        <v>33300</v>
      </c>
      <c r="T4403">
        <f t="shared" si="234"/>
        <v>17160</v>
      </c>
      <c r="U4403">
        <f t="shared" si="235"/>
        <v>1.9405594405594406</v>
      </c>
      <c r="V4403">
        <v>284</v>
      </c>
      <c r="W4403">
        <v>341</v>
      </c>
    </row>
    <row r="4404" spans="1:23" x14ac:dyDescent="0.2">
      <c r="A4404">
        <v>81</v>
      </c>
      <c r="B4404" t="s">
        <v>3</v>
      </c>
      <c r="C4404" t="s">
        <v>4</v>
      </c>
      <c r="D4404" t="s">
        <v>5</v>
      </c>
      <c r="E4404">
        <v>18.57</v>
      </c>
      <c r="F4404">
        <v>146.11000000000001</v>
      </c>
      <c r="G4404">
        <v>-18.95</v>
      </c>
      <c r="H4404">
        <v>146.18</v>
      </c>
      <c r="I4404">
        <v>930</v>
      </c>
      <c r="J4404" t="s">
        <v>40</v>
      </c>
      <c r="K4404" s="1">
        <v>21438</v>
      </c>
      <c r="L4404" t="s">
        <v>204</v>
      </c>
      <c r="M4404" t="s">
        <v>90</v>
      </c>
      <c r="N4404" t="s">
        <v>24</v>
      </c>
      <c r="O4404" t="s">
        <v>15</v>
      </c>
      <c r="P4404" t="s">
        <v>27</v>
      </c>
      <c r="Q4404">
        <v>2</v>
      </c>
      <c r="R4404">
        <v>17.170000000000002</v>
      </c>
      <c r="S4404">
        <f t="shared" si="233"/>
        <v>33300</v>
      </c>
      <c r="T4404">
        <f t="shared" si="234"/>
        <v>17160</v>
      </c>
      <c r="U4404">
        <f t="shared" si="235"/>
        <v>1.9405594405594406</v>
      </c>
      <c r="V4404">
        <v>284</v>
      </c>
      <c r="W4404">
        <v>341</v>
      </c>
    </row>
    <row r="4405" spans="1:23" x14ac:dyDescent="0.2">
      <c r="A4405">
        <v>81</v>
      </c>
      <c r="B4405" t="s">
        <v>3</v>
      </c>
      <c r="C4405" t="s">
        <v>4</v>
      </c>
      <c r="D4405" t="s">
        <v>5</v>
      </c>
      <c r="E4405">
        <v>18.57</v>
      </c>
      <c r="F4405">
        <v>146.11000000000001</v>
      </c>
      <c r="G4405">
        <v>-18.95</v>
      </c>
      <c r="H4405">
        <v>146.18</v>
      </c>
      <c r="I4405">
        <v>930</v>
      </c>
      <c r="J4405" t="s">
        <v>40</v>
      </c>
      <c r="K4405" s="1">
        <v>21438</v>
      </c>
      <c r="L4405" t="s">
        <v>204</v>
      </c>
      <c r="M4405" t="s">
        <v>90</v>
      </c>
      <c r="N4405" t="s">
        <v>24</v>
      </c>
      <c r="O4405" t="s">
        <v>15</v>
      </c>
      <c r="P4405" t="s">
        <v>27</v>
      </c>
      <c r="Q4405">
        <v>3</v>
      </c>
      <c r="R4405">
        <v>18.5</v>
      </c>
      <c r="S4405">
        <f t="shared" si="233"/>
        <v>33300</v>
      </c>
      <c r="T4405">
        <f t="shared" si="234"/>
        <v>17160</v>
      </c>
      <c r="U4405">
        <f t="shared" si="235"/>
        <v>1.9405594405594406</v>
      </c>
      <c r="V4405">
        <v>284</v>
      </c>
      <c r="W4405">
        <v>341</v>
      </c>
    </row>
    <row r="4406" spans="1:23" x14ac:dyDescent="0.2">
      <c r="A4406">
        <v>81</v>
      </c>
      <c r="B4406" t="s">
        <v>3</v>
      </c>
      <c r="C4406" t="s">
        <v>4</v>
      </c>
      <c r="D4406" t="s">
        <v>5</v>
      </c>
      <c r="E4406">
        <v>18.57</v>
      </c>
      <c r="F4406">
        <v>146.11000000000001</v>
      </c>
      <c r="G4406">
        <v>-18.95</v>
      </c>
      <c r="H4406">
        <v>146.18</v>
      </c>
      <c r="I4406">
        <v>930</v>
      </c>
      <c r="J4406" t="s">
        <v>40</v>
      </c>
      <c r="K4406" s="1">
        <v>21438</v>
      </c>
      <c r="L4406" t="s">
        <v>204</v>
      </c>
      <c r="M4406" t="s">
        <v>90</v>
      </c>
      <c r="N4406" t="s">
        <v>24</v>
      </c>
      <c r="O4406" t="s">
        <v>15</v>
      </c>
      <c r="P4406" t="s">
        <v>27</v>
      </c>
      <c r="Q4406">
        <v>4</v>
      </c>
      <c r="R4406">
        <v>16.690000000000001</v>
      </c>
      <c r="S4406">
        <f t="shared" si="233"/>
        <v>33300</v>
      </c>
      <c r="T4406">
        <f t="shared" si="234"/>
        <v>17160</v>
      </c>
      <c r="U4406">
        <f t="shared" si="235"/>
        <v>1.9405594405594406</v>
      </c>
      <c r="V4406">
        <v>284</v>
      </c>
      <c r="W4406">
        <v>341</v>
      </c>
    </row>
    <row r="4407" spans="1:23" x14ac:dyDescent="0.2">
      <c r="A4407">
        <v>81</v>
      </c>
      <c r="B4407" t="s">
        <v>3</v>
      </c>
      <c r="C4407" t="s">
        <v>4</v>
      </c>
      <c r="D4407" t="s">
        <v>5</v>
      </c>
      <c r="E4407">
        <v>18.57</v>
      </c>
      <c r="F4407">
        <v>146.11000000000001</v>
      </c>
      <c r="G4407">
        <v>-18.95</v>
      </c>
      <c r="H4407">
        <v>146.18</v>
      </c>
      <c r="I4407">
        <v>930</v>
      </c>
      <c r="J4407" t="s">
        <v>40</v>
      </c>
      <c r="K4407" s="1">
        <v>21438</v>
      </c>
      <c r="L4407" t="s">
        <v>204</v>
      </c>
      <c r="M4407" t="s">
        <v>90</v>
      </c>
      <c r="N4407" t="s">
        <v>24</v>
      </c>
      <c r="O4407" t="s">
        <v>15</v>
      </c>
      <c r="P4407" t="s">
        <v>27</v>
      </c>
      <c r="Q4407">
        <v>5</v>
      </c>
      <c r="R4407">
        <v>16.63</v>
      </c>
      <c r="S4407">
        <f t="shared" si="233"/>
        <v>33300</v>
      </c>
      <c r="T4407">
        <f t="shared" si="234"/>
        <v>17160</v>
      </c>
      <c r="U4407">
        <f t="shared" si="235"/>
        <v>1.9405594405594406</v>
      </c>
      <c r="V4407">
        <v>284</v>
      </c>
      <c r="W4407">
        <v>341</v>
      </c>
    </row>
    <row r="4408" spans="1:23" x14ac:dyDescent="0.2">
      <c r="A4408">
        <v>81</v>
      </c>
      <c r="B4408" t="s">
        <v>3</v>
      </c>
      <c r="C4408" t="s">
        <v>4</v>
      </c>
      <c r="D4408" t="s">
        <v>5</v>
      </c>
      <c r="E4408">
        <v>18.57</v>
      </c>
      <c r="F4408">
        <v>146.11000000000001</v>
      </c>
      <c r="G4408">
        <v>-18.95</v>
      </c>
      <c r="H4408">
        <v>146.18</v>
      </c>
      <c r="I4408">
        <v>930</v>
      </c>
      <c r="J4408" t="s">
        <v>40</v>
      </c>
      <c r="K4408" s="1">
        <v>21438</v>
      </c>
      <c r="L4408" t="s">
        <v>204</v>
      </c>
      <c r="M4408" t="s">
        <v>90</v>
      </c>
      <c r="N4408" t="s">
        <v>24</v>
      </c>
      <c r="O4408" t="s">
        <v>15</v>
      </c>
      <c r="P4408" t="s">
        <v>27</v>
      </c>
      <c r="Q4408">
        <v>6</v>
      </c>
      <c r="R4408">
        <v>16.239999999999998</v>
      </c>
      <c r="S4408">
        <f t="shared" si="233"/>
        <v>33300</v>
      </c>
      <c r="T4408">
        <f t="shared" si="234"/>
        <v>17160</v>
      </c>
      <c r="U4408">
        <f t="shared" si="235"/>
        <v>1.9405594405594406</v>
      </c>
      <c r="V4408">
        <v>284</v>
      </c>
      <c r="W4408">
        <v>341</v>
      </c>
    </row>
    <row r="4409" spans="1:23" x14ac:dyDescent="0.2">
      <c r="A4409">
        <v>81</v>
      </c>
      <c r="B4409" t="s">
        <v>3</v>
      </c>
      <c r="C4409" t="s">
        <v>4</v>
      </c>
      <c r="D4409" t="s">
        <v>5</v>
      </c>
      <c r="E4409">
        <v>18.57</v>
      </c>
      <c r="F4409">
        <v>146.11000000000001</v>
      </c>
      <c r="G4409">
        <v>-18.95</v>
      </c>
      <c r="H4409">
        <v>146.18</v>
      </c>
      <c r="I4409">
        <v>930</v>
      </c>
      <c r="J4409" t="s">
        <v>40</v>
      </c>
      <c r="K4409" s="1">
        <v>21438</v>
      </c>
      <c r="L4409" t="s">
        <v>204</v>
      </c>
      <c r="M4409" t="s">
        <v>90</v>
      </c>
      <c r="N4409" t="s">
        <v>24</v>
      </c>
      <c r="O4409" t="s">
        <v>15</v>
      </c>
      <c r="P4409" t="s">
        <v>27</v>
      </c>
      <c r="Q4409">
        <v>7</v>
      </c>
      <c r="R4409">
        <v>17.05</v>
      </c>
      <c r="S4409">
        <f t="shared" si="233"/>
        <v>33300</v>
      </c>
      <c r="T4409">
        <f t="shared" si="234"/>
        <v>17160</v>
      </c>
      <c r="U4409">
        <f t="shared" si="235"/>
        <v>1.9405594405594406</v>
      </c>
      <c r="V4409">
        <v>284</v>
      </c>
      <c r="W4409">
        <v>341</v>
      </c>
    </row>
    <row r="4410" spans="1:23" x14ac:dyDescent="0.2">
      <c r="A4410">
        <v>81</v>
      </c>
      <c r="B4410" t="s">
        <v>3</v>
      </c>
      <c r="C4410" t="s">
        <v>4</v>
      </c>
      <c r="D4410" t="s">
        <v>5</v>
      </c>
      <c r="E4410">
        <v>18.57</v>
      </c>
      <c r="F4410">
        <v>146.11000000000001</v>
      </c>
      <c r="G4410">
        <v>-18.95</v>
      </c>
      <c r="H4410">
        <v>146.18</v>
      </c>
      <c r="I4410">
        <v>930</v>
      </c>
      <c r="J4410" t="s">
        <v>40</v>
      </c>
      <c r="K4410" s="1">
        <v>21438</v>
      </c>
      <c r="L4410" t="s">
        <v>204</v>
      </c>
      <c r="M4410" t="s">
        <v>90</v>
      </c>
      <c r="N4410" t="s">
        <v>24</v>
      </c>
      <c r="O4410" t="s">
        <v>15</v>
      </c>
      <c r="P4410" t="s">
        <v>27</v>
      </c>
      <c r="Q4410">
        <v>8</v>
      </c>
      <c r="R4410">
        <v>17.12</v>
      </c>
      <c r="S4410">
        <f t="shared" si="233"/>
        <v>33300</v>
      </c>
      <c r="T4410">
        <f t="shared" si="234"/>
        <v>17160</v>
      </c>
      <c r="U4410">
        <f t="shared" si="235"/>
        <v>1.9405594405594406</v>
      </c>
      <c r="V4410">
        <v>284</v>
      </c>
      <c r="W4410">
        <v>341</v>
      </c>
    </row>
    <row r="4411" spans="1:23" x14ac:dyDescent="0.2">
      <c r="A4411">
        <v>81</v>
      </c>
      <c r="B4411" t="s">
        <v>3</v>
      </c>
      <c r="C4411" t="s">
        <v>4</v>
      </c>
      <c r="D4411" t="s">
        <v>5</v>
      </c>
      <c r="E4411">
        <v>18.57</v>
      </c>
      <c r="F4411">
        <v>146.11000000000001</v>
      </c>
      <c r="G4411">
        <v>-18.95</v>
      </c>
      <c r="H4411">
        <v>146.18</v>
      </c>
      <c r="I4411">
        <v>930</v>
      </c>
      <c r="J4411" t="s">
        <v>40</v>
      </c>
      <c r="K4411" s="1">
        <v>21438</v>
      </c>
      <c r="L4411" t="s">
        <v>204</v>
      </c>
      <c r="M4411" t="s">
        <v>90</v>
      </c>
      <c r="N4411" t="s">
        <v>24</v>
      </c>
      <c r="O4411" t="s">
        <v>15</v>
      </c>
      <c r="P4411" t="s">
        <v>27</v>
      </c>
      <c r="Q4411">
        <v>9</v>
      </c>
      <c r="R4411">
        <v>19</v>
      </c>
      <c r="S4411">
        <f t="shared" si="233"/>
        <v>33300</v>
      </c>
      <c r="T4411">
        <f t="shared" si="234"/>
        <v>17160</v>
      </c>
      <c r="U4411">
        <f t="shared" si="235"/>
        <v>1.9405594405594406</v>
      </c>
      <c r="V4411">
        <v>284</v>
      </c>
      <c r="W4411">
        <v>341</v>
      </c>
    </row>
    <row r="4412" spans="1:23" x14ac:dyDescent="0.2">
      <c r="A4412">
        <v>81</v>
      </c>
      <c r="B4412" t="s">
        <v>3</v>
      </c>
      <c r="C4412" t="s">
        <v>4</v>
      </c>
      <c r="D4412" t="s">
        <v>5</v>
      </c>
      <c r="E4412">
        <v>18.57</v>
      </c>
      <c r="F4412">
        <v>146.11000000000001</v>
      </c>
      <c r="G4412">
        <v>-18.95</v>
      </c>
      <c r="H4412">
        <v>146.18</v>
      </c>
      <c r="I4412">
        <v>930</v>
      </c>
      <c r="J4412" t="s">
        <v>40</v>
      </c>
      <c r="K4412" s="1">
        <v>21438</v>
      </c>
      <c r="L4412" t="s">
        <v>204</v>
      </c>
      <c r="M4412" t="s">
        <v>90</v>
      </c>
      <c r="N4412" t="s">
        <v>24</v>
      </c>
      <c r="O4412" t="s">
        <v>15</v>
      </c>
      <c r="P4412" t="s">
        <v>27</v>
      </c>
      <c r="Q4412">
        <v>10</v>
      </c>
      <c r="R4412">
        <v>16.18</v>
      </c>
      <c r="S4412">
        <f t="shared" si="233"/>
        <v>33300</v>
      </c>
      <c r="T4412">
        <f t="shared" si="234"/>
        <v>17160</v>
      </c>
      <c r="U4412">
        <f t="shared" si="235"/>
        <v>1.9405594405594406</v>
      </c>
      <c r="V4412">
        <v>284</v>
      </c>
      <c r="W4412">
        <v>341</v>
      </c>
    </row>
    <row r="4413" spans="1:23" x14ac:dyDescent="0.2">
      <c r="A4413">
        <v>81</v>
      </c>
      <c r="B4413" t="s">
        <v>3</v>
      </c>
      <c r="C4413" t="s">
        <v>4</v>
      </c>
      <c r="D4413" t="s">
        <v>5</v>
      </c>
      <c r="E4413">
        <v>18.57</v>
      </c>
      <c r="F4413">
        <v>146.11000000000001</v>
      </c>
      <c r="G4413">
        <v>-18.95</v>
      </c>
      <c r="H4413">
        <v>146.18</v>
      </c>
      <c r="I4413">
        <v>930</v>
      </c>
      <c r="J4413" t="s">
        <v>40</v>
      </c>
      <c r="K4413" s="1">
        <v>21438</v>
      </c>
      <c r="L4413" t="s">
        <v>204</v>
      </c>
      <c r="M4413" t="s">
        <v>90</v>
      </c>
      <c r="N4413" t="s">
        <v>24</v>
      </c>
      <c r="O4413" t="s">
        <v>18</v>
      </c>
      <c r="P4413" t="s">
        <v>27</v>
      </c>
      <c r="Q4413">
        <v>1</v>
      </c>
      <c r="R4413">
        <v>12.31</v>
      </c>
      <c r="S4413">
        <f t="shared" si="233"/>
        <v>33300</v>
      </c>
      <c r="T4413">
        <f t="shared" si="234"/>
        <v>17160</v>
      </c>
      <c r="U4413">
        <f t="shared" si="235"/>
        <v>1.9405594405594406</v>
      </c>
      <c r="V4413">
        <v>284</v>
      </c>
      <c r="W4413">
        <v>341</v>
      </c>
    </row>
    <row r="4414" spans="1:23" x14ac:dyDescent="0.2">
      <c r="A4414">
        <v>81</v>
      </c>
      <c r="B4414" t="s">
        <v>3</v>
      </c>
      <c r="C4414" t="s">
        <v>4</v>
      </c>
      <c r="D4414" t="s">
        <v>5</v>
      </c>
      <c r="E4414">
        <v>18.57</v>
      </c>
      <c r="F4414">
        <v>146.11000000000001</v>
      </c>
      <c r="G4414">
        <v>-18.95</v>
      </c>
      <c r="H4414">
        <v>146.18</v>
      </c>
      <c r="I4414">
        <v>930</v>
      </c>
      <c r="J4414" t="s">
        <v>40</v>
      </c>
      <c r="K4414" s="1">
        <v>21438</v>
      </c>
      <c r="L4414" t="s">
        <v>204</v>
      </c>
      <c r="M4414" t="s">
        <v>90</v>
      </c>
      <c r="N4414" t="s">
        <v>24</v>
      </c>
      <c r="O4414" t="s">
        <v>18</v>
      </c>
      <c r="P4414" t="s">
        <v>27</v>
      </c>
      <c r="Q4414">
        <v>2</v>
      </c>
      <c r="R4414">
        <v>10.76</v>
      </c>
      <c r="S4414">
        <f t="shared" si="233"/>
        <v>33300</v>
      </c>
      <c r="T4414">
        <f t="shared" si="234"/>
        <v>17160</v>
      </c>
      <c r="U4414">
        <f t="shared" si="235"/>
        <v>1.9405594405594406</v>
      </c>
      <c r="V4414">
        <v>284</v>
      </c>
      <c r="W4414">
        <v>341</v>
      </c>
    </row>
    <row r="4415" spans="1:23" x14ac:dyDescent="0.2">
      <c r="A4415">
        <v>81</v>
      </c>
      <c r="B4415" t="s">
        <v>3</v>
      </c>
      <c r="C4415" t="s">
        <v>4</v>
      </c>
      <c r="D4415" t="s">
        <v>5</v>
      </c>
      <c r="E4415">
        <v>18.57</v>
      </c>
      <c r="F4415">
        <v>146.11000000000001</v>
      </c>
      <c r="G4415">
        <v>-18.95</v>
      </c>
      <c r="H4415">
        <v>146.18</v>
      </c>
      <c r="I4415">
        <v>930</v>
      </c>
      <c r="J4415" t="s">
        <v>40</v>
      </c>
      <c r="K4415" s="1">
        <v>21438</v>
      </c>
      <c r="L4415" t="s">
        <v>204</v>
      </c>
      <c r="M4415" t="s">
        <v>90</v>
      </c>
      <c r="N4415" t="s">
        <v>24</v>
      </c>
      <c r="O4415" t="s">
        <v>18</v>
      </c>
      <c r="P4415" t="s">
        <v>27</v>
      </c>
      <c r="Q4415">
        <v>3</v>
      </c>
      <c r="R4415">
        <v>12.17</v>
      </c>
      <c r="S4415">
        <f t="shared" si="233"/>
        <v>33300</v>
      </c>
      <c r="T4415">
        <f t="shared" si="234"/>
        <v>17160</v>
      </c>
      <c r="U4415">
        <f t="shared" si="235"/>
        <v>1.9405594405594406</v>
      </c>
      <c r="V4415">
        <v>284</v>
      </c>
      <c r="W4415">
        <v>341</v>
      </c>
    </row>
    <row r="4416" spans="1:23" x14ac:dyDescent="0.2">
      <c r="A4416">
        <v>81</v>
      </c>
      <c r="B4416" t="s">
        <v>3</v>
      </c>
      <c r="C4416" t="s">
        <v>4</v>
      </c>
      <c r="D4416" t="s">
        <v>5</v>
      </c>
      <c r="E4416">
        <v>18.57</v>
      </c>
      <c r="F4416">
        <v>146.11000000000001</v>
      </c>
      <c r="G4416">
        <v>-18.95</v>
      </c>
      <c r="H4416">
        <v>146.18</v>
      </c>
      <c r="I4416">
        <v>930</v>
      </c>
      <c r="J4416" t="s">
        <v>40</v>
      </c>
      <c r="K4416" s="1">
        <v>21438</v>
      </c>
      <c r="L4416" t="s">
        <v>204</v>
      </c>
      <c r="M4416" t="s">
        <v>90</v>
      </c>
      <c r="N4416" t="s">
        <v>24</v>
      </c>
      <c r="O4416" t="s">
        <v>18</v>
      </c>
      <c r="P4416" t="s">
        <v>27</v>
      </c>
      <c r="Q4416">
        <v>4</v>
      </c>
      <c r="R4416">
        <v>11.47</v>
      </c>
      <c r="S4416">
        <f t="shared" si="233"/>
        <v>33300</v>
      </c>
      <c r="T4416">
        <f t="shared" si="234"/>
        <v>17160</v>
      </c>
      <c r="U4416">
        <f t="shared" si="235"/>
        <v>1.9405594405594406</v>
      </c>
      <c r="V4416">
        <v>284</v>
      </c>
      <c r="W4416">
        <v>341</v>
      </c>
    </row>
    <row r="4417" spans="1:23" x14ac:dyDescent="0.2">
      <c r="A4417">
        <v>81</v>
      </c>
      <c r="B4417" t="s">
        <v>3</v>
      </c>
      <c r="C4417" t="s">
        <v>4</v>
      </c>
      <c r="D4417" t="s">
        <v>5</v>
      </c>
      <c r="E4417">
        <v>18.57</v>
      </c>
      <c r="F4417">
        <v>146.11000000000001</v>
      </c>
      <c r="G4417">
        <v>-18.95</v>
      </c>
      <c r="H4417">
        <v>146.18</v>
      </c>
      <c r="I4417">
        <v>930</v>
      </c>
      <c r="J4417" t="s">
        <v>40</v>
      </c>
      <c r="K4417" s="1">
        <v>21438</v>
      </c>
      <c r="L4417" t="s">
        <v>204</v>
      </c>
      <c r="M4417" t="s">
        <v>90</v>
      </c>
      <c r="N4417" t="s">
        <v>24</v>
      </c>
      <c r="O4417" t="s">
        <v>18</v>
      </c>
      <c r="P4417" t="s">
        <v>27</v>
      </c>
      <c r="Q4417">
        <v>5</v>
      </c>
      <c r="R4417">
        <v>9.68</v>
      </c>
      <c r="S4417">
        <f t="shared" si="233"/>
        <v>33300</v>
      </c>
      <c r="T4417">
        <f t="shared" si="234"/>
        <v>17160</v>
      </c>
      <c r="U4417">
        <f t="shared" si="235"/>
        <v>1.9405594405594406</v>
      </c>
      <c r="V4417">
        <v>284</v>
      </c>
      <c r="W4417">
        <v>341</v>
      </c>
    </row>
    <row r="4418" spans="1:23" x14ac:dyDescent="0.2">
      <c r="A4418">
        <v>81</v>
      </c>
      <c r="B4418" t="s">
        <v>3</v>
      </c>
      <c r="C4418" t="s">
        <v>4</v>
      </c>
      <c r="D4418" t="s">
        <v>5</v>
      </c>
      <c r="E4418">
        <v>18.57</v>
      </c>
      <c r="F4418">
        <v>146.11000000000001</v>
      </c>
      <c r="G4418">
        <v>-18.95</v>
      </c>
      <c r="H4418">
        <v>146.18</v>
      </c>
      <c r="I4418">
        <v>930</v>
      </c>
      <c r="J4418" t="s">
        <v>40</v>
      </c>
      <c r="K4418" s="1">
        <v>21438</v>
      </c>
      <c r="L4418" t="s">
        <v>204</v>
      </c>
      <c r="M4418" t="s">
        <v>90</v>
      </c>
      <c r="N4418" t="s">
        <v>24</v>
      </c>
      <c r="O4418" t="s">
        <v>18</v>
      </c>
      <c r="P4418" t="s">
        <v>27</v>
      </c>
      <c r="Q4418">
        <v>6</v>
      </c>
      <c r="R4418">
        <v>9.09</v>
      </c>
      <c r="S4418">
        <f t="shared" si="233"/>
        <v>33300</v>
      </c>
      <c r="T4418">
        <f t="shared" si="234"/>
        <v>17160</v>
      </c>
      <c r="U4418">
        <f t="shared" si="235"/>
        <v>1.9405594405594406</v>
      </c>
      <c r="V4418">
        <v>284</v>
      </c>
      <c r="W4418">
        <v>341</v>
      </c>
    </row>
    <row r="4419" spans="1:23" x14ac:dyDescent="0.2">
      <c r="A4419">
        <v>81</v>
      </c>
      <c r="B4419" t="s">
        <v>3</v>
      </c>
      <c r="C4419" t="s">
        <v>4</v>
      </c>
      <c r="D4419" t="s">
        <v>5</v>
      </c>
      <c r="E4419">
        <v>18.57</v>
      </c>
      <c r="F4419">
        <v>146.11000000000001</v>
      </c>
      <c r="G4419">
        <v>-18.95</v>
      </c>
      <c r="H4419">
        <v>146.18</v>
      </c>
      <c r="I4419">
        <v>930</v>
      </c>
      <c r="J4419" t="s">
        <v>40</v>
      </c>
      <c r="K4419" s="1">
        <v>21438</v>
      </c>
      <c r="L4419" t="s">
        <v>204</v>
      </c>
      <c r="M4419" t="s">
        <v>90</v>
      </c>
      <c r="N4419" t="s">
        <v>24</v>
      </c>
      <c r="O4419" t="s">
        <v>18</v>
      </c>
      <c r="P4419" t="s">
        <v>27</v>
      </c>
      <c r="Q4419">
        <v>7</v>
      </c>
      <c r="R4419">
        <v>11.17</v>
      </c>
      <c r="S4419">
        <f t="shared" si="233"/>
        <v>33300</v>
      </c>
      <c r="T4419">
        <f t="shared" si="234"/>
        <v>17160</v>
      </c>
      <c r="U4419">
        <f t="shared" si="235"/>
        <v>1.9405594405594406</v>
      </c>
      <c r="V4419">
        <v>284</v>
      </c>
      <c r="W4419">
        <v>341</v>
      </c>
    </row>
    <row r="4420" spans="1:23" x14ac:dyDescent="0.2">
      <c r="A4420">
        <v>81</v>
      </c>
      <c r="B4420" t="s">
        <v>3</v>
      </c>
      <c r="C4420" t="s">
        <v>4</v>
      </c>
      <c r="D4420" t="s">
        <v>5</v>
      </c>
      <c r="E4420">
        <v>18.57</v>
      </c>
      <c r="F4420">
        <v>146.11000000000001</v>
      </c>
      <c r="G4420">
        <v>-18.95</v>
      </c>
      <c r="H4420">
        <v>146.18</v>
      </c>
      <c r="I4420">
        <v>930</v>
      </c>
      <c r="J4420" t="s">
        <v>40</v>
      </c>
      <c r="K4420" s="1">
        <v>21438</v>
      </c>
      <c r="L4420" t="s">
        <v>204</v>
      </c>
      <c r="M4420" t="s">
        <v>90</v>
      </c>
      <c r="N4420" t="s">
        <v>24</v>
      </c>
      <c r="O4420" t="s">
        <v>18</v>
      </c>
      <c r="P4420" t="s">
        <v>27</v>
      </c>
      <c r="Q4420">
        <v>8</v>
      </c>
      <c r="R4420">
        <v>12.64</v>
      </c>
      <c r="S4420">
        <f t="shared" si="233"/>
        <v>33300</v>
      </c>
      <c r="T4420">
        <f t="shared" si="234"/>
        <v>17160</v>
      </c>
      <c r="U4420">
        <f t="shared" si="235"/>
        <v>1.9405594405594406</v>
      </c>
      <c r="V4420">
        <v>284</v>
      </c>
      <c r="W4420">
        <v>341</v>
      </c>
    </row>
    <row r="4421" spans="1:23" x14ac:dyDescent="0.2">
      <c r="A4421">
        <v>81</v>
      </c>
      <c r="B4421" t="s">
        <v>3</v>
      </c>
      <c r="C4421" t="s">
        <v>4</v>
      </c>
      <c r="D4421" t="s">
        <v>5</v>
      </c>
      <c r="E4421">
        <v>18.57</v>
      </c>
      <c r="F4421">
        <v>146.11000000000001</v>
      </c>
      <c r="G4421">
        <v>-18.95</v>
      </c>
      <c r="H4421">
        <v>146.18</v>
      </c>
      <c r="I4421">
        <v>930</v>
      </c>
      <c r="J4421" t="s">
        <v>40</v>
      </c>
      <c r="K4421" s="1">
        <v>21438</v>
      </c>
      <c r="L4421" t="s">
        <v>204</v>
      </c>
      <c r="M4421" t="s">
        <v>90</v>
      </c>
      <c r="N4421" t="s">
        <v>24</v>
      </c>
      <c r="O4421" t="s">
        <v>18</v>
      </c>
      <c r="P4421" t="s">
        <v>27</v>
      </c>
      <c r="Q4421">
        <v>9</v>
      </c>
      <c r="R4421">
        <v>9.33</v>
      </c>
      <c r="S4421">
        <f t="shared" si="233"/>
        <v>33300</v>
      </c>
      <c r="T4421">
        <f t="shared" si="234"/>
        <v>17160</v>
      </c>
      <c r="U4421">
        <f t="shared" si="235"/>
        <v>1.9405594405594406</v>
      </c>
      <c r="V4421">
        <v>284</v>
      </c>
      <c r="W4421">
        <v>341</v>
      </c>
    </row>
    <row r="4422" spans="1:23" x14ac:dyDescent="0.2">
      <c r="A4422">
        <v>81</v>
      </c>
      <c r="B4422" t="s">
        <v>3</v>
      </c>
      <c r="C4422" t="s">
        <v>4</v>
      </c>
      <c r="D4422" t="s">
        <v>5</v>
      </c>
      <c r="E4422">
        <v>18.57</v>
      </c>
      <c r="F4422">
        <v>146.11000000000001</v>
      </c>
      <c r="G4422">
        <v>-18.95</v>
      </c>
      <c r="H4422">
        <v>146.18</v>
      </c>
      <c r="I4422">
        <v>930</v>
      </c>
      <c r="J4422" t="s">
        <v>40</v>
      </c>
      <c r="K4422" s="1">
        <v>21438</v>
      </c>
      <c r="L4422" t="s">
        <v>204</v>
      </c>
      <c r="M4422" t="s">
        <v>90</v>
      </c>
      <c r="N4422" t="s">
        <v>24</v>
      </c>
      <c r="O4422" t="s">
        <v>18</v>
      </c>
      <c r="P4422" t="s">
        <v>27</v>
      </c>
      <c r="Q4422">
        <v>10</v>
      </c>
      <c r="R4422">
        <v>9.35</v>
      </c>
      <c r="S4422">
        <f t="shared" si="233"/>
        <v>33300</v>
      </c>
      <c r="T4422">
        <f t="shared" si="234"/>
        <v>17160</v>
      </c>
      <c r="U4422">
        <f t="shared" si="235"/>
        <v>1.9405594405594406</v>
      </c>
      <c r="V4422">
        <v>284</v>
      </c>
      <c r="W4422">
        <v>341</v>
      </c>
    </row>
    <row r="4423" spans="1:23" hidden="1" x14ac:dyDescent="0.2">
      <c r="A4423">
        <v>82</v>
      </c>
      <c r="B4423" t="s">
        <v>3</v>
      </c>
      <c r="C4423" t="s">
        <v>4</v>
      </c>
      <c r="D4423" t="s">
        <v>205</v>
      </c>
      <c r="G4423">
        <v>-27.927935000000002</v>
      </c>
      <c r="H4423">
        <v>153.18816200000001</v>
      </c>
      <c r="I4423">
        <v>550</v>
      </c>
      <c r="J4423" t="s">
        <v>40</v>
      </c>
      <c r="K4423" s="1">
        <v>35802</v>
      </c>
      <c r="L4423" t="s">
        <v>206</v>
      </c>
      <c r="M4423" t="s">
        <v>207</v>
      </c>
      <c r="N4423" t="s">
        <v>14</v>
      </c>
      <c r="O4423" t="s">
        <v>15</v>
      </c>
      <c r="P4423" t="s">
        <v>27</v>
      </c>
      <c r="Q4423">
        <v>1</v>
      </c>
      <c r="R4423">
        <v>11.82</v>
      </c>
      <c r="S4423">
        <f>175*285</f>
        <v>49875</v>
      </c>
      <c r="T4423">
        <f>263*75</f>
        <v>19725</v>
      </c>
      <c r="U4423">
        <f t="shared" si="235"/>
        <v>2.5285171102661597</v>
      </c>
      <c r="V4423">
        <v>357</v>
      </c>
      <c r="W4423">
        <v>351</v>
      </c>
    </row>
    <row r="4424" spans="1:23" hidden="1" x14ac:dyDescent="0.2">
      <c r="A4424">
        <v>82</v>
      </c>
      <c r="B4424" t="s">
        <v>3</v>
      </c>
      <c r="C4424" t="s">
        <v>4</v>
      </c>
      <c r="D4424" t="s">
        <v>205</v>
      </c>
      <c r="G4424">
        <v>-27.927935000000002</v>
      </c>
      <c r="H4424">
        <v>153.18816200000001</v>
      </c>
      <c r="I4424">
        <v>550</v>
      </c>
      <c r="J4424" t="s">
        <v>40</v>
      </c>
      <c r="K4424" s="1">
        <v>35802</v>
      </c>
      <c r="L4424" t="s">
        <v>206</v>
      </c>
      <c r="M4424" t="s">
        <v>207</v>
      </c>
      <c r="N4424" t="s">
        <v>14</v>
      </c>
      <c r="O4424" t="s">
        <v>15</v>
      </c>
      <c r="P4424" t="s">
        <v>27</v>
      </c>
      <c r="Q4424">
        <v>2</v>
      </c>
      <c r="R4424">
        <v>13.95</v>
      </c>
      <c r="S4424">
        <f t="shared" ref="S4424:S4476" si="236">175*285</f>
        <v>49875</v>
      </c>
      <c r="T4424">
        <f t="shared" ref="T4424:T4476" si="237">263*75</f>
        <v>19725</v>
      </c>
      <c r="U4424">
        <f t="shared" ref="U4424:U4477" si="238">S4424/T4424</f>
        <v>2.5285171102661597</v>
      </c>
      <c r="V4424">
        <v>357</v>
      </c>
      <c r="W4424">
        <v>351</v>
      </c>
    </row>
    <row r="4425" spans="1:23" hidden="1" x14ac:dyDescent="0.2">
      <c r="A4425">
        <v>82</v>
      </c>
      <c r="B4425" t="s">
        <v>3</v>
      </c>
      <c r="C4425" t="s">
        <v>4</v>
      </c>
      <c r="D4425" t="s">
        <v>205</v>
      </c>
      <c r="G4425">
        <v>-27.927935000000002</v>
      </c>
      <c r="H4425">
        <v>153.18816200000001</v>
      </c>
      <c r="I4425">
        <v>550</v>
      </c>
      <c r="J4425" t="s">
        <v>40</v>
      </c>
      <c r="K4425" s="1">
        <v>35802</v>
      </c>
      <c r="L4425" t="s">
        <v>206</v>
      </c>
      <c r="M4425" t="s">
        <v>207</v>
      </c>
      <c r="N4425" t="s">
        <v>14</v>
      </c>
      <c r="O4425" t="s">
        <v>15</v>
      </c>
      <c r="P4425" t="s">
        <v>27</v>
      </c>
      <c r="Q4425">
        <v>3</v>
      </c>
      <c r="R4425">
        <v>11.78</v>
      </c>
      <c r="S4425">
        <f t="shared" si="236"/>
        <v>49875</v>
      </c>
      <c r="T4425">
        <f t="shared" si="237"/>
        <v>19725</v>
      </c>
      <c r="U4425">
        <f t="shared" si="238"/>
        <v>2.5285171102661597</v>
      </c>
      <c r="V4425">
        <v>357</v>
      </c>
      <c r="W4425">
        <v>351</v>
      </c>
    </row>
    <row r="4426" spans="1:23" hidden="1" x14ac:dyDescent="0.2">
      <c r="A4426">
        <v>82</v>
      </c>
      <c r="B4426" t="s">
        <v>3</v>
      </c>
      <c r="C4426" t="s">
        <v>4</v>
      </c>
      <c r="D4426" t="s">
        <v>205</v>
      </c>
      <c r="G4426">
        <v>-27.927935000000002</v>
      </c>
      <c r="H4426">
        <v>153.18816200000001</v>
      </c>
      <c r="I4426">
        <v>550</v>
      </c>
      <c r="J4426" t="s">
        <v>40</v>
      </c>
      <c r="K4426" s="1">
        <v>35802</v>
      </c>
      <c r="L4426" t="s">
        <v>206</v>
      </c>
      <c r="M4426" t="s">
        <v>207</v>
      </c>
      <c r="N4426" t="s">
        <v>14</v>
      </c>
      <c r="O4426" t="s">
        <v>15</v>
      </c>
      <c r="P4426" t="s">
        <v>27</v>
      </c>
      <c r="Q4426">
        <v>4</v>
      </c>
      <c r="R4426">
        <v>11.42</v>
      </c>
      <c r="S4426">
        <f t="shared" si="236"/>
        <v>49875</v>
      </c>
      <c r="T4426">
        <f t="shared" si="237"/>
        <v>19725</v>
      </c>
      <c r="U4426">
        <f t="shared" si="238"/>
        <v>2.5285171102661597</v>
      </c>
      <c r="V4426">
        <v>357</v>
      </c>
      <c r="W4426">
        <v>351</v>
      </c>
    </row>
    <row r="4427" spans="1:23" hidden="1" x14ac:dyDescent="0.2">
      <c r="A4427">
        <v>82</v>
      </c>
      <c r="B4427" t="s">
        <v>3</v>
      </c>
      <c r="C4427" t="s">
        <v>4</v>
      </c>
      <c r="D4427" t="s">
        <v>205</v>
      </c>
      <c r="G4427">
        <v>-27.927935000000002</v>
      </c>
      <c r="H4427">
        <v>153.18816200000001</v>
      </c>
      <c r="I4427">
        <v>550</v>
      </c>
      <c r="J4427" t="s">
        <v>40</v>
      </c>
      <c r="K4427" s="1">
        <v>35802</v>
      </c>
      <c r="L4427" t="s">
        <v>206</v>
      </c>
      <c r="M4427" t="s">
        <v>207</v>
      </c>
      <c r="N4427" t="s">
        <v>14</v>
      </c>
      <c r="O4427" t="s">
        <v>15</v>
      </c>
      <c r="P4427" t="s">
        <v>27</v>
      </c>
      <c r="Q4427">
        <v>5</v>
      </c>
      <c r="R4427">
        <v>11.67</v>
      </c>
      <c r="S4427">
        <f t="shared" si="236"/>
        <v>49875</v>
      </c>
      <c r="T4427">
        <f t="shared" si="237"/>
        <v>19725</v>
      </c>
      <c r="U4427">
        <f t="shared" si="238"/>
        <v>2.5285171102661597</v>
      </c>
      <c r="V4427">
        <v>357</v>
      </c>
      <c r="W4427">
        <v>351</v>
      </c>
    </row>
    <row r="4428" spans="1:23" hidden="1" x14ac:dyDescent="0.2">
      <c r="A4428">
        <v>82</v>
      </c>
      <c r="B4428" t="s">
        <v>3</v>
      </c>
      <c r="C4428" t="s">
        <v>4</v>
      </c>
      <c r="D4428" t="s">
        <v>205</v>
      </c>
      <c r="G4428">
        <v>-27.927935000000002</v>
      </c>
      <c r="H4428">
        <v>153.18816200000001</v>
      </c>
      <c r="I4428">
        <v>550</v>
      </c>
      <c r="J4428" t="s">
        <v>40</v>
      </c>
      <c r="K4428" s="1">
        <v>35802</v>
      </c>
      <c r="L4428" t="s">
        <v>206</v>
      </c>
      <c r="M4428" t="s">
        <v>207</v>
      </c>
      <c r="N4428" t="s">
        <v>14</v>
      </c>
      <c r="O4428" t="s">
        <v>15</v>
      </c>
      <c r="P4428" t="s">
        <v>27</v>
      </c>
      <c r="Q4428">
        <v>6</v>
      </c>
      <c r="R4428">
        <v>10.52</v>
      </c>
      <c r="S4428">
        <f t="shared" si="236"/>
        <v>49875</v>
      </c>
      <c r="T4428">
        <f t="shared" si="237"/>
        <v>19725</v>
      </c>
      <c r="U4428">
        <f t="shared" si="238"/>
        <v>2.5285171102661597</v>
      </c>
      <c r="V4428">
        <v>357</v>
      </c>
      <c r="W4428">
        <v>351</v>
      </c>
    </row>
    <row r="4429" spans="1:23" hidden="1" x14ac:dyDescent="0.2">
      <c r="A4429">
        <v>82</v>
      </c>
      <c r="B4429" t="s">
        <v>3</v>
      </c>
      <c r="C4429" t="s">
        <v>4</v>
      </c>
      <c r="D4429" t="s">
        <v>205</v>
      </c>
      <c r="G4429">
        <v>-27.927935000000002</v>
      </c>
      <c r="H4429">
        <v>153.18816200000001</v>
      </c>
      <c r="I4429">
        <v>550</v>
      </c>
      <c r="J4429" t="s">
        <v>40</v>
      </c>
      <c r="K4429" s="1">
        <v>35802</v>
      </c>
      <c r="L4429" t="s">
        <v>206</v>
      </c>
      <c r="M4429" t="s">
        <v>207</v>
      </c>
      <c r="N4429" t="s">
        <v>14</v>
      </c>
      <c r="O4429" t="s">
        <v>16</v>
      </c>
      <c r="P4429" t="s">
        <v>27</v>
      </c>
      <c r="Q4429">
        <v>1</v>
      </c>
      <c r="R4429">
        <v>11.29</v>
      </c>
      <c r="S4429">
        <f t="shared" si="236"/>
        <v>49875</v>
      </c>
      <c r="T4429">
        <f t="shared" si="237"/>
        <v>19725</v>
      </c>
      <c r="U4429">
        <f t="shared" si="238"/>
        <v>2.5285171102661597</v>
      </c>
      <c r="V4429">
        <v>357</v>
      </c>
      <c r="W4429">
        <v>351</v>
      </c>
    </row>
    <row r="4430" spans="1:23" hidden="1" x14ac:dyDescent="0.2">
      <c r="A4430">
        <v>82</v>
      </c>
      <c r="B4430" t="s">
        <v>3</v>
      </c>
      <c r="C4430" t="s">
        <v>4</v>
      </c>
      <c r="D4430" t="s">
        <v>205</v>
      </c>
      <c r="G4430">
        <v>-27.927935000000002</v>
      </c>
      <c r="H4430">
        <v>153.18816200000001</v>
      </c>
      <c r="I4430">
        <v>550</v>
      </c>
      <c r="J4430" t="s">
        <v>40</v>
      </c>
      <c r="K4430" s="1">
        <v>35802</v>
      </c>
      <c r="L4430" t="s">
        <v>206</v>
      </c>
      <c r="M4430" t="s">
        <v>207</v>
      </c>
      <c r="N4430" t="s">
        <v>14</v>
      </c>
      <c r="O4430" t="s">
        <v>16</v>
      </c>
      <c r="P4430" t="s">
        <v>27</v>
      </c>
      <c r="Q4430">
        <v>2</v>
      </c>
      <c r="R4430">
        <v>10.98</v>
      </c>
      <c r="S4430">
        <f t="shared" si="236"/>
        <v>49875</v>
      </c>
      <c r="T4430">
        <f t="shared" si="237"/>
        <v>19725</v>
      </c>
      <c r="U4430">
        <f t="shared" si="238"/>
        <v>2.5285171102661597</v>
      </c>
      <c r="V4430">
        <v>357</v>
      </c>
      <c r="W4430">
        <v>351</v>
      </c>
    </row>
    <row r="4431" spans="1:23" hidden="1" x14ac:dyDescent="0.2">
      <c r="A4431">
        <v>82</v>
      </c>
      <c r="B4431" t="s">
        <v>3</v>
      </c>
      <c r="C4431" t="s">
        <v>4</v>
      </c>
      <c r="D4431" t="s">
        <v>205</v>
      </c>
      <c r="G4431">
        <v>-27.927935000000002</v>
      </c>
      <c r="H4431">
        <v>153.18816200000001</v>
      </c>
      <c r="I4431">
        <v>550</v>
      </c>
      <c r="J4431" t="s">
        <v>40</v>
      </c>
      <c r="K4431" s="1">
        <v>35802</v>
      </c>
      <c r="L4431" t="s">
        <v>206</v>
      </c>
      <c r="M4431" t="s">
        <v>207</v>
      </c>
      <c r="N4431" t="s">
        <v>14</v>
      </c>
      <c r="O4431" t="s">
        <v>16</v>
      </c>
      <c r="P4431" t="s">
        <v>27</v>
      </c>
      <c r="Q4431">
        <v>3</v>
      </c>
      <c r="R4431">
        <v>11.05</v>
      </c>
      <c r="S4431">
        <f t="shared" si="236"/>
        <v>49875</v>
      </c>
      <c r="T4431">
        <f t="shared" si="237"/>
        <v>19725</v>
      </c>
      <c r="U4431">
        <f t="shared" si="238"/>
        <v>2.5285171102661597</v>
      </c>
      <c r="V4431">
        <v>357</v>
      </c>
      <c r="W4431">
        <v>351</v>
      </c>
    </row>
    <row r="4432" spans="1:23" hidden="1" x14ac:dyDescent="0.2">
      <c r="A4432">
        <v>82</v>
      </c>
      <c r="B4432" t="s">
        <v>3</v>
      </c>
      <c r="C4432" t="s">
        <v>4</v>
      </c>
      <c r="D4432" t="s">
        <v>205</v>
      </c>
      <c r="G4432">
        <v>-27.927935000000002</v>
      </c>
      <c r="H4432">
        <v>153.18816200000001</v>
      </c>
      <c r="I4432">
        <v>550</v>
      </c>
      <c r="J4432" t="s">
        <v>40</v>
      </c>
      <c r="K4432" s="1">
        <v>35802</v>
      </c>
      <c r="L4432" t="s">
        <v>206</v>
      </c>
      <c r="M4432" t="s">
        <v>207</v>
      </c>
      <c r="N4432" t="s">
        <v>14</v>
      </c>
      <c r="O4432" t="s">
        <v>16</v>
      </c>
      <c r="P4432" t="s">
        <v>27</v>
      </c>
      <c r="Q4432">
        <v>4</v>
      </c>
      <c r="R4432">
        <v>7.49</v>
      </c>
      <c r="S4432">
        <f t="shared" si="236"/>
        <v>49875</v>
      </c>
      <c r="T4432">
        <f t="shared" si="237"/>
        <v>19725</v>
      </c>
      <c r="U4432">
        <f t="shared" si="238"/>
        <v>2.5285171102661597</v>
      </c>
      <c r="V4432">
        <v>357</v>
      </c>
      <c r="W4432">
        <v>351</v>
      </c>
    </row>
    <row r="4433" spans="1:23" hidden="1" x14ac:dyDescent="0.2">
      <c r="A4433">
        <v>82</v>
      </c>
      <c r="B4433" t="s">
        <v>3</v>
      </c>
      <c r="C4433" t="s">
        <v>4</v>
      </c>
      <c r="D4433" t="s">
        <v>205</v>
      </c>
      <c r="G4433">
        <v>-27.927935000000002</v>
      </c>
      <c r="H4433">
        <v>153.18816200000001</v>
      </c>
      <c r="I4433">
        <v>550</v>
      </c>
      <c r="J4433" t="s">
        <v>40</v>
      </c>
      <c r="K4433" s="1">
        <v>35802</v>
      </c>
      <c r="L4433" t="s">
        <v>206</v>
      </c>
      <c r="M4433" t="s">
        <v>207</v>
      </c>
      <c r="N4433" t="s">
        <v>14</v>
      </c>
      <c r="O4433" t="s">
        <v>16</v>
      </c>
      <c r="P4433" t="s">
        <v>27</v>
      </c>
      <c r="Q4433">
        <v>5</v>
      </c>
      <c r="R4433">
        <v>9.68</v>
      </c>
      <c r="S4433">
        <f t="shared" si="236"/>
        <v>49875</v>
      </c>
      <c r="T4433">
        <f t="shared" si="237"/>
        <v>19725</v>
      </c>
      <c r="U4433">
        <f t="shared" si="238"/>
        <v>2.5285171102661597</v>
      </c>
      <c r="V4433">
        <v>357</v>
      </c>
      <c r="W4433">
        <v>351</v>
      </c>
    </row>
    <row r="4434" spans="1:23" hidden="1" x14ac:dyDescent="0.2">
      <c r="A4434">
        <v>82</v>
      </c>
      <c r="B4434" t="s">
        <v>3</v>
      </c>
      <c r="C4434" t="s">
        <v>4</v>
      </c>
      <c r="D4434" t="s">
        <v>205</v>
      </c>
      <c r="G4434">
        <v>-27.927935000000002</v>
      </c>
      <c r="H4434">
        <v>153.18816200000001</v>
      </c>
      <c r="I4434">
        <v>550</v>
      </c>
      <c r="J4434" t="s">
        <v>40</v>
      </c>
      <c r="K4434" s="1">
        <v>35802</v>
      </c>
      <c r="L4434" t="s">
        <v>206</v>
      </c>
      <c r="M4434" t="s">
        <v>207</v>
      </c>
      <c r="N4434" t="s">
        <v>14</v>
      </c>
      <c r="O4434" t="s">
        <v>16</v>
      </c>
      <c r="P4434" t="s">
        <v>27</v>
      </c>
      <c r="Q4434">
        <v>6</v>
      </c>
      <c r="R4434">
        <v>10.78</v>
      </c>
      <c r="S4434">
        <f t="shared" si="236"/>
        <v>49875</v>
      </c>
      <c r="T4434">
        <f t="shared" si="237"/>
        <v>19725</v>
      </c>
      <c r="U4434">
        <f t="shared" si="238"/>
        <v>2.5285171102661597</v>
      </c>
      <c r="V4434">
        <v>357</v>
      </c>
      <c r="W4434">
        <v>351</v>
      </c>
    </row>
    <row r="4435" spans="1:23" hidden="1" x14ac:dyDescent="0.2">
      <c r="A4435">
        <v>82</v>
      </c>
      <c r="B4435" t="s">
        <v>3</v>
      </c>
      <c r="C4435" t="s">
        <v>4</v>
      </c>
      <c r="D4435" t="s">
        <v>205</v>
      </c>
      <c r="G4435">
        <v>-27.927935000000002</v>
      </c>
      <c r="H4435">
        <v>153.18816200000001</v>
      </c>
      <c r="I4435">
        <v>550</v>
      </c>
      <c r="J4435" t="s">
        <v>40</v>
      </c>
      <c r="K4435" s="1">
        <v>35802</v>
      </c>
      <c r="L4435" t="s">
        <v>206</v>
      </c>
      <c r="M4435" t="s">
        <v>207</v>
      </c>
      <c r="N4435" t="s">
        <v>14</v>
      </c>
      <c r="O4435" t="s">
        <v>18</v>
      </c>
      <c r="P4435" t="s">
        <v>27</v>
      </c>
      <c r="Q4435">
        <v>1</v>
      </c>
      <c r="R4435">
        <v>2.38</v>
      </c>
      <c r="S4435">
        <f t="shared" si="236"/>
        <v>49875</v>
      </c>
      <c r="T4435">
        <f t="shared" si="237"/>
        <v>19725</v>
      </c>
      <c r="U4435">
        <f t="shared" si="238"/>
        <v>2.5285171102661597</v>
      </c>
      <c r="V4435">
        <v>357</v>
      </c>
      <c r="W4435">
        <v>351</v>
      </c>
    </row>
    <row r="4436" spans="1:23" hidden="1" x14ac:dyDescent="0.2">
      <c r="A4436">
        <v>82</v>
      </c>
      <c r="B4436" t="s">
        <v>3</v>
      </c>
      <c r="C4436" t="s">
        <v>4</v>
      </c>
      <c r="D4436" t="s">
        <v>205</v>
      </c>
      <c r="G4436">
        <v>-27.927935000000002</v>
      </c>
      <c r="H4436">
        <v>153.18816200000001</v>
      </c>
      <c r="I4436">
        <v>550</v>
      </c>
      <c r="J4436" t="s">
        <v>40</v>
      </c>
      <c r="K4436" s="1">
        <v>35802</v>
      </c>
      <c r="L4436" t="s">
        <v>206</v>
      </c>
      <c r="M4436" t="s">
        <v>207</v>
      </c>
      <c r="N4436" t="s">
        <v>14</v>
      </c>
      <c r="O4436" t="s">
        <v>18</v>
      </c>
      <c r="P4436" t="s">
        <v>27</v>
      </c>
      <c r="Q4436">
        <v>2</v>
      </c>
      <c r="R4436">
        <v>1.42</v>
      </c>
      <c r="S4436">
        <f t="shared" si="236"/>
        <v>49875</v>
      </c>
      <c r="T4436">
        <f t="shared" si="237"/>
        <v>19725</v>
      </c>
      <c r="U4436">
        <f t="shared" si="238"/>
        <v>2.5285171102661597</v>
      </c>
      <c r="V4436">
        <v>357</v>
      </c>
      <c r="W4436">
        <v>351</v>
      </c>
    </row>
    <row r="4437" spans="1:23" hidden="1" x14ac:dyDescent="0.2">
      <c r="A4437">
        <v>82</v>
      </c>
      <c r="B4437" t="s">
        <v>3</v>
      </c>
      <c r="C4437" t="s">
        <v>4</v>
      </c>
      <c r="D4437" t="s">
        <v>205</v>
      </c>
      <c r="G4437">
        <v>-27.927935000000002</v>
      </c>
      <c r="H4437">
        <v>153.18816200000001</v>
      </c>
      <c r="I4437">
        <v>550</v>
      </c>
      <c r="J4437" t="s">
        <v>40</v>
      </c>
      <c r="K4437" s="1">
        <v>35802</v>
      </c>
      <c r="L4437" t="s">
        <v>206</v>
      </c>
      <c r="M4437" t="s">
        <v>207</v>
      </c>
      <c r="N4437" t="s">
        <v>14</v>
      </c>
      <c r="O4437" t="s">
        <v>18</v>
      </c>
      <c r="P4437" t="s">
        <v>27</v>
      </c>
      <c r="Q4437">
        <v>3</v>
      </c>
      <c r="R4437">
        <v>1.89</v>
      </c>
      <c r="S4437">
        <f t="shared" si="236"/>
        <v>49875</v>
      </c>
      <c r="T4437">
        <f t="shared" si="237"/>
        <v>19725</v>
      </c>
      <c r="U4437">
        <f t="shared" si="238"/>
        <v>2.5285171102661597</v>
      </c>
      <c r="V4437">
        <v>357</v>
      </c>
      <c r="W4437">
        <v>351</v>
      </c>
    </row>
    <row r="4438" spans="1:23" hidden="1" x14ac:dyDescent="0.2">
      <c r="A4438">
        <v>82</v>
      </c>
      <c r="B4438" t="s">
        <v>3</v>
      </c>
      <c r="C4438" t="s">
        <v>4</v>
      </c>
      <c r="D4438" t="s">
        <v>205</v>
      </c>
      <c r="G4438">
        <v>-27.927935000000002</v>
      </c>
      <c r="H4438">
        <v>153.18816200000001</v>
      </c>
      <c r="I4438">
        <v>550</v>
      </c>
      <c r="J4438" t="s">
        <v>40</v>
      </c>
      <c r="K4438" s="1">
        <v>35802</v>
      </c>
      <c r="L4438" t="s">
        <v>206</v>
      </c>
      <c r="M4438" t="s">
        <v>207</v>
      </c>
      <c r="N4438" t="s">
        <v>14</v>
      </c>
      <c r="O4438" t="s">
        <v>18</v>
      </c>
      <c r="P4438" t="s">
        <v>27</v>
      </c>
      <c r="Q4438">
        <v>4</v>
      </c>
      <c r="R4438">
        <v>1.91</v>
      </c>
      <c r="S4438">
        <f t="shared" si="236"/>
        <v>49875</v>
      </c>
      <c r="T4438">
        <f t="shared" si="237"/>
        <v>19725</v>
      </c>
      <c r="U4438">
        <f t="shared" si="238"/>
        <v>2.5285171102661597</v>
      </c>
      <c r="V4438">
        <v>357</v>
      </c>
      <c r="W4438">
        <v>351</v>
      </c>
    </row>
    <row r="4439" spans="1:23" hidden="1" x14ac:dyDescent="0.2">
      <c r="A4439">
        <v>82</v>
      </c>
      <c r="B4439" t="s">
        <v>3</v>
      </c>
      <c r="C4439" t="s">
        <v>4</v>
      </c>
      <c r="D4439" t="s">
        <v>205</v>
      </c>
      <c r="G4439">
        <v>-27.927935000000002</v>
      </c>
      <c r="H4439">
        <v>153.18816200000001</v>
      </c>
      <c r="I4439">
        <v>550</v>
      </c>
      <c r="J4439" t="s">
        <v>40</v>
      </c>
      <c r="K4439" s="1">
        <v>35802</v>
      </c>
      <c r="L4439" t="s">
        <v>206</v>
      </c>
      <c r="M4439" t="s">
        <v>207</v>
      </c>
      <c r="N4439" t="s">
        <v>14</v>
      </c>
      <c r="O4439" t="s">
        <v>18</v>
      </c>
      <c r="P4439" t="s">
        <v>27</v>
      </c>
      <c r="Q4439">
        <v>5</v>
      </c>
      <c r="R4439">
        <v>1.1599999999999999</v>
      </c>
      <c r="S4439">
        <f t="shared" si="236"/>
        <v>49875</v>
      </c>
      <c r="T4439">
        <f t="shared" si="237"/>
        <v>19725</v>
      </c>
      <c r="U4439">
        <f t="shared" si="238"/>
        <v>2.5285171102661597</v>
      </c>
      <c r="V4439">
        <v>357</v>
      </c>
      <c r="W4439">
        <v>351</v>
      </c>
    </row>
    <row r="4440" spans="1:23" hidden="1" x14ac:dyDescent="0.2">
      <c r="A4440">
        <v>82</v>
      </c>
      <c r="B4440" t="s">
        <v>3</v>
      </c>
      <c r="C4440" t="s">
        <v>4</v>
      </c>
      <c r="D4440" t="s">
        <v>205</v>
      </c>
      <c r="G4440">
        <v>-27.927935000000002</v>
      </c>
      <c r="H4440">
        <v>153.18816200000001</v>
      </c>
      <c r="I4440">
        <v>550</v>
      </c>
      <c r="J4440" t="s">
        <v>40</v>
      </c>
      <c r="K4440" s="1">
        <v>35802</v>
      </c>
      <c r="L4440" t="s">
        <v>206</v>
      </c>
      <c r="M4440" t="s">
        <v>207</v>
      </c>
      <c r="N4440" t="s">
        <v>14</v>
      </c>
      <c r="O4440" t="s">
        <v>18</v>
      </c>
      <c r="P4440" t="s">
        <v>27</v>
      </c>
      <c r="Q4440">
        <v>6</v>
      </c>
      <c r="R4440">
        <v>1.69</v>
      </c>
      <c r="S4440">
        <f t="shared" si="236"/>
        <v>49875</v>
      </c>
      <c r="T4440">
        <f t="shared" si="237"/>
        <v>19725</v>
      </c>
      <c r="U4440">
        <f t="shared" si="238"/>
        <v>2.5285171102661597</v>
      </c>
      <c r="V4440">
        <v>357</v>
      </c>
      <c r="W4440">
        <v>351</v>
      </c>
    </row>
    <row r="4441" spans="1:23" hidden="1" x14ac:dyDescent="0.2">
      <c r="A4441">
        <v>82</v>
      </c>
      <c r="B4441" t="s">
        <v>3</v>
      </c>
      <c r="C4441" t="s">
        <v>4</v>
      </c>
      <c r="D4441" t="s">
        <v>205</v>
      </c>
      <c r="G4441">
        <v>-27.927935000000002</v>
      </c>
      <c r="H4441">
        <v>153.18816200000001</v>
      </c>
      <c r="I4441">
        <v>550</v>
      </c>
      <c r="J4441" t="s">
        <v>40</v>
      </c>
      <c r="K4441" s="1">
        <v>35802</v>
      </c>
      <c r="L4441" t="s">
        <v>206</v>
      </c>
      <c r="M4441" t="s">
        <v>207</v>
      </c>
      <c r="N4441" t="s">
        <v>14</v>
      </c>
      <c r="O4441" t="s">
        <v>19</v>
      </c>
      <c r="P4441" t="s">
        <v>27</v>
      </c>
      <c r="Q4441">
        <v>1</v>
      </c>
      <c r="R4441">
        <v>9.3800000000000008</v>
      </c>
      <c r="S4441">
        <f t="shared" si="236"/>
        <v>49875</v>
      </c>
      <c r="T4441">
        <f t="shared" si="237"/>
        <v>19725</v>
      </c>
      <c r="U4441">
        <f t="shared" si="238"/>
        <v>2.5285171102661597</v>
      </c>
      <c r="V4441">
        <v>357</v>
      </c>
      <c r="W4441">
        <v>351</v>
      </c>
    </row>
    <row r="4442" spans="1:23" hidden="1" x14ac:dyDescent="0.2">
      <c r="A4442">
        <v>82</v>
      </c>
      <c r="B4442" t="s">
        <v>3</v>
      </c>
      <c r="C4442" t="s">
        <v>4</v>
      </c>
      <c r="D4442" t="s">
        <v>205</v>
      </c>
      <c r="G4442">
        <v>-27.927935000000002</v>
      </c>
      <c r="H4442">
        <v>153.18816200000001</v>
      </c>
      <c r="I4442">
        <v>550</v>
      </c>
      <c r="J4442" t="s">
        <v>40</v>
      </c>
      <c r="K4442" s="1">
        <v>35802</v>
      </c>
      <c r="L4442" t="s">
        <v>206</v>
      </c>
      <c r="M4442" t="s">
        <v>207</v>
      </c>
      <c r="N4442" t="s">
        <v>14</v>
      </c>
      <c r="O4442" t="s">
        <v>19</v>
      </c>
      <c r="P4442" t="s">
        <v>27</v>
      </c>
      <c r="Q4442">
        <v>2</v>
      </c>
      <c r="R4442">
        <v>9.51</v>
      </c>
      <c r="S4442">
        <f t="shared" si="236"/>
        <v>49875</v>
      </c>
      <c r="T4442">
        <f t="shared" si="237"/>
        <v>19725</v>
      </c>
      <c r="U4442">
        <f t="shared" si="238"/>
        <v>2.5285171102661597</v>
      </c>
      <c r="V4442">
        <v>357</v>
      </c>
      <c r="W4442">
        <v>351</v>
      </c>
    </row>
    <row r="4443" spans="1:23" hidden="1" x14ac:dyDescent="0.2">
      <c r="A4443">
        <v>82</v>
      </c>
      <c r="B4443" t="s">
        <v>3</v>
      </c>
      <c r="C4443" t="s">
        <v>4</v>
      </c>
      <c r="D4443" t="s">
        <v>205</v>
      </c>
      <c r="G4443">
        <v>-27.927935000000002</v>
      </c>
      <c r="H4443">
        <v>153.18816200000001</v>
      </c>
      <c r="I4443">
        <v>550</v>
      </c>
      <c r="J4443" t="s">
        <v>40</v>
      </c>
      <c r="K4443" s="1">
        <v>35802</v>
      </c>
      <c r="L4443" t="s">
        <v>206</v>
      </c>
      <c r="M4443" t="s">
        <v>207</v>
      </c>
      <c r="N4443" t="s">
        <v>14</v>
      </c>
      <c r="O4443" t="s">
        <v>19</v>
      </c>
      <c r="P4443" t="s">
        <v>27</v>
      </c>
      <c r="Q4443">
        <v>3</v>
      </c>
      <c r="R4443">
        <v>9.83</v>
      </c>
      <c r="S4443">
        <f t="shared" si="236"/>
        <v>49875</v>
      </c>
      <c r="T4443">
        <f t="shared" si="237"/>
        <v>19725</v>
      </c>
      <c r="U4443">
        <f t="shared" si="238"/>
        <v>2.5285171102661597</v>
      </c>
      <c r="V4443">
        <v>357</v>
      </c>
      <c r="W4443">
        <v>351</v>
      </c>
    </row>
    <row r="4444" spans="1:23" hidden="1" x14ac:dyDescent="0.2">
      <c r="A4444">
        <v>82</v>
      </c>
      <c r="B4444" t="s">
        <v>3</v>
      </c>
      <c r="C4444" t="s">
        <v>4</v>
      </c>
      <c r="D4444" t="s">
        <v>205</v>
      </c>
      <c r="G4444">
        <v>-27.927935000000002</v>
      </c>
      <c r="H4444">
        <v>153.18816200000001</v>
      </c>
      <c r="I4444">
        <v>550</v>
      </c>
      <c r="J4444" t="s">
        <v>40</v>
      </c>
      <c r="K4444" s="1">
        <v>35802</v>
      </c>
      <c r="L4444" t="s">
        <v>206</v>
      </c>
      <c r="M4444" t="s">
        <v>207</v>
      </c>
      <c r="N4444" t="s">
        <v>14</v>
      </c>
      <c r="O4444" t="s">
        <v>19</v>
      </c>
      <c r="P4444" t="s">
        <v>27</v>
      </c>
      <c r="Q4444">
        <v>4</v>
      </c>
      <c r="R4444">
        <v>8.2899999999999991</v>
      </c>
      <c r="S4444">
        <f t="shared" si="236"/>
        <v>49875</v>
      </c>
      <c r="T4444">
        <f t="shared" si="237"/>
        <v>19725</v>
      </c>
      <c r="U4444">
        <f t="shared" si="238"/>
        <v>2.5285171102661597</v>
      </c>
      <c r="V4444">
        <v>357</v>
      </c>
      <c r="W4444">
        <v>351</v>
      </c>
    </row>
    <row r="4445" spans="1:23" hidden="1" x14ac:dyDescent="0.2">
      <c r="A4445">
        <v>82</v>
      </c>
      <c r="B4445" t="s">
        <v>3</v>
      </c>
      <c r="C4445" t="s">
        <v>4</v>
      </c>
      <c r="D4445" t="s">
        <v>205</v>
      </c>
      <c r="G4445">
        <v>-27.927935000000002</v>
      </c>
      <c r="H4445">
        <v>153.18816200000001</v>
      </c>
      <c r="I4445">
        <v>550</v>
      </c>
      <c r="J4445" t="s">
        <v>40</v>
      </c>
      <c r="K4445" s="1">
        <v>35802</v>
      </c>
      <c r="L4445" t="s">
        <v>206</v>
      </c>
      <c r="M4445" t="s">
        <v>207</v>
      </c>
      <c r="N4445" t="s">
        <v>14</v>
      </c>
      <c r="O4445" t="s">
        <v>19</v>
      </c>
      <c r="P4445" t="s">
        <v>27</v>
      </c>
      <c r="Q4445">
        <v>5</v>
      </c>
      <c r="R4445">
        <v>7.75</v>
      </c>
      <c r="S4445">
        <f t="shared" si="236"/>
        <v>49875</v>
      </c>
      <c r="T4445">
        <f t="shared" si="237"/>
        <v>19725</v>
      </c>
      <c r="U4445">
        <f t="shared" si="238"/>
        <v>2.5285171102661597</v>
      </c>
      <c r="V4445">
        <v>357</v>
      </c>
      <c r="W4445">
        <v>351</v>
      </c>
    </row>
    <row r="4446" spans="1:23" hidden="1" x14ac:dyDescent="0.2">
      <c r="A4446">
        <v>82</v>
      </c>
      <c r="B4446" t="s">
        <v>3</v>
      </c>
      <c r="C4446" t="s">
        <v>4</v>
      </c>
      <c r="D4446" t="s">
        <v>205</v>
      </c>
      <c r="G4446">
        <v>-27.927935000000002</v>
      </c>
      <c r="H4446">
        <v>153.18816200000001</v>
      </c>
      <c r="I4446">
        <v>550</v>
      </c>
      <c r="J4446" t="s">
        <v>40</v>
      </c>
      <c r="K4446" s="1">
        <v>35802</v>
      </c>
      <c r="L4446" t="s">
        <v>206</v>
      </c>
      <c r="M4446" t="s">
        <v>207</v>
      </c>
      <c r="N4446" t="s">
        <v>14</v>
      </c>
      <c r="O4446" t="s">
        <v>19</v>
      </c>
      <c r="P4446" t="s">
        <v>27</v>
      </c>
      <c r="Q4446">
        <v>6</v>
      </c>
      <c r="R4446">
        <v>9.7100000000000009</v>
      </c>
      <c r="S4446">
        <f t="shared" si="236"/>
        <v>49875</v>
      </c>
      <c r="T4446">
        <f t="shared" si="237"/>
        <v>19725</v>
      </c>
      <c r="U4446">
        <f t="shared" si="238"/>
        <v>2.5285171102661597</v>
      </c>
      <c r="V4446">
        <v>357</v>
      </c>
      <c r="W4446">
        <v>351</v>
      </c>
    </row>
    <row r="4447" spans="1:23" hidden="1" x14ac:dyDescent="0.2">
      <c r="A4447">
        <v>82</v>
      </c>
      <c r="B4447" t="s">
        <v>3</v>
      </c>
      <c r="C4447" t="s">
        <v>4</v>
      </c>
      <c r="D4447" t="s">
        <v>205</v>
      </c>
      <c r="G4447">
        <v>-27.927935000000002</v>
      </c>
      <c r="H4447">
        <v>153.18816200000001</v>
      </c>
      <c r="I4447">
        <v>550</v>
      </c>
      <c r="J4447" t="s">
        <v>40</v>
      </c>
      <c r="K4447" s="1">
        <v>35802</v>
      </c>
      <c r="L4447" t="s">
        <v>206</v>
      </c>
      <c r="M4447" t="s">
        <v>207</v>
      </c>
      <c r="N4447" t="s">
        <v>24</v>
      </c>
      <c r="O4447" t="s">
        <v>15</v>
      </c>
      <c r="P4447" t="s">
        <v>26</v>
      </c>
      <c r="Q4447">
        <v>1</v>
      </c>
      <c r="R4447">
        <v>25.73</v>
      </c>
      <c r="S4447">
        <f t="shared" si="236"/>
        <v>49875</v>
      </c>
      <c r="T4447">
        <f t="shared" si="237"/>
        <v>19725</v>
      </c>
      <c r="U4447">
        <f t="shared" si="238"/>
        <v>2.5285171102661597</v>
      </c>
      <c r="V4447">
        <v>357</v>
      </c>
      <c r="W4447">
        <v>351</v>
      </c>
    </row>
    <row r="4448" spans="1:23" hidden="1" x14ac:dyDescent="0.2">
      <c r="A4448">
        <v>82</v>
      </c>
      <c r="B4448" t="s">
        <v>3</v>
      </c>
      <c r="C4448" t="s">
        <v>4</v>
      </c>
      <c r="D4448" t="s">
        <v>205</v>
      </c>
      <c r="G4448">
        <v>-27.927935000000002</v>
      </c>
      <c r="H4448">
        <v>153.18816200000001</v>
      </c>
      <c r="I4448">
        <v>550</v>
      </c>
      <c r="J4448" t="s">
        <v>40</v>
      </c>
      <c r="K4448" s="1">
        <v>35802</v>
      </c>
      <c r="L4448" t="s">
        <v>206</v>
      </c>
      <c r="M4448" t="s">
        <v>207</v>
      </c>
      <c r="N4448" t="s">
        <v>24</v>
      </c>
      <c r="O4448" t="s">
        <v>15</v>
      </c>
      <c r="P4448" t="s">
        <v>26</v>
      </c>
      <c r="Q4448">
        <v>2</v>
      </c>
      <c r="R4448">
        <v>26.94</v>
      </c>
      <c r="S4448">
        <f t="shared" si="236"/>
        <v>49875</v>
      </c>
      <c r="T4448">
        <f t="shared" si="237"/>
        <v>19725</v>
      </c>
      <c r="U4448">
        <f t="shared" si="238"/>
        <v>2.5285171102661597</v>
      </c>
      <c r="V4448">
        <v>357</v>
      </c>
      <c r="W4448">
        <v>351</v>
      </c>
    </row>
    <row r="4449" spans="1:23" hidden="1" x14ac:dyDescent="0.2">
      <c r="A4449">
        <v>82</v>
      </c>
      <c r="B4449" t="s">
        <v>3</v>
      </c>
      <c r="C4449" t="s">
        <v>4</v>
      </c>
      <c r="D4449" t="s">
        <v>205</v>
      </c>
      <c r="G4449">
        <v>-27.927935000000002</v>
      </c>
      <c r="H4449">
        <v>153.18816200000001</v>
      </c>
      <c r="I4449">
        <v>550</v>
      </c>
      <c r="J4449" t="s">
        <v>40</v>
      </c>
      <c r="K4449" s="1">
        <v>35802</v>
      </c>
      <c r="L4449" t="s">
        <v>206</v>
      </c>
      <c r="M4449" t="s">
        <v>207</v>
      </c>
      <c r="N4449" t="s">
        <v>24</v>
      </c>
      <c r="O4449" t="s">
        <v>15</v>
      </c>
      <c r="P4449" t="s">
        <v>26</v>
      </c>
      <c r="Q4449">
        <v>3</v>
      </c>
      <c r="R4449">
        <v>27.79</v>
      </c>
      <c r="S4449">
        <f t="shared" si="236"/>
        <v>49875</v>
      </c>
      <c r="T4449">
        <f t="shared" si="237"/>
        <v>19725</v>
      </c>
      <c r="U4449">
        <f t="shared" si="238"/>
        <v>2.5285171102661597</v>
      </c>
      <c r="V4449">
        <v>357</v>
      </c>
      <c r="W4449">
        <v>351</v>
      </c>
    </row>
    <row r="4450" spans="1:23" hidden="1" x14ac:dyDescent="0.2">
      <c r="A4450">
        <v>82</v>
      </c>
      <c r="B4450" t="s">
        <v>3</v>
      </c>
      <c r="C4450" t="s">
        <v>4</v>
      </c>
      <c r="D4450" t="s">
        <v>205</v>
      </c>
      <c r="G4450">
        <v>-27.927935000000002</v>
      </c>
      <c r="H4450">
        <v>153.18816200000001</v>
      </c>
      <c r="I4450">
        <v>550</v>
      </c>
      <c r="J4450" t="s">
        <v>40</v>
      </c>
      <c r="K4450" s="1">
        <v>35802</v>
      </c>
      <c r="L4450" t="s">
        <v>206</v>
      </c>
      <c r="M4450" t="s">
        <v>207</v>
      </c>
      <c r="N4450" t="s">
        <v>24</v>
      </c>
      <c r="O4450" t="s">
        <v>15</v>
      </c>
      <c r="P4450" t="s">
        <v>26</v>
      </c>
      <c r="Q4450">
        <v>4</v>
      </c>
      <c r="R4450">
        <v>29.26</v>
      </c>
      <c r="S4450">
        <f t="shared" si="236"/>
        <v>49875</v>
      </c>
      <c r="T4450">
        <f t="shared" si="237"/>
        <v>19725</v>
      </c>
      <c r="U4450">
        <f t="shared" si="238"/>
        <v>2.5285171102661597</v>
      </c>
      <c r="V4450">
        <v>357</v>
      </c>
      <c r="W4450">
        <v>351</v>
      </c>
    </row>
    <row r="4451" spans="1:23" hidden="1" x14ac:dyDescent="0.2">
      <c r="A4451">
        <v>82</v>
      </c>
      <c r="B4451" t="s">
        <v>3</v>
      </c>
      <c r="C4451" t="s">
        <v>4</v>
      </c>
      <c r="D4451" t="s">
        <v>205</v>
      </c>
      <c r="G4451">
        <v>-27.927935000000002</v>
      </c>
      <c r="H4451">
        <v>153.18816200000001</v>
      </c>
      <c r="I4451">
        <v>550</v>
      </c>
      <c r="J4451" t="s">
        <v>40</v>
      </c>
      <c r="K4451" s="1">
        <v>35802</v>
      </c>
      <c r="L4451" t="s">
        <v>206</v>
      </c>
      <c r="M4451" t="s">
        <v>207</v>
      </c>
      <c r="N4451" t="s">
        <v>24</v>
      </c>
      <c r="O4451" t="s">
        <v>15</v>
      </c>
      <c r="P4451" t="s">
        <v>26</v>
      </c>
      <c r="Q4451">
        <v>5</v>
      </c>
      <c r="R4451">
        <v>23.84</v>
      </c>
      <c r="S4451">
        <f t="shared" si="236"/>
        <v>49875</v>
      </c>
      <c r="T4451">
        <f t="shared" si="237"/>
        <v>19725</v>
      </c>
      <c r="U4451">
        <f t="shared" si="238"/>
        <v>2.5285171102661597</v>
      </c>
      <c r="V4451">
        <v>357</v>
      </c>
      <c r="W4451">
        <v>351</v>
      </c>
    </row>
    <row r="4452" spans="1:23" hidden="1" x14ac:dyDescent="0.2">
      <c r="A4452">
        <v>82</v>
      </c>
      <c r="B4452" t="s">
        <v>3</v>
      </c>
      <c r="C4452" t="s">
        <v>4</v>
      </c>
      <c r="D4452" t="s">
        <v>205</v>
      </c>
      <c r="G4452">
        <v>-27.927935000000002</v>
      </c>
      <c r="H4452">
        <v>153.18816200000001</v>
      </c>
      <c r="I4452">
        <v>550</v>
      </c>
      <c r="J4452" t="s">
        <v>40</v>
      </c>
      <c r="K4452" s="1">
        <v>35802</v>
      </c>
      <c r="L4452" t="s">
        <v>206</v>
      </c>
      <c r="M4452" t="s">
        <v>207</v>
      </c>
      <c r="N4452" t="s">
        <v>24</v>
      </c>
      <c r="O4452" t="s">
        <v>15</v>
      </c>
      <c r="P4452" t="s">
        <v>26</v>
      </c>
      <c r="Q4452">
        <v>6</v>
      </c>
      <c r="R4452">
        <v>24.5</v>
      </c>
      <c r="S4452">
        <f t="shared" si="236"/>
        <v>49875</v>
      </c>
      <c r="T4452">
        <f t="shared" si="237"/>
        <v>19725</v>
      </c>
      <c r="U4452">
        <f t="shared" si="238"/>
        <v>2.5285171102661597</v>
      </c>
      <c r="V4452">
        <v>357</v>
      </c>
      <c r="W4452">
        <v>351</v>
      </c>
    </row>
    <row r="4453" spans="1:23" hidden="1" x14ac:dyDescent="0.2">
      <c r="A4453">
        <v>82</v>
      </c>
      <c r="B4453" t="s">
        <v>3</v>
      </c>
      <c r="C4453" t="s">
        <v>4</v>
      </c>
      <c r="D4453" t="s">
        <v>205</v>
      </c>
      <c r="G4453">
        <v>-27.927935000000002</v>
      </c>
      <c r="H4453">
        <v>153.18816200000001</v>
      </c>
      <c r="I4453">
        <v>550</v>
      </c>
      <c r="J4453" t="s">
        <v>40</v>
      </c>
      <c r="K4453" s="1">
        <v>35802</v>
      </c>
      <c r="L4453" t="s">
        <v>206</v>
      </c>
      <c r="M4453" t="s">
        <v>207</v>
      </c>
      <c r="N4453" t="s">
        <v>24</v>
      </c>
      <c r="O4453" t="s">
        <v>15</v>
      </c>
      <c r="P4453" t="s">
        <v>26</v>
      </c>
      <c r="Q4453">
        <v>7</v>
      </c>
      <c r="R4453">
        <v>24.38</v>
      </c>
      <c r="S4453">
        <f t="shared" si="236"/>
        <v>49875</v>
      </c>
      <c r="T4453">
        <f t="shared" si="237"/>
        <v>19725</v>
      </c>
      <c r="U4453">
        <f t="shared" si="238"/>
        <v>2.5285171102661597</v>
      </c>
      <c r="V4453">
        <v>357</v>
      </c>
      <c r="W4453">
        <v>351</v>
      </c>
    </row>
    <row r="4454" spans="1:23" hidden="1" x14ac:dyDescent="0.2">
      <c r="A4454">
        <v>82</v>
      </c>
      <c r="B4454" t="s">
        <v>3</v>
      </c>
      <c r="C4454" t="s">
        <v>4</v>
      </c>
      <c r="D4454" t="s">
        <v>205</v>
      </c>
      <c r="G4454">
        <v>-27.927935000000002</v>
      </c>
      <c r="H4454">
        <v>153.18816200000001</v>
      </c>
      <c r="I4454">
        <v>550</v>
      </c>
      <c r="J4454" t="s">
        <v>40</v>
      </c>
      <c r="K4454" s="1">
        <v>35802</v>
      </c>
      <c r="L4454" t="s">
        <v>206</v>
      </c>
      <c r="M4454" t="s">
        <v>207</v>
      </c>
      <c r="N4454" t="s">
        <v>24</v>
      </c>
      <c r="O4454" t="s">
        <v>15</v>
      </c>
      <c r="P4454" t="s">
        <v>26</v>
      </c>
      <c r="Q4454">
        <v>8</v>
      </c>
      <c r="R4454">
        <v>28.29</v>
      </c>
      <c r="S4454">
        <f t="shared" si="236"/>
        <v>49875</v>
      </c>
      <c r="T4454">
        <f t="shared" si="237"/>
        <v>19725</v>
      </c>
      <c r="U4454">
        <f t="shared" si="238"/>
        <v>2.5285171102661597</v>
      </c>
      <c r="V4454">
        <v>357</v>
      </c>
      <c r="W4454">
        <v>351</v>
      </c>
    </row>
    <row r="4455" spans="1:23" hidden="1" x14ac:dyDescent="0.2">
      <c r="A4455">
        <v>82</v>
      </c>
      <c r="B4455" t="s">
        <v>3</v>
      </c>
      <c r="C4455" t="s">
        <v>4</v>
      </c>
      <c r="D4455" t="s">
        <v>205</v>
      </c>
      <c r="G4455">
        <v>-27.927935000000002</v>
      </c>
      <c r="H4455">
        <v>153.18816200000001</v>
      </c>
      <c r="I4455">
        <v>550</v>
      </c>
      <c r="J4455" t="s">
        <v>40</v>
      </c>
      <c r="K4455" s="1">
        <v>35802</v>
      </c>
      <c r="L4455" t="s">
        <v>206</v>
      </c>
      <c r="M4455" t="s">
        <v>207</v>
      </c>
      <c r="N4455" t="s">
        <v>24</v>
      </c>
      <c r="O4455" t="s">
        <v>15</v>
      </c>
      <c r="P4455" t="s">
        <v>26</v>
      </c>
      <c r="Q4455">
        <v>9</v>
      </c>
      <c r="R4455">
        <v>27.67</v>
      </c>
      <c r="S4455">
        <f t="shared" si="236"/>
        <v>49875</v>
      </c>
      <c r="T4455">
        <f t="shared" si="237"/>
        <v>19725</v>
      </c>
      <c r="U4455">
        <f t="shared" si="238"/>
        <v>2.5285171102661597</v>
      </c>
      <c r="V4455">
        <v>357</v>
      </c>
      <c r="W4455">
        <v>351</v>
      </c>
    </row>
    <row r="4456" spans="1:23" hidden="1" x14ac:dyDescent="0.2">
      <c r="A4456">
        <v>82</v>
      </c>
      <c r="B4456" t="s">
        <v>3</v>
      </c>
      <c r="C4456" t="s">
        <v>4</v>
      </c>
      <c r="D4456" t="s">
        <v>205</v>
      </c>
      <c r="G4456">
        <v>-27.927935000000002</v>
      </c>
      <c r="H4456">
        <v>153.18816200000001</v>
      </c>
      <c r="I4456">
        <v>550</v>
      </c>
      <c r="J4456" t="s">
        <v>40</v>
      </c>
      <c r="K4456" s="1">
        <v>35802</v>
      </c>
      <c r="L4456" t="s">
        <v>206</v>
      </c>
      <c r="M4456" t="s">
        <v>207</v>
      </c>
      <c r="N4456" t="s">
        <v>24</v>
      </c>
      <c r="O4456" t="s">
        <v>15</v>
      </c>
      <c r="P4456" t="s">
        <v>26</v>
      </c>
      <c r="Q4456">
        <v>10</v>
      </c>
      <c r="R4456">
        <v>24.36</v>
      </c>
      <c r="S4456">
        <f t="shared" si="236"/>
        <v>49875</v>
      </c>
      <c r="T4456">
        <f t="shared" si="237"/>
        <v>19725</v>
      </c>
      <c r="U4456">
        <f t="shared" si="238"/>
        <v>2.5285171102661597</v>
      </c>
      <c r="V4456">
        <v>357</v>
      </c>
      <c r="W4456">
        <v>351</v>
      </c>
    </row>
    <row r="4457" spans="1:23" x14ac:dyDescent="0.2">
      <c r="A4457">
        <v>82</v>
      </c>
      <c r="B4457" t="s">
        <v>3</v>
      </c>
      <c r="C4457" t="s">
        <v>4</v>
      </c>
      <c r="D4457" t="s">
        <v>205</v>
      </c>
      <c r="G4457">
        <v>-27.927935000000002</v>
      </c>
      <c r="H4457">
        <v>153.18816200000001</v>
      </c>
      <c r="I4457">
        <v>550</v>
      </c>
      <c r="J4457" t="s">
        <v>40</v>
      </c>
      <c r="K4457" s="1">
        <v>35802</v>
      </c>
      <c r="L4457" t="s">
        <v>206</v>
      </c>
      <c r="M4457" t="s">
        <v>207</v>
      </c>
      <c r="N4457" t="s">
        <v>24</v>
      </c>
      <c r="O4457" t="s">
        <v>15</v>
      </c>
      <c r="P4457" t="s">
        <v>27</v>
      </c>
      <c r="Q4457">
        <v>1</v>
      </c>
      <c r="R4457">
        <v>19.260000000000002</v>
      </c>
      <c r="S4457">
        <f t="shared" si="236"/>
        <v>49875</v>
      </c>
      <c r="T4457">
        <f t="shared" si="237"/>
        <v>19725</v>
      </c>
      <c r="U4457">
        <f t="shared" si="238"/>
        <v>2.5285171102661597</v>
      </c>
      <c r="V4457">
        <v>357</v>
      </c>
      <c r="W4457">
        <v>351</v>
      </c>
    </row>
    <row r="4458" spans="1:23" x14ac:dyDescent="0.2">
      <c r="A4458">
        <v>82</v>
      </c>
      <c r="B4458" t="s">
        <v>3</v>
      </c>
      <c r="C4458" t="s">
        <v>4</v>
      </c>
      <c r="D4458" t="s">
        <v>205</v>
      </c>
      <c r="G4458">
        <v>-27.927935000000002</v>
      </c>
      <c r="H4458">
        <v>153.18816200000001</v>
      </c>
      <c r="I4458">
        <v>550</v>
      </c>
      <c r="J4458" t="s">
        <v>40</v>
      </c>
      <c r="K4458" s="1">
        <v>35802</v>
      </c>
      <c r="L4458" t="s">
        <v>206</v>
      </c>
      <c r="M4458" t="s">
        <v>207</v>
      </c>
      <c r="N4458" t="s">
        <v>24</v>
      </c>
      <c r="O4458" t="s">
        <v>15</v>
      </c>
      <c r="P4458" t="s">
        <v>27</v>
      </c>
      <c r="Q4458">
        <v>2</v>
      </c>
      <c r="R4458">
        <v>16.89</v>
      </c>
      <c r="S4458">
        <f t="shared" si="236"/>
        <v>49875</v>
      </c>
      <c r="T4458">
        <f t="shared" si="237"/>
        <v>19725</v>
      </c>
      <c r="U4458">
        <f t="shared" si="238"/>
        <v>2.5285171102661597</v>
      </c>
      <c r="V4458">
        <v>357</v>
      </c>
      <c r="W4458">
        <v>351</v>
      </c>
    </row>
    <row r="4459" spans="1:23" x14ac:dyDescent="0.2">
      <c r="A4459">
        <v>82</v>
      </c>
      <c r="B4459" t="s">
        <v>3</v>
      </c>
      <c r="C4459" t="s">
        <v>4</v>
      </c>
      <c r="D4459" t="s">
        <v>205</v>
      </c>
      <c r="G4459">
        <v>-27.927935000000002</v>
      </c>
      <c r="H4459">
        <v>153.18816200000001</v>
      </c>
      <c r="I4459">
        <v>550</v>
      </c>
      <c r="J4459" t="s">
        <v>40</v>
      </c>
      <c r="K4459" s="1">
        <v>35802</v>
      </c>
      <c r="L4459" t="s">
        <v>206</v>
      </c>
      <c r="M4459" t="s">
        <v>207</v>
      </c>
      <c r="N4459" t="s">
        <v>24</v>
      </c>
      <c r="O4459" t="s">
        <v>15</v>
      </c>
      <c r="P4459" t="s">
        <v>27</v>
      </c>
      <c r="Q4459">
        <v>3</v>
      </c>
      <c r="R4459">
        <v>19.64</v>
      </c>
      <c r="S4459">
        <f t="shared" si="236"/>
        <v>49875</v>
      </c>
      <c r="T4459">
        <f t="shared" si="237"/>
        <v>19725</v>
      </c>
      <c r="U4459">
        <f t="shared" si="238"/>
        <v>2.5285171102661597</v>
      </c>
      <c r="V4459">
        <v>357</v>
      </c>
      <c r="W4459">
        <v>351</v>
      </c>
    </row>
    <row r="4460" spans="1:23" x14ac:dyDescent="0.2">
      <c r="A4460">
        <v>82</v>
      </c>
      <c r="B4460" t="s">
        <v>3</v>
      </c>
      <c r="C4460" t="s">
        <v>4</v>
      </c>
      <c r="D4460" t="s">
        <v>205</v>
      </c>
      <c r="G4460">
        <v>-27.927935000000002</v>
      </c>
      <c r="H4460">
        <v>153.18816200000001</v>
      </c>
      <c r="I4460">
        <v>550</v>
      </c>
      <c r="J4460" t="s">
        <v>40</v>
      </c>
      <c r="K4460" s="1">
        <v>35802</v>
      </c>
      <c r="L4460" t="s">
        <v>206</v>
      </c>
      <c r="M4460" t="s">
        <v>207</v>
      </c>
      <c r="N4460" t="s">
        <v>24</v>
      </c>
      <c r="O4460" t="s">
        <v>15</v>
      </c>
      <c r="P4460" t="s">
        <v>27</v>
      </c>
      <c r="Q4460">
        <v>4</v>
      </c>
      <c r="R4460">
        <v>17.5</v>
      </c>
      <c r="S4460">
        <f t="shared" si="236"/>
        <v>49875</v>
      </c>
      <c r="T4460">
        <f t="shared" si="237"/>
        <v>19725</v>
      </c>
      <c r="U4460">
        <f t="shared" si="238"/>
        <v>2.5285171102661597</v>
      </c>
      <c r="V4460">
        <v>357</v>
      </c>
      <c r="W4460">
        <v>351</v>
      </c>
    </row>
    <row r="4461" spans="1:23" x14ac:dyDescent="0.2">
      <c r="A4461">
        <v>82</v>
      </c>
      <c r="B4461" t="s">
        <v>3</v>
      </c>
      <c r="C4461" t="s">
        <v>4</v>
      </c>
      <c r="D4461" t="s">
        <v>205</v>
      </c>
      <c r="G4461">
        <v>-27.927935000000002</v>
      </c>
      <c r="H4461">
        <v>153.18816200000001</v>
      </c>
      <c r="I4461">
        <v>550</v>
      </c>
      <c r="J4461" t="s">
        <v>40</v>
      </c>
      <c r="K4461" s="1">
        <v>35802</v>
      </c>
      <c r="L4461" t="s">
        <v>206</v>
      </c>
      <c r="M4461" t="s">
        <v>207</v>
      </c>
      <c r="N4461" t="s">
        <v>24</v>
      </c>
      <c r="O4461" t="s">
        <v>15</v>
      </c>
      <c r="P4461" t="s">
        <v>27</v>
      </c>
      <c r="Q4461">
        <v>5</v>
      </c>
      <c r="R4461">
        <v>18.440000000000001</v>
      </c>
      <c r="S4461">
        <f t="shared" si="236"/>
        <v>49875</v>
      </c>
      <c r="T4461">
        <f t="shared" si="237"/>
        <v>19725</v>
      </c>
      <c r="U4461">
        <f t="shared" si="238"/>
        <v>2.5285171102661597</v>
      </c>
      <c r="V4461">
        <v>357</v>
      </c>
      <c r="W4461">
        <v>351</v>
      </c>
    </row>
    <row r="4462" spans="1:23" x14ac:dyDescent="0.2">
      <c r="A4462">
        <v>82</v>
      </c>
      <c r="B4462" t="s">
        <v>3</v>
      </c>
      <c r="C4462" t="s">
        <v>4</v>
      </c>
      <c r="D4462" t="s">
        <v>205</v>
      </c>
      <c r="G4462">
        <v>-27.927935000000002</v>
      </c>
      <c r="H4462">
        <v>153.18816200000001</v>
      </c>
      <c r="I4462">
        <v>550</v>
      </c>
      <c r="J4462" t="s">
        <v>40</v>
      </c>
      <c r="K4462" s="1">
        <v>35802</v>
      </c>
      <c r="L4462" t="s">
        <v>206</v>
      </c>
      <c r="M4462" t="s">
        <v>207</v>
      </c>
      <c r="N4462" t="s">
        <v>24</v>
      </c>
      <c r="O4462" t="s">
        <v>15</v>
      </c>
      <c r="P4462" t="s">
        <v>27</v>
      </c>
      <c r="Q4462">
        <v>6</v>
      </c>
      <c r="R4462">
        <v>19.75</v>
      </c>
      <c r="S4462">
        <f t="shared" si="236"/>
        <v>49875</v>
      </c>
      <c r="T4462">
        <f t="shared" si="237"/>
        <v>19725</v>
      </c>
      <c r="U4462">
        <f t="shared" si="238"/>
        <v>2.5285171102661597</v>
      </c>
      <c r="V4462">
        <v>357</v>
      </c>
      <c r="W4462">
        <v>351</v>
      </c>
    </row>
    <row r="4463" spans="1:23" x14ac:dyDescent="0.2">
      <c r="A4463">
        <v>82</v>
      </c>
      <c r="B4463" t="s">
        <v>3</v>
      </c>
      <c r="C4463" t="s">
        <v>4</v>
      </c>
      <c r="D4463" t="s">
        <v>205</v>
      </c>
      <c r="G4463">
        <v>-27.927935000000002</v>
      </c>
      <c r="H4463">
        <v>153.18816200000001</v>
      </c>
      <c r="I4463">
        <v>550</v>
      </c>
      <c r="J4463" t="s">
        <v>40</v>
      </c>
      <c r="K4463" s="1">
        <v>35802</v>
      </c>
      <c r="L4463" t="s">
        <v>206</v>
      </c>
      <c r="M4463" t="s">
        <v>207</v>
      </c>
      <c r="N4463" t="s">
        <v>24</v>
      </c>
      <c r="O4463" t="s">
        <v>15</v>
      </c>
      <c r="P4463" t="s">
        <v>27</v>
      </c>
      <c r="Q4463">
        <v>7</v>
      </c>
      <c r="R4463">
        <v>17.45</v>
      </c>
      <c r="S4463">
        <f t="shared" si="236"/>
        <v>49875</v>
      </c>
      <c r="T4463">
        <f t="shared" si="237"/>
        <v>19725</v>
      </c>
      <c r="U4463">
        <f t="shared" si="238"/>
        <v>2.5285171102661597</v>
      </c>
      <c r="V4463">
        <v>357</v>
      </c>
      <c r="W4463">
        <v>351</v>
      </c>
    </row>
    <row r="4464" spans="1:23" x14ac:dyDescent="0.2">
      <c r="A4464">
        <v>82</v>
      </c>
      <c r="B4464" t="s">
        <v>3</v>
      </c>
      <c r="C4464" t="s">
        <v>4</v>
      </c>
      <c r="D4464" t="s">
        <v>205</v>
      </c>
      <c r="G4464">
        <v>-27.927935000000002</v>
      </c>
      <c r="H4464">
        <v>153.18816200000001</v>
      </c>
      <c r="I4464">
        <v>550</v>
      </c>
      <c r="J4464" t="s">
        <v>40</v>
      </c>
      <c r="K4464" s="1">
        <v>35802</v>
      </c>
      <c r="L4464" t="s">
        <v>206</v>
      </c>
      <c r="M4464" t="s">
        <v>207</v>
      </c>
      <c r="N4464" t="s">
        <v>24</v>
      </c>
      <c r="O4464" t="s">
        <v>15</v>
      </c>
      <c r="P4464" t="s">
        <v>27</v>
      </c>
      <c r="Q4464">
        <v>8</v>
      </c>
      <c r="R4464">
        <v>20.66</v>
      </c>
      <c r="S4464">
        <f t="shared" si="236"/>
        <v>49875</v>
      </c>
      <c r="T4464">
        <f t="shared" si="237"/>
        <v>19725</v>
      </c>
      <c r="U4464">
        <f t="shared" si="238"/>
        <v>2.5285171102661597</v>
      </c>
      <c r="V4464">
        <v>357</v>
      </c>
      <c r="W4464">
        <v>351</v>
      </c>
    </row>
    <row r="4465" spans="1:23" x14ac:dyDescent="0.2">
      <c r="A4465">
        <v>82</v>
      </c>
      <c r="B4465" t="s">
        <v>3</v>
      </c>
      <c r="C4465" t="s">
        <v>4</v>
      </c>
      <c r="D4465" t="s">
        <v>205</v>
      </c>
      <c r="G4465">
        <v>-27.927935000000002</v>
      </c>
      <c r="H4465">
        <v>153.18816200000001</v>
      </c>
      <c r="I4465">
        <v>550</v>
      </c>
      <c r="J4465" t="s">
        <v>40</v>
      </c>
      <c r="K4465" s="1">
        <v>35802</v>
      </c>
      <c r="L4465" t="s">
        <v>206</v>
      </c>
      <c r="M4465" t="s">
        <v>207</v>
      </c>
      <c r="N4465" t="s">
        <v>24</v>
      </c>
      <c r="O4465" t="s">
        <v>15</v>
      </c>
      <c r="P4465" t="s">
        <v>27</v>
      </c>
      <c r="Q4465">
        <v>9</v>
      </c>
      <c r="R4465">
        <v>17.88</v>
      </c>
      <c r="S4465">
        <f t="shared" si="236"/>
        <v>49875</v>
      </c>
      <c r="T4465">
        <f t="shared" si="237"/>
        <v>19725</v>
      </c>
      <c r="U4465">
        <f t="shared" si="238"/>
        <v>2.5285171102661597</v>
      </c>
      <c r="V4465">
        <v>357</v>
      </c>
      <c r="W4465">
        <v>351</v>
      </c>
    </row>
    <row r="4466" spans="1:23" x14ac:dyDescent="0.2">
      <c r="A4466">
        <v>82</v>
      </c>
      <c r="B4466" t="s">
        <v>3</v>
      </c>
      <c r="C4466" t="s">
        <v>4</v>
      </c>
      <c r="D4466" t="s">
        <v>205</v>
      </c>
      <c r="G4466">
        <v>-27.927935000000002</v>
      </c>
      <c r="H4466">
        <v>153.18816200000001</v>
      </c>
      <c r="I4466">
        <v>550</v>
      </c>
      <c r="J4466" t="s">
        <v>40</v>
      </c>
      <c r="K4466" s="1">
        <v>35802</v>
      </c>
      <c r="L4466" t="s">
        <v>206</v>
      </c>
      <c r="M4466" t="s">
        <v>207</v>
      </c>
      <c r="N4466" t="s">
        <v>24</v>
      </c>
      <c r="O4466" t="s">
        <v>15</v>
      </c>
      <c r="P4466" t="s">
        <v>27</v>
      </c>
      <c r="Q4466">
        <v>10</v>
      </c>
      <c r="R4466">
        <v>20.82</v>
      </c>
      <c r="S4466">
        <f t="shared" si="236"/>
        <v>49875</v>
      </c>
      <c r="T4466">
        <f t="shared" si="237"/>
        <v>19725</v>
      </c>
      <c r="U4466">
        <f t="shared" si="238"/>
        <v>2.5285171102661597</v>
      </c>
      <c r="V4466">
        <v>357</v>
      </c>
      <c r="W4466">
        <v>351</v>
      </c>
    </row>
    <row r="4467" spans="1:23" x14ac:dyDescent="0.2">
      <c r="A4467">
        <v>82</v>
      </c>
      <c r="B4467" t="s">
        <v>3</v>
      </c>
      <c r="C4467" t="s">
        <v>4</v>
      </c>
      <c r="D4467" t="s">
        <v>205</v>
      </c>
      <c r="G4467">
        <v>-27.927935000000002</v>
      </c>
      <c r="H4467">
        <v>153.18816200000001</v>
      </c>
      <c r="I4467">
        <v>550</v>
      </c>
      <c r="J4467" t="s">
        <v>40</v>
      </c>
      <c r="K4467" s="1">
        <v>35802</v>
      </c>
      <c r="L4467" t="s">
        <v>206</v>
      </c>
      <c r="M4467" t="s">
        <v>207</v>
      </c>
      <c r="N4467" t="s">
        <v>24</v>
      </c>
      <c r="O4467" t="s">
        <v>18</v>
      </c>
      <c r="P4467" t="s">
        <v>27</v>
      </c>
      <c r="Q4467">
        <v>1</v>
      </c>
      <c r="R4467">
        <v>10.33</v>
      </c>
      <c r="S4467">
        <f t="shared" si="236"/>
        <v>49875</v>
      </c>
      <c r="T4467">
        <f t="shared" si="237"/>
        <v>19725</v>
      </c>
      <c r="U4467">
        <f t="shared" si="238"/>
        <v>2.5285171102661597</v>
      </c>
      <c r="V4467">
        <v>357</v>
      </c>
      <c r="W4467">
        <v>351</v>
      </c>
    </row>
    <row r="4468" spans="1:23" x14ac:dyDescent="0.2">
      <c r="A4468">
        <v>82</v>
      </c>
      <c r="B4468" t="s">
        <v>3</v>
      </c>
      <c r="C4468" t="s">
        <v>4</v>
      </c>
      <c r="D4468" t="s">
        <v>205</v>
      </c>
      <c r="G4468">
        <v>-27.927935000000002</v>
      </c>
      <c r="H4468">
        <v>153.18816200000001</v>
      </c>
      <c r="I4468">
        <v>550</v>
      </c>
      <c r="J4468" t="s">
        <v>40</v>
      </c>
      <c r="K4468" s="1">
        <v>35802</v>
      </c>
      <c r="L4468" t="s">
        <v>206</v>
      </c>
      <c r="M4468" t="s">
        <v>207</v>
      </c>
      <c r="N4468" t="s">
        <v>24</v>
      </c>
      <c r="O4468" t="s">
        <v>18</v>
      </c>
      <c r="P4468" t="s">
        <v>27</v>
      </c>
      <c r="Q4468">
        <v>2</v>
      </c>
      <c r="R4468">
        <v>7.95</v>
      </c>
      <c r="S4468">
        <f t="shared" si="236"/>
        <v>49875</v>
      </c>
      <c r="T4468">
        <f t="shared" si="237"/>
        <v>19725</v>
      </c>
      <c r="U4468">
        <f t="shared" si="238"/>
        <v>2.5285171102661597</v>
      </c>
      <c r="V4468">
        <v>357</v>
      </c>
      <c r="W4468">
        <v>351</v>
      </c>
    </row>
    <row r="4469" spans="1:23" x14ac:dyDescent="0.2">
      <c r="A4469">
        <v>82</v>
      </c>
      <c r="B4469" t="s">
        <v>3</v>
      </c>
      <c r="C4469" t="s">
        <v>4</v>
      </c>
      <c r="D4469" t="s">
        <v>205</v>
      </c>
      <c r="G4469">
        <v>-27.927935000000002</v>
      </c>
      <c r="H4469">
        <v>153.18816200000001</v>
      </c>
      <c r="I4469">
        <v>550</v>
      </c>
      <c r="J4469" t="s">
        <v>40</v>
      </c>
      <c r="K4469" s="1">
        <v>35802</v>
      </c>
      <c r="L4469" t="s">
        <v>206</v>
      </c>
      <c r="M4469" t="s">
        <v>207</v>
      </c>
      <c r="N4469" t="s">
        <v>24</v>
      </c>
      <c r="O4469" t="s">
        <v>18</v>
      </c>
      <c r="P4469" t="s">
        <v>27</v>
      </c>
      <c r="Q4469">
        <v>3</v>
      </c>
      <c r="R4469">
        <v>13.95</v>
      </c>
      <c r="S4469">
        <f t="shared" si="236"/>
        <v>49875</v>
      </c>
      <c r="T4469">
        <f t="shared" si="237"/>
        <v>19725</v>
      </c>
      <c r="U4469">
        <f t="shared" si="238"/>
        <v>2.5285171102661597</v>
      </c>
      <c r="V4469">
        <v>357</v>
      </c>
      <c r="W4469">
        <v>351</v>
      </c>
    </row>
    <row r="4470" spans="1:23" x14ac:dyDescent="0.2">
      <c r="A4470">
        <v>82</v>
      </c>
      <c r="B4470" t="s">
        <v>3</v>
      </c>
      <c r="C4470" t="s">
        <v>4</v>
      </c>
      <c r="D4470" t="s">
        <v>205</v>
      </c>
      <c r="G4470">
        <v>-27.927935000000002</v>
      </c>
      <c r="H4470">
        <v>153.18816200000001</v>
      </c>
      <c r="I4470">
        <v>550</v>
      </c>
      <c r="J4470" t="s">
        <v>40</v>
      </c>
      <c r="K4470" s="1">
        <v>35802</v>
      </c>
      <c r="L4470" t="s">
        <v>206</v>
      </c>
      <c r="M4470" t="s">
        <v>207</v>
      </c>
      <c r="N4470" t="s">
        <v>24</v>
      </c>
      <c r="O4470" t="s">
        <v>18</v>
      </c>
      <c r="P4470" t="s">
        <v>27</v>
      </c>
      <c r="Q4470">
        <v>4</v>
      </c>
      <c r="R4470">
        <v>10.39</v>
      </c>
      <c r="S4470">
        <f t="shared" si="236"/>
        <v>49875</v>
      </c>
      <c r="T4470">
        <f t="shared" si="237"/>
        <v>19725</v>
      </c>
      <c r="U4470">
        <f t="shared" si="238"/>
        <v>2.5285171102661597</v>
      </c>
      <c r="V4470">
        <v>357</v>
      </c>
      <c r="W4470">
        <v>351</v>
      </c>
    </row>
    <row r="4471" spans="1:23" x14ac:dyDescent="0.2">
      <c r="A4471">
        <v>82</v>
      </c>
      <c r="B4471" t="s">
        <v>3</v>
      </c>
      <c r="C4471" t="s">
        <v>4</v>
      </c>
      <c r="D4471" t="s">
        <v>205</v>
      </c>
      <c r="G4471">
        <v>-27.927935000000002</v>
      </c>
      <c r="H4471">
        <v>153.18816200000001</v>
      </c>
      <c r="I4471">
        <v>550</v>
      </c>
      <c r="J4471" t="s">
        <v>40</v>
      </c>
      <c r="K4471" s="1">
        <v>35802</v>
      </c>
      <c r="L4471" t="s">
        <v>206</v>
      </c>
      <c r="M4471" t="s">
        <v>207</v>
      </c>
      <c r="N4471" t="s">
        <v>24</v>
      </c>
      <c r="O4471" t="s">
        <v>18</v>
      </c>
      <c r="P4471" t="s">
        <v>27</v>
      </c>
      <c r="Q4471">
        <v>5</v>
      </c>
      <c r="R4471">
        <v>9.41</v>
      </c>
      <c r="S4471">
        <f t="shared" si="236"/>
        <v>49875</v>
      </c>
      <c r="T4471">
        <f t="shared" si="237"/>
        <v>19725</v>
      </c>
      <c r="U4471">
        <f t="shared" si="238"/>
        <v>2.5285171102661597</v>
      </c>
      <c r="V4471">
        <v>357</v>
      </c>
      <c r="W4471">
        <v>351</v>
      </c>
    </row>
    <row r="4472" spans="1:23" x14ac:dyDescent="0.2">
      <c r="A4472">
        <v>82</v>
      </c>
      <c r="B4472" t="s">
        <v>3</v>
      </c>
      <c r="C4472" t="s">
        <v>4</v>
      </c>
      <c r="D4472" t="s">
        <v>205</v>
      </c>
      <c r="G4472">
        <v>-27.927935000000002</v>
      </c>
      <c r="H4472">
        <v>153.18816200000001</v>
      </c>
      <c r="I4472">
        <v>550</v>
      </c>
      <c r="J4472" t="s">
        <v>40</v>
      </c>
      <c r="K4472" s="1">
        <v>35802</v>
      </c>
      <c r="L4472" t="s">
        <v>206</v>
      </c>
      <c r="M4472" t="s">
        <v>207</v>
      </c>
      <c r="N4472" t="s">
        <v>24</v>
      </c>
      <c r="O4472" t="s">
        <v>18</v>
      </c>
      <c r="P4472" t="s">
        <v>27</v>
      </c>
      <c r="Q4472">
        <v>6</v>
      </c>
      <c r="R4472">
        <v>12.79</v>
      </c>
      <c r="S4472">
        <f t="shared" si="236"/>
        <v>49875</v>
      </c>
      <c r="T4472">
        <f t="shared" si="237"/>
        <v>19725</v>
      </c>
      <c r="U4472">
        <f t="shared" si="238"/>
        <v>2.5285171102661597</v>
      </c>
      <c r="V4472">
        <v>357</v>
      </c>
      <c r="W4472">
        <v>351</v>
      </c>
    </row>
    <row r="4473" spans="1:23" x14ac:dyDescent="0.2">
      <c r="A4473">
        <v>82</v>
      </c>
      <c r="B4473" t="s">
        <v>3</v>
      </c>
      <c r="C4473" t="s">
        <v>4</v>
      </c>
      <c r="D4473" t="s">
        <v>205</v>
      </c>
      <c r="G4473">
        <v>-27.927935000000002</v>
      </c>
      <c r="H4473">
        <v>153.18816200000001</v>
      </c>
      <c r="I4473">
        <v>550</v>
      </c>
      <c r="J4473" t="s">
        <v>40</v>
      </c>
      <c r="K4473" s="1">
        <v>35802</v>
      </c>
      <c r="L4473" t="s">
        <v>206</v>
      </c>
      <c r="M4473" t="s">
        <v>207</v>
      </c>
      <c r="N4473" t="s">
        <v>24</v>
      </c>
      <c r="O4473" t="s">
        <v>18</v>
      </c>
      <c r="P4473" t="s">
        <v>27</v>
      </c>
      <c r="Q4473">
        <v>7</v>
      </c>
      <c r="R4473">
        <v>10.050000000000001</v>
      </c>
      <c r="S4473">
        <f t="shared" si="236"/>
        <v>49875</v>
      </c>
      <c r="T4473">
        <f t="shared" si="237"/>
        <v>19725</v>
      </c>
      <c r="U4473">
        <f t="shared" si="238"/>
        <v>2.5285171102661597</v>
      </c>
      <c r="V4473">
        <v>357</v>
      </c>
      <c r="W4473">
        <v>351</v>
      </c>
    </row>
    <row r="4474" spans="1:23" x14ac:dyDescent="0.2">
      <c r="A4474">
        <v>82</v>
      </c>
      <c r="B4474" t="s">
        <v>3</v>
      </c>
      <c r="C4474" t="s">
        <v>4</v>
      </c>
      <c r="D4474" t="s">
        <v>205</v>
      </c>
      <c r="G4474">
        <v>-27.927935000000002</v>
      </c>
      <c r="H4474">
        <v>153.18816200000001</v>
      </c>
      <c r="I4474">
        <v>550</v>
      </c>
      <c r="J4474" t="s">
        <v>40</v>
      </c>
      <c r="K4474" s="1">
        <v>35802</v>
      </c>
      <c r="L4474" t="s">
        <v>206</v>
      </c>
      <c r="M4474" t="s">
        <v>207</v>
      </c>
      <c r="N4474" t="s">
        <v>24</v>
      </c>
      <c r="O4474" t="s">
        <v>18</v>
      </c>
      <c r="P4474" t="s">
        <v>27</v>
      </c>
      <c r="Q4474">
        <v>8</v>
      </c>
      <c r="R4474">
        <v>12.55</v>
      </c>
      <c r="S4474">
        <f t="shared" si="236"/>
        <v>49875</v>
      </c>
      <c r="T4474">
        <f t="shared" si="237"/>
        <v>19725</v>
      </c>
      <c r="U4474">
        <f t="shared" si="238"/>
        <v>2.5285171102661597</v>
      </c>
      <c r="V4474">
        <v>357</v>
      </c>
      <c r="W4474">
        <v>351</v>
      </c>
    </row>
    <row r="4475" spans="1:23" x14ac:dyDescent="0.2">
      <c r="A4475">
        <v>82</v>
      </c>
      <c r="B4475" t="s">
        <v>3</v>
      </c>
      <c r="C4475" t="s">
        <v>4</v>
      </c>
      <c r="D4475" t="s">
        <v>205</v>
      </c>
      <c r="G4475">
        <v>-27.927935000000002</v>
      </c>
      <c r="H4475">
        <v>153.18816200000001</v>
      </c>
      <c r="I4475">
        <v>550</v>
      </c>
      <c r="J4475" t="s">
        <v>40</v>
      </c>
      <c r="K4475" s="1">
        <v>35802</v>
      </c>
      <c r="L4475" t="s">
        <v>206</v>
      </c>
      <c r="M4475" t="s">
        <v>207</v>
      </c>
      <c r="N4475" t="s">
        <v>24</v>
      </c>
      <c r="O4475" t="s">
        <v>18</v>
      </c>
      <c r="P4475" t="s">
        <v>27</v>
      </c>
      <c r="Q4475">
        <v>9</v>
      </c>
      <c r="R4475">
        <v>7.94</v>
      </c>
      <c r="S4475">
        <f t="shared" si="236"/>
        <v>49875</v>
      </c>
      <c r="T4475">
        <f t="shared" si="237"/>
        <v>19725</v>
      </c>
      <c r="U4475">
        <f t="shared" si="238"/>
        <v>2.5285171102661597</v>
      </c>
      <c r="V4475">
        <v>357</v>
      </c>
      <c r="W4475">
        <v>351</v>
      </c>
    </row>
    <row r="4476" spans="1:23" x14ac:dyDescent="0.2">
      <c r="A4476">
        <v>82</v>
      </c>
      <c r="B4476" t="s">
        <v>3</v>
      </c>
      <c r="C4476" t="s">
        <v>4</v>
      </c>
      <c r="D4476" t="s">
        <v>205</v>
      </c>
      <c r="G4476">
        <v>-27.927935000000002</v>
      </c>
      <c r="H4476">
        <v>153.18816200000001</v>
      </c>
      <c r="I4476">
        <v>550</v>
      </c>
      <c r="J4476" t="s">
        <v>40</v>
      </c>
      <c r="K4476" s="1">
        <v>35802</v>
      </c>
      <c r="L4476" t="s">
        <v>206</v>
      </c>
      <c r="M4476" t="s">
        <v>207</v>
      </c>
      <c r="N4476" t="s">
        <v>24</v>
      </c>
      <c r="O4476" t="s">
        <v>18</v>
      </c>
      <c r="P4476" t="s">
        <v>27</v>
      </c>
      <c r="Q4476">
        <v>10</v>
      </c>
      <c r="R4476">
        <v>6.77</v>
      </c>
      <c r="S4476">
        <f t="shared" si="236"/>
        <v>49875</v>
      </c>
      <c r="T4476">
        <f t="shared" si="237"/>
        <v>19725</v>
      </c>
      <c r="U4476">
        <f t="shared" si="238"/>
        <v>2.5285171102661597</v>
      </c>
      <c r="V4476">
        <v>357</v>
      </c>
      <c r="W4476">
        <v>351</v>
      </c>
    </row>
    <row r="4477" spans="1:23" hidden="1" x14ac:dyDescent="0.2">
      <c r="A4477">
        <v>83</v>
      </c>
      <c r="B4477" t="s">
        <v>3</v>
      </c>
      <c r="C4477" t="s">
        <v>4</v>
      </c>
      <c r="D4477" t="s">
        <v>208</v>
      </c>
      <c r="E4477">
        <v>28.2</v>
      </c>
      <c r="F4477">
        <v>152.52000000000001</v>
      </c>
      <c r="G4477">
        <v>-28.332999999999998</v>
      </c>
      <c r="H4477">
        <v>152.86670000000001</v>
      </c>
      <c r="I4477">
        <v>475</v>
      </c>
      <c r="J4477" t="s">
        <v>40</v>
      </c>
      <c r="K4477" s="1">
        <v>23490</v>
      </c>
      <c r="L4477" t="s">
        <v>209</v>
      </c>
      <c r="M4477" t="s">
        <v>210</v>
      </c>
      <c r="N4477" t="s">
        <v>14</v>
      </c>
      <c r="O4477" t="s">
        <v>15</v>
      </c>
      <c r="P4477" t="s">
        <v>27</v>
      </c>
      <c r="Q4477">
        <v>1</v>
      </c>
      <c r="R4477">
        <v>15.76</v>
      </c>
      <c r="S4477">
        <f>(78+37+37)*275</f>
        <v>41800</v>
      </c>
      <c r="T4477">
        <f>78*220</f>
        <v>17160</v>
      </c>
      <c r="U4477">
        <f t="shared" si="238"/>
        <v>2.4358974358974357</v>
      </c>
      <c r="V4477">
        <f>710-350</f>
        <v>360</v>
      </c>
      <c r="W4477">
        <v>350</v>
      </c>
    </row>
    <row r="4478" spans="1:23" hidden="1" x14ac:dyDescent="0.2">
      <c r="A4478">
        <v>83</v>
      </c>
      <c r="B4478" t="s">
        <v>3</v>
      </c>
      <c r="C4478" t="s">
        <v>4</v>
      </c>
      <c r="D4478" t="s">
        <v>208</v>
      </c>
      <c r="E4478">
        <v>28.2</v>
      </c>
      <c r="F4478">
        <v>152.52000000000001</v>
      </c>
      <c r="G4478">
        <v>-28.332999999999998</v>
      </c>
      <c r="H4478">
        <v>152.86670000000001</v>
      </c>
      <c r="I4478">
        <v>475</v>
      </c>
      <c r="J4478" t="s">
        <v>40</v>
      </c>
      <c r="K4478" s="1">
        <v>23490</v>
      </c>
      <c r="L4478" t="s">
        <v>209</v>
      </c>
      <c r="M4478" t="s">
        <v>210</v>
      </c>
      <c r="N4478" t="s">
        <v>14</v>
      </c>
      <c r="O4478" t="s">
        <v>15</v>
      </c>
      <c r="P4478" t="s">
        <v>27</v>
      </c>
      <c r="Q4478">
        <v>2</v>
      </c>
      <c r="R4478">
        <v>14.94</v>
      </c>
      <c r="S4478">
        <f t="shared" ref="S4478:S4530" si="239">(78+37+37)*275</f>
        <v>41800</v>
      </c>
      <c r="T4478">
        <f t="shared" ref="T4478:T4530" si="240">78*220</f>
        <v>17160</v>
      </c>
      <c r="U4478">
        <f t="shared" ref="U4478:U4531" si="241">S4478/T4478</f>
        <v>2.4358974358974357</v>
      </c>
      <c r="V4478">
        <f t="shared" ref="V4478:V4530" si="242">710-350</f>
        <v>360</v>
      </c>
      <c r="W4478">
        <v>350</v>
      </c>
    </row>
    <row r="4479" spans="1:23" hidden="1" x14ac:dyDescent="0.2">
      <c r="A4479">
        <v>83</v>
      </c>
      <c r="B4479" t="s">
        <v>3</v>
      </c>
      <c r="C4479" t="s">
        <v>4</v>
      </c>
      <c r="D4479" t="s">
        <v>208</v>
      </c>
      <c r="E4479">
        <v>28.2</v>
      </c>
      <c r="F4479">
        <v>152.52000000000001</v>
      </c>
      <c r="G4479">
        <v>-28.332999999999998</v>
      </c>
      <c r="H4479">
        <v>152.86670000000001</v>
      </c>
      <c r="I4479">
        <v>475</v>
      </c>
      <c r="J4479" t="s">
        <v>40</v>
      </c>
      <c r="K4479" s="1">
        <v>23490</v>
      </c>
      <c r="L4479" t="s">
        <v>209</v>
      </c>
      <c r="M4479" t="s">
        <v>210</v>
      </c>
      <c r="N4479" t="s">
        <v>14</v>
      </c>
      <c r="O4479" t="s">
        <v>15</v>
      </c>
      <c r="P4479" t="s">
        <v>27</v>
      </c>
      <c r="Q4479">
        <v>3</v>
      </c>
      <c r="R4479">
        <v>16.39</v>
      </c>
      <c r="S4479">
        <f t="shared" si="239"/>
        <v>41800</v>
      </c>
      <c r="T4479">
        <f t="shared" si="240"/>
        <v>17160</v>
      </c>
      <c r="U4479">
        <f t="shared" si="241"/>
        <v>2.4358974358974357</v>
      </c>
      <c r="V4479">
        <f t="shared" si="242"/>
        <v>360</v>
      </c>
      <c r="W4479">
        <v>350</v>
      </c>
    </row>
    <row r="4480" spans="1:23" hidden="1" x14ac:dyDescent="0.2">
      <c r="A4480">
        <v>83</v>
      </c>
      <c r="B4480" t="s">
        <v>3</v>
      </c>
      <c r="C4480" t="s">
        <v>4</v>
      </c>
      <c r="D4480" t="s">
        <v>208</v>
      </c>
      <c r="E4480">
        <v>28.2</v>
      </c>
      <c r="F4480">
        <v>152.52000000000001</v>
      </c>
      <c r="G4480">
        <v>-28.332999999999998</v>
      </c>
      <c r="H4480">
        <v>152.86670000000001</v>
      </c>
      <c r="I4480">
        <v>475</v>
      </c>
      <c r="J4480" t="s">
        <v>40</v>
      </c>
      <c r="K4480" s="1">
        <v>23490</v>
      </c>
      <c r="L4480" t="s">
        <v>209</v>
      </c>
      <c r="M4480" t="s">
        <v>210</v>
      </c>
      <c r="N4480" t="s">
        <v>14</v>
      </c>
      <c r="O4480" t="s">
        <v>15</v>
      </c>
      <c r="P4480" t="s">
        <v>27</v>
      </c>
      <c r="Q4480">
        <v>4</v>
      </c>
      <c r="R4480">
        <v>12.99</v>
      </c>
      <c r="S4480">
        <f t="shared" si="239"/>
        <v>41800</v>
      </c>
      <c r="T4480">
        <f t="shared" si="240"/>
        <v>17160</v>
      </c>
      <c r="U4480">
        <f t="shared" si="241"/>
        <v>2.4358974358974357</v>
      </c>
      <c r="V4480">
        <f t="shared" si="242"/>
        <v>360</v>
      </c>
      <c r="W4480">
        <v>350</v>
      </c>
    </row>
    <row r="4481" spans="1:23" hidden="1" x14ac:dyDescent="0.2">
      <c r="A4481">
        <v>83</v>
      </c>
      <c r="B4481" t="s">
        <v>3</v>
      </c>
      <c r="C4481" t="s">
        <v>4</v>
      </c>
      <c r="D4481" t="s">
        <v>208</v>
      </c>
      <c r="E4481">
        <v>28.2</v>
      </c>
      <c r="F4481">
        <v>152.52000000000001</v>
      </c>
      <c r="G4481">
        <v>-28.332999999999998</v>
      </c>
      <c r="H4481">
        <v>152.86670000000001</v>
      </c>
      <c r="I4481">
        <v>475</v>
      </c>
      <c r="J4481" t="s">
        <v>40</v>
      </c>
      <c r="K4481" s="1">
        <v>23490</v>
      </c>
      <c r="L4481" t="s">
        <v>209</v>
      </c>
      <c r="M4481" t="s">
        <v>210</v>
      </c>
      <c r="N4481" t="s">
        <v>14</v>
      </c>
      <c r="O4481" t="s">
        <v>15</v>
      </c>
      <c r="P4481" t="s">
        <v>27</v>
      </c>
      <c r="Q4481">
        <v>5</v>
      </c>
      <c r="R4481">
        <v>13.65</v>
      </c>
      <c r="S4481">
        <f t="shared" si="239"/>
        <v>41800</v>
      </c>
      <c r="T4481">
        <f t="shared" si="240"/>
        <v>17160</v>
      </c>
      <c r="U4481">
        <f t="shared" si="241"/>
        <v>2.4358974358974357</v>
      </c>
      <c r="V4481">
        <f t="shared" si="242"/>
        <v>360</v>
      </c>
      <c r="W4481">
        <v>350</v>
      </c>
    </row>
    <row r="4482" spans="1:23" hidden="1" x14ac:dyDescent="0.2">
      <c r="A4482">
        <v>83</v>
      </c>
      <c r="B4482" t="s">
        <v>3</v>
      </c>
      <c r="C4482" t="s">
        <v>4</v>
      </c>
      <c r="D4482" t="s">
        <v>208</v>
      </c>
      <c r="E4482">
        <v>28.2</v>
      </c>
      <c r="F4482">
        <v>152.52000000000001</v>
      </c>
      <c r="G4482">
        <v>-28.332999999999998</v>
      </c>
      <c r="H4482">
        <v>152.86670000000001</v>
      </c>
      <c r="I4482">
        <v>475</v>
      </c>
      <c r="J4482" t="s">
        <v>40</v>
      </c>
      <c r="K4482" s="1">
        <v>23490</v>
      </c>
      <c r="L4482" t="s">
        <v>209</v>
      </c>
      <c r="M4482" t="s">
        <v>210</v>
      </c>
      <c r="N4482" t="s">
        <v>14</v>
      </c>
      <c r="O4482" t="s">
        <v>15</v>
      </c>
      <c r="P4482" t="s">
        <v>27</v>
      </c>
      <c r="Q4482">
        <v>6</v>
      </c>
      <c r="R4482">
        <v>14.57</v>
      </c>
      <c r="S4482">
        <f t="shared" si="239"/>
        <v>41800</v>
      </c>
      <c r="T4482">
        <f t="shared" si="240"/>
        <v>17160</v>
      </c>
      <c r="U4482">
        <f t="shared" si="241"/>
        <v>2.4358974358974357</v>
      </c>
      <c r="V4482">
        <f t="shared" si="242"/>
        <v>360</v>
      </c>
      <c r="W4482">
        <v>350</v>
      </c>
    </row>
    <row r="4483" spans="1:23" hidden="1" x14ac:dyDescent="0.2">
      <c r="A4483">
        <v>83</v>
      </c>
      <c r="B4483" t="s">
        <v>3</v>
      </c>
      <c r="C4483" t="s">
        <v>4</v>
      </c>
      <c r="D4483" t="s">
        <v>208</v>
      </c>
      <c r="E4483">
        <v>28.2</v>
      </c>
      <c r="F4483">
        <v>152.52000000000001</v>
      </c>
      <c r="G4483">
        <v>-28.332999999999998</v>
      </c>
      <c r="H4483">
        <v>152.86670000000001</v>
      </c>
      <c r="I4483">
        <v>475</v>
      </c>
      <c r="J4483" t="s">
        <v>40</v>
      </c>
      <c r="K4483" s="1">
        <v>23490</v>
      </c>
      <c r="L4483" t="s">
        <v>209</v>
      </c>
      <c r="M4483" t="s">
        <v>210</v>
      </c>
      <c r="N4483" t="s">
        <v>14</v>
      </c>
      <c r="O4483" t="s">
        <v>16</v>
      </c>
      <c r="P4483" t="s">
        <v>27</v>
      </c>
      <c r="Q4483">
        <v>1</v>
      </c>
      <c r="R4483">
        <v>9.19</v>
      </c>
      <c r="S4483">
        <f t="shared" si="239"/>
        <v>41800</v>
      </c>
      <c r="T4483">
        <f t="shared" si="240"/>
        <v>17160</v>
      </c>
      <c r="U4483">
        <f t="shared" si="241"/>
        <v>2.4358974358974357</v>
      </c>
      <c r="V4483">
        <f t="shared" si="242"/>
        <v>360</v>
      </c>
      <c r="W4483">
        <v>350</v>
      </c>
    </row>
    <row r="4484" spans="1:23" hidden="1" x14ac:dyDescent="0.2">
      <c r="A4484">
        <v>83</v>
      </c>
      <c r="B4484" t="s">
        <v>3</v>
      </c>
      <c r="C4484" t="s">
        <v>4</v>
      </c>
      <c r="D4484" t="s">
        <v>208</v>
      </c>
      <c r="E4484">
        <v>28.2</v>
      </c>
      <c r="F4484">
        <v>152.52000000000001</v>
      </c>
      <c r="G4484">
        <v>-28.332999999999998</v>
      </c>
      <c r="H4484">
        <v>152.86670000000001</v>
      </c>
      <c r="I4484">
        <v>475</v>
      </c>
      <c r="J4484" t="s">
        <v>40</v>
      </c>
      <c r="K4484" s="1">
        <v>23490</v>
      </c>
      <c r="L4484" t="s">
        <v>209</v>
      </c>
      <c r="M4484" t="s">
        <v>210</v>
      </c>
      <c r="N4484" t="s">
        <v>14</v>
      </c>
      <c r="O4484" t="s">
        <v>16</v>
      </c>
      <c r="P4484" t="s">
        <v>27</v>
      </c>
      <c r="Q4484">
        <v>2</v>
      </c>
      <c r="R4484">
        <v>10.27</v>
      </c>
      <c r="S4484">
        <f t="shared" si="239"/>
        <v>41800</v>
      </c>
      <c r="T4484">
        <f t="shared" si="240"/>
        <v>17160</v>
      </c>
      <c r="U4484">
        <f t="shared" si="241"/>
        <v>2.4358974358974357</v>
      </c>
      <c r="V4484">
        <f t="shared" si="242"/>
        <v>360</v>
      </c>
      <c r="W4484">
        <v>350</v>
      </c>
    </row>
    <row r="4485" spans="1:23" hidden="1" x14ac:dyDescent="0.2">
      <c r="A4485">
        <v>83</v>
      </c>
      <c r="B4485" t="s">
        <v>3</v>
      </c>
      <c r="C4485" t="s">
        <v>4</v>
      </c>
      <c r="D4485" t="s">
        <v>208</v>
      </c>
      <c r="E4485">
        <v>28.2</v>
      </c>
      <c r="F4485">
        <v>152.52000000000001</v>
      </c>
      <c r="G4485">
        <v>-28.332999999999998</v>
      </c>
      <c r="H4485">
        <v>152.86670000000001</v>
      </c>
      <c r="I4485">
        <v>475</v>
      </c>
      <c r="J4485" t="s">
        <v>40</v>
      </c>
      <c r="K4485" s="1">
        <v>23490</v>
      </c>
      <c r="L4485" t="s">
        <v>209</v>
      </c>
      <c r="M4485" t="s">
        <v>210</v>
      </c>
      <c r="N4485" t="s">
        <v>14</v>
      </c>
      <c r="O4485" t="s">
        <v>16</v>
      </c>
      <c r="P4485" t="s">
        <v>27</v>
      </c>
      <c r="Q4485">
        <v>3</v>
      </c>
      <c r="R4485">
        <v>10.3</v>
      </c>
      <c r="S4485">
        <f t="shared" si="239"/>
        <v>41800</v>
      </c>
      <c r="T4485">
        <f t="shared" si="240"/>
        <v>17160</v>
      </c>
      <c r="U4485">
        <f t="shared" si="241"/>
        <v>2.4358974358974357</v>
      </c>
      <c r="V4485">
        <f t="shared" si="242"/>
        <v>360</v>
      </c>
      <c r="W4485">
        <v>350</v>
      </c>
    </row>
    <row r="4486" spans="1:23" hidden="1" x14ac:dyDescent="0.2">
      <c r="A4486">
        <v>83</v>
      </c>
      <c r="B4486" t="s">
        <v>3</v>
      </c>
      <c r="C4486" t="s">
        <v>4</v>
      </c>
      <c r="D4486" t="s">
        <v>208</v>
      </c>
      <c r="E4486">
        <v>28.2</v>
      </c>
      <c r="F4486">
        <v>152.52000000000001</v>
      </c>
      <c r="G4486">
        <v>-28.332999999999998</v>
      </c>
      <c r="H4486">
        <v>152.86670000000001</v>
      </c>
      <c r="I4486">
        <v>475</v>
      </c>
      <c r="J4486" t="s">
        <v>40</v>
      </c>
      <c r="K4486" s="1">
        <v>23490</v>
      </c>
      <c r="L4486" t="s">
        <v>209</v>
      </c>
      <c r="M4486" t="s">
        <v>210</v>
      </c>
      <c r="N4486" t="s">
        <v>14</v>
      </c>
      <c r="O4486" t="s">
        <v>16</v>
      </c>
      <c r="P4486" t="s">
        <v>27</v>
      </c>
      <c r="Q4486">
        <v>4</v>
      </c>
      <c r="R4486">
        <v>11.22</v>
      </c>
      <c r="S4486">
        <f t="shared" si="239"/>
        <v>41800</v>
      </c>
      <c r="T4486">
        <f t="shared" si="240"/>
        <v>17160</v>
      </c>
      <c r="U4486">
        <f t="shared" si="241"/>
        <v>2.4358974358974357</v>
      </c>
      <c r="V4486">
        <f t="shared" si="242"/>
        <v>360</v>
      </c>
      <c r="W4486">
        <v>350</v>
      </c>
    </row>
    <row r="4487" spans="1:23" hidden="1" x14ac:dyDescent="0.2">
      <c r="A4487">
        <v>83</v>
      </c>
      <c r="B4487" t="s">
        <v>3</v>
      </c>
      <c r="C4487" t="s">
        <v>4</v>
      </c>
      <c r="D4487" t="s">
        <v>208</v>
      </c>
      <c r="E4487">
        <v>28.2</v>
      </c>
      <c r="F4487">
        <v>152.52000000000001</v>
      </c>
      <c r="G4487">
        <v>-28.332999999999998</v>
      </c>
      <c r="H4487">
        <v>152.86670000000001</v>
      </c>
      <c r="I4487">
        <v>475</v>
      </c>
      <c r="J4487" t="s">
        <v>40</v>
      </c>
      <c r="K4487" s="1">
        <v>23490</v>
      </c>
      <c r="L4487" t="s">
        <v>209</v>
      </c>
      <c r="M4487" t="s">
        <v>210</v>
      </c>
      <c r="N4487" t="s">
        <v>14</v>
      </c>
      <c r="O4487" t="s">
        <v>16</v>
      </c>
      <c r="P4487" t="s">
        <v>27</v>
      </c>
      <c r="Q4487">
        <v>5</v>
      </c>
      <c r="R4487">
        <v>9.4499999999999993</v>
      </c>
      <c r="S4487">
        <f t="shared" si="239"/>
        <v>41800</v>
      </c>
      <c r="T4487">
        <f t="shared" si="240"/>
        <v>17160</v>
      </c>
      <c r="U4487">
        <f t="shared" si="241"/>
        <v>2.4358974358974357</v>
      </c>
      <c r="V4487">
        <f t="shared" si="242"/>
        <v>360</v>
      </c>
      <c r="W4487">
        <v>350</v>
      </c>
    </row>
    <row r="4488" spans="1:23" hidden="1" x14ac:dyDescent="0.2">
      <c r="A4488">
        <v>83</v>
      </c>
      <c r="B4488" t="s">
        <v>3</v>
      </c>
      <c r="C4488" t="s">
        <v>4</v>
      </c>
      <c r="D4488" t="s">
        <v>208</v>
      </c>
      <c r="E4488">
        <v>28.2</v>
      </c>
      <c r="F4488">
        <v>152.52000000000001</v>
      </c>
      <c r="G4488">
        <v>-28.332999999999998</v>
      </c>
      <c r="H4488">
        <v>152.86670000000001</v>
      </c>
      <c r="I4488">
        <v>475</v>
      </c>
      <c r="J4488" t="s">
        <v>40</v>
      </c>
      <c r="K4488" s="1">
        <v>23490</v>
      </c>
      <c r="L4488" t="s">
        <v>209</v>
      </c>
      <c r="M4488" t="s">
        <v>210</v>
      </c>
      <c r="N4488" t="s">
        <v>14</v>
      </c>
      <c r="O4488" t="s">
        <v>16</v>
      </c>
      <c r="P4488" t="s">
        <v>27</v>
      </c>
      <c r="Q4488">
        <v>6</v>
      </c>
      <c r="R4488">
        <v>8.1</v>
      </c>
      <c r="S4488">
        <f t="shared" si="239"/>
        <v>41800</v>
      </c>
      <c r="T4488">
        <f t="shared" si="240"/>
        <v>17160</v>
      </c>
      <c r="U4488">
        <f t="shared" si="241"/>
        <v>2.4358974358974357</v>
      </c>
      <c r="V4488">
        <f t="shared" si="242"/>
        <v>360</v>
      </c>
      <c r="W4488">
        <v>350</v>
      </c>
    </row>
    <row r="4489" spans="1:23" hidden="1" x14ac:dyDescent="0.2">
      <c r="A4489">
        <v>83</v>
      </c>
      <c r="B4489" t="s">
        <v>3</v>
      </c>
      <c r="C4489" t="s">
        <v>4</v>
      </c>
      <c r="D4489" t="s">
        <v>208</v>
      </c>
      <c r="E4489">
        <v>28.2</v>
      </c>
      <c r="F4489">
        <v>152.52000000000001</v>
      </c>
      <c r="G4489">
        <v>-28.332999999999998</v>
      </c>
      <c r="H4489">
        <v>152.86670000000001</v>
      </c>
      <c r="I4489">
        <v>475</v>
      </c>
      <c r="J4489" t="s">
        <v>40</v>
      </c>
      <c r="K4489" s="1">
        <v>23490</v>
      </c>
      <c r="L4489" t="s">
        <v>209</v>
      </c>
      <c r="M4489" t="s">
        <v>210</v>
      </c>
      <c r="N4489" t="s">
        <v>14</v>
      </c>
      <c r="O4489" t="s">
        <v>18</v>
      </c>
      <c r="P4489" t="s">
        <v>27</v>
      </c>
      <c r="Q4489">
        <v>1</v>
      </c>
      <c r="R4489">
        <v>2.48</v>
      </c>
      <c r="S4489">
        <f t="shared" si="239"/>
        <v>41800</v>
      </c>
      <c r="T4489">
        <f t="shared" si="240"/>
        <v>17160</v>
      </c>
      <c r="U4489">
        <f t="shared" si="241"/>
        <v>2.4358974358974357</v>
      </c>
      <c r="V4489">
        <f t="shared" si="242"/>
        <v>360</v>
      </c>
      <c r="W4489">
        <v>350</v>
      </c>
    </row>
    <row r="4490" spans="1:23" hidden="1" x14ac:dyDescent="0.2">
      <c r="A4490">
        <v>83</v>
      </c>
      <c r="B4490" t="s">
        <v>3</v>
      </c>
      <c r="C4490" t="s">
        <v>4</v>
      </c>
      <c r="D4490" t="s">
        <v>208</v>
      </c>
      <c r="E4490">
        <v>28.2</v>
      </c>
      <c r="F4490">
        <v>152.52000000000001</v>
      </c>
      <c r="G4490">
        <v>-28.332999999999998</v>
      </c>
      <c r="H4490">
        <v>152.86670000000001</v>
      </c>
      <c r="I4490">
        <v>475</v>
      </c>
      <c r="J4490" t="s">
        <v>40</v>
      </c>
      <c r="K4490" s="1">
        <v>23490</v>
      </c>
      <c r="L4490" t="s">
        <v>209</v>
      </c>
      <c r="M4490" t="s">
        <v>210</v>
      </c>
      <c r="N4490" t="s">
        <v>14</v>
      </c>
      <c r="O4490" t="s">
        <v>18</v>
      </c>
      <c r="P4490" t="s">
        <v>27</v>
      </c>
      <c r="Q4490">
        <v>2</v>
      </c>
      <c r="R4490">
        <v>1.69</v>
      </c>
      <c r="S4490">
        <f t="shared" si="239"/>
        <v>41800</v>
      </c>
      <c r="T4490">
        <f t="shared" si="240"/>
        <v>17160</v>
      </c>
      <c r="U4490">
        <f t="shared" si="241"/>
        <v>2.4358974358974357</v>
      </c>
      <c r="V4490">
        <f t="shared" si="242"/>
        <v>360</v>
      </c>
      <c r="W4490">
        <v>350</v>
      </c>
    </row>
    <row r="4491" spans="1:23" hidden="1" x14ac:dyDescent="0.2">
      <c r="A4491">
        <v>83</v>
      </c>
      <c r="B4491" t="s">
        <v>3</v>
      </c>
      <c r="C4491" t="s">
        <v>4</v>
      </c>
      <c r="D4491" t="s">
        <v>208</v>
      </c>
      <c r="E4491">
        <v>28.2</v>
      </c>
      <c r="F4491">
        <v>152.52000000000001</v>
      </c>
      <c r="G4491">
        <v>-28.332999999999998</v>
      </c>
      <c r="H4491">
        <v>152.86670000000001</v>
      </c>
      <c r="I4491">
        <v>475</v>
      </c>
      <c r="J4491" t="s">
        <v>40</v>
      </c>
      <c r="K4491" s="1">
        <v>23490</v>
      </c>
      <c r="L4491" t="s">
        <v>209</v>
      </c>
      <c r="M4491" t="s">
        <v>210</v>
      </c>
      <c r="N4491" t="s">
        <v>14</v>
      </c>
      <c r="O4491" t="s">
        <v>18</v>
      </c>
      <c r="P4491" t="s">
        <v>27</v>
      </c>
      <c r="Q4491">
        <v>3</v>
      </c>
      <c r="R4491">
        <v>0.67</v>
      </c>
      <c r="S4491">
        <f t="shared" si="239"/>
        <v>41800</v>
      </c>
      <c r="T4491">
        <f t="shared" si="240"/>
        <v>17160</v>
      </c>
      <c r="U4491">
        <f t="shared" si="241"/>
        <v>2.4358974358974357</v>
      </c>
      <c r="V4491">
        <f t="shared" si="242"/>
        <v>360</v>
      </c>
      <c r="W4491">
        <v>350</v>
      </c>
    </row>
    <row r="4492" spans="1:23" hidden="1" x14ac:dyDescent="0.2">
      <c r="A4492">
        <v>83</v>
      </c>
      <c r="B4492" t="s">
        <v>3</v>
      </c>
      <c r="C4492" t="s">
        <v>4</v>
      </c>
      <c r="D4492" t="s">
        <v>208</v>
      </c>
      <c r="E4492">
        <v>28.2</v>
      </c>
      <c r="F4492">
        <v>152.52000000000001</v>
      </c>
      <c r="G4492">
        <v>-28.332999999999998</v>
      </c>
      <c r="H4492">
        <v>152.86670000000001</v>
      </c>
      <c r="I4492">
        <v>475</v>
      </c>
      <c r="J4492" t="s">
        <v>40</v>
      </c>
      <c r="K4492" s="1">
        <v>23490</v>
      </c>
      <c r="L4492" t="s">
        <v>209</v>
      </c>
      <c r="M4492" t="s">
        <v>210</v>
      </c>
      <c r="N4492" t="s">
        <v>14</v>
      </c>
      <c r="O4492" t="s">
        <v>18</v>
      </c>
      <c r="P4492" t="s">
        <v>27</v>
      </c>
      <c r="Q4492">
        <v>4</v>
      </c>
      <c r="R4492">
        <v>1.63</v>
      </c>
      <c r="S4492">
        <f t="shared" si="239"/>
        <v>41800</v>
      </c>
      <c r="T4492">
        <f t="shared" si="240"/>
        <v>17160</v>
      </c>
      <c r="U4492">
        <f t="shared" si="241"/>
        <v>2.4358974358974357</v>
      </c>
      <c r="V4492">
        <f t="shared" si="242"/>
        <v>360</v>
      </c>
      <c r="W4492">
        <v>350</v>
      </c>
    </row>
    <row r="4493" spans="1:23" hidden="1" x14ac:dyDescent="0.2">
      <c r="A4493">
        <v>83</v>
      </c>
      <c r="B4493" t="s">
        <v>3</v>
      </c>
      <c r="C4493" t="s">
        <v>4</v>
      </c>
      <c r="D4493" t="s">
        <v>208</v>
      </c>
      <c r="E4493">
        <v>28.2</v>
      </c>
      <c r="F4493">
        <v>152.52000000000001</v>
      </c>
      <c r="G4493">
        <v>-28.332999999999998</v>
      </c>
      <c r="H4493">
        <v>152.86670000000001</v>
      </c>
      <c r="I4493">
        <v>475</v>
      </c>
      <c r="J4493" t="s">
        <v>40</v>
      </c>
      <c r="K4493" s="1">
        <v>23490</v>
      </c>
      <c r="L4493" t="s">
        <v>209</v>
      </c>
      <c r="M4493" t="s">
        <v>210</v>
      </c>
      <c r="N4493" t="s">
        <v>14</v>
      </c>
      <c r="O4493" t="s">
        <v>18</v>
      </c>
      <c r="P4493" t="s">
        <v>27</v>
      </c>
      <c r="Q4493">
        <v>5</v>
      </c>
      <c r="R4493">
        <v>1.68</v>
      </c>
      <c r="S4493">
        <f t="shared" si="239"/>
        <v>41800</v>
      </c>
      <c r="T4493">
        <f t="shared" si="240"/>
        <v>17160</v>
      </c>
      <c r="U4493">
        <f t="shared" si="241"/>
        <v>2.4358974358974357</v>
      </c>
      <c r="V4493">
        <f t="shared" si="242"/>
        <v>360</v>
      </c>
      <c r="W4493">
        <v>350</v>
      </c>
    </row>
    <row r="4494" spans="1:23" hidden="1" x14ac:dyDescent="0.2">
      <c r="A4494">
        <v>83</v>
      </c>
      <c r="B4494" t="s">
        <v>3</v>
      </c>
      <c r="C4494" t="s">
        <v>4</v>
      </c>
      <c r="D4494" t="s">
        <v>208</v>
      </c>
      <c r="E4494">
        <v>28.2</v>
      </c>
      <c r="F4494">
        <v>152.52000000000001</v>
      </c>
      <c r="G4494">
        <v>-28.332999999999998</v>
      </c>
      <c r="H4494">
        <v>152.86670000000001</v>
      </c>
      <c r="I4494">
        <v>475</v>
      </c>
      <c r="J4494" t="s">
        <v>40</v>
      </c>
      <c r="K4494" s="1">
        <v>23490</v>
      </c>
      <c r="L4494" t="s">
        <v>209</v>
      </c>
      <c r="M4494" t="s">
        <v>210</v>
      </c>
      <c r="N4494" t="s">
        <v>14</v>
      </c>
      <c r="O4494" t="s">
        <v>18</v>
      </c>
      <c r="P4494" t="s">
        <v>27</v>
      </c>
      <c r="Q4494">
        <v>6</v>
      </c>
      <c r="R4494">
        <v>1.86</v>
      </c>
      <c r="S4494">
        <f t="shared" si="239"/>
        <v>41800</v>
      </c>
      <c r="T4494">
        <f t="shared" si="240"/>
        <v>17160</v>
      </c>
      <c r="U4494">
        <f t="shared" si="241"/>
        <v>2.4358974358974357</v>
      </c>
      <c r="V4494">
        <f t="shared" si="242"/>
        <v>360</v>
      </c>
      <c r="W4494">
        <v>350</v>
      </c>
    </row>
    <row r="4495" spans="1:23" hidden="1" x14ac:dyDescent="0.2">
      <c r="A4495">
        <v>83</v>
      </c>
      <c r="B4495" t="s">
        <v>3</v>
      </c>
      <c r="C4495" t="s">
        <v>4</v>
      </c>
      <c r="D4495" t="s">
        <v>208</v>
      </c>
      <c r="E4495">
        <v>28.2</v>
      </c>
      <c r="F4495">
        <v>152.52000000000001</v>
      </c>
      <c r="G4495">
        <v>-28.332999999999998</v>
      </c>
      <c r="H4495">
        <v>152.86670000000001</v>
      </c>
      <c r="I4495">
        <v>475</v>
      </c>
      <c r="J4495" t="s">
        <v>40</v>
      </c>
      <c r="K4495" s="1">
        <v>23490</v>
      </c>
      <c r="L4495" t="s">
        <v>209</v>
      </c>
      <c r="M4495" t="s">
        <v>210</v>
      </c>
      <c r="N4495" t="s">
        <v>14</v>
      </c>
      <c r="O4495" t="s">
        <v>19</v>
      </c>
      <c r="P4495" t="s">
        <v>27</v>
      </c>
      <c r="Q4495">
        <v>1</v>
      </c>
      <c r="R4495">
        <v>11.91</v>
      </c>
      <c r="S4495">
        <f t="shared" si="239"/>
        <v>41800</v>
      </c>
      <c r="T4495">
        <f t="shared" si="240"/>
        <v>17160</v>
      </c>
      <c r="U4495">
        <f t="shared" si="241"/>
        <v>2.4358974358974357</v>
      </c>
      <c r="V4495">
        <f t="shared" si="242"/>
        <v>360</v>
      </c>
      <c r="W4495">
        <v>350</v>
      </c>
    </row>
    <row r="4496" spans="1:23" hidden="1" x14ac:dyDescent="0.2">
      <c r="A4496">
        <v>83</v>
      </c>
      <c r="B4496" t="s">
        <v>3</v>
      </c>
      <c r="C4496" t="s">
        <v>4</v>
      </c>
      <c r="D4496" t="s">
        <v>208</v>
      </c>
      <c r="E4496">
        <v>28.2</v>
      </c>
      <c r="F4496">
        <v>152.52000000000001</v>
      </c>
      <c r="G4496">
        <v>-28.332999999999998</v>
      </c>
      <c r="H4496">
        <v>152.86670000000001</v>
      </c>
      <c r="I4496">
        <v>475</v>
      </c>
      <c r="J4496" t="s">
        <v>40</v>
      </c>
      <c r="K4496" s="1">
        <v>23490</v>
      </c>
      <c r="L4496" t="s">
        <v>209</v>
      </c>
      <c r="M4496" t="s">
        <v>210</v>
      </c>
      <c r="N4496" t="s">
        <v>14</v>
      </c>
      <c r="O4496" t="s">
        <v>19</v>
      </c>
      <c r="P4496" t="s">
        <v>27</v>
      </c>
      <c r="Q4496">
        <v>2</v>
      </c>
      <c r="R4496">
        <v>12</v>
      </c>
      <c r="S4496">
        <f t="shared" si="239"/>
        <v>41800</v>
      </c>
      <c r="T4496">
        <f t="shared" si="240"/>
        <v>17160</v>
      </c>
      <c r="U4496">
        <f t="shared" si="241"/>
        <v>2.4358974358974357</v>
      </c>
      <c r="V4496">
        <f t="shared" si="242"/>
        <v>360</v>
      </c>
      <c r="W4496">
        <v>350</v>
      </c>
    </row>
    <row r="4497" spans="1:23" hidden="1" x14ac:dyDescent="0.2">
      <c r="A4497">
        <v>83</v>
      </c>
      <c r="B4497" t="s">
        <v>3</v>
      </c>
      <c r="C4497" t="s">
        <v>4</v>
      </c>
      <c r="D4497" t="s">
        <v>208</v>
      </c>
      <c r="E4497">
        <v>28.2</v>
      </c>
      <c r="F4497">
        <v>152.52000000000001</v>
      </c>
      <c r="G4497">
        <v>-28.332999999999998</v>
      </c>
      <c r="H4497">
        <v>152.86670000000001</v>
      </c>
      <c r="I4497">
        <v>475</v>
      </c>
      <c r="J4497" t="s">
        <v>40</v>
      </c>
      <c r="K4497" s="1">
        <v>23490</v>
      </c>
      <c r="L4497" t="s">
        <v>209</v>
      </c>
      <c r="M4497" t="s">
        <v>210</v>
      </c>
      <c r="N4497" t="s">
        <v>14</v>
      </c>
      <c r="O4497" t="s">
        <v>19</v>
      </c>
      <c r="P4497" t="s">
        <v>27</v>
      </c>
      <c r="Q4497">
        <v>3</v>
      </c>
      <c r="R4497">
        <v>6.72</v>
      </c>
      <c r="S4497">
        <f t="shared" si="239"/>
        <v>41800</v>
      </c>
      <c r="T4497">
        <f t="shared" si="240"/>
        <v>17160</v>
      </c>
      <c r="U4497">
        <f t="shared" si="241"/>
        <v>2.4358974358974357</v>
      </c>
      <c r="V4497">
        <f t="shared" si="242"/>
        <v>360</v>
      </c>
      <c r="W4497">
        <v>350</v>
      </c>
    </row>
    <row r="4498" spans="1:23" hidden="1" x14ac:dyDescent="0.2">
      <c r="A4498">
        <v>83</v>
      </c>
      <c r="B4498" t="s">
        <v>3</v>
      </c>
      <c r="C4498" t="s">
        <v>4</v>
      </c>
      <c r="D4498" t="s">
        <v>208</v>
      </c>
      <c r="E4498">
        <v>28.2</v>
      </c>
      <c r="F4498">
        <v>152.52000000000001</v>
      </c>
      <c r="G4498">
        <v>-28.332999999999998</v>
      </c>
      <c r="H4498">
        <v>152.86670000000001</v>
      </c>
      <c r="I4498">
        <v>475</v>
      </c>
      <c r="J4498" t="s">
        <v>40</v>
      </c>
      <c r="K4498" s="1">
        <v>23490</v>
      </c>
      <c r="L4498" t="s">
        <v>209</v>
      </c>
      <c r="M4498" t="s">
        <v>210</v>
      </c>
      <c r="N4498" t="s">
        <v>14</v>
      </c>
      <c r="O4498" t="s">
        <v>19</v>
      </c>
      <c r="P4498" t="s">
        <v>27</v>
      </c>
      <c r="Q4498">
        <v>4</v>
      </c>
      <c r="R4498">
        <v>9.93</v>
      </c>
      <c r="S4498">
        <f t="shared" si="239"/>
        <v>41800</v>
      </c>
      <c r="T4498">
        <f t="shared" si="240"/>
        <v>17160</v>
      </c>
      <c r="U4498">
        <f t="shared" si="241"/>
        <v>2.4358974358974357</v>
      </c>
      <c r="V4498">
        <f t="shared" si="242"/>
        <v>360</v>
      </c>
      <c r="W4498">
        <v>350</v>
      </c>
    </row>
    <row r="4499" spans="1:23" hidden="1" x14ac:dyDescent="0.2">
      <c r="A4499">
        <v>83</v>
      </c>
      <c r="B4499" t="s">
        <v>3</v>
      </c>
      <c r="C4499" t="s">
        <v>4</v>
      </c>
      <c r="D4499" t="s">
        <v>208</v>
      </c>
      <c r="E4499">
        <v>28.2</v>
      </c>
      <c r="F4499">
        <v>152.52000000000001</v>
      </c>
      <c r="G4499">
        <v>-28.332999999999998</v>
      </c>
      <c r="H4499">
        <v>152.86670000000001</v>
      </c>
      <c r="I4499">
        <v>475</v>
      </c>
      <c r="J4499" t="s">
        <v>40</v>
      </c>
      <c r="K4499" s="1">
        <v>23490</v>
      </c>
      <c r="L4499" t="s">
        <v>209</v>
      </c>
      <c r="M4499" t="s">
        <v>210</v>
      </c>
      <c r="N4499" t="s">
        <v>14</v>
      </c>
      <c r="O4499" t="s">
        <v>19</v>
      </c>
      <c r="P4499" t="s">
        <v>27</v>
      </c>
      <c r="Q4499">
        <v>5</v>
      </c>
      <c r="R4499">
        <v>10.36</v>
      </c>
      <c r="S4499">
        <f t="shared" si="239"/>
        <v>41800</v>
      </c>
      <c r="T4499">
        <f t="shared" si="240"/>
        <v>17160</v>
      </c>
      <c r="U4499">
        <f t="shared" si="241"/>
        <v>2.4358974358974357</v>
      </c>
      <c r="V4499">
        <f t="shared" si="242"/>
        <v>360</v>
      </c>
      <c r="W4499">
        <v>350</v>
      </c>
    </row>
    <row r="4500" spans="1:23" hidden="1" x14ac:dyDescent="0.2">
      <c r="A4500">
        <v>83</v>
      </c>
      <c r="B4500" t="s">
        <v>3</v>
      </c>
      <c r="C4500" t="s">
        <v>4</v>
      </c>
      <c r="D4500" t="s">
        <v>208</v>
      </c>
      <c r="E4500">
        <v>28.2</v>
      </c>
      <c r="F4500">
        <v>152.52000000000001</v>
      </c>
      <c r="G4500">
        <v>-28.332999999999998</v>
      </c>
      <c r="H4500">
        <v>152.86670000000001</v>
      </c>
      <c r="I4500">
        <v>475</v>
      </c>
      <c r="J4500" t="s">
        <v>40</v>
      </c>
      <c r="K4500" s="1">
        <v>23490</v>
      </c>
      <c r="L4500" t="s">
        <v>209</v>
      </c>
      <c r="M4500" t="s">
        <v>210</v>
      </c>
      <c r="N4500" t="s">
        <v>14</v>
      </c>
      <c r="O4500" t="s">
        <v>19</v>
      </c>
      <c r="P4500" t="s">
        <v>27</v>
      </c>
      <c r="Q4500">
        <v>6</v>
      </c>
      <c r="R4500">
        <v>12.19</v>
      </c>
      <c r="S4500">
        <f t="shared" si="239"/>
        <v>41800</v>
      </c>
      <c r="T4500">
        <f t="shared" si="240"/>
        <v>17160</v>
      </c>
      <c r="U4500">
        <f t="shared" si="241"/>
        <v>2.4358974358974357</v>
      </c>
      <c r="V4500">
        <f t="shared" si="242"/>
        <v>360</v>
      </c>
      <c r="W4500">
        <v>350</v>
      </c>
    </row>
    <row r="4501" spans="1:23" hidden="1" x14ac:dyDescent="0.2">
      <c r="A4501">
        <v>83</v>
      </c>
      <c r="B4501" t="s">
        <v>3</v>
      </c>
      <c r="C4501" t="s">
        <v>4</v>
      </c>
      <c r="D4501" t="s">
        <v>208</v>
      </c>
      <c r="E4501">
        <v>28.2</v>
      </c>
      <c r="F4501">
        <v>152.52000000000001</v>
      </c>
      <c r="G4501">
        <v>-28.332999999999998</v>
      </c>
      <c r="H4501">
        <v>152.86670000000001</v>
      </c>
      <c r="I4501">
        <v>475</v>
      </c>
      <c r="J4501" t="s">
        <v>40</v>
      </c>
      <c r="K4501" s="1">
        <v>23490</v>
      </c>
      <c r="L4501" t="s">
        <v>209</v>
      </c>
      <c r="M4501" t="s">
        <v>210</v>
      </c>
      <c r="N4501" t="s">
        <v>24</v>
      </c>
      <c r="O4501" t="s">
        <v>15</v>
      </c>
      <c r="P4501" t="s">
        <v>26</v>
      </c>
      <c r="Q4501">
        <v>1</v>
      </c>
      <c r="R4501">
        <v>30.24</v>
      </c>
      <c r="S4501">
        <f t="shared" si="239"/>
        <v>41800</v>
      </c>
      <c r="T4501">
        <f t="shared" si="240"/>
        <v>17160</v>
      </c>
      <c r="U4501">
        <f t="shared" si="241"/>
        <v>2.4358974358974357</v>
      </c>
      <c r="V4501">
        <f t="shared" si="242"/>
        <v>360</v>
      </c>
      <c r="W4501">
        <v>350</v>
      </c>
    </row>
    <row r="4502" spans="1:23" hidden="1" x14ac:dyDescent="0.2">
      <c r="A4502">
        <v>83</v>
      </c>
      <c r="B4502" t="s">
        <v>3</v>
      </c>
      <c r="C4502" t="s">
        <v>4</v>
      </c>
      <c r="D4502" t="s">
        <v>208</v>
      </c>
      <c r="E4502">
        <v>28.2</v>
      </c>
      <c r="F4502">
        <v>152.52000000000001</v>
      </c>
      <c r="G4502">
        <v>-28.332999999999998</v>
      </c>
      <c r="H4502">
        <v>152.86670000000001</v>
      </c>
      <c r="I4502">
        <v>475</v>
      </c>
      <c r="J4502" t="s">
        <v>40</v>
      </c>
      <c r="K4502" s="1">
        <v>23490</v>
      </c>
      <c r="L4502" t="s">
        <v>209</v>
      </c>
      <c r="M4502" t="s">
        <v>210</v>
      </c>
      <c r="N4502" t="s">
        <v>24</v>
      </c>
      <c r="O4502" t="s">
        <v>15</v>
      </c>
      <c r="P4502" t="s">
        <v>26</v>
      </c>
      <c r="Q4502">
        <v>2</v>
      </c>
      <c r="R4502">
        <v>28.36</v>
      </c>
      <c r="S4502">
        <f t="shared" si="239"/>
        <v>41800</v>
      </c>
      <c r="T4502">
        <f t="shared" si="240"/>
        <v>17160</v>
      </c>
      <c r="U4502">
        <f t="shared" si="241"/>
        <v>2.4358974358974357</v>
      </c>
      <c r="V4502">
        <f t="shared" si="242"/>
        <v>360</v>
      </c>
      <c r="W4502">
        <v>350</v>
      </c>
    </row>
    <row r="4503" spans="1:23" hidden="1" x14ac:dyDescent="0.2">
      <c r="A4503">
        <v>83</v>
      </c>
      <c r="B4503" t="s">
        <v>3</v>
      </c>
      <c r="C4503" t="s">
        <v>4</v>
      </c>
      <c r="D4503" t="s">
        <v>208</v>
      </c>
      <c r="E4503">
        <v>28.2</v>
      </c>
      <c r="F4503">
        <v>152.52000000000001</v>
      </c>
      <c r="G4503">
        <v>-28.332999999999998</v>
      </c>
      <c r="H4503">
        <v>152.86670000000001</v>
      </c>
      <c r="I4503">
        <v>475</v>
      </c>
      <c r="J4503" t="s">
        <v>40</v>
      </c>
      <c r="K4503" s="1">
        <v>23490</v>
      </c>
      <c r="L4503" t="s">
        <v>209</v>
      </c>
      <c r="M4503" t="s">
        <v>210</v>
      </c>
      <c r="N4503" t="s">
        <v>24</v>
      </c>
      <c r="O4503" t="s">
        <v>15</v>
      </c>
      <c r="P4503" t="s">
        <v>26</v>
      </c>
      <c r="Q4503">
        <v>3</v>
      </c>
      <c r="R4503">
        <v>26.75</v>
      </c>
      <c r="S4503">
        <f t="shared" si="239"/>
        <v>41800</v>
      </c>
      <c r="T4503">
        <f t="shared" si="240"/>
        <v>17160</v>
      </c>
      <c r="U4503">
        <f t="shared" si="241"/>
        <v>2.4358974358974357</v>
      </c>
      <c r="V4503">
        <f t="shared" si="242"/>
        <v>360</v>
      </c>
      <c r="W4503">
        <v>350</v>
      </c>
    </row>
    <row r="4504" spans="1:23" hidden="1" x14ac:dyDescent="0.2">
      <c r="A4504">
        <v>83</v>
      </c>
      <c r="B4504" t="s">
        <v>3</v>
      </c>
      <c r="C4504" t="s">
        <v>4</v>
      </c>
      <c r="D4504" t="s">
        <v>208</v>
      </c>
      <c r="E4504">
        <v>28.2</v>
      </c>
      <c r="F4504">
        <v>152.52000000000001</v>
      </c>
      <c r="G4504">
        <v>-28.332999999999998</v>
      </c>
      <c r="H4504">
        <v>152.86670000000001</v>
      </c>
      <c r="I4504">
        <v>475</v>
      </c>
      <c r="J4504" t="s">
        <v>40</v>
      </c>
      <c r="K4504" s="1">
        <v>23490</v>
      </c>
      <c r="L4504" t="s">
        <v>209</v>
      </c>
      <c r="M4504" t="s">
        <v>210</v>
      </c>
      <c r="N4504" t="s">
        <v>24</v>
      </c>
      <c r="O4504" t="s">
        <v>15</v>
      </c>
      <c r="P4504" t="s">
        <v>26</v>
      </c>
      <c r="Q4504">
        <v>4</v>
      </c>
      <c r="R4504">
        <v>28.11</v>
      </c>
      <c r="S4504">
        <f t="shared" si="239"/>
        <v>41800</v>
      </c>
      <c r="T4504">
        <f t="shared" si="240"/>
        <v>17160</v>
      </c>
      <c r="U4504">
        <f t="shared" si="241"/>
        <v>2.4358974358974357</v>
      </c>
      <c r="V4504">
        <f t="shared" si="242"/>
        <v>360</v>
      </c>
      <c r="W4504">
        <v>350</v>
      </c>
    </row>
    <row r="4505" spans="1:23" hidden="1" x14ac:dyDescent="0.2">
      <c r="A4505">
        <v>83</v>
      </c>
      <c r="B4505" t="s">
        <v>3</v>
      </c>
      <c r="C4505" t="s">
        <v>4</v>
      </c>
      <c r="D4505" t="s">
        <v>208</v>
      </c>
      <c r="E4505">
        <v>28.2</v>
      </c>
      <c r="F4505">
        <v>152.52000000000001</v>
      </c>
      <c r="G4505">
        <v>-28.332999999999998</v>
      </c>
      <c r="H4505">
        <v>152.86670000000001</v>
      </c>
      <c r="I4505">
        <v>475</v>
      </c>
      <c r="J4505" t="s">
        <v>40</v>
      </c>
      <c r="K4505" s="1">
        <v>23490</v>
      </c>
      <c r="L4505" t="s">
        <v>209</v>
      </c>
      <c r="M4505" t="s">
        <v>210</v>
      </c>
      <c r="N4505" t="s">
        <v>24</v>
      </c>
      <c r="O4505" t="s">
        <v>15</v>
      </c>
      <c r="P4505" t="s">
        <v>26</v>
      </c>
      <c r="Q4505">
        <v>5</v>
      </c>
      <c r="R4505">
        <v>29.4</v>
      </c>
      <c r="S4505">
        <f t="shared" si="239"/>
        <v>41800</v>
      </c>
      <c r="T4505">
        <f t="shared" si="240"/>
        <v>17160</v>
      </c>
      <c r="U4505">
        <f t="shared" si="241"/>
        <v>2.4358974358974357</v>
      </c>
      <c r="V4505">
        <f t="shared" si="242"/>
        <v>360</v>
      </c>
      <c r="W4505">
        <v>350</v>
      </c>
    </row>
    <row r="4506" spans="1:23" hidden="1" x14ac:dyDescent="0.2">
      <c r="A4506">
        <v>83</v>
      </c>
      <c r="B4506" t="s">
        <v>3</v>
      </c>
      <c r="C4506" t="s">
        <v>4</v>
      </c>
      <c r="D4506" t="s">
        <v>208</v>
      </c>
      <c r="E4506">
        <v>28.2</v>
      </c>
      <c r="F4506">
        <v>152.52000000000001</v>
      </c>
      <c r="G4506">
        <v>-28.332999999999998</v>
      </c>
      <c r="H4506">
        <v>152.86670000000001</v>
      </c>
      <c r="I4506">
        <v>475</v>
      </c>
      <c r="J4506" t="s">
        <v>40</v>
      </c>
      <c r="K4506" s="1">
        <v>23490</v>
      </c>
      <c r="L4506" t="s">
        <v>209</v>
      </c>
      <c r="M4506" t="s">
        <v>210</v>
      </c>
      <c r="N4506" t="s">
        <v>24</v>
      </c>
      <c r="O4506" t="s">
        <v>15</v>
      </c>
      <c r="P4506" t="s">
        <v>26</v>
      </c>
      <c r="Q4506">
        <v>6</v>
      </c>
      <c r="R4506">
        <v>30.09</v>
      </c>
      <c r="S4506">
        <f t="shared" si="239"/>
        <v>41800</v>
      </c>
      <c r="T4506">
        <f t="shared" si="240"/>
        <v>17160</v>
      </c>
      <c r="U4506">
        <f t="shared" si="241"/>
        <v>2.4358974358974357</v>
      </c>
      <c r="V4506">
        <f t="shared" si="242"/>
        <v>360</v>
      </c>
      <c r="W4506">
        <v>350</v>
      </c>
    </row>
    <row r="4507" spans="1:23" hidden="1" x14ac:dyDescent="0.2">
      <c r="A4507">
        <v>83</v>
      </c>
      <c r="B4507" t="s">
        <v>3</v>
      </c>
      <c r="C4507" t="s">
        <v>4</v>
      </c>
      <c r="D4507" t="s">
        <v>208</v>
      </c>
      <c r="E4507">
        <v>28.2</v>
      </c>
      <c r="F4507">
        <v>152.52000000000001</v>
      </c>
      <c r="G4507">
        <v>-28.332999999999998</v>
      </c>
      <c r="H4507">
        <v>152.86670000000001</v>
      </c>
      <c r="I4507">
        <v>475</v>
      </c>
      <c r="J4507" t="s">
        <v>40</v>
      </c>
      <c r="K4507" s="1">
        <v>23490</v>
      </c>
      <c r="L4507" t="s">
        <v>209</v>
      </c>
      <c r="M4507" t="s">
        <v>210</v>
      </c>
      <c r="N4507" t="s">
        <v>24</v>
      </c>
      <c r="O4507" t="s">
        <v>15</v>
      </c>
      <c r="P4507" t="s">
        <v>26</v>
      </c>
      <c r="Q4507">
        <v>7</v>
      </c>
      <c r="R4507">
        <v>30.46</v>
      </c>
      <c r="S4507">
        <f t="shared" si="239"/>
        <v>41800</v>
      </c>
      <c r="T4507">
        <f t="shared" si="240"/>
        <v>17160</v>
      </c>
      <c r="U4507">
        <f t="shared" si="241"/>
        <v>2.4358974358974357</v>
      </c>
      <c r="V4507">
        <f t="shared" si="242"/>
        <v>360</v>
      </c>
      <c r="W4507">
        <v>350</v>
      </c>
    </row>
    <row r="4508" spans="1:23" hidden="1" x14ac:dyDescent="0.2">
      <c r="A4508">
        <v>83</v>
      </c>
      <c r="B4508" t="s">
        <v>3</v>
      </c>
      <c r="C4508" t="s">
        <v>4</v>
      </c>
      <c r="D4508" t="s">
        <v>208</v>
      </c>
      <c r="E4508">
        <v>28.2</v>
      </c>
      <c r="F4508">
        <v>152.52000000000001</v>
      </c>
      <c r="G4508">
        <v>-28.332999999999998</v>
      </c>
      <c r="H4508">
        <v>152.86670000000001</v>
      </c>
      <c r="I4508">
        <v>475</v>
      </c>
      <c r="J4508" t="s">
        <v>40</v>
      </c>
      <c r="K4508" s="1">
        <v>23490</v>
      </c>
      <c r="L4508" t="s">
        <v>209</v>
      </c>
      <c r="M4508" t="s">
        <v>210</v>
      </c>
      <c r="N4508" t="s">
        <v>24</v>
      </c>
      <c r="O4508" t="s">
        <v>15</v>
      </c>
      <c r="P4508" t="s">
        <v>26</v>
      </c>
      <c r="Q4508">
        <v>8</v>
      </c>
      <c r="R4508">
        <v>23.66</v>
      </c>
      <c r="S4508">
        <f t="shared" si="239"/>
        <v>41800</v>
      </c>
      <c r="T4508">
        <f t="shared" si="240"/>
        <v>17160</v>
      </c>
      <c r="U4508">
        <f t="shared" si="241"/>
        <v>2.4358974358974357</v>
      </c>
      <c r="V4508">
        <f t="shared" si="242"/>
        <v>360</v>
      </c>
      <c r="W4508">
        <v>350</v>
      </c>
    </row>
    <row r="4509" spans="1:23" hidden="1" x14ac:dyDescent="0.2">
      <c r="A4509">
        <v>83</v>
      </c>
      <c r="B4509" t="s">
        <v>3</v>
      </c>
      <c r="C4509" t="s">
        <v>4</v>
      </c>
      <c r="D4509" t="s">
        <v>208</v>
      </c>
      <c r="E4509">
        <v>28.2</v>
      </c>
      <c r="F4509">
        <v>152.52000000000001</v>
      </c>
      <c r="G4509">
        <v>-28.332999999999998</v>
      </c>
      <c r="H4509">
        <v>152.86670000000001</v>
      </c>
      <c r="I4509">
        <v>475</v>
      </c>
      <c r="J4509" t="s">
        <v>40</v>
      </c>
      <c r="K4509" s="1">
        <v>23490</v>
      </c>
      <c r="L4509" t="s">
        <v>209</v>
      </c>
      <c r="M4509" t="s">
        <v>210</v>
      </c>
      <c r="N4509" t="s">
        <v>24</v>
      </c>
      <c r="O4509" t="s">
        <v>15</v>
      </c>
      <c r="P4509" t="s">
        <v>26</v>
      </c>
      <c r="Q4509">
        <v>9</v>
      </c>
      <c r="R4509">
        <v>25.93</v>
      </c>
      <c r="S4509">
        <f t="shared" si="239"/>
        <v>41800</v>
      </c>
      <c r="T4509">
        <f t="shared" si="240"/>
        <v>17160</v>
      </c>
      <c r="U4509">
        <f t="shared" si="241"/>
        <v>2.4358974358974357</v>
      </c>
      <c r="V4509">
        <f t="shared" si="242"/>
        <v>360</v>
      </c>
      <c r="W4509">
        <v>350</v>
      </c>
    </row>
    <row r="4510" spans="1:23" hidden="1" x14ac:dyDescent="0.2">
      <c r="A4510">
        <v>83</v>
      </c>
      <c r="B4510" t="s">
        <v>3</v>
      </c>
      <c r="C4510" t="s">
        <v>4</v>
      </c>
      <c r="D4510" t="s">
        <v>208</v>
      </c>
      <c r="E4510">
        <v>28.2</v>
      </c>
      <c r="F4510">
        <v>152.52000000000001</v>
      </c>
      <c r="G4510">
        <v>-28.332999999999998</v>
      </c>
      <c r="H4510">
        <v>152.86670000000001</v>
      </c>
      <c r="I4510">
        <v>475</v>
      </c>
      <c r="J4510" t="s">
        <v>40</v>
      </c>
      <c r="K4510" s="1">
        <v>23490</v>
      </c>
      <c r="L4510" t="s">
        <v>209</v>
      </c>
      <c r="M4510" t="s">
        <v>210</v>
      </c>
      <c r="N4510" t="s">
        <v>24</v>
      </c>
      <c r="O4510" t="s">
        <v>15</v>
      </c>
      <c r="P4510" t="s">
        <v>26</v>
      </c>
      <c r="Q4510">
        <v>10</v>
      </c>
      <c r="R4510">
        <v>27.24</v>
      </c>
      <c r="S4510">
        <f t="shared" si="239"/>
        <v>41800</v>
      </c>
      <c r="T4510">
        <f t="shared" si="240"/>
        <v>17160</v>
      </c>
      <c r="U4510">
        <f t="shared" si="241"/>
        <v>2.4358974358974357</v>
      </c>
      <c r="V4510">
        <f t="shared" si="242"/>
        <v>360</v>
      </c>
      <c r="W4510">
        <v>350</v>
      </c>
    </row>
    <row r="4511" spans="1:23" x14ac:dyDescent="0.2">
      <c r="A4511">
        <v>83</v>
      </c>
      <c r="B4511" t="s">
        <v>3</v>
      </c>
      <c r="C4511" t="s">
        <v>4</v>
      </c>
      <c r="D4511" t="s">
        <v>208</v>
      </c>
      <c r="E4511">
        <v>28.2</v>
      </c>
      <c r="F4511">
        <v>152.52000000000001</v>
      </c>
      <c r="G4511">
        <v>-28.332999999999998</v>
      </c>
      <c r="H4511">
        <v>152.86670000000001</v>
      </c>
      <c r="I4511">
        <v>475</v>
      </c>
      <c r="J4511" t="s">
        <v>40</v>
      </c>
      <c r="K4511" s="1">
        <v>23490</v>
      </c>
      <c r="L4511" t="s">
        <v>209</v>
      </c>
      <c r="M4511" t="s">
        <v>210</v>
      </c>
      <c r="N4511" t="s">
        <v>24</v>
      </c>
      <c r="O4511" t="s">
        <v>15</v>
      </c>
      <c r="P4511" t="s">
        <v>27</v>
      </c>
      <c r="Q4511">
        <v>1</v>
      </c>
      <c r="R4511">
        <v>20.79</v>
      </c>
      <c r="S4511">
        <f t="shared" si="239"/>
        <v>41800</v>
      </c>
      <c r="T4511">
        <f t="shared" si="240"/>
        <v>17160</v>
      </c>
      <c r="U4511">
        <f t="shared" si="241"/>
        <v>2.4358974358974357</v>
      </c>
      <c r="V4511">
        <f t="shared" si="242"/>
        <v>360</v>
      </c>
      <c r="W4511">
        <v>350</v>
      </c>
    </row>
    <row r="4512" spans="1:23" x14ac:dyDescent="0.2">
      <c r="A4512">
        <v>83</v>
      </c>
      <c r="B4512" t="s">
        <v>3</v>
      </c>
      <c r="C4512" t="s">
        <v>4</v>
      </c>
      <c r="D4512" t="s">
        <v>208</v>
      </c>
      <c r="E4512">
        <v>28.2</v>
      </c>
      <c r="F4512">
        <v>152.52000000000001</v>
      </c>
      <c r="G4512">
        <v>-28.332999999999998</v>
      </c>
      <c r="H4512">
        <v>152.86670000000001</v>
      </c>
      <c r="I4512">
        <v>475</v>
      </c>
      <c r="J4512" t="s">
        <v>40</v>
      </c>
      <c r="K4512" s="1">
        <v>23490</v>
      </c>
      <c r="L4512" t="s">
        <v>209</v>
      </c>
      <c r="M4512" t="s">
        <v>210</v>
      </c>
      <c r="N4512" t="s">
        <v>24</v>
      </c>
      <c r="O4512" t="s">
        <v>15</v>
      </c>
      <c r="P4512" t="s">
        <v>27</v>
      </c>
      <c r="Q4512">
        <v>2</v>
      </c>
      <c r="R4512">
        <v>19.46</v>
      </c>
      <c r="S4512">
        <f t="shared" si="239"/>
        <v>41800</v>
      </c>
      <c r="T4512">
        <f t="shared" si="240"/>
        <v>17160</v>
      </c>
      <c r="U4512">
        <f t="shared" si="241"/>
        <v>2.4358974358974357</v>
      </c>
      <c r="V4512">
        <f t="shared" si="242"/>
        <v>360</v>
      </c>
      <c r="W4512">
        <v>350</v>
      </c>
    </row>
    <row r="4513" spans="1:23" x14ac:dyDescent="0.2">
      <c r="A4513">
        <v>83</v>
      </c>
      <c r="B4513" t="s">
        <v>3</v>
      </c>
      <c r="C4513" t="s">
        <v>4</v>
      </c>
      <c r="D4513" t="s">
        <v>208</v>
      </c>
      <c r="E4513">
        <v>28.2</v>
      </c>
      <c r="F4513">
        <v>152.52000000000001</v>
      </c>
      <c r="G4513">
        <v>-28.332999999999998</v>
      </c>
      <c r="H4513">
        <v>152.86670000000001</v>
      </c>
      <c r="I4513">
        <v>475</v>
      </c>
      <c r="J4513" t="s">
        <v>40</v>
      </c>
      <c r="K4513" s="1">
        <v>23490</v>
      </c>
      <c r="L4513" t="s">
        <v>209</v>
      </c>
      <c r="M4513" t="s">
        <v>210</v>
      </c>
      <c r="N4513" t="s">
        <v>24</v>
      </c>
      <c r="O4513" t="s">
        <v>15</v>
      </c>
      <c r="P4513" t="s">
        <v>27</v>
      </c>
      <c r="Q4513">
        <v>3</v>
      </c>
      <c r="R4513">
        <v>19.23</v>
      </c>
      <c r="S4513">
        <f t="shared" si="239"/>
        <v>41800</v>
      </c>
      <c r="T4513">
        <f t="shared" si="240"/>
        <v>17160</v>
      </c>
      <c r="U4513">
        <f t="shared" si="241"/>
        <v>2.4358974358974357</v>
      </c>
      <c r="V4513">
        <f t="shared" si="242"/>
        <v>360</v>
      </c>
      <c r="W4513">
        <v>350</v>
      </c>
    </row>
    <row r="4514" spans="1:23" x14ac:dyDescent="0.2">
      <c r="A4514">
        <v>83</v>
      </c>
      <c r="B4514" t="s">
        <v>3</v>
      </c>
      <c r="C4514" t="s">
        <v>4</v>
      </c>
      <c r="D4514" t="s">
        <v>208</v>
      </c>
      <c r="E4514">
        <v>28.2</v>
      </c>
      <c r="F4514">
        <v>152.52000000000001</v>
      </c>
      <c r="G4514">
        <v>-28.332999999999998</v>
      </c>
      <c r="H4514">
        <v>152.86670000000001</v>
      </c>
      <c r="I4514">
        <v>475</v>
      </c>
      <c r="J4514" t="s">
        <v>40</v>
      </c>
      <c r="K4514" s="1">
        <v>23490</v>
      </c>
      <c r="L4514" t="s">
        <v>209</v>
      </c>
      <c r="M4514" t="s">
        <v>210</v>
      </c>
      <c r="N4514" t="s">
        <v>24</v>
      </c>
      <c r="O4514" t="s">
        <v>15</v>
      </c>
      <c r="P4514" t="s">
        <v>27</v>
      </c>
      <c r="Q4514">
        <v>4</v>
      </c>
      <c r="R4514">
        <v>20.29</v>
      </c>
      <c r="S4514">
        <f t="shared" si="239"/>
        <v>41800</v>
      </c>
      <c r="T4514">
        <f t="shared" si="240"/>
        <v>17160</v>
      </c>
      <c r="U4514">
        <f t="shared" si="241"/>
        <v>2.4358974358974357</v>
      </c>
      <c r="V4514">
        <f t="shared" si="242"/>
        <v>360</v>
      </c>
      <c r="W4514">
        <v>350</v>
      </c>
    </row>
    <row r="4515" spans="1:23" x14ac:dyDescent="0.2">
      <c r="A4515">
        <v>83</v>
      </c>
      <c r="B4515" t="s">
        <v>3</v>
      </c>
      <c r="C4515" t="s">
        <v>4</v>
      </c>
      <c r="D4515" t="s">
        <v>208</v>
      </c>
      <c r="E4515">
        <v>28.2</v>
      </c>
      <c r="F4515">
        <v>152.52000000000001</v>
      </c>
      <c r="G4515">
        <v>-28.332999999999998</v>
      </c>
      <c r="H4515">
        <v>152.86670000000001</v>
      </c>
      <c r="I4515">
        <v>475</v>
      </c>
      <c r="J4515" t="s">
        <v>40</v>
      </c>
      <c r="K4515" s="1">
        <v>23490</v>
      </c>
      <c r="L4515" t="s">
        <v>209</v>
      </c>
      <c r="M4515" t="s">
        <v>210</v>
      </c>
      <c r="N4515" t="s">
        <v>24</v>
      </c>
      <c r="O4515" t="s">
        <v>15</v>
      </c>
      <c r="P4515" t="s">
        <v>27</v>
      </c>
      <c r="Q4515">
        <v>5</v>
      </c>
      <c r="R4515">
        <v>19.05</v>
      </c>
      <c r="S4515">
        <f t="shared" si="239"/>
        <v>41800</v>
      </c>
      <c r="T4515">
        <f t="shared" si="240"/>
        <v>17160</v>
      </c>
      <c r="U4515">
        <f t="shared" si="241"/>
        <v>2.4358974358974357</v>
      </c>
      <c r="V4515">
        <f t="shared" si="242"/>
        <v>360</v>
      </c>
      <c r="W4515">
        <v>350</v>
      </c>
    </row>
    <row r="4516" spans="1:23" x14ac:dyDescent="0.2">
      <c r="A4516">
        <v>83</v>
      </c>
      <c r="B4516" t="s">
        <v>3</v>
      </c>
      <c r="C4516" t="s">
        <v>4</v>
      </c>
      <c r="D4516" t="s">
        <v>208</v>
      </c>
      <c r="E4516">
        <v>28.2</v>
      </c>
      <c r="F4516">
        <v>152.52000000000001</v>
      </c>
      <c r="G4516">
        <v>-28.332999999999998</v>
      </c>
      <c r="H4516">
        <v>152.86670000000001</v>
      </c>
      <c r="I4516">
        <v>475</v>
      </c>
      <c r="J4516" t="s">
        <v>40</v>
      </c>
      <c r="K4516" s="1">
        <v>23490</v>
      </c>
      <c r="L4516" t="s">
        <v>209</v>
      </c>
      <c r="M4516" t="s">
        <v>210</v>
      </c>
      <c r="N4516" t="s">
        <v>24</v>
      </c>
      <c r="O4516" t="s">
        <v>15</v>
      </c>
      <c r="P4516" t="s">
        <v>27</v>
      </c>
      <c r="Q4516">
        <v>6</v>
      </c>
      <c r="R4516">
        <v>22.18</v>
      </c>
      <c r="S4516">
        <f t="shared" si="239"/>
        <v>41800</v>
      </c>
      <c r="T4516">
        <f t="shared" si="240"/>
        <v>17160</v>
      </c>
      <c r="U4516">
        <f t="shared" si="241"/>
        <v>2.4358974358974357</v>
      </c>
      <c r="V4516">
        <f t="shared" si="242"/>
        <v>360</v>
      </c>
      <c r="W4516">
        <v>350</v>
      </c>
    </row>
    <row r="4517" spans="1:23" x14ac:dyDescent="0.2">
      <c r="A4517">
        <v>83</v>
      </c>
      <c r="B4517" t="s">
        <v>3</v>
      </c>
      <c r="C4517" t="s">
        <v>4</v>
      </c>
      <c r="D4517" t="s">
        <v>208</v>
      </c>
      <c r="E4517">
        <v>28.2</v>
      </c>
      <c r="F4517">
        <v>152.52000000000001</v>
      </c>
      <c r="G4517">
        <v>-28.332999999999998</v>
      </c>
      <c r="H4517">
        <v>152.86670000000001</v>
      </c>
      <c r="I4517">
        <v>475</v>
      </c>
      <c r="J4517" t="s">
        <v>40</v>
      </c>
      <c r="K4517" s="1">
        <v>23490</v>
      </c>
      <c r="L4517" t="s">
        <v>209</v>
      </c>
      <c r="M4517" t="s">
        <v>210</v>
      </c>
      <c r="N4517" t="s">
        <v>24</v>
      </c>
      <c r="O4517" t="s">
        <v>15</v>
      </c>
      <c r="P4517" t="s">
        <v>27</v>
      </c>
      <c r="Q4517">
        <v>7</v>
      </c>
      <c r="R4517">
        <v>18.190000000000001</v>
      </c>
      <c r="S4517">
        <f t="shared" si="239"/>
        <v>41800</v>
      </c>
      <c r="T4517">
        <f t="shared" si="240"/>
        <v>17160</v>
      </c>
      <c r="U4517">
        <f t="shared" si="241"/>
        <v>2.4358974358974357</v>
      </c>
      <c r="V4517">
        <f t="shared" si="242"/>
        <v>360</v>
      </c>
      <c r="W4517">
        <v>350</v>
      </c>
    </row>
    <row r="4518" spans="1:23" x14ac:dyDescent="0.2">
      <c r="A4518">
        <v>83</v>
      </c>
      <c r="B4518" t="s">
        <v>3</v>
      </c>
      <c r="C4518" t="s">
        <v>4</v>
      </c>
      <c r="D4518" t="s">
        <v>208</v>
      </c>
      <c r="E4518">
        <v>28.2</v>
      </c>
      <c r="F4518">
        <v>152.52000000000001</v>
      </c>
      <c r="G4518">
        <v>-28.332999999999998</v>
      </c>
      <c r="H4518">
        <v>152.86670000000001</v>
      </c>
      <c r="I4518">
        <v>475</v>
      </c>
      <c r="J4518" t="s">
        <v>40</v>
      </c>
      <c r="K4518" s="1">
        <v>23490</v>
      </c>
      <c r="L4518" t="s">
        <v>209</v>
      </c>
      <c r="M4518" t="s">
        <v>210</v>
      </c>
      <c r="N4518" t="s">
        <v>24</v>
      </c>
      <c r="O4518" t="s">
        <v>15</v>
      </c>
      <c r="P4518" t="s">
        <v>27</v>
      </c>
      <c r="Q4518">
        <v>8</v>
      </c>
      <c r="R4518">
        <v>19.899999999999999</v>
      </c>
      <c r="S4518">
        <f t="shared" si="239"/>
        <v>41800</v>
      </c>
      <c r="T4518">
        <f t="shared" si="240"/>
        <v>17160</v>
      </c>
      <c r="U4518">
        <f t="shared" si="241"/>
        <v>2.4358974358974357</v>
      </c>
      <c r="V4518">
        <f t="shared" si="242"/>
        <v>360</v>
      </c>
      <c r="W4518">
        <v>350</v>
      </c>
    </row>
    <row r="4519" spans="1:23" x14ac:dyDescent="0.2">
      <c r="A4519">
        <v>83</v>
      </c>
      <c r="B4519" t="s">
        <v>3</v>
      </c>
      <c r="C4519" t="s">
        <v>4</v>
      </c>
      <c r="D4519" t="s">
        <v>208</v>
      </c>
      <c r="E4519">
        <v>28.2</v>
      </c>
      <c r="F4519">
        <v>152.52000000000001</v>
      </c>
      <c r="G4519">
        <v>-28.332999999999998</v>
      </c>
      <c r="H4519">
        <v>152.86670000000001</v>
      </c>
      <c r="I4519">
        <v>475</v>
      </c>
      <c r="J4519" t="s">
        <v>40</v>
      </c>
      <c r="K4519" s="1">
        <v>23490</v>
      </c>
      <c r="L4519" t="s">
        <v>209</v>
      </c>
      <c r="M4519" t="s">
        <v>210</v>
      </c>
      <c r="N4519" t="s">
        <v>24</v>
      </c>
      <c r="O4519" t="s">
        <v>15</v>
      </c>
      <c r="P4519" t="s">
        <v>27</v>
      </c>
      <c r="Q4519">
        <v>9</v>
      </c>
      <c r="R4519">
        <v>18.88</v>
      </c>
      <c r="S4519">
        <f t="shared" si="239"/>
        <v>41800</v>
      </c>
      <c r="T4519">
        <f t="shared" si="240"/>
        <v>17160</v>
      </c>
      <c r="U4519">
        <f t="shared" si="241"/>
        <v>2.4358974358974357</v>
      </c>
      <c r="V4519">
        <f t="shared" si="242"/>
        <v>360</v>
      </c>
      <c r="W4519">
        <v>350</v>
      </c>
    </row>
    <row r="4520" spans="1:23" x14ac:dyDescent="0.2">
      <c r="A4520">
        <v>83</v>
      </c>
      <c r="B4520" t="s">
        <v>3</v>
      </c>
      <c r="C4520" t="s">
        <v>4</v>
      </c>
      <c r="D4520" t="s">
        <v>208</v>
      </c>
      <c r="E4520">
        <v>28.2</v>
      </c>
      <c r="F4520">
        <v>152.52000000000001</v>
      </c>
      <c r="G4520">
        <v>-28.332999999999998</v>
      </c>
      <c r="H4520">
        <v>152.86670000000001</v>
      </c>
      <c r="I4520">
        <v>475</v>
      </c>
      <c r="J4520" t="s">
        <v>40</v>
      </c>
      <c r="K4520" s="1">
        <v>23490</v>
      </c>
      <c r="L4520" t="s">
        <v>209</v>
      </c>
      <c r="M4520" t="s">
        <v>210</v>
      </c>
      <c r="N4520" t="s">
        <v>24</v>
      </c>
      <c r="O4520" t="s">
        <v>15</v>
      </c>
      <c r="P4520" t="s">
        <v>27</v>
      </c>
      <c r="Q4520">
        <v>10</v>
      </c>
      <c r="R4520">
        <v>19.690000000000001</v>
      </c>
      <c r="S4520">
        <f t="shared" si="239"/>
        <v>41800</v>
      </c>
      <c r="T4520">
        <f t="shared" si="240"/>
        <v>17160</v>
      </c>
      <c r="U4520">
        <f t="shared" si="241"/>
        <v>2.4358974358974357</v>
      </c>
      <c r="V4520">
        <f t="shared" si="242"/>
        <v>360</v>
      </c>
      <c r="W4520">
        <v>350</v>
      </c>
    </row>
    <row r="4521" spans="1:23" x14ac:dyDescent="0.2">
      <c r="A4521">
        <v>83</v>
      </c>
      <c r="B4521" t="s">
        <v>3</v>
      </c>
      <c r="C4521" t="s">
        <v>4</v>
      </c>
      <c r="D4521" t="s">
        <v>208</v>
      </c>
      <c r="E4521">
        <v>28.2</v>
      </c>
      <c r="F4521">
        <v>152.52000000000001</v>
      </c>
      <c r="G4521">
        <v>-28.332999999999998</v>
      </c>
      <c r="H4521">
        <v>152.86670000000001</v>
      </c>
      <c r="I4521">
        <v>475</v>
      </c>
      <c r="J4521" t="s">
        <v>40</v>
      </c>
      <c r="K4521" s="1">
        <v>23490</v>
      </c>
      <c r="L4521" t="s">
        <v>209</v>
      </c>
      <c r="M4521" t="s">
        <v>210</v>
      </c>
      <c r="N4521" t="s">
        <v>24</v>
      </c>
      <c r="O4521" t="s">
        <v>18</v>
      </c>
      <c r="P4521" t="s">
        <v>27</v>
      </c>
      <c r="Q4521">
        <v>1</v>
      </c>
      <c r="R4521">
        <v>9.81</v>
      </c>
      <c r="S4521">
        <f t="shared" si="239"/>
        <v>41800</v>
      </c>
      <c r="T4521">
        <f t="shared" si="240"/>
        <v>17160</v>
      </c>
      <c r="U4521">
        <f t="shared" si="241"/>
        <v>2.4358974358974357</v>
      </c>
      <c r="V4521">
        <f t="shared" si="242"/>
        <v>360</v>
      </c>
      <c r="W4521">
        <v>350</v>
      </c>
    </row>
    <row r="4522" spans="1:23" x14ac:dyDescent="0.2">
      <c r="A4522">
        <v>83</v>
      </c>
      <c r="B4522" t="s">
        <v>3</v>
      </c>
      <c r="C4522" t="s">
        <v>4</v>
      </c>
      <c r="D4522" t="s">
        <v>208</v>
      </c>
      <c r="E4522">
        <v>28.2</v>
      </c>
      <c r="F4522">
        <v>152.52000000000001</v>
      </c>
      <c r="G4522">
        <v>-28.332999999999998</v>
      </c>
      <c r="H4522">
        <v>152.86670000000001</v>
      </c>
      <c r="I4522">
        <v>475</v>
      </c>
      <c r="J4522" t="s">
        <v>40</v>
      </c>
      <c r="K4522" s="1">
        <v>23490</v>
      </c>
      <c r="L4522" t="s">
        <v>209</v>
      </c>
      <c r="M4522" t="s">
        <v>210</v>
      </c>
      <c r="N4522" t="s">
        <v>24</v>
      </c>
      <c r="O4522" t="s">
        <v>18</v>
      </c>
      <c r="P4522" t="s">
        <v>27</v>
      </c>
      <c r="Q4522">
        <v>2</v>
      </c>
      <c r="R4522">
        <v>10.130000000000001</v>
      </c>
      <c r="S4522">
        <f t="shared" si="239"/>
        <v>41800</v>
      </c>
      <c r="T4522">
        <f t="shared" si="240"/>
        <v>17160</v>
      </c>
      <c r="U4522">
        <f t="shared" si="241"/>
        <v>2.4358974358974357</v>
      </c>
      <c r="V4522">
        <f t="shared" si="242"/>
        <v>360</v>
      </c>
      <c r="W4522">
        <v>350</v>
      </c>
    </row>
    <row r="4523" spans="1:23" x14ac:dyDescent="0.2">
      <c r="A4523">
        <v>83</v>
      </c>
      <c r="B4523" t="s">
        <v>3</v>
      </c>
      <c r="C4523" t="s">
        <v>4</v>
      </c>
      <c r="D4523" t="s">
        <v>208</v>
      </c>
      <c r="E4523">
        <v>28.2</v>
      </c>
      <c r="F4523">
        <v>152.52000000000001</v>
      </c>
      <c r="G4523">
        <v>-28.332999999999998</v>
      </c>
      <c r="H4523">
        <v>152.86670000000001</v>
      </c>
      <c r="I4523">
        <v>475</v>
      </c>
      <c r="J4523" t="s">
        <v>40</v>
      </c>
      <c r="K4523" s="1">
        <v>23490</v>
      </c>
      <c r="L4523" t="s">
        <v>209</v>
      </c>
      <c r="M4523" t="s">
        <v>210</v>
      </c>
      <c r="N4523" t="s">
        <v>24</v>
      </c>
      <c r="O4523" t="s">
        <v>18</v>
      </c>
      <c r="P4523" t="s">
        <v>27</v>
      </c>
      <c r="Q4523">
        <v>3</v>
      </c>
      <c r="R4523">
        <v>10.58</v>
      </c>
      <c r="S4523">
        <f t="shared" si="239"/>
        <v>41800</v>
      </c>
      <c r="T4523">
        <f t="shared" si="240"/>
        <v>17160</v>
      </c>
      <c r="U4523">
        <f t="shared" si="241"/>
        <v>2.4358974358974357</v>
      </c>
      <c r="V4523">
        <f t="shared" si="242"/>
        <v>360</v>
      </c>
      <c r="W4523">
        <v>350</v>
      </c>
    </row>
    <row r="4524" spans="1:23" x14ac:dyDescent="0.2">
      <c r="A4524">
        <v>83</v>
      </c>
      <c r="B4524" t="s">
        <v>3</v>
      </c>
      <c r="C4524" t="s">
        <v>4</v>
      </c>
      <c r="D4524" t="s">
        <v>208</v>
      </c>
      <c r="E4524">
        <v>28.2</v>
      </c>
      <c r="F4524">
        <v>152.52000000000001</v>
      </c>
      <c r="G4524">
        <v>-28.332999999999998</v>
      </c>
      <c r="H4524">
        <v>152.86670000000001</v>
      </c>
      <c r="I4524">
        <v>475</v>
      </c>
      <c r="J4524" t="s">
        <v>40</v>
      </c>
      <c r="K4524" s="1">
        <v>23490</v>
      </c>
      <c r="L4524" t="s">
        <v>209</v>
      </c>
      <c r="M4524" t="s">
        <v>210</v>
      </c>
      <c r="N4524" t="s">
        <v>24</v>
      </c>
      <c r="O4524" t="s">
        <v>18</v>
      </c>
      <c r="P4524" t="s">
        <v>27</v>
      </c>
      <c r="Q4524">
        <v>4</v>
      </c>
      <c r="R4524">
        <v>10.89</v>
      </c>
      <c r="S4524">
        <f t="shared" si="239"/>
        <v>41800</v>
      </c>
      <c r="T4524">
        <f t="shared" si="240"/>
        <v>17160</v>
      </c>
      <c r="U4524">
        <f t="shared" si="241"/>
        <v>2.4358974358974357</v>
      </c>
      <c r="V4524">
        <f t="shared" si="242"/>
        <v>360</v>
      </c>
      <c r="W4524">
        <v>350</v>
      </c>
    </row>
    <row r="4525" spans="1:23" x14ac:dyDescent="0.2">
      <c r="A4525">
        <v>83</v>
      </c>
      <c r="B4525" t="s">
        <v>3</v>
      </c>
      <c r="C4525" t="s">
        <v>4</v>
      </c>
      <c r="D4525" t="s">
        <v>208</v>
      </c>
      <c r="E4525">
        <v>28.2</v>
      </c>
      <c r="F4525">
        <v>152.52000000000001</v>
      </c>
      <c r="G4525">
        <v>-28.332999999999998</v>
      </c>
      <c r="H4525">
        <v>152.86670000000001</v>
      </c>
      <c r="I4525">
        <v>475</v>
      </c>
      <c r="J4525" t="s">
        <v>40</v>
      </c>
      <c r="K4525" s="1">
        <v>23490</v>
      </c>
      <c r="L4525" t="s">
        <v>209</v>
      </c>
      <c r="M4525" t="s">
        <v>210</v>
      </c>
      <c r="N4525" t="s">
        <v>24</v>
      </c>
      <c r="O4525" t="s">
        <v>18</v>
      </c>
      <c r="P4525" t="s">
        <v>27</v>
      </c>
      <c r="Q4525">
        <v>5</v>
      </c>
      <c r="R4525">
        <v>14.6</v>
      </c>
      <c r="S4525">
        <f t="shared" si="239"/>
        <v>41800</v>
      </c>
      <c r="T4525">
        <f t="shared" si="240"/>
        <v>17160</v>
      </c>
      <c r="U4525">
        <f t="shared" si="241"/>
        <v>2.4358974358974357</v>
      </c>
      <c r="V4525">
        <f t="shared" si="242"/>
        <v>360</v>
      </c>
      <c r="W4525">
        <v>350</v>
      </c>
    </row>
    <row r="4526" spans="1:23" x14ac:dyDescent="0.2">
      <c r="A4526">
        <v>83</v>
      </c>
      <c r="B4526" t="s">
        <v>3</v>
      </c>
      <c r="C4526" t="s">
        <v>4</v>
      </c>
      <c r="D4526" t="s">
        <v>208</v>
      </c>
      <c r="E4526">
        <v>28.2</v>
      </c>
      <c r="F4526">
        <v>152.52000000000001</v>
      </c>
      <c r="G4526">
        <v>-28.332999999999998</v>
      </c>
      <c r="H4526">
        <v>152.86670000000001</v>
      </c>
      <c r="I4526">
        <v>475</v>
      </c>
      <c r="J4526" t="s">
        <v>40</v>
      </c>
      <c r="K4526" s="1">
        <v>23490</v>
      </c>
      <c r="L4526" t="s">
        <v>209</v>
      </c>
      <c r="M4526" t="s">
        <v>210</v>
      </c>
      <c r="N4526" t="s">
        <v>24</v>
      </c>
      <c r="O4526" t="s">
        <v>18</v>
      </c>
      <c r="P4526" t="s">
        <v>27</v>
      </c>
      <c r="Q4526">
        <v>6</v>
      </c>
      <c r="R4526">
        <v>11.55</v>
      </c>
      <c r="S4526">
        <f t="shared" si="239"/>
        <v>41800</v>
      </c>
      <c r="T4526">
        <f t="shared" si="240"/>
        <v>17160</v>
      </c>
      <c r="U4526">
        <f t="shared" si="241"/>
        <v>2.4358974358974357</v>
      </c>
      <c r="V4526">
        <f t="shared" si="242"/>
        <v>360</v>
      </c>
      <c r="W4526">
        <v>350</v>
      </c>
    </row>
    <row r="4527" spans="1:23" x14ac:dyDescent="0.2">
      <c r="A4527">
        <v>83</v>
      </c>
      <c r="B4527" t="s">
        <v>3</v>
      </c>
      <c r="C4527" t="s">
        <v>4</v>
      </c>
      <c r="D4527" t="s">
        <v>208</v>
      </c>
      <c r="E4527">
        <v>28.2</v>
      </c>
      <c r="F4527">
        <v>152.52000000000001</v>
      </c>
      <c r="G4527">
        <v>-28.332999999999998</v>
      </c>
      <c r="H4527">
        <v>152.86670000000001</v>
      </c>
      <c r="I4527">
        <v>475</v>
      </c>
      <c r="J4527" t="s">
        <v>40</v>
      </c>
      <c r="K4527" s="1">
        <v>23490</v>
      </c>
      <c r="L4527" t="s">
        <v>209</v>
      </c>
      <c r="M4527" t="s">
        <v>210</v>
      </c>
      <c r="N4527" t="s">
        <v>24</v>
      </c>
      <c r="O4527" t="s">
        <v>18</v>
      </c>
      <c r="P4527" t="s">
        <v>27</v>
      </c>
      <c r="Q4527">
        <v>7</v>
      </c>
      <c r="R4527">
        <v>16.14</v>
      </c>
      <c r="S4527">
        <f t="shared" si="239"/>
        <v>41800</v>
      </c>
      <c r="T4527">
        <f t="shared" si="240"/>
        <v>17160</v>
      </c>
      <c r="U4527">
        <f t="shared" si="241"/>
        <v>2.4358974358974357</v>
      </c>
      <c r="V4527">
        <f t="shared" si="242"/>
        <v>360</v>
      </c>
      <c r="W4527">
        <v>350</v>
      </c>
    </row>
    <row r="4528" spans="1:23" x14ac:dyDescent="0.2">
      <c r="A4528">
        <v>83</v>
      </c>
      <c r="B4528" t="s">
        <v>3</v>
      </c>
      <c r="C4528" t="s">
        <v>4</v>
      </c>
      <c r="D4528" t="s">
        <v>208</v>
      </c>
      <c r="E4528">
        <v>28.2</v>
      </c>
      <c r="F4528">
        <v>152.52000000000001</v>
      </c>
      <c r="G4528">
        <v>-28.332999999999998</v>
      </c>
      <c r="H4528">
        <v>152.86670000000001</v>
      </c>
      <c r="I4528">
        <v>475</v>
      </c>
      <c r="J4528" t="s">
        <v>40</v>
      </c>
      <c r="K4528" s="1">
        <v>23490</v>
      </c>
      <c r="L4528" t="s">
        <v>209</v>
      </c>
      <c r="M4528" t="s">
        <v>210</v>
      </c>
      <c r="N4528" t="s">
        <v>24</v>
      </c>
      <c r="O4528" t="s">
        <v>18</v>
      </c>
      <c r="P4528" t="s">
        <v>27</v>
      </c>
      <c r="Q4528">
        <v>8</v>
      </c>
      <c r="R4528">
        <v>12.54</v>
      </c>
      <c r="S4528">
        <f t="shared" si="239"/>
        <v>41800</v>
      </c>
      <c r="T4528">
        <f t="shared" si="240"/>
        <v>17160</v>
      </c>
      <c r="U4528">
        <f t="shared" si="241"/>
        <v>2.4358974358974357</v>
      </c>
      <c r="V4528">
        <f t="shared" si="242"/>
        <v>360</v>
      </c>
      <c r="W4528">
        <v>350</v>
      </c>
    </row>
    <row r="4529" spans="1:24" x14ac:dyDescent="0.2">
      <c r="A4529">
        <v>83</v>
      </c>
      <c r="B4529" t="s">
        <v>3</v>
      </c>
      <c r="C4529" t="s">
        <v>4</v>
      </c>
      <c r="D4529" t="s">
        <v>208</v>
      </c>
      <c r="E4529">
        <v>28.2</v>
      </c>
      <c r="F4529">
        <v>152.52000000000001</v>
      </c>
      <c r="G4529">
        <v>-28.332999999999998</v>
      </c>
      <c r="H4529">
        <v>152.86670000000001</v>
      </c>
      <c r="I4529">
        <v>475</v>
      </c>
      <c r="J4529" t="s">
        <v>40</v>
      </c>
      <c r="K4529" s="1">
        <v>23490</v>
      </c>
      <c r="L4529" t="s">
        <v>209</v>
      </c>
      <c r="M4529" t="s">
        <v>210</v>
      </c>
      <c r="N4529" t="s">
        <v>24</v>
      </c>
      <c r="O4529" t="s">
        <v>18</v>
      </c>
      <c r="P4529" t="s">
        <v>27</v>
      </c>
      <c r="Q4529">
        <v>9</v>
      </c>
      <c r="R4529">
        <v>11.77</v>
      </c>
      <c r="S4529">
        <f t="shared" si="239"/>
        <v>41800</v>
      </c>
      <c r="T4529">
        <f t="shared" si="240"/>
        <v>17160</v>
      </c>
      <c r="U4529">
        <f t="shared" si="241"/>
        <v>2.4358974358974357</v>
      </c>
      <c r="V4529">
        <f t="shared" si="242"/>
        <v>360</v>
      </c>
      <c r="W4529">
        <v>350</v>
      </c>
    </row>
    <row r="4530" spans="1:24" x14ac:dyDescent="0.2">
      <c r="A4530">
        <v>83</v>
      </c>
      <c r="B4530" t="s">
        <v>3</v>
      </c>
      <c r="C4530" t="s">
        <v>4</v>
      </c>
      <c r="D4530" t="s">
        <v>208</v>
      </c>
      <c r="E4530">
        <v>28.2</v>
      </c>
      <c r="F4530">
        <v>152.52000000000001</v>
      </c>
      <c r="G4530">
        <v>-28.332999999999998</v>
      </c>
      <c r="H4530">
        <v>152.86670000000001</v>
      </c>
      <c r="I4530">
        <v>475</v>
      </c>
      <c r="J4530" t="s">
        <v>40</v>
      </c>
      <c r="K4530" s="1">
        <v>23490</v>
      </c>
      <c r="L4530" t="s">
        <v>209</v>
      </c>
      <c r="M4530" t="s">
        <v>210</v>
      </c>
      <c r="N4530" t="s">
        <v>24</v>
      </c>
      <c r="O4530" t="s">
        <v>18</v>
      </c>
      <c r="P4530" t="s">
        <v>27</v>
      </c>
      <c r="Q4530">
        <v>10</v>
      </c>
      <c r="R4530">
        <v>8.75</v>
      </c>
      <c r="S4530">
        <f t="shared" si="239"/>
        <v>41800</v>
      </c>
      <c r="T4530">
        <f t="shared" si="240"/>
        <v>17160</v>
      </c>
      <c r="U4530">
        <f t="shared" si="241"/>
        <v>2.4358974358974357</v>
      </c>
      <c r="V4530">
        <f t="shared" si="242"/>
        <v>360</v>
      </c>
      <c r="W4530">
        <v>350</v>
      </c>
    </row>
    <row r="4531" spans="1:24" hidden="1" x14ac:dyDescent="0.2">
      <c r="A4531">
        <v>84</v>
      </c>
      <c r="B4531" t="s">
        <v>3</v>
      </c>
      <c r="C4531" t="s">
        <v>4</v>
      </c>
      <c r="D4531" t="s">
        <v>211</v>
      </c>
      <c r="E4531">
        <v>13.5</v>
      </c>
      <c r="F4531">
        <v>143.9</v>
      </c>
      <c r="G4531">
        <v>-13.833</v>
      </c>
      <c r="H4531">
        <v>143.15</v>
      </c>
      <c r="I4531">
        <v>205</v>
      </c>
      <c r="J4531" t="s">
        <v>6</v>
      </c>
      <c r="K4531" s="1">
        <v>17753</v>
      </c>
      <c r="L4531" t="s">
        <v>212</v>
      </c>
      <c r="M4531" t="s">
        <v>90</v>
      </c>
      <c r="N4531" t="s">
        <v>14</v>
      </c>
      <c r="O4531" t="s">
        <v>15</v>
      </c>
      <c r="P4531" t="s">
        <v>27</v>
      </c>
      <c r="Q4531">
        <v>1</v>
      </c>
      <c r="R4531">
        <v>10.96</v>
      </c>
      <c r="S4531">
        <f>105*190</f>
        <v>19950</v>
      </c>
      <c r="T4531">
        <f>145*45</f>
        <v>6525</v>
      </c>
      <c r="U4531">
        <f t="shared" si="241"/>
        <v>3.0574712643678161</v>
      </c>
      <c r="V4531">
        <v>280</v>
      </c>
      <c r="W4531">
        <v>295</v>
      </c>
      <c r="X4531" t="s">
        <v>151</v>
      </c>
    </row>
    <row r="4532" spans="1:24" hidden="1" x14ac:dyDescent="0.2">
      <c r="A4532">
        <v>84</v>
      </c>
      <c r="B4532" t="s">
        <v>3</v>
      </c>
      <c r="C4532" t="s">
        <v>4</v>
      </c>
      <c r="D4532" t="s">
        <v>211</v>
      </c>
      <c r="E4532">
        <v>13.5</v>
      </c>
      <c r="F4532">
        <v>143.9</v>
      </c>
      <c r="G4532">
        <v>-13.833</v>
      </c>
      <c r="H4532">
        <v>143.15</v>
      </c>
      <c r="I4532">
        <v>205</v>
      </c>
      <c r="J4532" t="s">
        <v>6</v>
      </c>
      <c r="K4532" s="1">
        <v>17753</v>
      </c>
      <c r="L4532" t="s">
        <v>212</v>
      </c>
      <c r="M4532" t="s">
        <v>90</v>
      </c>
      <c r="N4532" t="s">
        <v>14</v>
      </c>
      <c r="O4532" t="s">
        <v>15</v>
      </c>
      <c r="P4532" t="s">
        <v>27</v>
      </c>
      <c r="Q4532">
        <v>2</v>
      </c>
      <c r="R4532">
        <v>12.49</v>
      </c>
      <c r="S4532">
        <f t="shared" ref="S4532:S4584" si="243">105*190</f>
        <v>19950</v>
      </c>
      <c r="T4532">
        <f t="shared" ref="T4532:T4584" si="244">145*45</f>
        <v>6525</v>
      </c>
      <c r="U4532">
        <f t="shared" ref="U4532:U4585" si="245">S4532/T4532</f>
        <v>3.0574712643678161</v>
      </c>
      <c r="V4532">
        <v>280</v>
      </c>
      <c r="W4532">
        <v>295</v>
      </c>
      <c r="X4532" t="s">
        <v>151</v>
      </c>
    </row>
    <row r="4533" spans="1:24" hidden="1" x14ac:dyDescent="0.2">
      <c r="A4533">
        <v>84</v>
      </c>
      <c r="B4533" t="s">
        <v>3</v>
      </c>
      <c r="C4533" t="s">
        <v>4</v>
      </c>
      <c r="D4533" t="s">
        <v>211</v>
      </c>
      <c r="E4533">
        <v>13.5</v>
      </c>
      <c r="F4533">
        <v>143.9</v>
      </c>
      <c r="G4533">
        <v>-13.833</v>
      </c>
      <c r="H4533">
        <v>143.15</v>
      </c>
      <c r="I4533">
        <v>205</v>
      </c>
      <c r="J4533" t="s">
        <v>6</v>
      </c>
      <c r="K4533" s="1">
        <v>17753</v>
      </c>
      <c r="L4533" t="s">
        <v>212</v>
      </c>
      <c r="M4533" t="s">
        <v>90</v>
      </c>
      <c r="N4533" t="s">
        <v>14</v>
      </c>
      <c r="O4533" t="s">
        <v>15</v>
      </c>
      <c r="P4533" t="s">
        <v>27</v>
      </c>
      <c r="Q4533">
        <v>3</v>
      </c>
      <c r="R4533">
        <v>13.84</v>
      </c>
      <c r="S4533">
        <f t="shared" si="243"/>
        <v>19950</v>
      </c>
      <c r="T4533">
        <f t="shared" si="244"/>
        <v>6525</v>
      </c>
      <c r="U4533">
        <f t="shared" si="245"/>
        <v>3.0574712643678161</v>
      </c>
      <c r="V4533">
        <v>280</v>
      </c>
      <c r="W4533">
        <v>295</v>
      </c>
      <c r="X4533" t="s">
        <v>151</v>
      </c>
    </row>
    <row r="4534" spans="1:24" hidden="1" x14ac:dyDescent="0.2">
      <c r="A4534">
        <v>84</v>
      </c>
      <c r="B4534" t="s">
        <v>3</v>
      </c>
      <c r="C4534" t="s">
        <v>4</v>
      </c>
      <c r="D4534" t="s">
        <v>211</v>
      </c>
      <c r="E4534">
        <v>13.5</v>
      </c>
      <c r="F4534">
        <v>143.9</v>
      </c>
      <c r="G4534">
        <v>-13.833</v>
      </c>
      <c r="H4534">
        <v>143.15</v>
      </c>
      <c r="I4534">
        <v>205</v>
      </c>
      <c r="J4534" t="s">
        <v>6</v>
      </c>
      <c r="K4534" s="1">
        <v>17753</v>
      </c>
      <c r="L4534" t="s">
        <v>212</v>
      </c>
      <c r="M4534" t="s">
        <v>90</v>
      </c>
      <c r="N4534" t="s">
        <v>14</v>
      </c>
      <c r="O4534" t="s">
        <v>15</v>
      </c>
      <c r="P4534" t="s">
        <v>27</v>
      </c>
      <c r="Q4534">
        <v>4</v>
      </c>
      <c r="R4534">
        <v>12.56</v>
      </c>
      <c r="S4534">
        <f t="shared" si="243"/>
        <v>19950</v>
      </c>
      <c r="T4534">
        <f t="shared" si="244"/>
        <v>6525</v>
      </c>
      <c r="U4534">
        <f t="shared" si="245"/>
        <v>3.0574712643678161</v>
      </c>
      <c r="V4534">
        <v>280</v>
      </c>
      <c r="W4534">
        <v>295</v>
      </c>
      <c r="X4534" t="s">
        <v>151</v>
      </c>
    </row>
    <row r="4535" spans="1:24" hidden="1" x14ac:dyDescent="0.2">
      <c r="A4535">
        <v>84</v>
      </c>
      <c r="B4535" t="s">
        <v>3</v>
      </c>
      <c r="C4535" t="s">
        <v>4</v>
      </c>
      <c r="D4535" t="s">
        <v>211</v>
      </c>
      <c r="E4535">
        <v>13.5</v>
      </c>
      <c r="F4535">
        <v>143.9</v>
      </c>
      <c r="G4535">
        <v>-13.833</v>
      </c>
      <c r="H4535">
        <v>143.15</v>
      </c>
      <c r="I4535">
        <v>205</v>
      </c>
      <c r="J4535" t="s">
        <v>6</v>
      </c>
      <c r="K4535" s="1">
        <v>17753</v>
      </c>
      <c r="L4535" t="s">
        <v>212</v>
      </c>
      <c r="M4535" t="s">
        <v>90</v>
      </c>
      <c r="N4535" t="s">
        <v>14</v>
      </c>
      <c r="O4535" t="s">
        <v>15</v>
      </c>
      <c r="P4535" t="s">
        <v>27</v>
      </c>
      <c r="Q4535">
        <v>5</v>
      </c>
      <c r="R4535">
        <v>14.43</v>
      </c>
      <c r="S4535">
        <f t="shared" si="243"/>
        <v>19950</v>
      </c>
      <c r="T4535">
        <f t="shared" si="244"/>
        <v>6525</v>
      </c>
      <c r="U4535">
        <f t="shared" si="245"/>
        <v>3.0574712643678161</v>
      </c>
      <c r="V4535">
        <v>280</v>
      </c>
      <c r="W4535">
        <v>295</v>
      </c>
      <c r="X4535" t="s">
        <v>151</v>
      </c>
    </row>
    <row r="4536" spans="1:24" hidden="1" x14ac:dyDescent="0.2">
      <c r="A4536">
        <v>84</v>
      </c>
      <c r="B4536" t="s">
        <v>3</v>
      </c>
      <c r="C4536" t="s">
        <v>4</v>
      </c>
      <c r="D4536" t="s">
        <v>211</v>
      </c>
      <c r="E4536">
        <v>13.5</v>
      </c>
      <c r="F4536">
        <v>143.9</v>
      </c>
      <c r="G4536">
        <v>-13.833</v>
      </c>
      <c r="H4536">
        <v>143.15</v>
      </c>
      <c r="I4536">
        <v>205</v>
      </c>
      <c r="J4536" t="s">
        <v>6</v>
      </c>
      <c r="K4536" s="1">
        <v>17753</v>
      </c>
      <c r="L4536" t="s">
        <v>212</v>
      </c>
      <c r="M4536" t="s">
        <v>90</v>
      </c>
      <c r="N4536" t="s">
        <v>14</v>
      </c>
      <c r="O4536" t="s">
        <v>15</v>
      </c>
      <c r="P4536" t="s">
        <v>27</v>
      </c>
      <c r="Q4536">
        <v>6</v>
      </c>
      <c r="R4536">
        <v>12.06</v>
      </c>
      <c r="S4536">
        <f t="shared" si="243"/>
        <v>19950</v>
      </c>
      <c r="T4536">
        <f t="shared" si="244"/>
        <v>6525</v>
      </c>
      <c r="U4536">
        <f t="shared" si="245"/>
        <v>3.0574712643678161</v>
      </c>
      <c r="V4536">
        <v>280</v>
      </c>
      <c r="W4536">
        <v>295</v>
      </c>
      <c r="X4536" t="s">
        <v>151</v>
      </c>
    </row>
    <row r="4537" spans="1:24" hidden="1" x14ac:dyDescent="0.2">
      <c r="A4537">
        <v>84</v>
      </c>
      <c r="B4537" t="s">
        <v>3</v>
      </c>
      <c r="C4537" t="s">
        <v>4</v>
      </c>
      <c r="D4537" t="s">
        <v>211</v>
      </c>
      <c r="E4537">
        <v>13.5</v>
      </c>
      <c r="F4537">
        <v>143.9</v>
      </c>
      <c r="G4537">
        <v>-13.833</v>
      </c>
      <c r="H4537">
        <v>143.15</v>
      </c>
      <c r="I4537">
        <v>205</v>
      </c>
      <c r="J4537" t="s">
        <v>6</v>
      </c>
      <c r="K4537" s="1">
        <v>17753</v>
      </c>
      <c r="L4537" t="s">
        <v>212</v>
      </c>
      <c r="M4537" t="s">
        <v>90</v>
      </c>
      <c r="N4537" t="s">
        <v>14</v>
      </c>
      <c r="O4537" t="s">
        <v>16</v>
      </c>
      <c r="P4537" t="s">
        <v>27</v>
      </c>
      <c r="Q4537">
        <v>1</v>
      </c>
      <c r="R4537">
        <v>8.32</v>
      </c>
      <c r="S4537">
        <f t="shared" si="243"/>
        <v>19950</v>
      </c>
      <c r="T4537">
        <f t="shared" si="244"/>
        <v>6525</v>
      </c>
      <c r="U4537">
        <f t="shared" si="245"/>
        <v>3.0574712643678161</v>
      </c>
      <c r="V4537">
        <v>280</v>
      </c>
      <c r="W4537">
        <v>295</v>
      </c>
      <c r="X4537" t="s">
        <v>151</v>
      </c>
    </row>
    <row r="4538" spans="1:24" hidden="1" x14ac:dyDescent="0.2">
      <c r="A4538">
        <v>84</v>
      </c>
      <c r="B4538" t="s">
        <v>3</v>
      </c>
      <c r="C4538" t="s">
        <v>4</v>
      </c>
      <c r="D4538" t="s">
        <v>211</v>
      </c>
      <c r="E4538">
        <v>13.5</v>
      </c>
      <c r="F4538">
        <v>143.9</v>
      </c>
      <c r="G4538">
        <v>-13.833</v>
      </c>
      <c r="H4538">
        <v>143.15</v>
      </c>
      <c r="I4538">
        <v>205</v>
      </c>
      <c r="J4538" t="s">
        <v>6</v>
      </c>
      <c r="K4538" s="1">
        <v>17753</v>
      </c>
      <c r="L4538" t="s">
        <v>212</v>
      </c>
      <c r="M4538" t="s">
        <v>90</v>
      </c>
      <c r="N4538" t="s">
        <v>14</v>
      </c>
      <c r="O4538" t="s">
        <v>16</v>
      </c>
      <c r="P4538" t="s">
        <v>27</v>
      </c>
      <c r="Q4538">
        <v>2</v>
      </c>
      <c r="R4538">
        <v>5.55</v>
      </c>
      <c r="S4538">
        <f t="shared" si="243"/>
        <v>19950</v>
      </c>
      <c r="T4538">
        <f t="shared" si="244"/>
        <v>6525</v>
      </c>
      <c r="U4538">
        <f t="shared" si="245"/>
        <v>3.0574712643678161</v>
      </c>
      <c r="V4538">
        <v>280</v>
      </c>
      <c r="W4538">
        <v>295</v>
      </c>
      <c r="X4538" t="s">
        <v>151</v>
      </c>
    </row>
    <row r="4539" spans="1:24" hidden="1" x14ac:dyDescent="0.2">
      <c r="A4539">
        <v>84</v>
      </c>
      <c r="B4539" t="s">
        <v>3</v>
      </c>
      <c r="C4539" t="s">
        <v>4</v>
      </c>
      <c r="D4539" t="s">
        <v>211</v>
      </c>
      <c r="E4539">
        <v>13.5</v>
      </c>
      <c r="F4539">
        <v>143.9</v>
      </c>
      <c r="G4539">
        <v>-13.833</v>
      </c>
      <c r="H4539">
        <v>143.15</v>
      </c>
      <c r="I4539">
        <v>205</v>
      </c>
      <c r="J4539" t="s">
        <v>6</v>
      </c>
      <c r="K4539" s="1">
        <v>17753</v>
      </c>
      <c r="L4539" t="s">
        <v>212</v>
      </c>
      <c r="M4539" t="s">
        <v>90</v>
      </c>
      <c r="N4539" t="s">
        <v>14</v>
      </c>
      <c r="O4539" t="s">
        <v>16</v>
      </c>
      <c r="P4539" t="s">
        <v>27</v>
      </c>
      <c r="Q4539">
        <v>3</v>
      </c>
      <c r="R4539">
        <v>4.91</v>
      </c>
      <c r="S4539">
        <f t="shared" si="243"/>
        <v>19950</v>
      </c>
      <c r="T4539">
        <f t="shared" si="244"/>
        <v>6525</v>
      </c>
      <c r="U4539">
        <f t="shared" si="245"/>
        <v>3.0574712643678161</v>
      </c>
      <c r="V4539">
        <v>280</v>
      </c>
      <c r="W4539">
        <v>295</v>
      </c>
      <c r="X4539" t="s">
        <v>151</v>
      </c>
    </row>
    <row r="4540" spans="1:24" hidden="1" x14ac:dyDescent="0.2">
      <c r="A4540">
        <v>84</v>
      </c>
      <c r="B4540" t="s">
        <v>3</v>
      </c>
      <c r="C4540" t="s">
        <v>4</v>
      </c>
      <c r="D4540" t="s">
        <v>211</v>
      </c>
      <c r="E4540">
        <v>13.5</v>
      </c>
      <c r="F4540">
        <v>143.9</v>
      </c>
      <c r="G4540">
        <v>-13.833</v>
      </c>
      <c r="H4540">
        <v>143.15</v>
      </c>
      <c r="I4540">
        <v>205</v>
      </c>
      <c r="J4540" t="s">
        <v>6</v>
      </c>
      <c r="K4540" s="1">
        <v>17753</v>
      </c>
      <c r="L4540" t="s">
        <v>212</v>
      </c>
      <c r="M4540" t="s">
        <v>90</v>
      </c>
      <c r="N4540" t="s">
        <v>14</v>
      </c>
      <c r="O4540" t="s">
        <v>16</v>
      </c>
      <c r="P4540" t="s">
        <v>27</v>
      </c>
      <c r="Q4540">
        <v>4</v>
      </c>
      <c r="R4540">
        <v>8.0299999999999994</v>
      </c>
      <c r="S4540">
        <f t="shared" si="243"/>
        <v>19950</v>
      </c>
      <c r="T4540">
        <f t="shared" si="244"/>
        <v>6525</v>
      </c>
      <c r="U4540">
        <f t="shared" si="245"/>
        <v>3.0574712643678161</v>
      </c>
      <c r="V4540">
        <v>280</v>
      </c>
      <c r="W4540">
        <v>295</v>
      </c>
      <c r="X4540" t="s">
        <v>151</v>
      </c>
    </row>
    <row r="4541" spans="1:24" hidden="1" x14ac:dyDescent="0.2">
      <c r="A4541">
        <v>84</v>
      </c>
      <c r="B4541" t="s">
        <v>3</v>
      </c>
      <c r="C4541" t="s">
        <v>4</v>
      </c>
      <c r="D4541" t="s">
        <v>211</v>
      </c>
      <c r="E4541">
        <v>13.5</v>
      </c>
      <c r="F4541">
        <v>143.9</v>
      </c>
      <c r="G4541">
        <v>-13.833</v>
      </c>
      <c r="H4541">
        <v>143.15</v>
      </c>
      <c r="I4541">
        <v>205</v>
      </c>
      <c r="J4541" t="s">
        <v>6</v>
      </c>
      <c r="K4541" s="1">
        <v>17753</v>
      </c>
      <c r="L4541" t="s">
        <v>212</v>
      </c>
      <c r="M4541" t="s">
        <v>90</v>
      </c>
      <c r="N4541" t="s">
        <v>14</v>
      </c>
      <c r="O4541" t="s">
        <v>16</v>
      </c>
      <c r="P4541" t="s">
        <v>27</v>
      </c>
      <c r="Q4541">
        <v>5</v>
      </c>
      <c r="R4541">
        <v>6.2</v>
      </c>
      <c r="S4541">
        <f t="shared" si="243"/>
        <v>19950</v>
      </c>
      <c r="T4541">
        <f t="shared" si="244"/>
        <v>6525</v>
      </c>
      <c r="U4541">
        <f t="shared" si="245"/>
        <v>3.0574712643678161</v>
      </c>
      <c r="V4541">
        <v>280</v>
      </c>
      <c r="W4541">
        <v>295</v>
      </c>
      <c r="X4541" t="s">
        <v>151</v>
      </c>
    </row>
    <row r="4542" spans="1:24" hidden="1" x14ac:dyDescent="0.2">
      <c r="A4542">
        <v>84</v>
      </c>
      <c r="B4542" t="s">
        <v>3</v>
      </c>
      <c r="C4542" t="s">
        <v>4</v>
      </c>
      <c r="D4542" t="s">
        <v>211</v>
      </c>
      <c r="E4542">
        <v>13.5</v>
      </c>
      <c r="F4542">
        <v>143.9</v>
      </c>
      <c r="G4542">
        <v>-13.833</v>
      </c>
      <c r="H4542">
        <v>143.15</v>
      </c>
      <c r="I4542">
        <v>205</v>
      </c>
      <c r="J4542" t="s">
        <v>6</v>
      </c>
      <c r="K4542" s="1">
        <v>17753</v>
      </c>
      <c r="L4542" t="s">
        <v>212</v>
      </c>
      <c r="M4542" t="s">
        <v>90</v>
      </c>
      <c r="N4542" t="s">
        <v>14</v>
      </c>
      <c r="O4542" t="s">
        <v>16</v>
      </c>
      <c r="P4542" t="s">
        <v>27</v>
      </c>
      <c r="Q4542">
        <v>6</v>
      </c>
      <c r="R4542">
        <v>7.65</v>
      </c>
      <c r="S4542">
        <f t="shared" si="243"/>
        <v>19950</v>
      </c>
      <c r="T4542">
        <f t="shared" si="244"/>
        <v>6525</v>
      </c>
      <c r="U4542">
        <f t="shared" si="245"/>
        <v>3.0574712643678161</v>
      </c>
      <c r="V4542">
        <v>280</v>
      </c>
      <c r="W4542">
        <v>295</v>
      </c>
      <c r="X4542" t="s">
        <v>151</v>
      </c>
    </row>
    <row r="4543" spans="1:24" hidden="1" x14ac:dyDescent="0.2">
      <c r="A4543">
        <v>84</v>
      </c>
      <c r="B4543" t="s">
        <v>3</v>
      </c>
      <c r="C4543" t="s">
        <v>4</v>
      </c>
      <c r="D4543" t="s">
        <v>211</v>
      </c>
      <c r="E4543">
        <v>13.5</v>
      </c>
      <c r="F4543">
        <v>143.9</v>
      </c>
      <c r="G4543">
        <v>-13.833</v>
      </c>
      <c r="H4543">
        <v>143.15</v>
      </c>
      <c r="I4543">
        <v>205</v>
      </c>
      <c r="J4543" t="s">
        <v>6</v>
      </c>
      <c r="K4543" s="1">
        <v>17753</v>
      </c>
      <c r="L4543" t="s">
        <v>212</v>
      </c>
      <c r="M4543" t="s">
        <v>90</v>
      </c>
      <c r="N4543" t="s">
        <v>14</v>
      </c>
      <c r="O4543" t="s">
        <v>18</v>
      </c>
      <c r="P4543" t="s">
        <v>27</v>
      </c>
      <c r="Q4543">
        <v>1</v>
      </c>
      <c r="R4543">
        <v>1.61</v>
      </c>
      <c r="S4543">
        <f t="shared" si="243"/>
        <v>19950</v>
      </c>
      <c r="T4543">
        <f t="shared" si="244"/>
        <v>6525</v>
      </c>
      <c r="U4543">
        <f t="shared" si="245"/>
        <v>3.0574712643678161</v>
      </c>
      <c r="V4543">
        <v>280</v>
      </c>
      <c r="W4543">
        <v>295</v>
      </c>
      <c r="X4543" t="s">
        <v>151</v>
      </c>
    </row>
    <row r="4544" spans="1:24" hidden="1" x14ac:dyDescent="0.2">
      <c r="A4544">
        <v>84</v>
      </c>
      <c r="B4544" t="s">
        <v>3</v>
      </c>
      <c r="C4544" t="s">
        <v>4</v>
      </c>
      <c r="D4544" t="s">
        <v>211</v>
      </c>
      <c r="E4544">
        <v>13.5</v>
      </c>
      <c r="F4544">
        <v>143.9</v>
      </c>
      <c r="G4544">
        <v>-13.833</v>
      </c>
      <c r="H4544">
        <v>143.15</v>
      </c>
      <c r="I4544">
        <v>205</v>
      </c>
      <c r="J4544" t="s">
        <v>6</v>
      </c>
      <c r="K4544" s="1">
        <v>17753</v>
      </c>
      <c r="L4544" t="s">
        <v>212</v>
      </c>
      <c r="M4544" t="s">
        <v>90</v>
      </c>
      <c r="N4544" t="s">
        <v>14</v>
      </c>
      <c r="O4544" t="s">
        <v>18</v>
      </c>
      <c r="P4544" t="s">
        <v>27</v>
      </c>
      <c r="Q4544">
        <v>2</v>
      </c>
      <c r="R4544">
        <v>1.56</v>
      </c>
      <c r="S4544">
        <f t="shared" si="243"/>
        <v>19950</v>
      </c>
      <c r="T4544">
        <f t="shared" si="244"/>
        <v>6525</v>
      </c>
      <c r="U4544">
        <f t="shared" si="245"/>
        <v>3.0574712643678161</v>
      </c>
      <c r="V4544">
        <v>280</v>
      </c>
      <c r="W4544">
        <v>295</v>
      </c>
      <c r="X4544" t="s">
        <v>151</v>
      </c>
    </row>
    <row r="4545" spans="1:24" hidden="1" x14ac:dyDescent="0.2">
      <c r="A4545">
        <v>84</v>
      </c>
      <c r="B4545" t="s">
        <v>3</v>
      </c>
      <c r="C4545" t="s">
        <v>4</v>
      </c>
      <c r="D4545" t="s">
        <v>211</v>
      </c>
      <c r="E4545">
        <v>13.5</v>
      </c>
      <c r="F4545">
        <v>143.9</v>
      </c>
      <c r="G4545">
        <v>-13.833</v>
      </c>
      <c r="H4545">
        <v>143.15</v>
      </c>
      <c r="I4545">
        <v>205</v>
      </c>
      <c r="J4545" t="s">
        <v>6</v>
      </c>
      <c r="K4545" s="1">
        <v>17753</v>
      </c>
      <c r="L4545" t="s">
        <v>212</v>
      </c>
      <c r="M4545" t="s">
        <v>90</v>
      </c>
      <c r="N4545" t="s">
        <v>14</v>
      </c>
      <c r="O4545" t="s">
        <v>18</v>
      </c>
      <c r="P4545" t="s">
        <v>27</v>
      </c>
      <c r="Q4545">
        <v>3</v>
      </c>
      <c r="R4545">
        <v>2.91</v>
      </c>
      <c r="S4545">
        <f t="shared" si="243"/>
        <v>19950</v>
      </c>
      <c r="T4545">
        <f t="shared" si="244"/>
        <v>6525</v>
      </c>
      <c r="U4545">
        <f t="shared" si="245"/>
        <v>3.0574712643678161</v>
      </c>
      <c r="V4545">
        <v>280</v>
      </c>
      <c r="W4545">
        <v>295</v>
      </c>
      <c r="X4545" t="s">
        <v>151</v>
      </c>
    </row>
    <row r="4546" spans="1:24" hidden="1" x14ac:dyDescent="0.2">
      <c r="A4546">
        <v>84</v>
      </c>
      <c r="B4546" t="s">
        <v>3</v>
      </c>
      <c r="C4546" t="s">
        <v>4</v>
      </c>
      <c r="D4546" t="s">
        <v>211</v>
      </c>
      <c r="E4546">
        <v>13.5</v>
      </c>
      <c r="F4546">
        <v>143.9</v>
      </c>
      <c r="G4546">
        <v>-13.833</v>
      </c>
      <c r="H4546">
        <v>143.15</v>
      </c>
      <c r="I4546">
        <v>205</v>
      </c>
      <c r="J4546" t="s">
        <v>6</v>
      </c>
      <c r="K4546" s="1">
        <v>17753</v>
      </c>
      <c r="L4546" t="s">
        <v>212</v>
      </c>
      <c r="M4546" t="s">
        <v>90</v>
      </c>
      <c r="N4546" t="s">
        <v>14</v>
      </c>
      <c r="O4546" t="s">
        <v>18</v>
      </c>
      <c r="P4546" t="s">
        <v>27</v>
      </c>
      <c r="Q4546">
        <v>4</v>
      </c>
      <c r="R4546">
        <v>3.16</v>
      </c>
      <c r="S4546">
        <f t="shared" si="243"/>
        <v>19950</v>
      </c>
      <c r="T4546">
        <f t="shared" si="244"/>
        <v>6525</v>
      </c>
      <c r="U4546">
        <f t="shared" si="245"/>
        <v>3.0574712643678161</v>
      </c>
      <c r="V4546">
        <v>280</v>
      </c>
      <c r="W4546">
        <v>295</v>
      </c>
      <c r="X4546" t="s">
        <v>151</v>
      </c>
    </row>
    <row r="4547" spans="1:24" hidden="1" x14ac:dyDescent="0.2">
      <c r="A4547">
        <v>84</v>
      </c>
      <c r="B4547" t="s">
        <v>3</v>
      </c>
      <c r="C4547" t="s">
        <v>4</v>
      </c>
      <c r="D4547" t="s">
        <v>211</v>
      </c>
      <c r="E4547">
        <v>13.5</v>
      </c>
      <c r="F4547">
        <v>143.9</v>
      </c>
      <c r="G4547">
        <v>-13.833</v>
      </c>
      <c r="H4547">
        <v>143.15</v>
      </c>
      <c r="I4547">
        <v>205</v>
      </c>
      <c r="J4547" t="s">
        <v>6</v>
      </c>
      <c r="K4547" s="1">
        <v>17753</v>
      </c>
      <c r="L4547" t="s">
        <v>212</v>
      </c>
      <c r="M4547" t="s">
        <v>90</v>
      </c>
      <c r="N4547" t="s">
        <v>14</v>
      </c>
      <c r="O4547" t="s">
        <v>18</v>
      </c>
      <c r="P4547" t="s">
        <v>27</v>
      </c>
      <c r="Q4547">
        <v>5</v>
      </c>
      <c r="R4547">
        <v>1.1200000000000001</v>
      </c>
      <c r="S4547">
        <f t="shared" si="243"/>
        <v>19950</v>
      </c>
      <c r="T4547">
        <f t="shared" si="244"/>
        <v>6525</v>
      </c>
      <c r="U4547">
        <f t="shared" si="245"/>
        <v>3.0574712643678161</v>
      </c>
      <c r="V4547">
        <v>280</v>
      </c>
      <c r="W4547">
        <v>295</v>
      </c>
      <c r="X4547" t="s">
        <v>151</v>
      </c>
    </row>
    <row r="4548" spans="1:24" hidden="1" x14ac:dyDescent="0.2">
      <c r="A4548">
        <v>84</v>
      </c>
      <c r="B4548" t="s">
        <v>3</v>
      </c>
      <c r="C4548" t="s">
        <v>4</v>
      </c>
      <c r="D4548" t="s">
        <v>211</v>
      </c>
      <c r="E4548">
        <v>13.5</v>
      </c>
      <c r="F4548">
        <v>143.9</v>
      </c>
      <c r="G4548">
        <v>-13.833</v>
      </c>
      <c r="H4548">
        <v>143.15</v>
      </c>
      <c r="I4548">
        <v>205</v>
      </c>
      <c r="J4548" t="s">
        <v>6</v>
      </c>
      <c r="K4548" s="1">
        <v>17753</v>
      </c>
      <c r="L4548" t="s">
        <v>212</v>
      </c>
      <c r="M4548" t="s">
        <v>90</v>
      </c>
      <c r="N4548" t="s">
        <v>14</v>
      </c>
      <c r="O4548" t="s">
        <v>18</v>
      </c>
      <c r="P4548" t="s">
        <v>27</v>
      </c>
      <c r="Q4548">
        <v>6</v>
      </c>
      <c r="R4548">
        <v>1.26</v>
      </c>
      <c r="S4548">
        <f t="shared" si="243"/>
        <v>19950</v>
      </c>
      <c r="T4548">
        <f t="shared" si="244"/>
        <v>6525</v>
      </c>
      <c r="U4548">
        <f t="shared" si="245"/>
        <v>3.0574712643678161</v>
      </c>
      <c r="V4548">
        <v>280</v>
      </c>
      <c r="W4548">
        <v>295</v>
      </c>
      <c r="X4548" t="s">
        <v>151</v>
      </c>
    </row>
    <row r="4549" spans="1:24" hidden="1" x14ac:dyDescent="0.2">
      <c r="A4549">
        <v>84</v>
      </c>
      <c r="B4549" t="s">
        <v>3</v>
      </c>
      <c r="C4549" t="s">
        <v>4</v>
      </c>
      <c r="D4549" t="s">
        <v>211</v>
      </c>
      <c r="E4549">
        <v>13.5</v>
      </c>
      <c r="F4549">
        <v>143.9</v>
      </c>
      <c r="G4549">
        <v>-13.833</v>
      </c>
      <c r="H4549">
        <v>143.15</v>
      </c>
      <c r="I4549">
        <v>205</v>
      </c>
      <c r="J4549" t="s">
        <v>6</v>
      </c>
      <c r="K4549" s="1">
        <v>17753</v>
      </c>
      <c r="L4549" t="s">
        <v>212</v>
      </c>
      <c r="M4549" t="s">
        <v>90</v>
      </c>
      <c r="N4549" t="s">
        <v>14</v>
      </c>
      <c r="O4549" t="s">
        <v>19</v>
      </c>
      <c r="P4549" t="s">
        <v>27</v>
      </c>
      <c r="Q4549">
        <v>1</v>
      </c>
      <c r="R4549">
        <v>5.93</v>
      </c>
      <c r="S4549">
        <f t="shared" si="243"/>
        <v>19950</v>
      </c>
      <c r="T4549">
        <f t="shared" si="244"/>
        <v>6525</v>
      </c>
      <c r="U4549">
        <f t="shared" si="245"/>
        <v>3.0574712643678161</v>
      </c>
      <c r="V4549">
        <v>280</v>
      </c>
      <c r="W4549">
        <v>295</v>
      </c>
      <c r="X4549" t="s">
        <v>151</v>
      </c>
    </row>
    <row r="4550" spans="1:24" hidden="1" x14ac:dyDescent="0.2">
      <c r="A4550">
        <v>84</v>
      </c>
      <c r="B4550" t="s">
        <v>3</v>
      </c>
      <c r="C4550" t="s">
        <v>4</v>
      </c>
      <c r="D4550" t="s">
        <v>211</v>
      </c>
      <c r="E4550">
        <v>13.5</v>
      </c>
      <c r="F4550">
        <v>143.9</v>
      </c>
      <c r="G4550">
        <v>-13.833</v>
      </c>
      <c r="H4550">
        <v>143.15</v>
      </c>
      <c r="I4550">
        <v>205</v>
      </c>
      <c r="J4550" t="s">
        <v>6</v>
      </c>
      <c r="K4550" s="1">
        <v>17753</v>
      </c>
      <c r="L4550" t="s">
        <v>212</v>
      </c>
      <c r="M4550" t="s">
        <v>90</v>
      </c>
      <c r="N4550" t="s">
        <v>14</v>
      </c>
      <c r="O4550" t="s">
        <v>19</v>
      </c>
      <c r="P4550" t="s">
        <v>27</v>
      </c>
      <c r="Q4550">
        <v>2</v>
      </c>
      <c r="R4550">
        <v>6.42</v>
      </c>
      <c r="S4550">
        <f t="shared" si="243"/>
        <v>19950</v>
      </c>
      <c r="T4550">
        <f t="shared" si="244"/>
        <v>6525</v>
      </c>
      <c r="U4550">
        <f t="shared" si="245"/>
        <v>3.0574712643678161</v>
      </c>
      <c r="V4550">
        <v>280</v>
      </c>
      <c r="W4550">
        <v>295</v>
      </c>
      <c r="X4550" t="s">
        <v>151</v>
      </c>
    </row>
    <row r="4551" spans="1:24" hidden="1" x14ac:dyDescent="0.2">
      <c r="A4551">
        <v>84</v>
      </c>
      <c r="B4551" t="s">
        <v>3</v>
      </c>
      <c r="C4551" t="s">
        <v>4</v>
      </c>
      <c r="D4551" t="s">
        <v>211</v>
      </c>
      <c r="E4551">
        <v>13.5</v>
      </c>
      <c r="F4551">
        <v>143.9</v>
      </c>
      <c r="G4551">
        <v>-13.833</v>
      </c>
      <c r="H4551">
        <v>143.15</v>
      </c>
      <c r="I4551">
        <v>205</v>
      </c>
      <c r="J4551" t="s">
        <v>6</v>
      </c>
      <c r="K4551" s="1">
        <v>17753</v>
      </c>
      <c r="L4551" t="s">
        <v>212</v>
      </c>
      <c r="M4551" t="s">
        <v>90</v>
      </c>
      <c r="N4551" t="s">
        <v>14</v>
      </c>
      <c r="O4551" t="s">
        <v>19</v>
      </c>
      <c r="P4551" t="s">
        <v>27</v>
      </c>
      <c r="Q4551">
        <v>3</v>
      </c>
      <c r="R4551">
        <v>6.62</v>
      </c>
      <c r="S4551">
        <f t="shared" si="243"/>
        <v>19950</v>
      </c>
      <c r="T4551">
        <f t="shared" si="244"/>
        <v>6525</v>
      </c>
      <c r="U4551">
        <f t="shared" si="245"/>
        <v>3.0574712643678161</v>
      </c>
      <c r="V4551">
        <v>280</v>
      </c>
      <c r="W4551">
        <v>295</v>
      </c>
      <c r="X4551" t="s">
        <v>151</v>
      </c>
    </row>
    <row r="4552" spans="1:24" hidden="1" x14ac:dyDescent="0.2">
      <c r="A4552">
        <v>84</v>
      </c>
      <c r="B4552" t="s">
        <v>3</v>
      </c>
      <c r="C4552" t="s">
        <v>4</v>
      </c>
      <c r="D4552" t="s">
        <v>211</v>
      </c>
      <c r="E4552">
        <v>13.5</v>
      </c>
      <c r="F4552">
        <v>143.9</v>
      </c>
      <c r="G4552">
        <v>-13.833</v>
      </c>
      <c r="H4552">
        <v>143.15</v>
      </c>
      <c r="I4552">
        <v>205</v>
      </c>
      <c r="J4552" t="s">
        <v>6</v>
      </c>
      <c r="K4552" s="1">
        <v>17753</v>
      </c>
      <c r="L4552" t="s">
        <v>212</v>
      </c>
      <c r="M4552" t="s">
        <v>90</v>
      </c>
      <c r="N4552" t="s">
        <v>14</v>
      </c>
      <c r="O4552" t="s">
        <v>19</v>
      </c>
      <c r="P4552" t="s">
        <v>27</v>
      </c>
      <c r="Q4552">
        <v>4</v>
      </c>
      <c r="R4552">
        <v>6.38</v>
      </c>
      <c r="S4552">
        <f t="shared" si="243"/>
        <v>19950</v>
      </c>
      <c r="T4552">
        <f t="shared" si="244"/>
        <v>6525</v>
      </c>
      <c r="U4552">
        <f t="shared" si="245"/>
        <v>3.0574712643678161</v>
      </c>
      <c r="V4552">
        <v>280</v>
      </c>
      <c r="W4552">
        <v>295</v>
      </c>
      <c r="X4552" t="s">
        <v>151</v>
      </c>
    </row>
    <row r="4553" spans="1:24" hidden="1" x14ac:dyDescent="0.2">
      <c r="A4553">
        <v>84</v>
      </c>
      <c r="B4553" t="s">
        <v>3</v>
      </c>
      <c r="C4553" t="s">
        <v>4</v>
      </c>
      <c r="D4553" t="s">
        <v>211</v>
      </c>
      <c r="E4553">
        <v>13.5</v>
      </c>
      <c r="F4553">
        <v>143.9</v>
      </c>
      <c r="G4553">
        <v>-13.833</v>
      </c>
      <c r="H4553">
        <v>143.15</v>
      </c>
      <c r="I4553">
        <v>205</v>
      </c>
      <c r="J4553" t="s">
        <v>6</v>
      </c>
      <c r="K4553" s="1">
        <v>17753</v>
      </c>
      <c r="L4553" t="s">
        <v>212</v>
      </c>
      <c r="M4553" t="s">
        <v>90</v>
      </c>
      <c r="N4553" t="s">
        <v>14</v>
      </c>
      <c r="O4553" t="s">
        <v>19</v>
      </c>
      <c r="P4553" t="s">
        <v>27</v>
      </c>
      <c r="Q4553">
        <v>5</v>
      </c>
      <c r="R4553">
        <v>4.82</v>
      </c>
      <c r="S4553">
        <f t="shared" si="243"/>
        <v>19950</v>
      </c>
      <c r="T4553">
        <f t="shared" si="244"/>
        <v>6525</v>
      </c>
      <c r="U4553">
        <f t="shared" si="245"/>
        <v>3.0574712643678161</v>
      </c>
      <c r="V4553">
        <v>280</v>
      </c>
      <c r="W4553">
        <v>295</v>
      </c>
      <c r="X4553" t="s">
        <v>151</v>
      </c>
    </row>
    <row r="4554" spans="1:24" hidden="1" x14ac:dyDescent="0.2">
      <c r="A4554">
        <v>84</v>
      </c>
      <c r="B4554" t="s">
        <v>3</v>
      </c>
      <c r="C4554" t="s">
        <v>4</v>
      </c>
      <c r="D4554" t="s">
        <v>211</v>
      </c>
      <c r="E4554">
        <v>13.5</v>
      </c>
      <c r="F4554">
        <v>143.9</v>
      </c>
      <c r="G4554">
        <v>-13.833</v>
      </c>
      <c r="H4554">
        <v>143.15</v>
      </c>
      <c r="I4554">
        <v>205</v>
      </c>
      <c r="J4554" t="s">
        <v>6</v>
      </c>
      <c r="K4554" s="1">
        <v>17753</v>
      </c>
      <c r="L4554" t="s">
        <v>212</v>
      </c>
      <c r="M4554" t="s">
        <v>90</v>
      </c>
      <c r="N4554" t="s">
        <v>14</v>
      </c>
      <c r="O4554" t="s">
        <v>19</v>
      </c>
      <c r="P4554" t="s">
        <v>27</v>
      </c>
      <c r="Q4554">
        <v>6</v>
      </c>
      <c r="R4554">
        <v>6.5</v>
      </c>
      <c r="S4554">
        <f t="shared" si="243"/>
        <v>19950</v>
      </c>
      <c r="T4554">
        <f t="shared" si="244"/>
        <v>6525</v>
      </c>
      <c r="U4554">
        <f t="shared" si="245"/>
        <v>3.0574712643678161</v>
      </c>
      <c r="V4554">
        <v>280</v>
      </c>
      <c r="W4554">
        <v>295</v>
      </c>
      <c r="X4554" t="s">
        <v>151</v>
      </c>
    </row>
    <row r="4555" spans="1:24" hidden="1" x14ac:dyDescent="0.2">
      <c r="A4555">
        <v>84</v>
      </c>
      <c r="B4555" t="s">
        <v>3</v>
      </c>
      <c r="C4555" t="s">
        <v>4</v>
      </c>
      <c r="D4555" t="s">
        <v>211</v>
      </c>
      <c r="E4555">
        <v>13.5</v>
      </c>
      <c r="F4555">
        <v>143.9</v>
      </c>
      <c r="G4555">
        <v>-13.833</v>
      </c>
      <c r="H4555">
        <v>143.15</v>
      </c>
      <c r="I4555">
        <v>205</v>
      </c>
      <c r="J4555" t="s">
        <v>6</v>
      </c>
      <c r="K4555" s="1">
        <v>17753</v>
      </c>
      <c r="L4555" t="s">
        <v>212</v>
      </c>
      <c r="M4555" t="s">
        <v>90</v>
      </c>
      <c r="N4555" t="s">
        <v>24</v>
      </c>
      <c r="O4555" t="s">
        <v>15</v>
      </c>
      <c r="P4555" t="s">
        <v>26</v>
      </c>
      <c r="Q4555">
        <v>1</v>
      </c>
      <c r="R4555">
        <v>22.9</v>
      </c>
      <c r="S4555">
        <f t="shared" si="243"/>
        <v>19950</v>
      </c>
      <c r="T4555">
        <f t="shared" si="244"/>
        <v>6525</v>
      </c>
      <c r="U4555">
        <f t="shared" si="245"/>
        <v>3.0574712643678161</v>
      </c>
      <c r="V4555">
        <v>280</v>
      </c>
      <c r="W4555">
        <v>295</v>
      </c>
      <c r="X4555" t="s">
        <v>151</v>
      </c>
    </row>
    <row r="4556" spans="1:24" hidden="1" x14ac:dyDescent="0.2">
      <c r="A4556">
        <v>84</v>
      </c>
      <c r="B4556" t="s">
        <v>3</v>
      </c>
      <c r="C4556" t="s">
        <v>4</v>
      </c>
      <c r="D4556" t="s">
        <v>211</v>
      </c>
      <c r="E4556">
        <v>13.5</v>
      </c>
      <c r="F4556">
        <v>143.9</v>
      </c>
      <c r="G4556">
        <v>-13.833</v>
      </c>
      <c r="H4556">
        <v>143.15</v>
      </c>
      <c r="I4556">
        <v>205</v>
      </c>
      <c r="J4556" t="s">
        <v>6</v>
      </c>
      <c r="K4556" s="1">
        <v>17753</v>
      </c>
      <c r="L4556" t="s">
        <v>212</v>
      </c>
      <c r="M4556" t="s">
        <v>90</v>
      </c>
      <c r="N4556" t="s">
        <v>24</v>
      </c>
      <c r="O4556" t="s">
        <v>15</v>
      </c>
      <c r="P4556" t="s">
        <v>26</v>
      </c>
      <c r="Q4556">
        <v>2</v>
      </c>
      <c r="R4556">
        <v>24.3</v>
      </c>
      <c r="S4556">
        <f t="shared" si="243"/>
        <v>19950</v>
      </c>
      <c r="T4556">
        <f t="shared" si="244"/>
        <v>6525</v>
      </c>
      <c r="U4556">
        <f t="shared" si="245"/>
        <v>3.0574712643678161</v>
      </c>
      <c r="V4556">
        <v>280</v>
      </c>
      <c r="W4556">
        <v>295</v>
      </c>
      <c r="X4556" t="s">
        <v>151</v>
      </c>
    </row>
    <row r="4557" spans="1:24" hidden="1" x14ac:dyDescent="0.2">
      <c r="A4557">
        <v>84</v>
      </c>
      <c r="B4557" t="s">
        <v>3</v>
      </c>
      <c r="C4557" t="s">
        <v>4</v>
      </c>
      <c r="D4557" t="s">
        <v>211</v>
      </c>
      <c r="E4557">
        <v>13.5</v>
      </c>
      <c r="F4557">
        <v>143.9</v>
      </c>
      <c r="G4557">
        <v>-13.833</v>
      </c>
      <c r="H4557">
        <v>143.15</v>
      </c>
      <c r="I4557">
        <v>205</v>
      </c>
      <c r="J4557" t="s">
        <v>6</v>
      </c>
      <c r="K4557" s="1">
        <v>17753</v>
      </c>
      <c r="L4557" t="s">
        <v>212</v>
      </c>
      <c r="M4557" t="s">
        <v>90</v>
      </c>
      <c r="N4557" t="s">
        <v>24</v>
      </c>
      <c r="O4557" t="s">
        <v>15</v>
      </c>
      <c r="P4557" t="s">
        <v>26</v>
      </c>
      <c r="Q4557">
        <v>3</v>
      </c>
      <c r="R4557">
        <v>25.17</v>
      </c>
      <c r="S4557">
        <f t="shared" si="243"/>
        <v>19950</v>
      </c>
      <c r="T4557">
        <f t="shared" si="244"/>
        <v>6525</v>
      </c>
      <c r="U4557">
        <f t="shared" si="245"/>
        <v>3.0574712643678161</v>
      </c>
      <c r="V4557">
        <v>280</v>
      </c>
      <c r="W4557">
        <v>295</v>
      </c>
      <c r="X4557" t="s">
        <v>151</v>
      </c>
    </row>
    <row r="4558" spans="1:24" hidden="1" x14ac:dyDescent="0.2">
      <c r="A4558">
        <v>84</v>
      </c>
      <c r="B4558" t="s">
        <v>3</v>
      </c>
      <c r="C4558" t="s">
        <v>4</v>
      </c>
      <c r="D4558" t="s">
        <v>211</v>
      </c>
      <c r="E4558">
        <v>13.5</v>
      </c>
      <c r="F4558">
        <v>143.9</v>
      </c>
      <c r="G4558">
        <v>-13.833</v>
      </c>
      <c r="H4558">
        <v>143.15</v>
      </c>
      <c r="I4558">
        <v>205</v>
      </c>
      <c r="J4558" t="s">
        <v>6</v>
      </c>
      <c r="K4558" s="1">
        <v>17753</v>
      </c>
      <c r="L4558" t="s">
        <v>212</v>
      </c>
      <c r="M4558" t="s">
        <v>90</v>
      </c>
      <c r="N4558" t="s">
        <v>24</v>
      </c>
      <c r="O4558" t="s">
        <v>15</v>
      </c>
      <c r="P4558" t="s">
        <v>26</v>
      </c>
      <c r="Q4558">
        <v>4</v>
      </c>
      <c r="R4558">
        <v>22.01</v>
      </c>
      <c r="S4558">
        <f t="shared" si="243"/>
        <v>19950</v>
      </c>
      <c r="T4558">
        <f t="shared" si="244"/>
        <v>6525</v>
      </c>
      <c r="U4558">
        <f t="shared" si="245"/>
        <v>3.0574712643678161</v>
      </c>
      <c r="V4558">
        <v>280</v>
      </c>
      <c r="W4558">
        <v>295</v>
      </c>
      <c r="X4558" t="s">
        <v>151</v>
      </c>
    </row>
    <row r="4559" spans="1:24" hidden="1" x14ac:dyDescent="0.2">
      <c r="A4559">
        <v>84</v>
      </c>
      <c r="B4559" t="s">
        <v>3</v>
      </c>
      <c r="C4559" t="s">
        <v>4</v>
      </c>
      <c r="D4559" t="s">
        <v>211</v>
      </c>
      <c r="E4559">
        <v>13.5</v>
      </c>
      <c r="F4559">
        <v>143.9</v>
      </c>
      <c r="G4559">
        <v>-13.833</v>
      </c>
      <c r="H4559">
        <v>143.15</v>
      </c>
      <c r="I4559">
        <v>205</v>
      </c>
      <c r="J4559" t="s">
        <v>6</v>
      </c>
      <c r="K4559" s="1">
        <v>17753</v>
      </c>
      <c r="L4559" t="s">
        <v>212</v>
      </c>
      <c r="M4559" t="s">
        <v>90</v>
      </c>
      <c r="N4559" t="s">
        <v>24</v>
      </c>
      <c r="O4559" t="s">
        <v>15</v>
      </c>
      <c r="P4559" t="s">
        <v>26</v>
      </c>
      <c r="Q4559">
        <v>5</v>
      </c>
      <c r="R4559">
        <v>20.84</v>
      </c>
      <c r="S4559">
        <f t="shared" si="243"/>
        <v>19950</v>
      </c>
      <c r="T4559">
        <f t="shared" si="244"/>
        <v>6525</v>
      </c>
      <c r="U4559">
        <f t="shared" si="245"/>
        <v>3.0574712643678161</v>
      </c>
      <c r="V4559">
        <v>280</v>
      </c>
      <c r="W4559">
        <v>295</v>
      </c>
      <c r="X4559" t="s">
        <v>151</v>
      </c>
    </row>
    <row r="4560" spans="1:24" hidden="1" x14ac:dyDescent="0.2">
      <c r="A4560">
        <v>84</v>
      </c>
      <c r="B4560" t="s">
        <v>3</v>
      </c>
      <c r="C4560" t="s">
        <v>4</v>
      </c>
      <c r="D4560" t="s">
        <v>211</v>
      </c>
      <c r="E4560">
        <v>13.5</v>
      </c>
      <c r="F4560">
        <v>143.9</v>
      </c>
      <c r="G4560">
        <v>-13.833</v>
      </c>
      <c r="H4560">
        <v>143.15</v>
      </c>
      <c r="I4560">
        <v>205</v>
      </c>
      <c r="J4560" t="s">
        <v>6</v>
      </c>
      <c r="K4560" s="1">
        <v>17753</v>
      </c>
      <c r="L4560" t="s">
        <v>212</v>
      </c>
      <c r="M4560" t="s">
        <v>90</v>
      </c>
      <c r="N4560" t="s">
        <v>24</v>
      </c>
      <c r="O4560" t="s">
        <v>15</v>
      </c>
      <c r="P4560" t="s">
        <v>26</v>
      </c>
      <c r="Q4560">
        <v>6</v>
      </c>
      <c r="R4560">
        <v>22.26</v>
      </c>
      <c r="S4560">
        <f t="shared" si="243"/>
        <v>19950</v>
      </c>
      <c r="T4560">
        <f t="shared" si="244"/>
        <v>6525</v>
      </c>
      <c r="U4560">
        <f t="shared" si="245"/>
        <v>3.0574712643678161</v>
      </c>
      <c r="V4560">
        <v>280</v>
      </c>
      <c r="W4560">
        <v>295</v>
      </c>
      <c r="X4560" t="s">
        <v>151</v>
      </c>
    </row>
    <row r="4561" spans="1:24" hidden="1" x14ac:dyDescent="0.2">
      <c r="A4561">
        <v>84</v>
      </c>
      <c r="B4561" t="s">
        <v>3</v>
      </c>
      <c r="C4561" t="s">
        <v>4</v>
      </c>
      <c r="D4561" t="s">
        <v>211</v>
      </c>
      <c r="E4561">
        <v>13.5</v>
      </c>
      <c r="F4561">
        <v>143.9</v>
      </c>
      <c r="G4561">
        <v>-13.833</v>
      </c>
      <c r="H4561">
        <v>143.15</v>
      </c>
      <c r="I4561">
        <v>205</v>
      </c>
      <c r="J4561" t="s">
        <v>6</v>
      </c>
      <c r="K4561" s="1">
        <v>17753</v>
      </c>
      <c r="L4561" t="s">
        <v>212</v>
      </c>
      <c r="M4561" t="s">
        <v>90</v>
      </c>
      <c r="N4561" t="s">
        <v>24</v>
      </c>
      <c r="O4561" t="s">
        <v>15</v>
      </c>
      <c r="P4561" t="s">
        <v>26</v>
      </c>
      <c r="Q4561">
        <v>7</v>
      </c>
      <c r="R4561">
        <v>23.04</v>
      </c>
      <c r="S4561">
        <f t="shared" si="243"/>
        <v>19950</v>
      </c>
      <c r="T4561">
        <f t="shared" si="244"/>
        <v>6525</v>
      </c>
      <c r="U4561">
        <f t="shared" si="245"/>
        <v>3.0574712643678161</v>
      </c>
      <c r="V4561">
        <v>280</v>
      </c>
      <c r="W4561">
        <v>295</v>
      </c>
      <c r="X4561" t="s">
        <v>151</v>
      </c>
    </row>
    <row r="4562" spans="1:24" hidden="1" x14ac:dyDescent="0.2">
      <c r="A4562">
        <v>84</v>
      </c>
      <c r="B4562" t="s">
        <v>3</v>
      </c>
      <c r="C4562" t="s">
        <v>4</v>
      </c>
      <c r="D4562" t="s">
        <v>211</v>
      </c>
      <c r="E4562">
        <v>13.5</v>
      </c>
      <c r="F4562">
        <v>143.9</v>
      </c>
      <c r="G4562">
        <v>-13.833</v>
      </c>
      <c r="H4562">
        <v>143.15</v>
      </c>
      <c r="I4562">
        <v>205</v>
      </c>
      <c r="J4562" t="s">
        <v>6</v>
      </c>
      <c r="K4562" s="1">
        <v>17753</v>
      </c>
      <c r="L4562" t="s">
        <v>212</v>
      </c>
      <c r="M4562" t="s">
        <v>90</v>
      </c>
      <c r="N4562" t="s">
        <v>24</v>
      </c>
      <c r="O4562" t="s">
        <v>15</v>
      </c>
      <c r="P4562" t="s">
        <v>26</v>
      </c>
      <c r="Q4562">
        <v>8</v>
      </c>
      <c r="R4562">
        <v>23.41</v>
      </c>
      <c r="S4562">
        <f t="shared" si="243"/>
        <v>19950</v>
      </c>
      <c r="T4562">
        <f t="shared" si="244"/>
        <v>6525</v>
      </c>
      <c r="U4562">
        <f t="shared" si="245"/>
        <v>3.0574712643678161</v>
      </c>
      <c r="V4562">
        <v>280</v>
      </c>
      <c r="W4562">
        <v>295</v>
      </c>
      <c r="X4562" t="s">
        <v>151</v>
      </c>
    </row>
    <row r="4563" spans="1:24" hidden="1" x14ac:dyDescent="0.2">
      <c r="A4563">
        <v>84</v>
      </c>
      <c r="B4563" t="s">
        <v>3</v>
      </c>
      <c r="C4563" t="s">
        <v>4</v>
      </c>
      <c r="D4563" t="s">
        <v>211</v>
      </c>
      <c r="E4563">
        <v>13.5</v>
      </c>
      <c r="F4563">
        <v>143.9</v>
      </c>
      <c r="G4563">
        <v>-13.833</v>
      </c>
      <c r="H4563">
        <v>143.15</v>
      </c>
      <c r="I4563">
        <v>205</v>
      </c>
      <c r="J4563" t="s">
        <v>6</v>
      </c>
      <c r="K4563" s="1">
        <v>17753</v>
      </c>
      <c r="L4563" t="s">
        <v>212</v>
      </c>
      <c r="M4563" t="s">
        <v>90</v>
      </c>
      <c r="N4563" t="s">
        <v>24</v>
      </c>
      <c r="O4563" t="s">
        <v>15</v>
      </c>
      <c r="P4563" t="s">
        <v>26</v>
      </c>
      <c r="Q4563">
        <v>9</v>
      </c>
      <c r="R4563">
        <v>19.38</v>
      </c>
      <c r="S4563">
        <f t="shared" si="243"/>
        <v>19950</v>
      </c>
      <c r="T4563">
        <f t="shared" si="244"/>
        <v>6525</v>
      </c>
      <c r="U4563">
        <f t="shared" si="245"/>
        <v>3.0574712643678161</v>
      </c>
      <c r="V4563">
        <v>280</v>
      </c>
      <c r="W4563">
        <v>295</v>
      </c>
      <c r="X4563" t="s">
        <v>151</v>
      </c>
    </row>
    <row r="4564" spans="1:24" hidden="1" x14ac:dyDescent="0.2">
      <c r="A4564">
        <v>84</v>
      </c>
      <c r="B4564" t="s">
        <v>3</v>
      </c>
      <c r="C4564" t="s">
        <v>4</v>
      </c>
      <c r="D4564" t="s">
        <v>211</v>
      </c>
      <c r="E4564">
        <v>13.5</v>
      </c>
      <c r="F4564">
        <v>143.9</v>
      </c>
      <c r="G4564">
        <v>-13.833</v>
      </c>
      <c r="H4564">
        <v>143.15</v>
      </c>
      <c r="I4564">
        <v>205</v>
      </c>
      <c r="J4564" t="s">
        <v>6</v>
      </c>
      <c r="K4564" s="1">
        <v>17753</v>
      </c>
      <c r="L4564" t="s">
        <v>212</v>
      </c>
      <c r="M4564" t="s">
        <v>90</v>
      </c>
      <c r="N4564" t="s">
        <v>24</v>
      </c>
      <c r="O4564" t="s">
        <v>15</v>
      </c>
      <c r="P4564" t="s">
        <v>26</v>
      </c>
      <c r="Q4564">
        <v>10</v>
      </c>
      <c r="R4564">
        <v>27.25</v>
      </c>
      <c r="S4564">
        <f t="shared" si="243"/>
        <v>19950</v>
      </c>
      <c r="T4564">
        <f t="shared" si="244"/>
        <v>6525</v>
      </c>
      <c r="U4564">
        <f t="shared" si="245"/>
        <v>3.0574712643678161</v>
      </c>
      <c r="V4564">
        <v>280</v>
      </c>
      <c r="W4564">
        <v>295</v>
      </c>
      <c r="X4564" t="s">
        <v>151</v>
      </c>
    </row>
    <row r="4565" spans="1:24" x14ac:dyDescent="0.2">
      <c r="A4565">
        <v>84</v>
      </c>
      <c r="B4565" t="s">
        <v>3</v>
      </c>
      <c r="C4565" t="s">
        <v>4</v>
      </c>
      <c r="D4565" t="s">
        <v>211</v>
      </c>
      <c r="E4565">
        <v>13.5</v>
      </c>
      <c r="F4565">
        <v>143.9</v>
      </c>
      <c r="G4565">
        <v>-13.833</v>
      </c>
      <c r="H4565">
        <v>143.15</v>
      </c>
      <c r="I4565">
        <v>205</v>
      </c>
      <c r="J4565" t="s">
        <v>6</v>
      </c>
      <c r="K4565" s="1">
        <v>17753</v>
      </c>
      <c r="L4565" t="s">
        <v>212</v>
      </c>
      <c r="M4565" t="s">
        <v>90</v>
      </c>
      <c r="N4565" t="s">
        <v>24</v>
      </c>
      <c r="O4565" t="s">
        <v>15</v>
      </c>
      <c r="P4565" t="s">
        <v>27</v>
      </c>
      <c r="Q4565">
        <v>1</v>
      </c>
      <c r="R4565">
        <v>16.46</v>
      </c>
      <c r="S4565">
        <f t="shared" si="243"/>
        <v>19950</v>
      </c>
      <c r="T4565">
        <f t="shared" si="244"/>
        <v>6525</v>
      </c>
      <c r="U4565">
        <f t="shared" si="245"/>
        <v>3.0574712643678161</v>
      </c>
      <c r="V4565">
        <v>280</v>
      </c>
      <c r="W4565">
        <v>295</v>
      </c>
      <c r="X4565" t="s">
        <v>151</v>
      </c>
    </row>
    <row r="4566" spans="1:24" x14ac:dyDescent="0.2">
      <c r="A4566">
        <v>84</v>
      </c>
      <c r="B4566" t="s">
        <v>3</v>
      </c>
      <c r="C4566" t="s">
        <v>4</v>
      </c>
      <c r="D4566" t="s">
        <v>211</v>
      </c>
      <c r="E4566">
        <v>13.5</v>
      </c>
      <c r="F4566">
        <v>143.9</v>
      </c>
      <c r="G4566">
        <v>-13.833</v>
      </c>
      <c r="H4566">
        <v>143.15</v>
      </c>
      <c r="I4566">
        <v>205</v>
      </c>
      <c r="J4566" t="s">
        <v>6</v>
      </c>
      <c r="K4566" s="1">
        <v>17753</v>
      </c>
      <c r="L4566" t="s">
        <v>212</v>
      </c>
      <c r="M4566" t="s">
        <v>90</v>
      </c>
      <c r="N4566" t="s">
        <v>24</v>
      </c>
      <c r="O4566" t="s">
        <v>15</v>
      </c>
      <c r="P4566" t="s">
        <v>27</v>
      </c>
      <c r="Q4566">
        <v>2</v>
      </c>
      <c r="R4566">
        <v>16.670000000000002</v>
      </c>
      <c r="S4566">
        <f t="shared" si="243"/>
        <v>19950</v>
      </c>
      <c r="T4566">
        <f t="shared" si="244"/>
        <v>6525</v>
      </c>
      <c r="U4566">
        <f t="shared" si="245"/>
        <v>3.0574712643678161</v>
      </c>
      <c r="V4566">
        <v>280</v>
      </c>
      <c r="W4566">
        <v>295</v>
      </c>
      <c r="X4566" t="s">
        <v>151</v>
      </c>
    </row>
    <row r="4567" spans="1:24" x14ac:dyDescent="0.2">
      <c r="A4567">
        <v>84</v>
      </c>
      <c r="B4567" t="s">
        <v>3</v>
      </c>
      <c r="C4567" t="s">
        <v>4</v>
      </c>
      <c r="D4567" t="s">
        <v>211</v>
      </c>
      <c r="E4567">
        <v>13.5</v>
      </c>
      <c r="F4567">
        <v>143.9</v>
      </c>
      <c r="G4567">
        <v>-13.833</v>
      </c>
      <c r="H4567">
        <v>143.15</v>
      </c>
      <c r="I4567">
        <v>205</v>
      </c>
      <c r="J4567" t="s">
        <v>6</v>
      </c>
      <c r="K4567" s="1">
        <v>17753</v>
      </c>
      <c r="L4567" t="s">
        <v>212</v>
      </c>
      <c r="M4567" t="s">
        <v>90</v>
      </c>
      <c r="N4567" t="s">
        <v>24</v>
      </c>
      <c r="O4567" t="s">
        <v>15</v>
      </c>
      <c r="P4567" t="s">
        <v>27</v>
      </c>
      <c r="Q4567">
        <v>3</v>
      </c>
      <c r="R4567">
        <v>17.21</v>
      </c>
      <c r="S4567">
        <f t="shared" si="243"/>
        <v>19950</v>
      </c>
      <c r="T4567">
        <f t="shared" si="244"/>
        <v>6525</v>
      </c>
      <c r="U4567">
        <f t="shared" si="245"/>
        <v>3.0574712643678161</v>
      </c>
      <c r="V4567">
        <v>280</v>
      </c>
      <c r="W4567">
        <v>295</v>
      </c>
      <c r="X4567" t="s">
        <v>151</v>
      </c>
    </row>
    <row r="4568" spans="1:24" x14ac:dyDescent="0.2">
      <c r="A4568">
        <v>84</v>
      </c>
      <c r="B4568" t="s">
        <v>3</v>
      </c>
      <c r="C4568" t="s">
        <v>4</v>
      </c>
      <c r="D4568" t="s">
        <v>211</v>
      </c>
      <c r="E4568">
        <v>13.5</v>
      </c>
      <c r="F4568">
        <v>143.9</v>
      </c>
      <c r="G4568">
        <v>-13.833</v>
      </c>
      <c r="H4568">
        <v>143.15</v>
      </c>
      <c r="I4568">
        <v>205</v>
      </c>
      <c r="J4568" t="s">
        <v>6</v>
      </c>
      <c r="K4568" s="1">
        <v>17753</v>
      </c>
      <c r="L4568" t="s">
        <v>212</v>
      </c>
      <c r="M4568" t="s">
        <v>90</v>
      </c>
      <c r="N4568" t="s">
        <v>24</v>
      </c>
      <c r="O4568" t="s">
        <v>15</v>
      </c>
      <c r="P4568" t="s">
        <v>27</v>
      </c>
      <c r="Q4568">
        <v>4</v>
      </c>
      <c r="R4568">
        <v>19.25</v>
      </c>
      <c r="S4568">
        <f t="shared" si="243"/>
        <v>19950</v>
      </c>
      <c r="T4568">
        <f t="shared" si="244"/>
        <v>6525</v>
      </c>
      <c r="U4568">
        <f t="shared" si="245"/>
        <v>3.0574712643678161</v>
      </c>
      <c r="V4568">
        <v>280</v>
      </c>
      <c r="W4568">
        <v>295</v>
      </c>
      <c r="X4568" t="s">
        <v>151</v>
      </c>
    </row>
    <row r="4569" spans="1:24" x14ac:dyDescent="0.2">
      <c r="A4569">
        <v>84</v>
      </c>
      <c r="B4569" t="s">
        <v>3</v>
      </c>
      <c r="C4569" t="s">
        <v>4</v>
      </c>
      <c r="D4569" t="s">
        <v>211</v>
      </c>
      <c r="E4569">
        <v>13.5</v>
      </c>
      <c r="F4569">
        <v>143.9</v>
      </c>
      <c r="G4569">
        <v>-13.833</v>
      </c>
      <c r="H4569">
        <v>143.15</v>
      </c>
      <c r="I4569">
        <v>205</v>
      </c>
      <c r="J4569" t="s">
        <v>6</v>
      </c>
      <c r="K4569" s="1">
        <v>17753</v>
      </c>
      <c r="L4569" t="s">
        <v>212</v>
      </c>
      <c r="M4569" t="s">
        <v>90</v>
      </c>
      <c r="N4569" t="s">
        <v>24</v>
      </c>
      <c r="O4569" t="s">
        <v>15</v>
      </c>
      <c r="P4569" t="s">
        <v>27</v>
      </c>
      <c r="Q4569">
        <v>5</v>
      </c>
      <c r="R4569">
        <v>14.01</v>
      </c>
      <c r="S4569">
        <f t="shared" si="243"/>
        <v>19950</v>
      </c>
      <c r="T4569">
        <f t="shared" si="244"/>
        <v>6525</v>
      </c>
      <c r="U4569">
        <f t="shared" si="245"/>
        <v>3.0574712643678161</v>
      </c>
      <c r="V4569">
        <v>280</v>
      </c>
      <c r="W4569">
        <v>295</v>
      </c>
      <c r="X4569" t="s">
        <v>151</v>
      </c>
    </row>
    <row r="4570" spans="1:24" x14ac:dyDescent="0.2">
      <c r="A4570">
        <v>84</v>
      </c>
      <c r="B4570" t="s">
        <v>3</v>
      </c>
      <c r="C4570" t="s">
        <v>4</v>
      </c>
      <c r="D4570" t="s">
        <v>211</v>
      </c>
      <c r="E4570">
        <v>13.5</v>
      </c>
      <c r="F4570">
        <v>143.9</v>
      </c>
      <c r="G4570">
        <v>-13.833</v>
      </c>
      <c r="H4570">
        <v>143.15</v>
      </c>
      <c r="I4570">
        <v>205</v>
      </c>
      <c r="J4570" t="s">
        <v>6</v>
      </c>
      <c r="K4570" s="1">
        <v>17753</v>
      </c>
      <c r="L4570" t="s">
        <v>212</v>
      </c>
      <c r="M4570" t="s">
        <v>90</v>
      </c>
      <c r="N4570" t="s">
        <v>24</v>
      </c>
      <c r="O4570" t="s">
        <v>15</v>
      </c>
      <c r="P4570" t="s">
        <v>27</v>
      </c>
      <c r="Q4570">
        <v>6</v>
      </c>
      <c r="R4570">
        <v>18.32</v>
      </c>
      <c r="S4570">
        <f t="shared" si="243"/>
        <v>19950</v>
      </c>
      <c r="T4570">
        <f t="shared" si="244"/>
        <v>6525</v>
      </c>
      <c r="U4570">
        <f t="shared" si="245"/>
        <v>3.0574712643678161</v>
      </c>
      <c r="V4570">
        <v>280</v>
      </c>
      <c r="W4570">
        <v>295</v>
      </c>
      <c r="X4570" t="s">
        <v>151</v>
      </c>
    </row>
    <row r="4571" spans="1:24" x14ac:dyDescent="0.2">
      <c r="A4571">
        <v>84</v>
      </c>
      <c r="B4571" t="s">
        <v>3</v>
      </c>
      <c r="C4571" t="s">
        <v>4</v>
      </c>
      <c r="D4571" t="s">
        <v>211</v>
      </c>
      <c r="E4571">
        <v>13.5</v>
      </c>
      <c r="F4571">
        <v>143.9</v>
      </c>
      <c r="G4571">
        <v>-13.833</v>
      </c>
      <c r="H4571">
        <v>143.15</v>
      </c>
      <c r="I4571">
        <v>205</v>
      </c>
      <c r="J4571" t="s">
        <v>6</v>
      </c>
      <c r="K4571" s="1">
        <v>17753</v>
      </c>
      <c r="L4571" t="s">
        <v>212</v>
      </c>
      <c r="M4571" t="s">
        <v>90</v>
      </c>
      <c r="N4571" t="s">
        <v>24</v>
      </c>
      <c r="O4571" t="s">
        <v>15</v>
      </c>
      <c r="P4571" t="s">
        <v>27</v>
      </c>
      <c r="Q4571">
        <v>7</v>
      </c>
      <c r="R4571">
        <v>17.100000000000001</v>
      </c>
      <c r="S4571">
        <f t="shared" si="243"/>
        <v>19950</v>
      </c>
      <c r="T4571">
        <f t="shared" si="244"/>
        <v>6525</v>
      </c>
      <c r="U4571">
        <f t="shared" si="245"/>
        <v>3.0574712643678161</v>
      </c>
      <c r="V4571">
        <v>280</v>
      </c>
      <c r="W4571">
        <v>295</v>
      </c>
      <c r="X4571" t="s">
        <v>151</v>
      </c>
    </row>
    <row r="4572" spans="1:24" x14ac:dyDescent="0.2">
      <c r="A4572">
        <v>84</v>
      </c>
      <c r="B4572" t="s">
        <v>3</v>
      </c>
      <c r="C4572" t="s">
        <v>4</v>
      </c>
      <c r="D4572" t="s">
        <v>211</v>
      </c>
      <c r="E4572">
        <v>13.5</v>
      </c>
      <c r="F4572">
        <v>143.9</v>
      </c>
      <c r="G4572">
        <v>-13.833</v>
      </c>
      <c r="H4572">
        <v>143.15</v>
      </c>
      <c r="I4572">
        <v>205</v>
      </c>
      <c r="J4572" t="s">
        <v>6</v>
      </c>
      <c r="K4572" s="1">
        <v>17753</v>
      </c>
      <c r="L4572" t="s">
        <v>212</v>
      </c>
      <c r="M4572" t="s">
        <v>90</v>
      </c>
      <c r="N4572" t="s">
        <v>24</v>
      </c>
      <c r="O4572" t="s">
        <v>15</v>
      </c>
      <c r="P4572" t="s">
        <v>27</v>
      </c>
      <c r="Q4572">
        <v>8</v>
      </c>
      <c r="R4572">
        <v>18.68</v>
      </c>
      <c r="S4572">
        <f t="shared" si="243"/>
        <v>19950</v>
      </c>
      <c r="T4572">
        <f t="shared" si="244"/>
        <v>6525</v>
      </c>
      <c r="U4572">
        <f t="shared" si="245"/>
        <v>3.0574712643678161</v>
      </c>
      <c r="V4572">
        <v>280</v>
      </c>
      <c r="W4572">
        <v>295</v>
      </c>
      <c r="X4572" t="s">
        <v>151</v>
      </c>
    </row>
    <row r="4573" spans="1:24" x14ac:dyDescent="0.2">
      <c r="A4573">
        <v>84</v>
      </c>
      <c r="B4573" t="s">
        <v>3</v>
      </c>
      <c r="C4573" t="s">
        <v>4</v>
      </c>
      <c r="D4573" t="s">
        <v>211</v>
      </c>
      <c r="E4573">
        <v>13.5</v>
      </c>
      <c r="F4573">
        <v>143.9</v>
      </c>
      <c r="G4573">
        <v>-13.833</v>
      </c>
      <c r="H4573">
        <v>143.15</v>
      </c>
      <c r="I4573">
        <v>205</v>
      </c>
      <c r="J4573" t="s">
        <v>6</v>
      </c>
      <c r="K4573" s="1">
        <v>17753</v>
      </c>
      <c r="L4573" t="s">
        <v>212</v>
      </c>
      <c r="M4573" t="s">
        <v>90</v>
      </c>
      <c r="N4573" t="s">
        <v>24</v>
      </c>
      <c r="O4573" t="s">
        <v>15</v>
      </c>
      <c r="P4573" t="s">
        <v>27</v>
      </c>
      <c r="Q4573">
        <v>9</v>
      </c>
      <c r="R4573">
        <v>17.440000000000001</v>
      </c>
      <c r="S4573">
        <f t="shared" si="243"/>
        <v>19950</v>
      </c>
      <c r="T4573">
        <f t="shared" si="244"/>
        <v>6525</v>
      </c>
      <c r="U4573">
        <f t="shared" si="245"/>
        <v>3.0574712643678161</v>
      </c>
      <c r="V4573">
        <v>280</v>
      </c>
      <c r="W4573">
        <v>295</v>
      </c>
      <c r="X4573" t="s">
        <v>151</v>
      </c>
    </row>
    <row r="4574" spans="1:24" x14ac:dyDescent="0.2">
      <c r="A4574">
        <v>84</v>
      </c>
      <c r="B4574" t="s">
        <v>3</v>
      </c>
      <c r="C4574" t="s">
        <v>4</v>
      </c>
      <c r="D4574" t="s">
        <v>211</v>
      </c>
      <c r="E4574">
        <v>13.5</v>
      </c>
      <c r="F4574">
        <v>143.9</v>
      </c>
      <c r="G4574">
        <v>-13.833</v>
      </c>
      <c r="H4574">
        <v>143.15</v>
      </c>
      <c r="I4574">
        <v>205</v>
      </c>
      <c r="J4574" t="s">
        <v>6</v>
      </c>
      <c r="K4574" s="1">
        <v>17753</v>
      </c>
      <c r="L4574" t="s">
        <v>212</v>
      </c>
      <c r="M4574" t="s">
        <v>90</v>
      </c>
      <c r="N4574" t="s">
        <v>24</v>
      </c>
      <c r="O4574" t="s">
        <v>15</v>
      </c>
      <c r="P4574" t="s">
        <v>27</v>
      </c>
      <c r="Q4574">
        <v>10</v>
      </c>
      <c r="R4574">
        <v>18.32</v>
      </c>
      <c r="S4574">
        <f t="shared" si="243"/>
        <v>19950</v>
      </c>
      <c r="T4574">
        <f t="shared" si="244"/>
        <v>6525</v>
      </c>
      <c r="U4574">
        <f t="shared" si="245"/>
        <v>3.0574712643678161</v>
      </c>
      <c r="V4574">
        <v>280</v>
      </c>
      <c r="W4574">
        <v>295</v>
      </c>
      <c r="X4574" t="s">
        <v>151</v>
      </c>
    </row>
    <row r="4575" spans="1:24" x14ac:dyDescent="0.2">
      <c r="A4575">
        <v>84</v>
      </c>
      <c r="B4575" t="s">
        <v>3</v>
      </c>
      <c r="C4575" t="s">
        <v>4</v>
      </c>
      <c r="D4575" t="s">
        <v>211</v>
      </c>
      <c r="E4575">
        <v>13.5</v>
      </c>
      <c r="F4575">
        <v>143.9</v>
      </c>
      <c r="G4575">
        <v>-13.833</v>
      </c>
      <c r="H4575">
        <v>143.15</v>
      </c>
      <c r="I4575">
        <v>205</v>
      </c>
      <c r="J4575" t="s">
        <v>6</v>
      </c>
      <c r="K4575" s="1">
        <v>17753</v>
      </c>
      <c r="L4575" t="s">
        <v>212</v>
      </c>
      <c r="M4575" t="s">
        <v>90</v>
      </c>
      <c r="N4575" t="s">
        <v>24</v>
      </c>
      <c r="O4575" t="s">
        <v>18</v>
      </c>
      <c r="P4575" t="s">
        <v>27</v>
      </c>
      <c r="Q4575">
        <v>1</v>
      </c>
      <c r="R4575">
        <v>7.14</v>
      </c>
      <c r="S4575">
        <f t="shared" si="243"/>
        <v>19950</v>
      </c>
      <c r="T4575">
        <f t="shared" si="244"/>
        <v>6525</v>
      </c>
      <c r="U4575">
        <f t="shared" si="245"/>
        <v>3.0574712643678161</v>
      </c>
      <c r="V4575">
        <v>280</v>
      </c>
      <c r="W4575">
        <v>295</v>
      </c>
      <c r="X4575" t="s">
        <v>151</v>
      </c>
    </row>
    <row r="4576" spans="1:24" x14ac:dyDescent="0.2">
      <c r="A4576">
        <v>84</v>
      </c>
      <c r="B4576" t="s">
        <v>3</v>
      </c>
      <c r="C4576" t="s">
        <v>4</v>
      </c>
      <c r="D4576" t="s">
        <v>211</v>
      </c>
      <c r="E4576">
        <v>13.5</v>
      </c>
      <c r="F4576">
        <v>143.9</v>
      </c>
      <c r="G4576">
        <v>-13.833</v>
      </c>
      <c r="H4576">
        <v>143.15</v>
      </c>
      <c r="I4576">
        <v>205</v>
      </c>
      <c r="J4576" t="s">
        <v>6</v>
      </c>
      <c r="K4576" s="1">
        <v>17753</v>
      </c>
      <c r="L4576" t="s">
        <v>212</v>
      </c>
      <c r="M4576" t="s">
        <v>90</v>
      </c>
      <c r="N4576" t="s">
        <v>24</v>
      </c>
      <c r="O4576" t="s">
        <v>18</v>
      </c>
      <c r="P4576" t="s">
        <v>27</v>
      </c>
      <c r="Q4576">
        <v>2</v>
      </c>
      <c r="R4576">
        <v>9.64</v>
      </c>
      <c r="S4576">
        <f t="shared" si="243"/>
        <v>19950</v>
      </c>
      <c r="T4576">
        <f t="shared" si="244"/>
        <v>6525</v>
      </c>
      <c r="U4576">
        <f t="shared" si="245"/>
        <v>3.0574712643678161</v>
      </c>
      <c r="V4576">
        <v>280</v>
      </c>
      <c r="W4576">
        <v>295</v>
      </c>
      <c r="X4576" t="s">
        <v>151</v>
      </c>
    </row>
    <row r="4577" spans="1:24" x14ac:dyDescent="0.2">
      <c r="A4577">
        <v>84</v>
      </c>
      <c r="B4577" t="s">
        <v>3</v>
      </c>
      <c r="C4577" t="s">
        <v>4</v>
      </c>
      <c r="D4577" t="s">
        <v>211</v>
      </c>
      <c r="E4577">
        <v>13.5</v>
      </c>
      <c r="F4577">
        <v>143.9</v>
      </c>
      <c r="G4577">
        <v>-13.833</v>
      </c>
      <c r="H4577">
        <v>143.15</v>
      </c>
      <c r="I4577">
        <v>205</v>
      </c>
      <c r="J4577" t="s">
        <v>6</v>
      </c>
      <c r="K4577" s="1">
        <v>17753</v>
      </c>
      <c r="L4577" t="s">
        <v>212</v>
      </c>
      <c r="M4577" t="s">
        <v>90</v>
      </c>
      <c r="N4577" t="s">
        <v>24</v>
      </c>
      <c r="O4577" t="s">
        <v>18</v>
      </c>
      <c r="P4577" t="s">
        <v>27</v>
      </c>
      <c r="Q4577">
        <v>3</v>
      </c>
      <c r="R4577">
        <v>9.3699999999999992</v>
      </c>
      <c r="S4577">
        <f t="shared" si="243"/>
        <v>19950</v>
      </c>
      <c r="T4577">
        <f t="shared" si="244"/>
        <v>6525</v>
      </c>
      <c r="U4577">
        <f t="shared" si="245"/>
        <v>3.0574712643678161</v>
      </c>
      <c r="V4577">
        <v>280</v>
      </c>
      <c r="W4577">
        <v>295</v>
      </c>
      <c r="X4577" t="s">
        <v>151</v>
      </c>
    </row>
    <row r="4578" spans="1:24" x14ac:dyDescent="0.2">
      <c r="A4578">
        <v>84</v>
      </c>
      <c r="B4578" t="s">
        <v>3</v>
      </c>
      <c r="C4578" t="s">
        <v>4</v>
      </c>
      <c r="D4578" t="s">
        <v>211</v>
      </c>
      <c r="E4578">
        <v>13.5</v>
      </c>
      <c r="F4578">
        <v>143.9</v>
      </c>
      <c r="G4578">
        <v>-13.833</v>
      </c>
      <c r="H4578">
        <v>143.15</v>
      </c>
      <c r="I4578">
        <v>205</v>
      </c>
      <c r="J4578" t="s">
        <v>6</v>
      </c>
      <c r="K4578" s="1">
        <v>17753</v>
      </c>
      <c r="L4578" t="s">
        <v>212</v>
      </c>
      <c r="M4578" t="s">
        <v>90</v>
      </c>
      <c r="N4578" t="s">
        <v>24</v>
      </c>
      <c r="O4578" t="s">
        <v>18</v>
      </c>
      <c r="P4578" t="s">
        <v>27</v>
      </c>
      <c r="Q4578">
        <v>4</v>
      </c>
      <c r="R4578">
        <v>11.66</v>
      </c>
      <c r="S4578">
        <f t="shared" si="243"/>
        <v>19950</v>
      </c>
      <c r="T4578">
        <f t="shared" si="244"/>
        <v>6525</v>
      </c>
      <c r="U4578">
        <f t="shared" si="245"/>
        <v>3.0574712643678161</v>
      </c>
      <c r="V4578">
        <v>280</v>
      </c>
      <c r="W4578">
        <v>295</v>
      </c>
      <c r="X4578" t="s">
        <v>151</v>
      </c>
    </row>
    <row r="4579" spans="1:24" x14ac:dyDescent="0.2">
      <c r="A4579">
        <v>84</v>
      </c>
      <c r="B4579" t="s">
        <v>3</v>
      </c>
      <c r="C4579" t="s">
        <v>4</v>
      </c>
      <c r="D4579" t="s">
        <v>211</v>
      </c>
      <c r="E4579">
        <v>13.5</v>
      </c>
      <c r="F4579">
        <v>143.9</v>
      </c>
      <c r="G4579">
        <v>-13.833</v>
      </c>
      <c r="H4579">
        <v>143.15</v>
      </c>
      <c r="I4579">
        <v>205</v>
      </c>
      <c r="J4579" t="s">
        <v>6</v>
      </c>
      <c r="K4579" s="1">
        <v>17753</v>
      </c>
      <c r="L4579" t="s">
        <v>212</v>
      </c>
      <c r="M4579" t="s">
        <v>90</v>
      </c>
      <c r="N4579" t="s">
        <v>24</v>
      </c>
      <c r="O4579" t="s">
        <v>18</v>
      </c>
      <c r="P4579" t="s">
        <v>27</v>
      </c>
      <c r="Q4579">
        <v>5</v>
      </c>
      <c r="R4579">
        <v>9.56</v>
      </c>
      <c r="S4579">
        <f t="shared" si="243"/>
        <v>19950</v>
      </c>
      <c r="T4579">
        <f t="shared" si="244"/>
        <v>6525</v>
      </c>
      <c r="U4579">
        <f t="shared" si="245"/>
        <v>3.0574712643678161</v>
      </c>
      <c r="V4579">
        <v>280</v>
      </c>
      <c r="W4579">
        <v>295</v>
      </c>
      <c r="X4579" t="s">
        <v>151</v>
      </c>
    </row>
    <row r="4580" spans="1:24" x14ac:dyDescent="0.2">
      <c r="A4580">
        <v>84</v>
      </c>
      <c r="B4580" t="s">
        <v>3</v>
      </c>
      <c r="C4580" t="s">
        <v>4</v>
      </c>
      <c r="D4580" t="s">
        <v>211</v>
      </c>
      <c r="E4580">
        <v>13.5</v>
      </c>
      <c r="F4580">
        <v>143.9</v>
      </c>
      <c r="G4580">
        <v>-13.833</v>
      </c>
      <c r="H4580">
        <v>143.15</v>
      </c>
      <c r="I4580">
        <v>205</v>
      </c>
      <c r="J4580" t="s">
        <v>6</v>
      </c>
      <c r="K4580" s="1">
        <v>17753</v>
      </c>
      <c r="L4580" t="s">
        <v>212</v>
      </c>
      <c r="M4580" t="s">
        <v>90</v>
      </c>
      <c r="N4580" t="s">
        <v>24</v>
      </c>
      <c r="O4580" t="s">
        <v>18</v>
      </c>
      <c r="P4580" t="s">
        <v>27</v>
      </c>
      <c r="Q4580">
        <v>6</v>
      </c>
      <c r="R4580">
        <v>8.15</v>
      </c>
      <c r="S4580">
        <f t="shared" si="243"/>
        <v>19950</v>
      </c>
      <c r="T4580">
        <f t="shared" si="244"/>
        <v>6525</v>
      </c>
      <c r="U4580">
        <f t="shared" si="245"/>
        <v>3.0574712643678161</v>
      </c>
      <c r="V4580">
        <v>280</v>
      </c>
      <c r="W4580">
        <v>295</v>
      </c>
      <c r="X4580" t="s">
        <v>151</v>
      </c>
    </row>
    <row r="4581" spans="1:24" x14ac:dyDescent="0.2">
      <c r="A4581">
        <v>84</v>
      </c>
      <c r="B4581" t="s">
        <v>3</v>
      </c>
      <c r="C4581" t="s">
        <v>4</v>
      </c>
      <c r="D4581" t="s">
        <v>211</v>
      </c>
      <c r="E4581">
        <v>13.5</v>
      </c>
      <c r="F4581">
        <v>143.9</v>
      </c>
      <c r="G4581">
        <v>-13.833</v>
      </c>
      <c r="H4581">
        <v>143.15</v>
      </c>
      <c r="I4581">
        <v>205</v>
      </c>
      <c r="J4581" t="s">
        <v>6</v>
      </c>
      <c r="K4581" s="1">
        <v>17753</v>
      </c>
      <c r="L4581" t="s">
        <v>212</v>
      </c>
      <c r="M4581" t="s">
        <v>90</v>
      </c>
      <c r="N4581" t="s">
        <v>24</v>
      </c>
      <c r="O4581" t="s">
        <v>18</v>
      </c>
      <c r="P4581" t="s">
        <v>27</v>
      </c>
      <c r="Q4581">
        <v>7</v>
      </c>
      <c r="R4581">
        <v>12.07</v>
      </c>
      <c r="S4581">
        <f t="shared" si="243"/>
        <v>19950</v>
      </c>
      <c r="T4581">
        <f t="shared" si="244"/>
        <v>6525</v>
      </c>
      <c r="U4581">
        <f t="shared" si="245"/>
        <v>3.0574712643678161</v>
      </c>
      <c r="V4581">
        <v>280</v>
      </c>
      <c r="W4581">
        <v>295</v>
      </c>
      <c r="X4581" t="s">
        <v>151</v>
      </c>
    </row>
    <row r="4582" spans="1:24" x14ac:dyDescent="0.2">
      <c r="A4582">
        <v>84</v>
      </c>
      <c r="B4582" t="s">
        <v>3</v>
      </c>
      <c r="C4582" t="s">
        <v>4</v>
      </c>
      <c r="D4582" t="s">
        <v>211</v>
      </c>
      <c r="E4582">
        <v>13.5</v>
      </c>
      <c r="F4582">
        <v>143.9</v>
      </c>
      <c r="G4582">
        <v>-13.833</v>
      </c>
      <c r="H4582">
        <v>143.15</v>
      </c>
      <c r="I4582">
        <v>205</v>
      </c>
      <c r="J4582" t="s">
        <v>6</v>
      </c>
      <c r="K4582" s="1">
        <v>17753</v>
      </c>
      <c r="L4582" t="s">
        <v>212</v>
      </c>
      <c r="M4582" t="s">
        <v>90</v>
      </c>
      <c r="N4582" t="s">
        <v>24</v>
      </c>
      <c r="O4582" t="s">
        <v>18</v>
      </c>
      <c r="P4582" t="s">
        <v>27</v>
      </c>
      <c r="Q4582">
        <v>8</v>
      </c>
      <c r="R4582">
        <v>8.89</v>
      </c>
      <c r="S4582">
        <f t="shared" si="243"/>
        <v>19950</v>
      </c>
      <c r="T4582">
        <f t="shared" si="244"/>
        <v>6525</v>
      </c>
      <c r="U4582">
        <f t="shared" si="245"/>
        <v>3.0574712643678161</v>
      </c>
      <c r="V4582">
        <v>280</v>
      </c>
      <c r="W4582">
        <v>295</v>
      </c>
      <c r="X4582" t="s">
        <v>151</v>
      </c>
    </row>
    <row r="4583" spans="1:24" x14ac:dyDescent="0.2">
      <c r="A4583">
        <v>84</v>
      </c>
      <c r="B4583" t="s">
        <v>3</v>
      </c>
      <c r="C4583" t="s">
        <v>4</v>
      </c>
      <c r="D4583" t="s">
        <v>211</v>
      </c>
      <c r="E4583">
        <v>13.5</v>
      </c>
      <c r="F4583">
        <v>143.9</v>
      </c>
      <c r="G4583">
        <v>-13.833</v>
      </c>
      <c r="H4583">
        <v>143.15</v>
      </c>
      <c r="I4583">
        <v>205</v>
      </c>
      <c r="J4583" t="s">
        <v>6</v>
      </c>
      <c r="K4583" s="1">
        <v>17753</v>
      </c>
      <c r="L4583" t="s">
        <v>212</v>
      </c>
      <c r="M4583" t="s">
        <v>90</v>
      </c>
      <c r="N4583" t="s">
        <v>24</v>
      </c>
      <c r="O4583" t="s">
        <v>18</v>
      </c>
      <c r="P4583" t="s">
        <v>27</v>
      </c>
      <c r="Q4583">
        <v>9</v>
      </c>
      <c r="R4583">
        <v>14.62</v>
      </c>
      <c r="S4583">
        <f t="shared" si="243"/>
        <v>19950</v>
      </c>
      <c r="T4583">
        <f t="shared" si="244"/>
        <v>6525</v>
      </c>
      <c r="U4583">
        <f t="shared" si="245"/>
        <v>3.0574712643678161</v>
      </c>
      <c r="V4583">
        <v>280</v>
      </c>
      <c r="W4583">
        <v>295</v>
      </c>
      <c r="X4583" t="s">
        <v>151</v>
      </c>
    </row>
    <row r="4584" spans="1:24" x14ac:dyDescent="0.2">
      <c r="A4584">
        <v>84</v>
      </c>
      <c r="B4584" t="s">
        <v>3</v>
      </c>
      <c r="C4584" t="s">
        <v>4</v>
      </c>
      <c r="D4584" t="s">
        <v>211</v>
      </c>
      <c r="E4584">
        <v>13.5</v>
      </c>
      <c r="F4584">
        <v>143.9</v>
      </c>
      <c r="G4584">
        <v>-13.833</v>
      </c>
      <c r="H4584">
        <v>143.15</v>
      </c>
      <c r="I4584">
        <v>205</v>
      </c>
      <c r="J4584" t="s">
        <v>6</v>
      </c>
      <c r="K4584" s="1">
        <v>17753</v>
      </c>
      <c r="L4584" t="s">
        <v>212</v>
      </c>
      <c r="M4584" t="s">
        <v>90</v>
      </c>
      <c r="N4584" t="s">
        <v>24</v>
      </c>
      <c r="O4584" t="s">
        <v>18</v>
      </c>
      <c r="P4584" t="s">
        <v>27</v>
      </c>
      <c r="Q4584">
        <v>10</v>
      </c>
      <c r="R4584">
        <v>11.72</v>
      </c>
      <c r="S4584">
        <f t="shared" si="243"/>
        <v>19950</v>
      </c>
      <c r="T4584">
        <f t="shared" si="244"/>
        <v>6525</v>
      </c>
      <c r="U4584">
        <f t="shared" si="245"/>
        <v>3.0574712643678161</v>
      </c>
      <c r="V4584">
        <v>280</v>
      </c>
      <c r="W4584">
        <v>295</v>
      </c>
      <c r="X4584" t="s">
        <v>151</v>
      </c>
    </row>
    <row r="4585" spans="1:24" hidden="1" x14ac:dyDescent="0.2">
      <c r="A4585">
        <v>85</v>
      </c>
      <c r="B4585" t="s">
        <v>3</v>
      </c>
      <c r="C4585" t="s">
        <v>4</v>
      </c>
      <c r="D4585" t="s">
        <v>47</v>
      </c>
      <c r="E4585">
        <v>25.37</v>
      </c>
      <c r="F4585">
        <v>152.19</v>
      </c>
      <c r="G4585">
        <v>-25.616669999999999</v>
      </c>
      <c r="H4585">
        <v>152.31666999999999</v>
      </c>
      <c r="I4585">
        <v>130</v>
      </c>
      <c r="J4585" t="s">
        <v>6</v>
      </c>
      <c r="K4585" s="1">
        <v>21317</v>
      </c>
      <c r="L4585" t="s">
        <v>213</v>
      </c>
      <c r="M4585" t="s">
        <v>11</v>
      </c>
      <c r="N4585" t="s">
        <v>14</v>
      </c>
      <c r="O4585" t="s">
        <v>15</v>
      </c>
      <c r="P4585" t="s">
        <v>27</v>
      </c>
      <c r="Q4585">
        <v>1</v>
      </c>
      <c r="R4585">
        <v>9.65</v>
      </c>
      <c r="S4585">
        <f>150*270</f>
        <v>40500</v>
      </c>
      <c r="T4585">
        <f>225*80</f>
        <v>18000</v>
      </c>
      <c r="U4585">
        <f t="shared" si="245"/>
        <v>2.25</v>
      </c>
      <c r="V4585">
        <v>335</v>
      </c>
      <c r="W4585">
        <v>350</v>
      </c>
    </row>
    <row r="4586" spans="1:24" hidden="1" x14ac:dyDescent="0.2">
      <c r="A4586">
        <v>85</v>
      </c>
      <c r="B4586" t="s">
        <v>3</v>
      </c>
      <c r="C4586" t="s">
        <v>4</v>
      </c>
      <c r="D4586" t="s">
        <v>47</v>
      </c>
      <c r="E4586">
        <v>25.37</v>
      </c>
      <c r="F4586">
        <v>152.19</v>
      </c>
      <c r="G4586">
        <v>-25.616669999999999</v>
      </c>
      <c r="H4586">
        <v>152.31666999999999</v>
      </c>
      <c r="I4586">
        <v>130</v>
      </c>
      <c r="J4586" t="s">
        <v>6</v>
      </c>
      <c r="K4586" s="1">
        <v>21317</v>
      </c>
      <c r="L4586" t="s">
        <v>213</v>
      </c>
      <c r="M4586" t="s">
        <v>11</v>
      </c>
      <c r="N4586" t="s">
        <v>14</v>
      </c>
      <c r="O4586" t="s">
        <v>15</v>
      </c>
      <c r="P4586" t="s">
        <v>27</v>
      </c>
      <c r="Q4586">
        <v>2</v>
      </c>
      <c r="R4586">
        <v>12.89</v>
      </c>
      <c r="S4586">
        <f t="shared" ref="S4586:S4638" si="246">150*270</f>
        <v>40500</v>
      </c>
      <c r="T4586">
        <f t="shared" ref="T4586:T4638" si="247">225*80</f>
        <v>18000</v>
      </c>
      <c r="U4586">
        <f t="shared" ref="U4586:U4639" si="248">S4586/T4586</f>
        <v>2.25</v>
      </c>
      <c r="V4586">
        <v>335</v>
      </c>
      <c r="W4586">
        <v>350</v>
      </c>
    </row>
    <row r="4587" spans="1:24" hidden="1" x14ac:dyDescent="0.2">
      <c r="A4587">
        <v>85</v>
      </c>
      <c r="B4587" t="s">
        <v>3</v>
      </c>
      <c r="C4587" t="s">
        <v>4</v>
      </c>
      <c r="D4587" t="s">
        <v>47</v>
      </c>
      <c r="E4587">
        <v>25.37</v>
      </c>
      <c r="F4587">
        <v>152.19</v>
      </c>
      <c r="G4587">
        <v>-25.616669999999999</v>
      </c>
      <c r="H4587">
        <v>152.31666999999999</v>
      </c>
      <c r="I4587">
        <v>130</v>
      </c>
      <c r="J4587" t="s">
        <v>6</v>
      </c>
      <c r="K4587" s="1">
        <v>21317</v>
      </c>
      <c r="L4587" t="s">
        <v>213</v>
      </c>
      <c r="M4587" t="s">
        <v>11</v>
      </c>
      <c r="N4587" t="s">
        <v>14</v>
      </c>
      <c r="O4587" t="s">
        <v>15</v>
      </c>
      <c r="P4587" t="s">
        <v>27</v>
      </c>
      <c r="Q4587">
        <v>3</v>
      </c>
      <c r="R4587">
        <v>10.51</v>
      </c>
      <c r="S4587">
        <f t="shared" si="246"/>
        <v>40500</v>
      </c>
      <c r="T4587">
        <f t="shared" si="247"/>
        <v>18000</v>
      </c>
      <c r="U4587">
        <f t="shared" si="248"/>
        <v>2.25</v>
      </c>
      <c r="V4587">
        <v>335</v>
      </c>
      <c r="W4587">
        <v>350</v>
      </c>
    </row>
    <row r="4588" spans="1:24" hidden="1" x14ac:dyDescent="0.2">
      <c r="A4588">
        <v>85</v>
      </c>
      <c r="B4588" t="s">
        <v>3</v>
      </c>
      <c r="C4588" t="s">
        <v>4</v>
      </c>
      <c r="D4588" t="s">
        <v>47</v>
      </c>
      <c r="E4588">
        <v>25.37</v>
      </c>
      <c r="F4588">
        <v>152.19</v>
      </c>
      <c r="G4588">
        <v>-25.616669999999999</v>
      </c>
      <c r="H4588">
        <v>152.31666999999999</v>
      </c>
      <c r="I4588">
        <v>130</v>
      </c>
      <c r="J4588" t="s">
        <v>6</v>
      </c>
      <c r="K4588" s="1">
        <v>21317</v>
      </c>
      <c r="L4588" t="s">
        <v>213</v>
      </c>
      <c r="M4588" t="s">
        <v>11</v>
      </c>
      <c r="N4588" t="s">
        <v>14</v>
      </c>
      <c r="O4588" t="s">
        <v>15</v>
      </c>
      <c r="P4588" t="s">
        <v>27</v>
      </c>
      <c r="Q4588">
        <v>4</v>
      </c>
      <c r="R4588">
        <v>13.18</v>
      </c>
      <c r="S4588">
        <f t="shared" si="246"/>
        <v>40500</v>
      </c>
      <c r="T4588">
        <f t="shared" si="247"/>
        <v>18000</v>
      </c>
      <c r="U4588">
        <f t="shared" si="248"/>
        <v>2.25</v>
      </c>
      <c r="V4588">
        <v>335</v>
      </c>
      <c r="W4588">
        <v>350</v>
      </c>
    </row>
    <row r="4589" spans="1:24" hidden="1" x14ac:dyDescent="0.2">
      <c r="A4589">
        <v>85</v>
      </c>
      <c r="B4589" t="s">
        <v>3</v>
      </c>
      <c r="C4589" t="s">
        <v>4</v>
      </c>
      <c r="D4589" t="s">
        <v>47</v>
      </c>
      <c r="E4589">
        <v>25.37</v>
      </c>
      <c r="F4589">
        <v>152.19</v>
      </c>
      <c r="G4589">
        <v>-25.616669999999999</v>
      </c>
      <c r="H4589">
        <v>152.31666999999999</v>
      </c>
      <c r="I4589">
        <v>130</v>
      </c>
      <c r="J4589" t="s">
        <v>6</v>
      </c>
      <c r="K4589" s="1">
        <v>21317</v>
      </c>
      <c r="L4589" t="s">
        <v>213</v>
      </c>
      <c r="M4589" t="s">
        <v>11</v>
      </c>
      <c r="N4589" t="s">
        <v>14</v>
      </c>
      <c r="O4589" t="s">
        <v>15</v>
      </c>
      <c r="P4589" t="s">
        <v>27</v>
      </c>
      <c r="Q4589">
        <v>5</v>
      </c>
      <c r="R4589">
        <v>11.86</v>
      </c>
      <c r="S4589">
        <f t="shared" si="246"/>
        <v>40500</v>
      </c>
      <c r="T4589">
        <f t="shared" si="247"/>
        <v>18000</v>
      </c>
      <c r="U4589">
        <f t="shared" si="248"/>
        <v>2.25</v>
      </c>
      <c r="V4589">
        <v>335</v>
      </c>
      <c r="W4589">
        <v>350</v>
      </c>
    </row>
    <row r="4590" spans="1:24" hidden="1" x14ac:dyDescent="0.2">
      <c r="A4590">
        <v>85</v>
      </c>
      <c r="B4590" t="s">
        <v>3</v>
      </c>
      <c r="C4590" t="s">
        <v>4</v>
      </c>
      <c r="D4590" t="s">
        <v>47</v>
      </c>
      <c r="E4590">
        <v>25.37</v>
      </c>
      <c r="F4590">
        <v>152.19</v>
      </c>
      <c r="G4590">
        <v>-25.616669999999999</v>
      </c>
      <c r="H4590">
        <v>152.31666999999999</v>
      </c>
      <c r="I4590">
        <v>130</v>
      </c>
      <c r="J4590" t="s">
        <v>6</v>
      </c>
      <c r="K4590" s="1">
        <v>21317</v>
      </c>
      <c r="L4590" t="s">
        <v>213</v>
      </c>
      <c r="M4590" t="s">
        <v>11</v>
      </c>
      <c r="N4590" t="s">
        <v>14</v>
      </c>
      <c r="O4590" t="s">
        <v>15</v>
      </c>
      <c r="P4590" t="s">
        <v>27</v>
      </c>
      <c r="Q4590">
        <v>6</v>
      </c>
      <c r="R4590">
        <v>12.66</v>
      </c>
      <c r="S4590">
        <f t="shared" si="246"/>
        <v>40500</v>
      </c>
      <c r="T4590">
        <f t="shared" si="247"/>
        <v>18000</v>
      </c>
      <c r="U4590">
        <f t="shared" si="248"/>
        <v>2.25</v>
      </c>
      <c r="V4590">
        <v>335</v>
      </c>
      <c r="W4590">
        <v>350</v>
      </c>
    </row>
    <row r="4591" spans="1:24" hidden="1" x14ac:dyDescent="0.2">
      <c r="A4591">
        <v>85</v>
      </c>
      <c r="B4591" t="s">
        <v>3</v>
      </c>
      <c r="C4591" t="s">
        <v>4</v>
      </c>
      <c r="D4591" t="s">
        <v>47</v>
      </c>
      <c r="E4591">
        <v>25.37</v>
      </c>
      <c r="F4591">
        <v>152.19</v>
      </c>
      <c r="G4591">
        <v>-25.616669999999999</v>
      </c>
      <c r="H4591">
        <v>152.31666999999999</v>
      </c>
      <c r="I4591">
        <v>130</v>
      </c>
      <c r="J4591" t="s">
        <v>6</v>
      </c>
      <c r="K4591" s="1">
        <v>21317</v>
      </c>
      <c r="L4591" t="s">
        <v>213</v>
      </c>
      <c r="M4591" t="s">
        <v>11</v>
      </c>
      <c r="N4591" t="s">
        <v>14</v>
      </c>
      <c r="O4591" t="s">
        <v>16</v>
      </c>
      <c r="P4591" t="s">
        <v>27</v>
      </c>
      <c r="Q4591">
        <v>1</v>
      </c>
      <c r="R4591">
        <v>8.59</v>
      </c>
      <c r="S4591">
        <f t="shared" si="246"/>
        <v>40500</v>
      </c>
      <c r="T4591">
        <f t="shared" si="247"/>
        <v>18000</v>
      </c>
      <c r="U4591">
        <f t="shared" si="248"/>
        <v>2.25</v>
      </c>
      <c r="V4591">
        <v>335</v>
      </c>
      <c r="W4591">
        <v>350</v>
      </c>
    </row>
    <row r="4592" spans="1:24" hidden="1" x14ac:dyDescent="0.2">
      <c r="A4592">
        <v>85</v>
      </c>
      <c r="B4592" t="s">
        <v>3</v>
      </c>
      <c r="C4592" t="s">
        <v>4</v>
      </c>
      <c r="D4592" t="s">
        <v>47</v>
      </c>
      <c r="E4592">
        <v>25.37</v>
      </c>
      <c r="F4592">
        <v>152.19</v>
      </c>
      <c r="G4592">
        <v>-25.616669999999999</v>
      </c>
      <c r="H4592">
        <v>152.31666999999999</v>
      </c>
      <c r="I4592">
        <v>130</v>
      </c>
      <c r="J4592" t="s">
        <v>6</v>
      </c>
      <c r="K4592" s="1">
        <v>21317</v>
      </c>
      <c r="L4592" t="s">
        <v>213</v>
      </c>
      <c r="M4592" t="s">
        <v>11</v>
      </c>
      <c r="N4592" t="s">
        <v>14</v>
      </c>
      <c r="O4592" t="s">
        <v>16</v>
      </c>
      <c r="P4592" t="s">
        <v>27</v>
      </c>
      <c r="Q4592">
        <v>2</v>
      </c>
      <c r="R4592">
        <v>7.59</v>
      </c>
      <c r="S4592">
        <f t="shared" si="246"/>
        <v>40500</v>
      </c>
      <c r="T4592">
        <f t="shared" si="247"/>
        <v>18000</v>
      </c>
      <c r="U4592">
        <f t="shared" si="248"/>
        <v>2.25</v>
      </c>
      <c r="V4592">
        <v>335</v>
      </c>
      <c r="W4592">
        <v>350</v>
      </c>
    </row>
    <row r="4593" spans="1:23" hidden="1" x14ac:dyDescent="0.2">
      <c r="A4593">
        <v>85</v>
      </c>
      <c r="B4593" t="s">
        <v>3</v>
      </c>
      <c r="C4593" t="s">
        <v>4</v>
      </c>
      <c r="D4593" t="s">
        <v>47</v>
      </c>
      <c r="E4593">
        <v>25.37</v>
      </c>
      <c r="F4593">
        <v>152.19</v>
      </c>
      <c r="G4593">
        <v>-25.616669999999999</v>
      </c>
      <c r="H4593">
        <v>152.31666999999999</v>
      </c>
      <c r="I4593">
        <v>130</v>
      </c>
      <c r="J4593" t="s">
        <v>6</v>
      </c>
      <c r="K4593" s="1">
        <v>21317</v>
      </c>
      <c r="L4593" t="s">
        <v>213</v>
      </c>
      <c r="M4593" t="s">
        <v>11</v>
      </c>
      <c r="N4593" t="s">
        <v>14</v>
      </c>
      <c r="O4593" t="s">
        <v>16</v>
      </c>
      <c r="P4593" t="s">
        <v>27</v>
      </c>
      <c r="Q4593">
        <v>3</v>
      </c>
      <c r="R4593">
        <v>9.41</v>
      </c>
      <c r="S4593">
        <f t="shared" si="246"/>
        <v>40500</v>
      </c>
      <c r="T4593">
        <f t="shared" si="247"/>
        <v>18000</v>
      </c>
      <c r="U4593">
        <f t="shared" si="248"/>
        <v>2.25</v>
      </c>
      <c r="V4593">
        <v>335</v>
      </c>
      <c r="W4593">
        <v>350</v>
      </c>
    </row>
    <row r="4594" spans="1:23" hidden="1" x14ac:dyDescent="0.2">
      <c r="A4594">
        <v>85</v>
      </c>
      <c r="B4594" t="s">
        <v>3</v>
      </c>
      <c r="C4594" t="s">
        <v>4</v>
      </c>
      <c r="D4594" t="s">
        <v>47</v>
      </c>
      <c r="E4594">
        <v>25.37</v>
      </c>
      <c r="F4594">
        <v>152.19</v>
      </c>
      <c r="G4594">
        <v>-25.616669999999999</v>
      </c>
      <c r="H4594">
        <v>152.31666999999999</v>
      </c>
      <c r="I4594">
        <v>130</v>
      </c>
      <c r="J4594" t="s">
        <v>6</v>
      </c>
      <c r="K4594" s="1">
        <v>21317</v>
      </c>
      <c r="L4594" t="s">
        <v>213</v>
      </c>
      <c r="M4594" t="s">
        <v>11</v>
      </c>
      <c r="N4594" t="s">
        <v>14</v>
      </c>
      <c r="O4594" t="s">
        <v>16</v>
      </c>
      <c r="P4594" t="s">
        <v>27</v>
      </c>
      <c r="Q4594">
        <v>4</v>
      </c>
      <c r="R4594">
        <v>10</v>
      </c>
      <c r="S4594">
        <f t="shared" si="246"/>
        <v>40500</v>
      </c>
      <c r="T4594">
        <f t="shared" si="247"/>
        <v>18000</v>
      </c>
      <c r="U4594">
        <f t="shared" si="248"/>
        <v>2.25</v>
      </c>
      <c r="V4594">
        <v>335</v>
      </c>
      <c r="W4594">
        <v>350</v>
      </c>
    </row>
    <row r="4595" spans="1:23" hidden="1" x14ac:dyDescent="0.2">
      <c r="A4595">
        <v>85</v>
      </c>
      <c r="B4595" t="s">
        <v>3</v>
      </c>
      <c r="C4595" t="s">
        <v>4</v>
      </c>
      <c r="D4595" t="s">
        <v>47</v>
      </c>
      <c r="E4595">
        <v>25.37</v>
      </c>
      <c r="F4595">
        <v>152.19</v>
      </c>
      <c r="G4595">
        <v>-25.616669999999999</v>
      </c>
      <c r="H4595">
        <v>152.31666999999999</v>
      </c>
      <c r="I4595">
        <v>130</v>
      </c>
      <c r="J4595" t="s">
        <v>6</v>
      </c>
      <c r="K4595" s="1">
        <v>21317</v>
      </c>
      <c r="L4595" t="s">
        <v>213</v>
      </c>
      <c r="M4595" t="s">
        <v>11</v>
      </c>
      <c r="N4595" t="s">
        <v>14</v>
      </c>
      <c r="O4595" t="s">
        <v>16</v>
      </c>
      <c r="P4595" t="s">
        <v>27</v>
      </c>
      <c r="Q4595">
        <v>5</v>
      </c>
      <c r="R4595">
        <v>10.28</v>
      </c>
      <c r="S4595">
        <f t="shared" si="246"/>
        <v>40500</v>
      </c>
      <c r="T4595">
        <f t="shared" si="247"/>
        <v>18000</v>
      </c>
      <c r="U4595">
        <f t="shared" si="248"/>
        <v>2.25</v>
      </c>
      <c r="V4595">
        <v>335</v>
      </c>
      <c r="W4595">
        <v>350</v>
      </c>
    </row>
    <row r="4596" spans="1:23" hidden="1" x14ac:dyDescent="0.2">
      <c r="A4596">
        <v>85</v>
      </c>
      <c r="B4596" t="s">
        <v>3</v>
      </c>
      <c r="C4596" t="s">
        <v>4</v>
      </c>
      <c r="D4596" t="s">
        <v>47</v>
      </c>
      <c r="E4596">
        <v>25.37</v>
      </c>
      <c r="F4596">
        <v>152.19</v>
      </c>
      <c r="G4596">
        <v>-25.616669999999999</v>
      </c>
      <c r="H4596">
        <v>152.31666999999999</v>
      </c>
      <c r="I4596">
        <v>130</v>
      </c>
      <c r="J4596" t="s">
        <v>6</v>
      </c>
      <c r="K4596" s="1">
        <v>21317</v>
      </c>
      <c r="L4596" t="s">
        <v>213</v>
      </c>
      <c r="M4596" t="s">
        <v>11</v>
      </c>
      <c r="N4596" t="s">
        <v>14</v>
      </c>
      <c r="O4596" t="s">
        <v>16</v>
      </c>
      <c r="P4596" t="s">
        <v>27</v>
      </c>
      <c r="Q4596">
        <v>6</v>
      </c>
      <c r="R4596">
        <v>7.52</v>
      </c>
      <c r="S4596">
        <f t="shared" si="246"/>
        <v>40500</v>
      </c>
      <c r="T4596">
        <f t="shared" si="247"/>
        <v>18000</v>
      </c>
      <c r="U4596">
        <f t="shared" si="248"/>
        <v>2.25</v>
      </c>
      <c r="V4596">
        <v>335</v>
      </c>
      <c r="W4596">
        <v>350</v>
      </c>
    </row>
    <row r="4597" spans="1:23" hidden="1" x14ac:dyDescent="0.2">
      <c r="A4597">
        <v>85</v>
      </c>
      <c r="B4597" t="s">
        <v>3</v>
      </c>
      <c r="C4597" t="s">
        <v>4</v>
      </c>
      <c r="D4597" t="s">
        <v>47</v>
      </c>
      <c r="E4597">
        <v>25.37</v>
      </c>
      <c r="F4597">
        <v>152.19</v>
      </c>
      <c r="G4597">
        <v>-25.616669999999999</v>
      </c>
      <c r="H4597">
        <v>152.31666999999999</v>
      </c>
      <c r="I4597">
        <v>130</v>
      </c>
      <c r="J4597" t="s">
        <v>6</v>
      </c>
      <c r="K4597" s="1">
        <v>21317</v>
      </c>
      <c r="L4597" t="s">
        <v>213</v>
      </c>
      <c r="M4597" t="s">
        <v>11</v>
      </c>
      <c r="N4597" t="s">
        <v>14</v>
      </c>
      <c r="O4597" t="s">
        <v>18</v>
      </c>
      <c r="P4597" t="s">
        <v>27</v>
      </c>
      <c r="Q4597">
        <v>1</v>
      </c>
      <c r="R4597">
        <v>2.31</v>
      </c>
      <c r="S4597">
        <f t="shared" si="246"/>
        <v>40500</v>
      </c>
      <c r="T4597">
        <f t="shared" si="247"/>
        <v>18000</v>
      </c>
      <c r="U4597">
        <f t="shared" si="248"/>
        <v>2.25</v>
      </c>
      <c r="V4597">
        <v>335</v>
      </c>
      <c r="W4597">
        <v>350</v>
      </c>
    </row>
    <row r="4598" spans="1:23" hidden="1" x14ac:dyDescent="0.2">
      <c r="A4598">
        <v>85</v>
      </c>
      <c r="B4598" t="s">
        <v>3</v>
      </c>
      <c r="C4598" t="s">
        <v>4</v>
      </c>
      <c r="D4598" t="s">
        <v>47</v>
      </c>
      <c r="E4598">
        <v>25.37</v>
      </c>
      <c r="F4598">
        <v>152.19</v>
      </c>
      <c r="G4598">
        <v>-25.616669999999999</v>
      </c>
      <c r="H4598">
        <v>152.31666999999999</v>
      </c>
      <c r="I4598">
        <v>130</v>
      </c>
      <c r="J4598" t="s">
        <v>6</v>
      </c>
      <c r="K4598" s="1">
        <v>21317</v>
      </c>
      <c r="L4598" t="s">
        <v>213</v>
      </c>
      <c r="M4598" t="s">
        <v>11</v>
      </c>
      <c r="N4598" t="s">
        <v>14</v>
      </c>
      <c r="O4598" t="s">
        <v>18</v>
      </c>
      <c r="P4598" t="s">
        <v>27</v>
      </c>
      <c r="Q4598">
        <v>2</v>
      </c>
      <c r="R4598">
        <v>0.8</v>
      </c>
      <c r="S4598">
        <f t="shared" si="246"/>
        <v>40500</v>
      </c>
      <c r="T4598">
        <f t="shared" si="247"/>
        <v>18000</v>
      </c>
      <c r="U4598">
        <f t="shared" si="248"/>
        <v>2.25</v>
      </c>
      <c r="V4598">
        <v>335</v>
      </c>
      <c r="W4598">
        <v>350</v>
      </c>
    </row>
    <row r="4599" spans="1:23" hidden="1" x14ac:dyDescent="0.2">
      <c r="A4599">
        <v>85</v>
      </c>
      <c r="B4599" t="s">
        <v>3</v>
      </c>
      <c r="C4599" t="s">
        <v>4</v>
      </c>
      <c r="D4599" t="s">
        <v>47</v>
      </c>
      <c r="E4599">
        <v>25.37</v>
      </c>
      <c r="F4599">
        <v>152.19</v>
      </c>
      <c r="G4599">
        <v>-25.616669999999999</v>
      </c>
      <c r="H4599">
        <v>152.31666999999999</v>
      </c>
      <c r="I4599">
        <v>130</v>
      </c>
      <c r="J4599" t="s">
        <v>6</v>
      </c>
      <c r="K4599" s="1">
        <v>21317</v>
      </c>
      <c r="L4599" t="s">
        <v>213</v>
      </c>
      <c r="M4599" t="s">
        <v>11</v>
      </c>
      <c r="N4599" t="s">
        <v>14</v>
      </c>
      <c r="O4599" t="s">
        <v>18</v>
      </c>
      <c r="P4599" t="s">
        <v>27</v>
      </c>
      <c r="Q4599">
        <v>3</v>
      </c>
      <c r="R4599">
        <v>0.91</v>
      </c>
      <c r="S4599">
        <f t="shared" si="246"/>
        <v>40500</v>
      </c>
      <c r="T4599">
        <f t="shared" si="247"/>
        <v>18000</v>
      </c>
      <c r="U4599">
        <f t="shared" si="248"/>
        <v>2.25</v>
      </c>
      <c r="V4599">
        <v>335</v>
      </c>
      <c r="W4599">
        <v>350</v>
      </c>
    </row>
    <row r="4600" spans="1:23" hidden="1" x14ac:dyDescent="0.2">
      <c r="A4600">
        <v>85</v>
      </c>
      <c r="B4600" t="s">
        <v>3</v>
      </c>
      <c r="C4600" t="s">
        <v>4</v>
      </c>
      <c r="D4600" t="s">
        <v>47</v>
      </c>
      <c r="E4600">
        <v>25.37</v>
      </c>
      <c r="F4600">
        <v>152.19</v>
      </c>
      <c r="G4600">
        <v>-25.616669999999999</v>
      </c>
      <c r="H4600">
        <v>152.31666999999999</v>
      </c>
      <c r="I4600">
        <v>130</v>
      </c>
      <c r="J4600" t="s">
        <v>6</v>
      </c>
      <c r="K4600" s="1">
        <v>21317</v>
      </c>
      <c r="L4600" t="s">
        <v>213</v>
      </c>
      <c r="M4600" t="s">
        <v>11</v>
      </c>
      <c r="N4600" t="s">
        <v>14</v>
      </c>
      <c r="O4600" t="s">
        <v>18</v>
      </c>
      <c r="P4600" t="s">
        <v>27</v>
      </c>
      <c r="Q4600">
        <v>4</v>
      </c>
      <c r="R4600">
        <v>2.11</v>
      </c>
      <c r="S4600">
        <f t="shared" si="246"/>
        <v>40500</v>
      </c>
      <c r="T4600">
        <f t="shared" si="247"/>
        <v>18000</v>
      </c>
      <c r="U4600">
        <f t="shared" si="248"/>
        <v>2.25</v>
      </c>
      <c r="V4600">
        <v>335</v>
      </c>
      <c r="W4600">
        <v>350</v>
      </c>
    </row>
    <row r="4601" spans="1:23" hidden="1" x14ac:dyDescent="0.2">
      <c r="A4601">
        <v>85</v>
      </c>
      <c r="B4601" t="s">
        <v>3</v>
      </c>
      <c r="C4601" t="s">
        <v>4</v>
      </c>
      <c r="D4601" t="s">
        <v>47</v>
      </c>
      <c r="E4601">
        <v>25.37</v>
      </c>
      <c r="F4601">
        <v>152.19</v>
      </c>
      <c r="G4601">
        <v>-25.616669999999999</v>
      </c>
      <c r="H4601">
        <v>152.31666999999999</v>
      </c>
      <c r="I4601">
        <v>130</v>
      </c>
      <c r="J4601" t="s">
        <v>6</v>
      </c>
      <c r="K4601" s="1">
        <v>21317</v>
      </c>
      <c r="L4601" t="s">
        <v>213</v>
      </c>
      <c r="M4601" t="s">
        <v>11</v>
      </c>
      <c r="N4601" t="s">
        <v>14</v>
      </c>
      <c r="O4601" t="s">
        <v>18</v>
      </c>
      <c r="P4601" t="s">
        <v>27</v>
      </c>
      <c r="Q4601">
        <v>5</v>
      </c>
      <c r="R4601">
        <v>0.76</v>
      </c>
      <c r="S4601">
        <f t="shared" si="246"/>
        <v>40500</v>
      </c>
      <c r="T4601">
        <f t="shared" si="247"/>
        <v>18000</v>
      </c>
      <c r="U4601">
        <f t="shared" si="248"/>
        <v>2.25</v>
      </c>
      <c r="V4601">
        <v>335</v>
      </c>
      <c r="W4601">
        <v>350</v>
      </c>
    </row>
    <row r="4602" spans="1:23" hidden="1" x14ac:dyDescent="0.2">
      <c r="A4602">
        <v>85</v>
      </c>
      <c r="B4602" t="s">
        <v>3</v>
      </c>
      <c r="C4602" t="s">
        <v>4</v>
      </c>
      <c r="D4602" t="s">
        <v>47</v>
      </c>
      <c r="E4602">
        <v>25.37</v>
      </c>
      <c r="F4602">
        <v>152.19</v>
      </c>
      <c r="G4602">
        <v>-25.616669999999999</v>
      </c>
      <c r="H4602">
        <v>152.31666999999999</v>
      </c>
      <c r="I4602">
        <v>130</v>
      </c>
      <c r="J4602" t="s">
        <v>6</v>
      </c>
      <c r="K4602" s="1">
        <v>21317</v>
      </c>
      <c r="L4602" t="s">
        <v>213</v>
      </c>
      <c r="M4602" t="s">
        <v>11</v>
      </c>
      <c r="N4602" t="s">
        <v>14</v>
      </c>
      <c r="O4602" t="s">
        <v>18</v>
      </c>
      <c r="P4602" t="s">
        <v>27</v>
      </c>
      <c r="Q4602">
        <v>6</v>
      </c>
      <c r="R4602">
        <v>2.4</v>
      </c>
      <c r="S4602">
        <f t="shared" si="246"/>
        <v>40500</v>
      </c>
      <c r="T4602">
        <f t="shared" si="247"/>
        <v>18000</v>
      </c>
      <c r="U4602">
        <f t="shared" si="248"/>
        <v>2.25</v>
      </c>
      <c r="V4602">
        <v>335</v>
      </c>
      <c r="W4602">
        <v>350</v>
      </c>
    </row>
    <row r="4603" spans="1:23" hidden="1" x14ac:dyDescent="0.2">
      <c r="A4603">
        <v>85</v>
      </c>
      <c r="B4603" t="s">
        <v>3</v>
      </c>
      <c r="C4603" t="s">
        <v>4</v>
      </c>
      <c r="D4603" t="s">
        <v>47</v>
      </c>
      <c r="E4603">
        <v>25.37</v>
      </c>
      <c r="F4603">
        <v>152.19</v>
      </c>
      <c r="G4603">
        <v>-25.616669999999999</v>
      </c>
      <c r="H4603">
        <v>152.31666999999999</v>
      </c>
      <c r="I4603">
        <v>130</v>
      </c>
      <c r="J4603" t="s">
        <v>6</v>
      </c>
      <c r="K4603" s="1">
        <v>21317</v>
      </c>
      <c r="L4603" t="s">
        <v>213</v>
      </c>
      <c r="M4603" t="s">
        <v>11</v>
      </c>
      <c r="N4603" t="s">
        <v>14</v>
      </c>
      <c r="O4603" t="s">
        <v>19</v>
      </c>
      <c r="P4603" t="s">
        <v>27</v>
      </c>
      <c r="Q4603">
        <v>1</v>
      </c>
      <c r="R4603">
        <v>5.89</v>
      </c>
      <c r="S4603">
        <f t="shared" si="246"/>
        <v>40500</v>
      </c>
      <c r="T4603">
        <f t="shared" si="247"/>
        <v>18000</v>
      </c>
      <c r="U4603">
        <f t="shared" si="248"/>
        <v>2.25</v>
      </c>
      <c r="V4603">
        <v>335</v>
      </c>
      <c r="W4603">
        <v>350</v>
      </c>
    </row>
    <row r="4604" spans="1:23" hidden="1" x14ac:dyDescent="0.2">
      <c r="A4604">
        <v>85</v>
      </c>
      <c r="B4604" t="s">
        <v>3</v>
      </c>
      <c r="C4604" t="s">
        <v>4</v>
      </c>
      <c r="D4604" t="s">
        <v>47</v>
      </c>
      <c r="E4604">
        <v>25.37</v>
      </c>
      <c r="F4604">
        <v>152.19</v>
      </c>
      <c r="G4604">
        <v>-25.616669999999999</v>
      </c>
      <c r="H4604">
        <v>152.31666999999999</v>
      </c>
      <c r="I4604">
        <v>130</v>
      </c>
      <c r="J4604" t="s">
        <v>6</v>
      </c>
      <c r="K4604" s="1">
        <v>21317</v>
      </c>
      <c r="L4604" t="s">
        <v>213</v>
      </c>
      <c r="M4604" t="s">
        <v>11</v>
      </c>
      <c r="N4604" t="s">
        <v>14</v>
      </c>
      <c r="O4604" t="s">
        <v>19</v>
      </c>
      <c r="P4604" t="s">
        <v>27</v>
      </c>
      <c r="Q4604">
        <v>2</v>
      </c>
      <c r="R4604">
        <v>6.8</v>
      </c>
      <c r="S4604">
        <f t="shared" si="246"/>
        <v>40500</v>
      </c>
      <c r="T4604">
        <f t="shared" si="247"/>
        <v>18000</v>
      </c>
      <c r="U4604">
        <f t="shared" si="248"/>
        <v>2.25</v>
      </c>
      <c r="V4604">
        <v>335</v>
      </c>
      <c r="W4604">
        <v>350</v>
      </c>
    </row>
    <row r="4605" spans="1:23" hidden="1" x14ac:dyDescent="0.2">
      <c r="A4605">
        <v>85</v>
      </c>
      <c r="B4605" t="s">
        <v>3</v>
      </c>
      <c r="C4605" t="s">
        <v>4</v>
      </c>
      <c r="D4605" t="s">
        <v>47</v>
      </c>
      <c r="E4605">
        <v>25.37</v>
      </c>
      <c r="F4605">
        <v>152.19</v>
      </c>
      <c r="G4605">
        <v>-25.616669999999999</v>
      </c>
      <c r="H4605">
        <v>152.31666999999999</v>
      </c>
      <c r="I4605">
        <v>130</v>
      </c>
      <c r="J4605" t="s">
        <v>6</v>
      </c>
      <c r="K4605" s="1">
        <v>21317</v>
      </c>
      <c r="L4605" t="s">
        <v>213</v>
      </c>
      <c r="M4605" t="s">
        <v>11</v>
      </c>
      <c r="N4605" t="s">
        <v>14</v>
      </c>
      <c r="O4605" t="s">
        <v>19</v>
      </c>
      <c r="P4605" t="s">
        <v>27</v>
      </c>
      <c r="Q4605">
        <v>3</v>
      </c>
      <c r="R4605">
        <v>5.33</v>
      </c>
      <c r="S4605">
        <f t="shared" si="246"/>
        <v>40500</v>
      </c>
      <c r="T4605">
        <f t="shared" si="247"/>
        <v>18000</v>
      </c>
      <c r="U4605">
        <f t="shared" si="248"/>
        <v>2.25</v>
      </c>
      <c r="V4605">
        <v>335</v>
      </c>
      <c r="W4605">
        <v>350</v>
      </c>
    </row>
    <row r="4606" spans="1:23" hidden="1" x14ac:dyDescent="0.2">
      <c r="A4606">
        <v>85</v>
      </c>
      <c r="B4606" t="s">
        <v>3</v>
      </c>
      <c r="C4606" t="s">
        <v>4</v>
      </c>
      <c r="D4606" t="s">
        <v>47</v>
      </c>
      <c r="E4606">
        <v>25.37</v>
      </c>
      <c r="F4606">
        <v>152.19</v>
      </c>
      <c r="G4606">
        <v>-25.616669999999999</v>
      </c>
      <c r="H4606">
        <v>152.31666999999999</v>
      </c>
      <c r="I4606">
        <v>130</v>
      </c>
      <c r="J4606" t="s">
        <v>6</v>
      </c>
      <c r="K4606" s="1">
        <v>21317</v>
      </c>
      <c r="L4606" t="s">
        <v>213</v>
      </c>
      <c r="M4606" t="s">
        <v>11</v>
      </c>
      <c r="N4606" t="s">
        <v>14</v>
      </c>
      <c r="O4606" t="s">
        <v>19</v>
      </c>
      <c r="P4606" t="s">
        <v>27</v>
      </c>
      <c r="Q4606">
        <v>4</v>
      </c>
      <c r="R4606">
        <v>7.13</v>
      </c>
      <c r="S4606">
        <f t="shared" si="246"/>
        <v>40500</v>
      </c>
      <c r="T4606">
        <f t="shared" si="247"/>
        <v>18000</v>
      </c>
      <c r="U4606">
        <f t="shared" si="248"/>
        <v>2.25</v>
      </c>
      <c r="V4606">
        <v>335</v>
      </c>
      <c r="W4606">
        <v>350</v>
      </c>
    </row>
    <row r="4607" spans="1:23" hidden="1" x14ac:dyDescent="0.2">
      <c r="A4607">
        <v>85</v>
      </c>
      <c r="B4607" t="s">
        <v>3</v>
      </c>
      <c r="C4607" t="s">
        <v>4</v>
      </c>
      <c r="D4607" t="s">
        <v>47</v>
      </c>
      <c r="E4607">
        <v>25.37</v>
      </c>
      <c r="F4607">
        <v>152.19</v>
      </c>
      <c r="G4607">
        <v>-25.616669999999999</v>
      </c>
      <c r="H4607">
        <v>152.31666999999999</v>
      </c>
      <c r="I4607">
        <v>130</v>
      </c>
      <c r="J4607" t="s">
        <v>6</v>
      </c>
      <c r="K4607" s="1">
        <v>21317</v>
      </c>
      <c r="L4607" t="s">
        <v>213</v>
      </c>
      <c r="M4607" t="s">
        <v>11</v>
      </c>
      <c r="N4607" t="s">
        <v>14</v>
      </c>
      <c r="O4607" t="s">
        <v>19</v>
      </c>
      <c r="P4607" t="s">
        <v>27</v>
      </c>
      <c r="Q4607">
        <v>5</v>
      </c>
      <c r="R4607">
        <v>7.38</v>
      </c>
      <c r="S4607">
        <f t="shared" si="246"/>
        <v>40500</v>
      </c>
      <c r="T4607">
        <f t="shared" si="247"/>
        <v>18000</v>
      </c>
      <c r="U4607">
        <f t="shared" si="248"/>
        <v>2.25</v>
      </c>
      <c r="V4607">
        <v>335</v>
      </c>
      <c r="W4607">
        <v>350</v>
      </c>
    </row>
    <row r="4608" spans="1:23" hidden="1" x14ac:dyDescent="0.2">
      <c r="A4608">
        <v>85</v>
      </c>
      <c r="B4608" t="s">
        <v>3</v>
      </c>
      <c r="C4608" t="s">
        <v>4</v>
      </c>
      <c r="D4608" t="s">
        <v>47</v>
      </c>
      <c r="E4608">
        <v>25.37</v>
      </c>
      <c r="F4608">
        <v>152.19</v>
      </c>
      <c r="G4608">
        <v>-25.616669999999999</v>
      </c>
      <c r="H4608">
        <v>152.31666999999999</v>
      </c>
      <c r="I4608">
        <v>130</v>
      </c>
      <c r="J4608" t="s">
        <v>6</v>
      </c>
      <c r="K4608" s="1">
        <v>21317</v>
      </c>
      <c r="L4608" t="s">
        <v>213</v>
      </c>
      <c r="M4608" t="s">
        <v>11</v>
      </c>
      <c r="N4608" t="s">
        <v>14</v>
      </c>
      <c r="O4608" t="s">
        <v>19</v>
      </c>
      <c r="P4608" t="s">
        <v>27</v>
      </c>
      <c r="Q4608">
        <v>6</v>
      </c>
      <c r="R4608">
        <v>9.3000000000000007</v>
      </c>
      <c r="S4608">
        <f t="shared" si="246"/>
        <v>40500</v>
      </c>
      <c r="T4608">
        <f t="shared" si="247"/>
        <v>18000</v>
      </c>
      <c r="U4608">
        <f t="shared" si="248"/>
        <v>2.25</v>
      </c>
      <c r="V4608">
        <v>335</v>
      </c>
      <c r="W4608">
        <v>350</v>
      </c>
    </row>
    <row r="4609" spans="1:23" hidden="1" x14ac:dyDescent="0.2">
      <c r="A4609">
        <v>85</v>
      </c>
      <c r="B4609" t="s">
        <v>3</v>
      </c>
      <c r="C4609" t="s">
        <v>4</v>
      </c>
      <c r="D4609" t="s">
        <v>47</v>
      </c>
      <c r="E4609">
        <v>25.37</v>
      </c>
      <c r="F4609">
        <v>152.19</v>
      </c>
      <c r="G4609">
        <v>-25.616669999999999</v>
      </c>
      <c r="H4609">
        <v>152.31666999999999</v>
      </c>
      <c r="I4609">
        <v>130</v>
      </c>
      <c r="J4609" t="s">
        <v>6</v>
      </c>
      <c r="K4609" s="1">
        <v>21317</v>
      </c>
      <c r="L4609" t="s">
        <v>213</v>
      </c>
      <c r="M4609" t="s">
        <v>11</v>
      </c>
      <c r="N4609" t="s">
        <v>24</v>
      </c>
      <c r="O4609" t="s">
        <v>15</v>
      </c>
      <c r="P4609" t="s">
        <v>26</v>
      </c>
      <c r="Q4609">
        <v>1</v>
      </c>
      <c r="R4609">
        <v>26.53</v>
      </c>
      <c r="S4609">
        <f t="shared" si="246"/>
        <v>40500</v>
      </c>
      <c r="T4609">
        <f t="shared" si="247"/>
        <v>18000</v>
      </c>
      <c r="U4609">
        <f t="shared" si="248"/>
        <v>2.25</v>
      </c>
      <c r="V4609">
        <v>335</v>
      </c>
      <c r="W4609">
        <v>350</v>
      </c>
    </row>
    <row r="4610" spans="1:23" hidden="1" x14ac:dyDescent="0.2">
      <c r="A4610">
        <v>85</v>
      </c>
      <c r="B4610" t="s">
        <v>3</v>
      </c>
      <c r="C4610" t="s">
        <v>4</v>
      </c>
      <c r="D4610" t="s">
        <v>47</v>
      </c>
      <c r="E4610">
        <v>25.37</v>
      </c>
      <c r="F4610">
        <v>152.19</v>
      </c>
      <c r="G4610">
        <v>-25.616669999999999</v>
      </c>
      <c r="H4610">
        <v>152.31666999999999</v>
      </c>
      <c r="I4610">
        <v>130</v>
      </c>
      <c r="J4610" t="s">
        <v>6</v>
      </c>
      <c r="K4610" s="1">
        <v>21317</v>
      </c>
      <c r="L4610" t="s">
        <v>213</v>
      </c>
      <c r="M4610" t="s">
        <v>11</v>
      </c>
      <c r="N4610" t="s">
        <v>24</v>
      </c>
      <c r="O4610" t="s">
        <v>15</v>
      </c>
      <c r="P4610" t="s">
        <v>26</v>
      </c>
      <c r="Q4610">
        <v>2</v>
      </c>
      <c r="R4610">
        <v>24.11</v>
      </c>
      <c r="S4610">
        <f t="shared" si="246"/>
        <v>40500</v>
      </c>
      <c r="T4610">
        <f t="shared" si="247"/>
        <v>18000</v>
      </c>
      <c r="U4610">
        <f t="shared" si="248"/>
        <v>2.25</v>
      </c>
      <c r="V4610">
        <v>335</v>
      </c>
      <c r="W4610">
        <v>350</v>
      </c>
    </row>
    <row r="4611" spans="1:23" hidden="1" x14ac:dyDescent="0.2">
      <c r="A4611">
        <v>85</v>
      </c>
      <c r="B4611" t="s">
        <v>3</v>
      </c>
      <c r="C4611" t="s">
        <v>4</v>
      </c>
      <c r="D4611" t="s">
        <v>47</v>
      </c>
      <c r="E4611">
        <v>25.37</v>
      </c>
      <c r="F4611">
        <v>152.19</v>
      </c>
      <c r="G4611">
        <v>-25.616669999999999</v>
      </c>
      <c r="H4611">
        <v>152.31666999999999</v>
      </c>
      <c r="I4611">
        <v>130</v>
      </c>
      <c r="J4611" t="s">
        <v>6</v>
      </c>
      <c r="K4611" s="1">
        <v>21317</v>
      </c>
      <c r="L4611" t="s">
        <v>213</v>
      </c>
      <c r="M4611" t="s">
        <v>11</v>
      </c>
      <c r="N4611" t="s">
        <v>24</v>
      </c>
      <c r="O4611" t="s">
        <v>15</v>
      </c>
      <c r="P4611" t="s">
        <v>26</v>
      </c>
      <c r="Q4611">
        <v>3</v>
      </c>
      <c r="R4611">
        <v>24.53</v>
      </c>
      <c r="S4611">
        <f t="shared" si="246"/>
        <v>40500</v>
      </c>
      <c r="T4611">
        <f t="shared" si="247"/>
        <v>18000</v>
      </c>
      <c r="U4611">
        <f t="shared" si="248"/>
        <v>2.25</v>
      </c>
      <c r="V4611">
        <v>335</v>
      </c>
      <c r="W4611">
        <v>350</v>
      </c>
    </row>
    <row r="4612" spans="1:23" hidden="1" x14ac:dyDescent="0.2">
      <c r="A4612">
        <v>85</v>
      </c>
      <c r="B4612" t="s">
        <v>3</v>
      </c>
      <c r="C4612" t="s">
        <v>4</v>
      </c>
      <c r="D4612" t="s">
        <v>47</v>
      </c>
      <c r="E4612">
        <v>25.37</v>
      </c>
      <c r="F4612">
        <v>152.19</v>
      </c>
      <c r="G4612">
        <v>-25.616669999999999</v>
      </c>
      <c r="H4612">
        <v>152.31666999999999</v>
      </c>
      <c r="I4612">
        <v>130</v>
      </c>
      <c r="J4612" t="s">
        <v>6</v>
      </c>
      <c r="K4612" s="1">
        <v>21317</v>
      </c>
      <c r="L4612" t="s">
        <v>213</v>
      </c>
      <c r="M4612" t="s">
        <v>11</v>
      </c>
      <c r="N4612" t="s">
        <v>24</v>
      </c>
      <c r="O4612" t="s">
        <v>15</v>
      </c>
      <c r="P4612" t="s">
        <v>26</v>
      </c>
      <c r="Q4612">
        <v>4</v>
      </c>
      <c r="R4612">
        <v>27.41</v>
      </c>
      <c r="S4612">
        <f t="shared" si="246"/>
        <v>40500</v>
      </c>
      <c r="T4612">
        <f t="shared" si="247"/>
        <v>18000</v>
      </c>
      <c r="U4612">
        <f t="shared" si="248"/>
        <v>2.25</v>
      </c>
      <c r="V4612">
        <v>335</v>
      </c>
      <c r="W4612">
        <v>350</v>
      </c>
    </row>
    <row r="4613" spans="1:23" hidden="1" x14ac:dyDescent="0.2">
      <c r="A4613">
        <v>85</v>
      </c>
      <c r="B4613" t="s">
        <v>3</v>
      </c>
      <c r="C4613" t="s">
        <v>4</v>
      </c>
      <c r="D4613" t="s">
        <v>47</v>
      </c>
      <c r="E4613">
        <v>25.37</v>
      </c>
      <c r="F4613">
        <v>152.19</v>
      </c>
      <c r="G4613">
        <v>-25.616669999999999</v>
      </c>
      <c r="H4613">
        <v>152.31666999999999</v>
      </c>
      <c r="I4613">
        <v>130</v>
      </c>
      <c r="J4613" t="s">
        <v>6</v>
      </c>
      <c r="K4613" s="1">
        <v>21317</v>
      </c>
      <c r="L4613" t="s">
        <v>213</v>
      </c>
      <c r="M4613" t="s">
        <v>11</v>
      </c>
      <c r="N4613" t="s">
        <v>24</v>
      </c>
      <c r="O4613" t="s">
        <v>15</v>
      </c>
      <c r="P4613" t="s">
        <v>26</v>
      </c>
      <c r="Q4613">
        <v>5</v>
      </c>
      <c r="R4613">
        <v>26.71</v>
      </c>
      <c r="S4613">
        <f t="shared" si="246"/>
        <v>40500</v>
      </c>
      <c r="T4613">
        <f t="shared" si="247"/>
        <v>18000</v>
      </c>
      <c r="U4613">
        <f t="shared" si="248"/>
        <v>2.25</v>
      </c>
      <c r="V4613">
        <v>335</v>
      </c>
      <c r="W4613">
        <v>350</v>
      </c>
    </row>
    <row r="4614" spans="1:23" hidden="1" x14ac:dyDescent="0.2">
      <c r="A4614">
        <v>85</v>
      </c>
      <c r="B4614" t="s">
        <v>3</v>
      </c>
      <c r="C4614" t="s">
        <v>4</v>
      </c>
      <c r="D4614" t="s">
        <v>47</v>
      </c>
      <c r="E4614">
        <v>25.37</v>
      </c>
      <c r="F4614">
        <v>152.19</v>
      </c>
      <c r="G4614">
        <v>-25.616669999999999</v>
      </c>
      <c r="H4614">
        <v>152.31666999999999</v>
      </c>
      <c r="I4614">
        <v>130</v>
      </c>
      <c r="J4614" t="s">
        <v>6</v>
      </c>
      <c r="K4614" s="1">
        <v>21317</v>
      </c>
      <c r="L4614" t="s">
        <v>213</v>
      </c>
      <c r="M4614" t="s">
        <v>11</v>
      </c>
      <c r="N4614" t="s">
        <v>24</v>
      </c>
      <c r="O4614" t="s">
        <v>15</v>
      </c>
      <c r="P4614" t="s">
        <v>26</v>
      </c>
      <c r="Q4614">
        <v>6</v>
      </c>
      <c r="R4614">
        <v>23.31</v>
      </c>
      <c r="S4614">
        <f t="shared" si="246"/>
        <v>40500</v>
      </c>
      <c r="T4614">
        <f t="shared" si="247"/>
        <v>18000</v>
      </c>
      <c r="U4614">
        <f t="shared" si="248"/>
        <v>2.25</v>
      </c>
      <c r="V4614">
        <v>335</v>
      </c>
      <c r="W4614">
        <v>350</v>
      </c>
    </row>
    <row r="4615" spans="1:23" hidden="1" x14ac:dyDescent="0.2">
      <c r="A4615">
        <v>85</v>
      </c>
      <c r="B4615" t="s">
        <v>3</v>
      </c>
      <c r="C4615" t="s">
        <v>4</v>
      </c>
      <c r="D4615" t="s">
        <v>47</v>
      </c>
      <c r="E4615">
        <v>25.37</v>
      </c>
      <c r="F4615">
        <v>152.19</v>
      </c>
      <c r="G4615">
        <v>-25.616669999999999</v>
      </c>
      <c r="H4615">
        <v>152.31666999999999</v>
      </c>
      <c r="I4615">
        <v>130</v>
      </c>
      <c r="J4615" t="s">
        <v>6</v>
      </c>
      <c r="K4615" s="1">
        <v>21317</v>
      </c>
      <c r="L4615" t="s">
        <v>213</v>
      </c>
      <c r="M4615" t="s">
        <v>11</v>
      </c>
      <c r="N4615" t="s">
        <v>24</v>
      </c>
      <c r="O4615" t="s">
        <v>15</v>
      </c>
      <c r="P4615" t="s">
        <v>26</v>
      </c>
      <c r="Q4615">
        <v>7</v>
      </c>
      <c r="R4615">
        <v>25.68</v>
      </c>
      <c r="S4615">
        <f t="shared" si="246"/>
        <v>40500</v>
      </c>
      <c r="T4615">
        <f t="shared" si="247"/>
        <v>18000</v>
      </c>
      <c r="U4615">
        <f t="shared" si="248"/>
        <v>2.25</v>
      </c>
      <c r="V4615">
        <v>335</v>
      </c>
      <c r="W4615">
        <v>350</v>
      </c>
    </row>
    <row r="4616" spans="1:23" hidden="1" x14ac:dyDescent="0.2">
      <c r="A4616">
        <v>85</v>
      </c>
      <c r="B4616" t="s">
        <v>3</v>
      </c>
      <c r="C4616" t="s">
        <v>4</v>
      </c>
      <c r="D4616" t="s">
        <v>47</v>
      </c>
      <c r="E4616">
        <v>25.37</v>
      </c>
      <c r="F4616">
        <v>152.19</v>
      </c>
      <c r="G4616">
        <v>-25.616669999999999</v>
      </c>
      <c r="H4616">
        <v>152.31666999999999</v>
      </c>
      <c r="I4616">
        <v>130</v>
      </c>
      <c r="J4616" t="s">
        <v>6</v>
      </c>
      <c r="K4616" s="1">
        <v>21317</v>
      </c>
      <c r="L4616" t="s">
        <v>213</v>
      </c>
      <c r="M4616" t="s">
        <v>11</v>
      </c>
      <c r="N4616" t="s">
        <v>24</v>
      </c>
      <c r="O4616" t="s">
        <v>15</v>
      </c>
      <c r="P4616" t="s">
        <v>26</v>
      </c>
      <c r="Q4616">
        <v>8</v>
      </c>
      <c r="R4616">
        <v>22.3</v>
      </c>
      <c r="S4616">
        <f t="shared" si="246"/>
        <v>40500</v>
      </c>
      <c r="T4616">
        <f t="shared" si="247"/>
        <v>18000</v>
      </c>
      <c r="U4616">
        <f t="shared" si="248"/>
        <v>2.25</v>
      </c>
      <c r="V4616">
        <v>335</v>
      </c>
      <c r="W4616">
        <v>350</v>
      </c>
    </row>
    <row r="4617" spans="1:23" hidden="1" x14ac:dyDescent="0.2">
      <c r="A4617">
        <v>85</v>
      </c>
      <c r="B4617" t="s">
        <v>3</v>
      </c>
      <c r="C4617" t="s">
        <v>4</v>
      </c>
      <c r="D4617" t="s">
        <v>47</v>
      </c>
      <c r="E4617">
        <v>25.37</v>
      </c>
      <c r="F4617">
        <v>152.19</v>
      </c>
      <c r="G4617">
        <v>-25.616669999999999</v>
      </c>
      <c r="H4617">
        <v>152.31666999999999</v>
      </c>
      <c r="I4617">
        <v>130</v>
      </c>
      <c r="J4617" t="s">
        <v>6</v>
      </c>
      <c r="K4617" s="1">
        <v>21317</v>
      </c>
      <c r="L4617" t="s">
        <v>213</v>
      </c>
      <c r="M4617" t="s">
        <v>11</v>
      </c>
      <c r="N4617" t="s">
        <v>24</v>
      </c>
      <c r="O4617" t="s">
        <v>15</v>
      </c>
      <c r="P4617" t="s">
        <v>26</v>
      </c>
      <c r="Q4617">
        <v>9</v>
      </c>
      <c r="R4617">
        <v>25.52</v>
      </c>
      <c r="S4617">
        <f t="shared" si="246"/>
        <v>40500</v>
      </c>
      <c r="T4617">
        <f t="shared" si="247"/>
        <v>18000</v>
      </c>
      <c r="U4617">
        <f t="shared" si="248"/>
        <v>2.25</v>
      </c>
      <c r="V4617">
        <v>335</v>
      </c>
      <c r="W4617">
        <v>350</v>
      </c>
    </row>
    <row r="4618" spans="1:23" hidden="1" x14ac:dyDescent="0.2">
      <c r="A4618">
        <v>85</v>
      </c>
      <c r="B4618" t="s">
        <v>3</v>
      </c>
      <c r="C4618" t="s">
        <v>4</v>
      </c>
      <c r="D4618" t="s">
        <v>47</v>
      </c>
      <c r="E4618">
        <v>25.37</v>
      </c>
      <c r="F4618">
        <v>152.19</v>
      </c>
      <c r="G4618">
        <v>-25.616669999999999</v>
      </c>
      <c r="H4618">
        <v>152.31666999999999</v>
      </c>
      <c r="I4618">
        <v>130</v>
      </c>
      <c r="J4618" t="s">
        <v>6</v>
      </c>
      <c r="K4618" s="1">
        <v>21317</v>
      </c>
      <c r="L4618" t="s">
        <v>213</v>
      </c>
      <c r="M4618" t="s">
        <v>11</v>
      </c>
      <c r="N4618" t="s">
        <v>24</v>
      </c>
      <c r="O4618" t="s">
        <v>15</v>
      </c>
      <c r="P4618" t="s">
        <v>26</v>
      </c>
      <c r="Q4618">
        <v>10</v>
      </c>
      <c r="R4618">
        <v>25.89</v>
      </c>
      <c r="S4618">
        <f t="shared" si="246"/>
        <v>40500</v>
      </c>
      <c r="T4618">
        <f t="shared" si="247"/>
        <v>18000</v>
      </c>
      <c r="U4618">
        <f t="shared" si="248"/>
        <v>2.25</v>
      </c>
      <c r="V4618">
        <v>335</v>
      </c>
      <c r="W4618">
        <v>350</v>
      </c>
    </row>
    <row r="4619" spans="1:23" x14ac:dyDescent="0.2">
      <c r="A4619">
        <v>85</v>
      </c>
      <c r="B4619" t="s">
        <v>3</v>
      </c>
      <c r="C4619" t="s">
        <v>4</v>
      </c>
      <c r="D4619" t="s">
        <v>47</v>
      </c>
      <c r="E4619">
        <v>25.37</v>
      </c>
      <c r="F4619">
        <v>152.19</v>
      </c>
      <c r="G4619">
        <v>-25.616669999999999</v>
      </c>
      <c r="H4619">
        <v>152.31666999999999</v>
      </c>
      <c r="I4619">
        <v>130</v>
      </c>
      <c r="J4619" t="s">
        <v>6</v>
      </c>
      <c r="K4619" s="1">
        <v>21317</v>
      </c>
      <c r="L4619" t="s">
        <v>213</v>
      </c>
      <c r="M4619" t="s">
        <v>11</v>
      </c>
      <c r="N4619" t="s">
        <v>24</v>
      </c>
      <c r="O4619" t="s">
        <v>15</v>
      </c>
      <c r="P4619" t="s">
        <v>27</v>
      </c>
      <c r="Q4619">
        <v>1</v>
      </c>
      <c r="R4619">
        <v>16.7</v>
      </c>
      <c r="S4619">
        <f t="shared" si="246"/>
        <v>40500</v>
      </c>
      <c r="T4619">
        <f t="shared" si="247"/>
        <v>18000</v>
      </c>
      <c r="U4619">
        <f t="shared" si="248"/>
        <v>2.25</v>
      </c>
      <c r="V4619">
        <v>335</v>
      </c>
      <c r="W4619">
        <v>350</v>
      </c>
    </row>
    <row r="4620" spans="1:23" x14ac:dyDescent="0.2">
      <c r="A4620">
        <v>85</v>
      </c>
      <c r="B4620" t="s">
        <v>3</v>
      </c>
      <c r="C4620" t="s">
        <v>4</v>
      </c>
      <c r="D4620" t="s">
        <v>47</v>
      </c>
      <c r="E4620">
        <v>25.37</v>
      </c>
      <c r="F4620">
        <v>152.19</v>
      </c>
      <c r="G4620">
        <v>-25.616669999999999</v>
      </c>
      <c r="H4620">
        <v>152.31666999999999</v>
      </c>
      <c r="I4620">
        <v>130</v>
      </c>
      <c r="J4620" t="s">
        <v>6</v>
      </c>
      <c r="K4620" s="1">
        <v>21317</v>
      </c>
      <c r="L4620" t="s">
        <v>213</v>
      </c>
      <c r="M4620" t="s">
        <v>11</v>
      </c>
      <c r="N4620" t="s">
        <v>24</v>
      </c>
      <c r="O4620" t="s">
        <v>15</v>
      </c>
      <c r="P4620" t="s">
        <v>27</v>
      </c>
      <c r="Q4620">
        <v>2</v>
      </c>
      <c r="R4620">
        <v>17.43</v>
      </c>
      <c r="S4620">
        <f t="shared" si="246"/>
        <v>40500</v>
      </c>
      <c r="T4620">
        <f t="shared" si="247"/>
        <v>18000</v>
      </c>
      <c r="U4620">
        <f t="shared" si="248"/>
        <v>2.25</v>
      </c>
      <c r="V4620">
        <v>335</v>
      </c>
      <c r="W4620">
        <v>350</v>
      </c>
    </row>
    <row r="4621" spans="1:23" x14ac:dyDescent="0.2">
      <c r="A4621">
        <v>85</v>
      </c>
      <c r="B4621" t="s">
        <v>3</v>
      </c>
      <c r="C4621" t="s">
        <v>4</v>
      </c>
      <c r="D4621" t="s">
        <v>47</v>
      </c>
      <c r="E4621">
        <v>25.37</v>
      </c>
      <c r="F4621">
        <v>152.19</v>
      </c>
      <c r="G4621">
        <v>-25.616669999999999</v>
      </c>
      <c r="H4621">
        <v>152.31666999999999</v>
      </c>
      <c r="I4621">
        <v>130</v>
      </c>
      <c r="J4621" t="s">
        <v>6</v>
      </c>
      <c r="K4621" s="1">
        <v>21317</v>
      </c>
      <c r="L4621" t="s">
        <v>213</v>
      </c>
      <c r="M4621" t="s">
        <v>11</v>
      </c>
      <c r="N4621" t="s">
        <v>24</v>
      </c>
      <c r="O4621" t="s">
        <v>15</v>
      </c>
      <c r="P4621" t="s">
        <v>27</v>
      </c>
      <c r="Q4621">
        <v>3</v>
      </c>
      <c r="R4621">
        <v>18.29</v>
      </c>
      <c r="S4621">
        <f t="shared" si="246"/>
        <v>40500</v>
      </c>
      <c r="T4621">
        <f t="shared" si="247"/>
        <v>18000</v>
      </c>
      <c r="U4621">
        <f t="shared" si="248"/>
        <v>2.25</v>
      </c>
      <c r="V4621">
        <v>335</v>
      </c>
      <c r="W4621">
        <v>350</v>
      </c>
    </row>
    <row r="4622" spans="1:23" x14ac:dyDescent="0.2">
      <c r="A4622">
        <v>85</v>
      </c>
      <c r="B4622" t="s">
        <v>3</v>
      </c>
      <c r="C4622" t="s">
        <v>4</v>
      </c>
      <c r="D4622" t="s">
        <v>47</v>
      </c>
      <c r="E4622">
        <v>25.37</v>
      </c>
      <c r="F4622">
        <v>152.19</v>
      </c>
      <c r="G4622">
        <v>-25.616669999999999</v>
      </c>
      <c r="H4622">
        <v>152.31666999999999</v>
      </c>
      <c r="I4622">
        <v>130</v>
      </c>
      <c r="J4622" t="s">
        <v>6</v>
      </c>
      <c r="K4622" s="1">
        <v>21317</v>
      </c>
      <c r="L4622" t="s">
        <v>213</v>
      </c>
      <c r="M4622" t="s">
        <v>11</v>
      </c>
      <c r="N4622" t="s">
        <v>24</v>
      </c>
      <c r="O4622" t="s">
        <v>15</v>
      </c>
      <c r="P4622" t="s">
        <v>27</v>
      </c>
      <c r="Q4622">
        <v>4</v>
      </c>
      <c r="R4622">
        <v>17.399999999999999</v>
      </c>
      <c r="S4622">
        <f t="shared" si="246"/>
        <v>40500</v>
      </c>
      <c r="T4622">
        <f t="shared" si="247"/>
        <v>18000</v>
      </c>
      <c r="U4622">
        <f t="shared" si="248"/>
        <v>2.25</v>
      </c>
      <c r="V4622">
        <v>335</v>
      </c>
      <c r="W4622">
        <v>350</v>
      </c>
    </row>
    <row r="4623" spans="1:23" x14ac:dyDescent="0.2">
      <c r="A4623">
        <v>85</v>
      </c>
      <c r="B4623" t="s">
        <v>3</v>
      </c>
      <c r="C4623" t="s">
        <v>4</v>
      </c>
      <c r="D4623" t="s">
        <v>47</v>
      </c>
      <c r="E4623">
        <v>25.37</v>
      </c>
      <c r="F4623">
        <v>152.19</v>
      </c>
      <c r="G4623">
        <v>-25.616669999999999</v>
      </c>
      <c r="H4623">
        <v>152.31666999999999</v>
      </c>
      <c r="I4623">
        <v>130</v>
      </c>
      <c r="J4623" t="s">
        <v>6</v>
      </c>
      <c r="K4623" s="1">
        <v>21317</v>
      </c>
      <c r="L4623" t="s">
        <v>213</v>
      </c>
      <c r="M4623" t="s">
        <v>11</v>
      </c>
      <c r="N4623" t="s">
        <v>24</v>
      </c>
      <c r="O4623" t="s">
        <v>15</v>
      </c>
      <c r="P4623" t="s">
        <v>27</v>
      </c>
      <c r="Q4623">
        <v>5</v>
      </c>
      <c r="R4623">
        <v>14.92</v>
      </c>
      <c r="S4623">
        <f t="shared" si="246"/>
        <v>40500</v>
      </c>
      <c r="T4623">
        <f t="shared" si="247"/>
        <v>18000</v>
      </c>
      <c r="U4623">
        <f t="shared" si="248"/>
        <v>2.25</v>
      </c>
      <c r="V4623">
        <v>335</v>
      </c>
      <c r="W4623">
        <v>350</v>
      </c>
    </row>
    <row r="4624" spans="1:23" x14ac:dyDescent="0.2">
      <c r="A4624">
        <v>85</v>
      </c>
      <c r="B4624" t="s">
        <v>3</v>
      </c>
      <c r="C4624" t="s">
        <v>4</v>
      </c>
      <c r="D4624" t="s">
        <v>47</v>
      </c>
      <c r="E4624">
        <v>25.37</v>
      </c>
      <c r="F4624">
        <v>152.19</v>
      </c>
      <c r="G4624">
        <v>-25.616669999999999</v>
      </c>
      <c r="H4624">
        <v>152.31666999999999</v>
      </c>
      <c r="I4624">
        <v>130</v>
      </c>
      <c r="J4624" t="s">
        <v>6</v>
      </c>
      <c r="K4624" s="1">
        <v>21317</v>
      </c>
      <c r="L4624" t="s">
        <v>213</v>
      </c>
      <c r="M4624" t="s">
        <v>11</v>
      </c>
      <c r="N4624" t="s">
        <v>24</v>
      </c>
      <c r="O4624" t="s">
        <v>15</v>
      </c>
      <c r="P4624" t="s">
        <v>27</v>
      </c>
      <c r="Q4624">
        <v>6</v>
      </c>
      <c r="R4624">
        <v>16.7</v>
      </c>
      <c r="S4624">
        <f t="shared" si="246"/>
        <v>40500</v>
      </c>
      <c r="T4624">
        <f t="shared" si="247"/>
        <v>18000</v>
      </c>
      <c r="U4624">
        <f t="shared" si="248"/>
        <v>2.25</v>
      </c>
      <c r="V4624">
        <v>335</v>
      </c>
      <c r="W4624">
        <v>350</v>
      </c>
    </row>
    <row r="4625" spans="1:23" x14ac:dyDescent="0.2">
      <c r="A4625">
        <v>85</v>
      </c>
      <c r="B4625" t="s">
        <v>3</v>
      </c>
      <c r="C4625" t="s">
        <v>4</v>
      </c>
      <c r="D4625" t="s">
        <v>47</v>
      </c>
      <c r="E4625">
        <v>25.37</v>
      </c>
      <c r="F4625">
        <v>152.19</v>
      </c>
      <c r="G4625">
        <v>-25.616669999999999</v>
      </c>
      <c r="H4625">
        <v>152.31666999999999</v>
      </c>
      <c r="I4625">
        <v>130</v>
      </c>
      <c r="J4625" t="s">
        <v>6</v>
      </c>
      <c r="K4625" s="1">
        <v>21317</v>
      </c>
      <c r="L4625" t="s">
        <v>213</v>
      </c>
      <c r="M4625" t="s">
        <v>11</v>
      </c>
      <c r="N4625" t="s">
        <v>24</v>
      </c>
      <c r="O4625" t="s">
        <v>15</v>
      </c>
      <c r="P4625" t="s">
        <v>27</v>
      </c>
      <c r="Q4625">
        <v>7</v>
      </c>
      <c r="R4625">
        <v>15.38</v>
      </c>
      <c r="S4625">
        <f t="shared" si="246"/>
        <v>40500</v>
      </c>
      <c r="T4625">
        <f t="shared" si="247"/>
        <v>18000</v>
      </c>
      <c r="U4625">
        <f t="shared" si="248"/>
        <v>2.25</v>
      </c>
      <c r="V4625">
        <v>335</v>
      </c>
      <c r="W4625">
        <v>350</v>
      </c>
    </row>
    <row r="4626" spans="1:23" x14ac:dyDescent="0.2">
      <c r="A4626">
        <v>85</v>
      </c>
      <c r="B4626" t="s">
        <v>3</v>
      </c>
      <c r="C4626" t="s">
        <v>4</v>
      </c>
      <c r="D4626" t="s">
        <v>47</v>
      </c>
      <c r="E4626">
        <v>25.37</v>
      </c>
      <c r="F4626">
        <v>152.19</v>
      </c>
      <c r="G4626">
        <v>-25.616669999999999</v>
      </c>
      <c r="H4626">
        <v>152.31666999999999</v>
      </c>
      <c r="I4626">
        <v>130</v>
      </c>
      <c r="J4626" t="s">
        <v>6</v>
      </c>
      <c r="K4626" s="1">
        <v>21317</v>
      </c>
      <c r="L4626" t="s">
        <v>213</v>
      </c>
      <c r="M4626" t="s">
        <v>11</v>
      </c>
      <c r="N4626" t="s">
        <v>24</v>
      </c>
      <c r="O4626" t="s">
        <v>15</v>
      </c>
      <c r="P4626" t="s">
        <v>27</v>
      </c>
      <c r="Q4626">
        <v>8</v>
      </c>
      <c r="R4626">
        <v>17.309999999999999</v>
      </c>
      <c r="S4626">
        <f t="shared" si="246"/>
        <v>40500</v>
      </c>
      <c r="T4626">
        <f t="shared" si="247"/>
        <v>18000</v>
      </c>
      <c r="U4626">
        <f t="shared" si="248"/>
        <v>2.25</v>
      </c>
      <c r="V4626">
        <v>335</v>
      </c>
      <c r="W4626">
        <v>350</v>
      </c>
    </row>
    <row r="4627" spans="1:23" x14ac:dyDescent="0.2">
      <c r="A4627">
        <v>85</v>
      </c>
      <c r="B4627" t="s">
        <v>3</v>
      </c>
      <c r="C4627" t="s">
        <v>4</v>
      </c>
      <c r="D4627" t="s">
        <v>47</v>
      </c>
      <c r="E4627">
        <v>25.37</v>
      </c>
      <c r="F4627">
        <v>152.19</v>
      </c>
      <c r="G4627">
        <v>-25.616669999999999</v>
      </c>
      <c r="H4627">
        <v>152.31666999999999</v>
      </c>
      <c r="I4627">
        <v>130</v>
      </c>
      <c r="J4627" t="s">
        <v>6</v>
      </c>
      <c r="K4627" s="1">
        <v>21317</v>
      </c>
      <c r="L4627" t="s">
        <v>213</v>
      </c>
      <c r="M4627" t="s">
        <v>11</v>
      </c>
      <c r="N4627" t="s">
        <v>24</v>
      </c>
      <c r="O4627" t="s">
        <v>15</v>
      </c>
      <c r="P4627" t="s">
        <v>27</v>
      </c>
      <c r="Q4627">
        <v>9</v>
      </c>
      <c r="R4627">
        <v>16.07</v>
      </c>
      <c r="S4627">
        <f t="shared" si="246"/>
        <v>40500</v>
      </c>
      <c r="T4627">
        <f t="shared" si="247"/>
        <v>18000</v>
      </c>
      <c r="U4627">
        <f t="shared" si="248"/>
        <v>2.25</v>
      </c>
      <c r="V4627">
        <v>335</v>
      </c>
      <c r="W4627">
        <v>350</v>
      </c>
    </row>
    <row r="4628" spans="1:23" x14ac:dyDescent="0.2">
      <c r="A4628">
        <v>85</v>
      </c>
      <c r="B4628" t="s">
        <v>3</v>
      </c>
      <c r="C4628" t="s">
        <v>4</v>
      </c>
      <c r="D4628" t="s">
        <v>47</v>
      </c>
      <c r="E4628">
        <v>25.37</v>
      </c>
      <c r="F4628">
        <v>152.19</v>
      </c>
      <c r="G4628">
        <v>-25.616669999999999</v>
      </c>
      <c r="H4628">
        <v>152.31666999999999</v>
      </c>
      <c r="I4628">
        <v>130</v>
      </c>
      <c r="J4628" t="s">
        <v>6</v>
      </c>
      <c r="K4628" s="1">
        <v>21317</v>
      </c>
      <c r="L4628" t="s">
        <v>213</v>
      </c>
      <c r="M4628" t="s">
        <v>11</v>
      </c>
      <c r="N4628" t="s">
        <v>24</v>
      </c>
      <c r="O4628" t="s">
        <v>15</v>
      </c>
      <c r="P4628" t="s">
        <v>27</v>
      </c>
      <c r="Q4628">
        <v>10</v>
      </c>
      <c r="R4628">
        <v>15.62</v>
      </c>
      <c r="S4628">
        <f t="shared" si="246"/>
        <v>40500</v>
      </c>
      <c r="T4628">
        <f t="shared" si="247"/>
        <v>18000</v>
      </c>
      <c r="U4628">
        <f t="shared" si="248"/>
        <v>2.25</v>
      </c>
      <c r="V4628">
        <v>335</v>
      </c>
      <c r="W4628">
        <v>350</v>
      </c>
    </row>
    <row r="4629" spans="1:23" x14ac:dyDescent="0.2">
      <c r="A4629">
        <v>85</v>
      </c>
      <c r="B4629" t="s">
        <v>3</v>
      </c>
      <c r="C4629" t="s">
        <v>4</v>
      </c>
      <c r="D4629" t="s">
        <v>47</v>
      </c>
      <c r="E4629">
        <v>25.37</v>
      </c>
      <c r="F4629">
        <v>152.19</v>
      </c>
      <c r="G4629">
        <v>-25.616669999999999</v>
      </c>
      <c r="H4629">
        <v>152.31666999999999</v>
      </c>
      <c r="I4629">
        <v>130</v>
      </c>
      <c r="J4629" t="s">
        <v>6</v>
      </c>
      <c r="K4629" s="1">
        <v>21317</v>
      </c>
      <c r="L4629" t="s">
        <v>213</v>
      </c>
      <c r="M4629" t="s">
        <v>11</v>
      </c>
      <c r="N4629" t="s">
        <v>24</v>
      </c>
      <c r="O4629" t="s">
        <v>18</v>
      </c>
      <c r="P4629" t="s">
        <v>27</v>
      </c>
      <c r="Q4629">
        <v>1</v>
      </c>
      <c r="R4629">
        <v>11.92</v>
      </c>
      <c r="S4629">
        <f t="shared" si="246"/>
        <v>40500</v>
      </c>
      <c r="T4629">
        <f t="shared" si="247"/>
        <v>18000</v>
      </c>
      <c r="U4629">
        <f t="shared" si="248"/>
        <v>2.25</v>
      </c>
      <c r="V4629">
        <v>335</v>
      </c>
      <c r="W4629">
        <v>350</v>
      </c>
    </row>
    <row r="4630" spans="1:23" x14ac:dyDescent="0.2">
      <c r="A4630">
        <v>85</v>
      </c>
      <c r="B4630" t="s">
        <v>3</v>
      </c>
      <c r="C4630" t="s">
        <v>4</v>
      </c>
      <c r="D4630" t="s">
        <v>47</v>
      </c>
      <c r="E4630">
        <v>25.37</v>
      </c>
      <c r="F4630">
        <v>152.19</v>
      </c>
      <c r="G4630">
        <v>-25.616669999999999</v>
      </c>
      <c r="H4630">
        <v>152.31666999999999</v>
      </c>
      <c r="I4630">
        <v>130</v>
      </c>
      <c r="J4630" t="s">
        <v>6</v>
      </c>
      <c r="K4630" s="1">
        <v>21317</v>
      </c>
      <c r="L4630" t="s">
        <v>213</v>
      </c>
      <c r="M4630" t="s">
        <v>11</v>
      </c>
      <c r="N4630" t="s">
        <v>24</v>
      </c>
      <c r="O4630" t="s">
        <v>18</v>
      </c>
      <c r="P4630" t="s">
        <v>27</v>
      </c>
      <c r="Q4630">
        <v>2</v>
      </c>
      <c r="R4630">
        <v>12.3</v>
      </c>
      <c r="S4630">
        <f t="shared" si="246"/>
        <v>40500</v>
      </c>
      <c r="T4630">
        <f t="shared" si="247"/>
        <v>18000</v>
      </c>
      <c r="U4630">
        <f t="shared" si="248"/>
        <v>2.25</v>
      </c>
      <c r="V4630">
        <v>335</v>
      </c>
      <c r="W4630">
        <v>350</v>
      </c>
    </row>
    <row r="4631" spans="1:23" x14ac:dyDescent="0.2">
      <c r="A4631">
        <v>85</v>
      </c>
      <c r="B4631" t="s">
        <v>3</v>
      </c>
      <c r="C4631" t="s">
        <v>4</v>
      </c>
      <c r="D4631" t="s">
        <v>47</v>
      </c>
      <c r="E4631">
        <v>25.37</v>
      </c>
      <c r="F4631">
        <v>152.19</v>
      </c>
      <c r="G4631">
        <v>-25.616669999999999</v>
      </c>
      <c r="H4631">
        <v>152.31666999999999</v>
      </c>
      <c r="I4631">
        <v>130</v>
      </c>
      <c r="J4631" t="s">
        <v>6</v>
      </c>
      <c r="K4631" s="1">
        <v>21317</v>
      </c>
      <c r="L4631" t="s">
        <v>213</v>
      </c>
      <c r="M4631" t="s">
        <v>11</v>
      </c>
      <c r="N4631" t="s">
        <v>24</v>
      </c>
      <c r="O4631" t="s">
        <v>18</v>
      </c>
      <c r="P4631" t="s">
        <v>27</v>
      </c>
      <c r="Q4631">
        <v>3</v>
      </c>
      <c r="R4631">
        <v>7.88</v>
      </c>
      <c r="S4631">
        <f t="shared" si="246"/>
        <v>40500</v>
      </c>
      <c r="T4631">
        <f t="shared" si="247"/>
        <v>18000</v>
      </c>
      <c r="U4631">
        <f t="shared" si="248"/>
        <v>2.25</v>
      </c>
      <c r="V4631">
        <v>335</v>
      </c>
      <c r="W4631">
        <v>350</v>
      </c>
    </row>
    <row r="4632" spans="1:23" x14ac:dyDescent="0.2">
      <c r="A4632">
        <v>85</v>
      </c>
      <c r="B4632" t="s">
        <v>3</v>
      </c>
      <c r="C4632" t="s">
        <v>4</v>
      </c>
      <c r="D4632" t="s">
        <v>47</v>
      </c>
      <c r="E4632">
        <v>25.37</v>
      </c>
      <c r="F4632">
        <v>152.19</v>
      </c>
      <c r="G4632">
        <v>-25.616669999999999</v>
      </c>
      <c r="H4632">
        <v>152.31666999999999</v>
      </c>
      <c r="I4632">
        <v>130</v>
      </c>
      <c r="J4632" t="s">
        <v>6</v>
      </c>
      <c r="K4632" s="1">
        <v>21317</v>
      </c>
      <c r="L4632" t="s">
        <v>213</v>
      </c>
      <c r="M4632" t="s">
        <v>11</v>
      </c>
      <c r="N4632" t="s">
        <v>24</v>
      </c>
      <c r="O4632" t="s">
        <v>18</v>
      </c>
      <c r="P4632" t="s">
        <v>27</v>
      </c>
      <c r="Q4632">
        <v>4</v>
      </c>
      <c r="R4632">
        <v>10.4</v>
      </c>
      <c r="S4632">
        <f t="shared" si="246"/>
        <v>40500</v>
      </c>
      <c r="T4632">
        <f t="shared" si="247"/>
        <v>18000</v>
      </c>
      <c r="U4632">
        <f t="shared" si="248"/>
        <v>2.25</v>
      </c>
      <c r="V4632">
        <v>335</v>
      </c>
      <c r="W4632">
        <v>350</v>
      </c>
    </row>
    <row r="4633" spans="1:23" x14ac:dyDescent="0.2">
      <c r="A4633">
        <v>85</v>
      </c>
      <c r="B4633" t="s">
        <v>3</v>
      </c>
      <c r="C4633" t="s">
        <v>4</v>
      </c>
      <c r="D4633" t="s">
        <v>47</v>
      </c>
      <c r="E4633">
        <v>25.37</v>
      </c>
      <c r="F4633">
        <v>152.19</v>
      </c>
      <c r="G4633">
        <v>-25.616669999999999</v>
      </c>
      <c r="H4633">
        <v>152.31666999999999</v>
      </c>
      <c r="I4633">
        <v>130</v>
      </c>
      <c r="J4633" t="s">
        <v>6</v>
      </c>
      <c r="K4633" s="1">
        <v>21317</v>
      </c>
      <c r="L4633" t="s">
        <v>213</v>
      </c>
      <c r="M4633" t="s">
        <v>11</v>
      </c>
      <c r="N4633" t="s">
        <v>24</v>
      </c>
      <c r="O4633" t="s">
        <v>18</v>
      </c>
      <c r="P4633" t="s">
        <v>27</v>
      </c>
      <c r="Q4633">
        <v>5</v>
      </c>
      <c r="R4633">
        <v>11.25</v>
      </c>
      <c r="S4633">
        <f t="shared" si="246"/>
        <v>40500</v>
      </c>
      <c r="T4633">
        <f t="shared" si="247"/>
        <v>18000</v>
      </c>
      <c r="U4633">
        <f t="shared" si="248"/>
        <v>2.25</v>
      </c>
      <c r="V4633">
        <v>335</v>
      </c>
      <c r="W4633">
        <v>350</v>
      </c>
    </row>
    <row r="4634" spans="1:23" x14ac:dyDescent="0.2">
      <c r="A4634">
        <v>85</v>
      </c>
      <c r="B4634" t="s">
        <v>3</v>
      </c>
      <c r="C4634" t="s">
        <v>4</v>
      </c>
      <c r="D4634" t="s">
        <v>47</v>
      </c>
      <c r="E4634">
        <v>25.37</v>
      </c>
      <c r="F4634">
        <v>152.19</v>
      </c>
      <c r="G4634">
        <v>-25.616669999999999</v>
      </c>
      <c r="H4634">
        <v>152.31666999999999</v>
      </c>
      <c r="I4634">
        <v>130</v>
      </c>
      <c r="J4634" t="s">
        <v>6</v>
      </c>
      <c r="K4634" s="1">
        <v>21317</v>
      </c>
      <c r="L4634" t="s">
        <v>213</v>
      </c>
      <c r="M4634" t="s">
        <v>11</v>
      </c>
      <c r="N4634" t="s">
        <v>24</v>
      </c>
      <c r="O4634" t="s">
        <v>18</v>
      </c>
      <c r="P4634" t="s">
        <v>27</v>
      </c>
      <c r="Q4634">
        <v>6</v>
      </c>
      <c r="R4634">
        <v>11.64</v>
      </c>
      <c r="S4634">
        <f t="shared" si="246"/>
        <v>40500</v>
      </c>
      <c r="T4634">
        <f t="shared" si="247"/>
        <v>18000</v>
      </c>
      <c r="U4634">
        <f t="shared" si="248"/>
        <v>2.25</v>
      </c>
      <c r="V4634">
        <v>335</v>
      </c>
      <c r="W4634">
        <v>350</v>
      </c>
    </row>
    <row r="4635" spans="1:23" x14ac:dyDescent="0.2">
      <c r="A4635">
        <v>85</v>
      </c>
      <c r="B4635" t="s">
        <v>3</v>
      </c>
      <c r="C4635" t="s">
        <v>4</v>
      </c>
      <c r="D4635" t="s">
        <v>47</v>
      </c>
      <c r="E4635">
        <v>25.37</v>
      </c>
      <c r="F4635">
        <v>152.19</v>
      </c>
      <c r="G4635">
        <v>-25.616669999999999</v>
      </c>
      <c r="H4635">
        <v>152.31666999999999</v>
      </c>
      <c r="I4635">
        <v>130</v>
      </c>
      <c r="J4635" t="s">
        <v>6</v>
      </c>
      <c r="K4635" s="1">
        <v>21317</v>
      </c>
      <c r="L4635" t="s">
        <v>213</v>
      </c>
      <c r="M4635" t="s">
        <v>11</v>
      </c>
      <c r="N4635" t="s">
        <v>24</v>
      </c>
      <c r="O4635" t="s">
        <v>18</v>
      </c>
      <c r="P4635" t="s">
        <v>27</v>
      </c>
      <c r="Q4635">
        <v>7</v>
      </c>
      <c r="R4635">
        <v>5.92</v>
      </c>
      <c r="S4635">
        <f t="shared" si="246"/>
        <v>40500</v>
      </c>
      <c r="T4635">
        <f t="shared" si="247"/>
        <v>18000</v>
      </c>
      <c r="U4635">
        <f t="shared" si="248"/>
        <v>2.25</v>
      </c>
      <c r="V4635">
        <v>335</v>
      </c>
      <c r="W4635">
        <v>350</v>
      </c>
    </row>
    <row r="4636" spans="1:23" x14ac:dyDescent="0.2">
      <c r="A4636">
        <v>85</v>
      </c>
      <c r="B4636" t="s">
        <v>3</v>
      </c>
      <c r="C4636" t="s">
        <v>4</v>
      </c>
      <c r="D4636" t="s">
        <v>47</v>
      </c>
      <c r="E4636">
        <v>25.37</v>
      </c>
      <c r="F4636">
        <v>152.19</v>
      </c>
      <c r="G4636">
        <v>-25.616669999999999</v>
      </c>
      <c r="H4636">
        <v>152.31666999999999</v>
      </c>
      <c r="I4636">
        <v>130</v>
      </c>
      <c r="J4636" t="s">
        <v>6</v>
      </c>
      <c r="K4636" s="1">
        <v>21317</v>
      </c>
      <c r="L4636" t="s">
        <v>213</v>
      </c>
      <c r="M4636" t="s">
        <v>11</v>
      </c>
      <c r="N4636" t="s">
        <v>24</v>
      </c>
      <c r="O4636" t="s">
        <v>18</v>
      </c>
      <c r="P4636" t="s">
        <v>27</v>
      </c>
      <c r="Q4636">
        <v>8</v>
      </c>
      <c r="R4636">
        <v>13.16</v>
      </c>
      <c r="S4636">
        <f t="shared" si="246"/>
        <v>40500</v>
      </c>
      <c r="T4636">
        <f t="shared" si="247"/>
        <v>18000</v>
      </c>
      <c r="U4636">
        <f t="shared" si="248"/>
        <v>2.25</v>
      </c>
      <c r="V4636">
        <v>335</v>
      </c>
      <c r="W4636">
        <v>350</v>
      </c>
    </row>
    <row r="4637" spans="1:23" x14ac:dyDescent="0.2">
      <c r="A4637">
        <v>85</v>
      </c>
      <c r="B4637" t="s">
        <v>3</v>
      </c>
      <c r="C4637" t="s">
        <v>4</v>
      </c>
      <c r="D4637" t="s">
        <v>47</v>
      </c>
      <c r="E4637">
        <v>25.37</v>
      </c>
      <c r="F4637">
        <v>152.19</v>
      </c>
      <c r="G4637">
        <v>-25.616669999999999</v>
      </c>
      <c r="H4637">
        <v>152.31666999999999</v>
      </c>
      <c r="I4637">
        <v>130</v>
      </c>
      <c r="J4637" t="s">
        <v>6</v>
      </c>
      <c r="K4637" s="1">
        <v>21317</v>
      </c>
      <c r="L4637" t="s">
        <v>213</v>
      </c>
      <c r="M4637" t="s">
        <v>11</v>
      </c>
      <c r="N4637" t="s">
        <v>24</v>
      </c>
      <c r="O4637" t="s">
        <v>18</v>
      </c>
      <c r="P4637" t="s">
        <v>27</v>
      </c>
      <c r="Q4637">
        <v>9</v>
      </c>
      <c r="R4637">
        <v>10.5</v>
      </c>
      <c r="S4637">
        <f t="shared" si="246"/>
        <v>40500</v>
      </c>
      <c r="T4637">
        <f t="shared" si="247"/>
        <v>18000</v>
      </c>
      <c r="U4637">
        <f t="shared" si="248"/>
        <v>2.25</v>
      </c>
      <c r="V4637">
        <v>335</v>
      </c>
      <c r="W4637">
        <v>350</v>
      </c>
    </row>
    <row r="4638" spans="1:23" x14ac:dyDescent="0.2">
      <c r="A4638">
        <v>85</v>
      </c>
      <c r="B4638" t="s">
        <v>3</v>
      </c>
      <c r="C4638" t="s">
        <v>4</v>
      </c>
      <c r="D4638" t="s">
        <v>47</v>
      </c>
      <c r="E4638">
        <v>25.37</v>
      </c>
      <c r="F4638">
        <v>152.19</v>
      </c>
      <c r="G4638">
        <v>-25.616669999999999</v>
      </c>
      <c r="H4638">
        <v>152.31666999999999</v>
      </c>
      <c r="I4638">
        <v>130</v>
      </c>
      <c r="J4638" t="s">
        <v>6</v>
      </c>
      <c r="K4638" s="1">
        <v>21317</v>
      </c>
      <c r="L4638" t="s">
        <v>213</v>
      </c>
      <c r="M4638" t="s">
        <v>11</v>
      </c>
      <c r="N4638" t="s">
        <v>24</v>
      </c>
      <c r="O4638" t="s">
        <v>18</v>
      </c>
      <c r="P4638" t="s">
        <v>27</v>
      </c>
      <c r="Q4638">
        <v>10</v>
      </c>
      <c r="R4638">
        <v>5.91</v>
      </c>
      <c r="S4638">
        <f t="shared" si="246"/>
        <v>40500</v>
      </c>
      <c r="T4638">
        <f t="shared" si="247"/>
        <v>18000</v>
      </c>
      <c r="U4638">
        <f t="shared" si="248"/>
        <v>2.25</v>
      </c>
      <c r="V4638">
        <v>335</v>
      </c>
      <c r="W4638">
        <v>350</v>
      </c>
    </row>
    <row r="4639" spans="1:23" hidden="1" x14ac:dyDescent="0.2">
      <c r="A4639">
        <v>86</v>
      </c>
      <c r="B4639" t="s">
        <v>3</v>
      </c>
      <c r="C4639" t="s">
        <v>4</v>
      </c>
      <c r="D4639" t="s">
        <v>161</v>
      </c>
      <c r="G4639">
        <v>-24.3</v>
      </c>
      <c r="H4639">
        <v>151.41667000000001</v>
      </c>
      <c r="I4639">
        <v>190</v>
      </c>
      <c r="J4639" t="s">
        <v>40</v>
      </c>
      <c r="K4639" s="1">
        <v>22551</v>
      </c>
      <c r="L4639" t="s">
        <v>214</v>
      </c>
      <c r="M4639" t="s">
        <v>90</v>
      </c>
      <c r="N4639" t="s">
        <v>14</v>
      </c>
      <c r="O4639" t="s">
        <v>15</v>
      </c>
      <c r="P4639" t="s">
        <v>27</v>
      </c>
      <c r="Q4639">
        <v>1</v>
      </c>
      <c r="R4639">
        <v>11.56</v>
      </c>
      <c r="S4639">
        <f>110*235</f>
        <v>25850</v>
      </c>
      <c r="T4639">
        <f>200*60</f>
        <v>12000</v>
      </c>
      <c r="U4639">
        <f t="shared" si="248"/>
        <v>2.1541666666666668</v>
      </c>
      <c r="V4639">
        <v>280</v>
      </c>
      <c r="W4639">
        <v>306</v>
      </c>
    </row>
    <row r="4640" spans="1:23" hidden="1" x14ac:dyDescent="0.2">
      <c r="A4640">
        <v>86</v>
      </c>
      <c r="B4640" t="s">
        <v>3</v>
      </c>
      <c r="C4640" t="s">
        <v>4</v>
      </c>
      <c r="D4640" t="s">
        <v>161</v>
      </c>
      <c r="G4640">
        <v>-24.3</v>
      </c>
      <c r="H4640">
        <v>151.41667000000001</v>
      </c>
      <c r="I4640">
        <v>190</v>
      </c>
      <c r="J4640" t="s">
        <v>40</v>
      </c>
      <c r="K4640" s="1">
        <v>22551</v>
      </c>
      <c r="L4640" t="s">
        <v>214</v>
      </c>
      <c r="M4640" t="s">
        <v>90</v>
      </c>
      <c r="N4640" t="s">
        <v>14</v>
      </c>
      <c r="O4640" t="s">
        <v>15</v>
      </c>
      <c r="P4640" t="s">
        <v>27</v>
      </c>
      <c r="Q4640">
        <v>2</v>
      </c>
      <c r="R4640">
        <v>14.34</v>
      </c>
      <c r="S4640">
        <f t="shared" ref="S4640:S4692" si="249">110*235</f>
        <v>25850</v>
      </c>
      <c r="T4640">
        <f t="shared" ref="T4640:T4692" si="250">200*60</f>
        <v>12000</v>
      </c>
      <c r="U4640">
        <f t="shared" ref="U4640:U4693" si="251">S4640/T4640</f>
        <v>2.1541666666666668</v>
      </c>
      <c r="V4640">
        <v>280</v>
      </c>
      <c r="W4640">
        <v>306</v>
      </c>
    </row>
    <row r="4641" spans="1:23" hidden="1" x14ac:dyDescent="0.2">
      <c r="A4641">
        <v>86</v>
      </c>
      <c r="B4641" t="s">
        <v>3</v>
      </c>
      <c r="C4641" t="s">
        <v>4</v>
      </c>
      <c r="D4641" t="s">
        <v>161</v>
      </c>
      <c r="G4641">
        <v>-24.3</v>
      </c>
      <c r="H4641">
        <v>151.41667000000001</v>
      </c>
      <c r="I4641">
        <v>190</v>
      </c>
      <c r="J4641" t="s">
        <v>40</v>
      </c>
      <c r="K4641" s="1">
        <v>22551</v>
      </c>
      <c r="L4641" t="s">
        <v>214</v>
      </c>
      <c r="M4641" t="s">
        <v>90</v>
      </c>
      <c r="N4641" t="s">
        <v>14</v>
      </c>
      <c r="O4641" t="s">
        <v>15</v>
      </c>
      <c r="P4641" t="s">
        <v>27</v>
      </c>
      <c r="Q4641">
        <v>3</v>
      </c>
      <c r="R4641">
        <v>13.79</v>
      </c>
      <c r="S4641">
        <f t="shared" si="249"/>
        <v>25850</v>
      </c>
      <c r="T4641">
        <f t="shared" si="250"/>
        <v>12000</v>
      </c>
      <c r="U4641">
        <f t="shared" si="251"/>
        <v>2.1541666666666668</v>
      </c>
      <c r="V4641">
        <v>280</v>
      </c>
      <c r="W4641">
        <v>306</v>
      </c>
    </row>
    <row r="4642" spans="1:23" hidden="1" x14ac:dyDescent="0.2">
      <c r="A4642">
        <v>86</v>
      </c>
      <c r="B4642" t="s">
        <v>3</v>
      </c>
      <c r="C4642" t="s">
        <v>4</v>
      </c>
      <c r="D4642" t="s">
        <v>161</v>
      </c>
      <c r="G4642">
        <v>-24.3</v>
      </c>
      <c r="H4642">
        <v>151.41667000000001</v>
      </c>
      <c r="I4642">
        <v>190</v>
      </c>
      <c r="J4642" t="s">
        <v>40</v>
      </c>
      <c r="K4642" s="1">
        <v>22551</v>
      </c>
      <c r="L4642" t="s">
        <v>214</v>
      </c>
      <c r="M4642" t="s">
        <v>90</v>
      </c>
      <c r="N4642" t="s">
        <v>14</v>
      </c>
      <c r="O4642" t="s">
        <v>15</v>
      </c>
      <c r="P4642" t="s">
        <v>27</v>
      </c>
      <c r="Q4642">
        <v>4</v>
      </c>
      <c r="R4642">
        <v>15.37</v>
      </c>
      <c r="S4642">
        <f t="shared" si="249"/>
        <v>25850</v>
      </c>
      <c r="T4642">
        <f t="shared" si="250"/>
        <v>12000</v>
      </c>
      <c r="U4642">
        <f t="shared" si="251"/>
        <v>2.1541666666666668</v>
      </c>
      <c r="V4642">
        <v>280</v>
      </c>
      <c r="W4642">
        <v>306</v>
      </c>
    </row>
    <row r="4643" spans="1:23" hidden="1" x14ac:dyDescent="0.2">
      <c r="A4643">
        <v>86</v>
      </c>
      <c r="B4643" t="s">
        <v>3</v>
      </c>
      <c r="C4643" t="s">
        <v>4</v>
      </c>
      <c r="D4643" t="s">
        <v>161</v>
      </c>
      <c r="G4643">
        <v>-24.3</v>
      </c>
      <c r="H4643">
        <v>151.41667000000001</v>
      </c>
      <c r="I4643">
        <v>190</v>
      </c>
      <c r="J4643" t="s">
        <v>40</v>
      </c>
      <c r="K4643" s="1">
        <v>22551</v>
      </c>
      <c r="L4643" t="s">
        <v>214</v>
      </c>
      <c r="M4643" t="s">
        <v>90</v>
      </c>
      <c r="N4643" t="s">
        <v>14</v>
      </c>
      <c r="O4643" t="s">
        <v>15</v>
      </c>
      <c r="P4643" t="s">
        <v>27</v>
      </c>
      <c r="Q4643">
        <v>5</v>
      </c>
      <c r="R4643">
        <v>14.2</v>
      </c>
      <c r="S4643">
        <f t="shared" si="249"/>
        <v>25850</v>
      </c>
      <c r="T4643">
        <f t="shared" si="250"/>
        <v>12000</v>
      </c>
      <c r="U4643">
        <f t="shared" si="251"/>
        <v>2.1541666666666668</v>
      </c>
      <c r="V4643">
        <v>280</v>
      </c>
      <c r="W4643">
        <v>306</v>
      </c>
    </row>
    <row r="4644" spans="1:23" hidden="1" x14ac:dyDescent="0.2">
      <c r="A4644">
        <v>86</v>
      </c>
      <c r="B4644" t="s">
        <v>3</v>
      </c>
      <c r="C4644" t="s">
        <v>4</v>
      </c>
      <c r="D4644" t="s">
        <v>161</v>
      </c>
      <c r="G4644">
        <v>-24.3</v>
      </c>
      <c r="H4644">
        <v>151.41667000000001</v>
      </c>
      <c r="I4644">
        <v>190</v>
      </c>
      <c r="J4644" t="s">
        <v>40</v>
      </c>
      <c r="K4644" s="1">
        <v>22551</v>
      </c>
      <c r="L4644" t="s">
        <v>214</v>
      </c>
      <c r="M4644" t="s">
        <v>90</v>
      </c>
      <c r="N4644" t="s">
        <v>14</v>
      </c>
      <c r="O4644" t="s">
        <v>15</v>
      </c>
      <c r="P4644" t="s">
        <v>27</v>
      </c>
      <c r="Q4644">
        <v>6</v>
      </c>
      <c r="R4644">
        <v>14.45</v>
      </c>
      <c r="S4644">
        <f t="shared" si="249"/>
        <v>25850</v>
      </c>
      <c r="T4644">
        <f t="shared" si="250"/>
        <v>12000</v>
      </c>
      <c r="U4644">
        <f t="shared" si="251"/>
        <v>2.1541666666666668</v>
      </c>
      <c r="V4644">
        <v>280</v>
      </c>
      <c r="W4644">
        <v>306</v>
      </c>
    </row>
    <row r="4645" spans="1:23" hidden="1" x14ac:dyDescent="0.2">
      <c r="A4645">
        <v>86</v>
      </c>
      <c r="B4645" t="s">
        <v>3</v>
      </c>
      <c r="C4645" t="s">
        <v>4</v>
      </c>
      <c r="D4645" t="s">
        <v>161</v>
      </c>
      <c r="G4645">
        <v>-24.3</v>
      </c>
      <c r="H4645">
        <v>151.41667000000001</v>
      </c>
      <c r="I4645">
        <v>190</v>
      </c>
      <c r="J4645" t="s">
        <v>40</v>
      </c>
      <c r="K4645" s="1">
        <v>22551</v>
      </c>
      <c r="L4645" t="s">
        <v>214</v>
      </c>
      <c r="M4645" t="s">
        <v>90</v>
      </c>
      <c r="N4645" t="s">
        <v>14</v>
      </c>
      <c r="O4645" t="s">
        <v>16</v>
      </c>
      <c r="P4645" t="s">
        <v>27</v>
      </c>
      <c r="Q4645">
        <v>1</v>
      </c>
      <c r="R4645">
        <v>11.89</v>
      </c>
      <c r="S4645">
        <f t="shared" si="249"/>
        <v>25850</v>
      </c>
      <c r="T4645">
        <f t="shared" si="250"/>
        <v>12000</v>
      </c>
      <c r="U4645">
        <f t="shared" si="251"/>
        <v>2.1541666666666668</v>
      </c>
      <c r="V4645">
        <v>280</v>
      </c>
      <c r="W4645">
        <v>306</v>
      </c>
    </row>
    <row r="4646" spans="1:23" hidden="1" x14ac:dyDescent="0.2">
      <c r="A4646">
        <v>86</v>
      </c>
      <c r="B4646" t="s">
        <v>3</v>
      </c>
      <c r="C4646" t="s">
        <v>4</v>
      </c>
      <c r="D4646" t="s">
        <v>161</v>
      </c>
      <c r="G4646">
        <v>-24.3</v>
      </c>
      <c r="H4646">
        <v>151.41667000000001</v>
      </c>
      <c r="I4646">
        <v>190</v>
      </c>
      <c r="J4646" t="s">
        <v>40</v>
      </c>
      <c r="K4646" s="1">
        <v>22551</v>
      </c>
      <c r="L4646" t="s">
        <v>214</v>
      </c>
      <c r="M4646" t="s">
        <v>90</v>
      </c>
      <c r="N4646" t="s">
        <v>14</v>
      </c>
      <c r="O4646" t="s">
        <v>16</v>
      </c>
      <c r="P4646" t="s">
        <v>27</v>
      </c>
      <c r="Q4646">
        <v>2</v>
      </c>
      <c r="R4646">
        <v>12.15</v>
      </c>
      <c r="S4646">
        <f t="shared" si="249"/>
        <v>25850</v>
      </c>
      <c r="T4646">
        <f t="shared" si="250"/>
        <v>12000</v>
      </c>
      <c r="U4646">
        <f t="shared" si="251"/>
        <v>2.1541666666666668</v>
      </c>
      <c r="V4646">
        <v>280</v>
      </c>
      <c r="W4646">
        <v>306</v>
      </c>
    </row>
    <row r="4647" spans="1:23" hidden="1" x14ac:dyDescent="0.2">
      <c r="A4647">
        <v>86</v>
      </c>
      <c r="B4647" t="s">
        <v>3</v>
      </c>
      <c r="C4647" t="s">
        <v>4</v>
      </c>
      <c r="D4647" t="s">
        <v>161</v>
      </c>
      <c r="G4647">
        <v>-24.3</v>
      </c>
      <c r="H4647">
        <v>151.41667000000001</v>
      </c>
      <c r="I4647">
        <v>190</v>
      </c>
      <c r="J4647" t="s">
        <v>40</v>
      </c>
      <c r="K4647" s="1">
        <v>22551</v>
      </c>
      <c r="L4647" t="s">
        <v>214</v>
      </c>
      <c r="M4647" t="s">
        <v>90</v>
      </c>
      <c r="N4647" t="s">
        <v>14</v>
      </c>
      <c r="O4647" t="s">
        <v>16</v>
      </c>
      <c r="P4647" t="s">
        <v>27</v>
      </c>
      <c r="Q4647">
        <v>3</v>
      </c>
      <c r="R4647">
        <v>9.2200000000000006</v>
      </c>
      <c r="S4647">
        <f t="shared" si="249"/>
        <v>25850</v>
      </c>
      <c r="T4647">
        <f t="shared" si="250"/>
        <v>12000</v>
      </c>
      <c r="U4647">
        <f t="shared" si="251"/>
        <v>2.1541666666666668</v>
      </c>
      <c r="V4647">
        <v>280</v>
      </c>
      <c r="W4647">
        <v>306</v>
      </c>
    </row>
    <row r="4648" spans="1:23" hidden="1" x14ac:dyDescent="0.2">
      <c r="A4648">
        <v>86</v>
      </c>
      <c r="B4648" t="s">
        <v>3</v>
      </c>
      <c r="C4648" t="s">
        <v>4</v>
      </c>
      <c r="D4648" t="s">
        <v>161</v>
      </c>
      <c r="G4648">
        <v>-24.3</v>
      </c>
      <c r="H4648">
        <v>151.41667000000001</v>
      </c>
      <c r="I4648">
        <v>190</v>
      </c>
      <c r="J4648" t="s">
        <v>40</v>
      </c>
      <c r="K4648" s="1">
        <v>22551</v>
      </c>
      <c r="L4648" t="s">
        <v>214</v>
      </c>
      <c r="M4648" t="s">
        <v>90</v>
      </c>
      <c r="N4648" t="s">
        <v>14</v>
      </c>
      <c r="O4648" t="s">
        <v>16</v>
      </c>
      <c r="P4648" t="s">
        <v>27</v>
      </c>
      <c r="Q4648">
        <v>4</v>
      </c>
      <c r="R4648">
        <v>7.34</v>
      </c>
      <c r="S4648">
        <f t="shared" si="249"/>
        <v>25850</v>
      </c>
      <c r="T4648">
        <f t="shared" si="250"/>
        <v>12000</v>
      </c>
      <c r="U4648">
        <f t="shared" si="251"/>
        <v>2.1541666666666668</v>
      </c>
      <c r="V4648">
        <v>280</v>
      </c>
      <c r="W4648">
        <v>306</v>
      </c>
    </row>
    <row r="4649" spans="1:23" hidden="1" x14ac:dyDescent="0.2">
      <c r="A4649">
        <v>86</v>
      </c>
      <c r="B4649" t="s">
        <v>3</v>
      </c>
      <c r="C4649" t="s">
        <v>4</v>
      </c>
      <c r="D4649" t="s">
        <v>161</v>
      </c>
      <c r="G4649">
        <v>-24.3</v>
      </c>
      <c r="H4649">
        <v>151.41667000000001</v>
      </c>
      <c r="I4649">
        <v>190</v>
      </c>
      <c r="J4649" t="s">
        <v>40</v>
      </c>
      <c r="K4649" s="1">
        <v>22551</v>
      </c>
      <c r="L4649" t="s">
        <v>214</v>
      </c>
      <c r="M4649" t="s">
        <v>90</v>
      </c>
      <c r="N4649" t="s">
        <v>14</v>
      </c>
      <c r="O4649" t="s">
        <v>16</v>
      </c>
      <c r="P4649" t="s">
        <v>27</v>
      </c>
      <c r="Q4649">
        <v>5</v>
      </c>
      <c r="R4649">
        <v>9.14</v>
      </c>
      <c r="S4649">
        <f t="shared" si="249"/>
        <v>25850</v>
      </c>
      <c r="T4649">
        <f t="shared" si="250"/>
        <v>12000</v>
      </c>
      <c r="U4649">
        <f t="shared" si="251"/>
        <v>2.1541666666666668</v>
      </c>
      <c r="V4649">
        <v>280</v>
      </c>
      <c r="W4649">
        <v>306</v>
      </c>
    </row>
    <row r="4650" spans="1:23" hidden="1" x14ac:dyDescent="0.2">
      <c r="A4650">
        <v>86</v>
      </c>
      <c r="B4650" t="s">
        <v>3</v>
      </c>
      <c r="C4650" t="s">
        <v>4</v>
      </c>
      <c r="D4650" t="s">
        <v>161</v>
      </c>
      <c r="G4650">
        <v>-24.3</v>
      </c>
      <c r="H4650">
        <v>151.41667000000001</v>
      </c>
      <c r="I4650">
        <v>190</v>
      </c>
      <c r="J4650" t="s">
        <v>40</v>
      </c>
      <c r="K4650" s="1">
        <v>22551</v>
      </c>
      <c r="L4650" t="s">
        <v>214</v>
      </c>
      <c r="M4650" t="s">
        <v>90</v>
      </c>
      <c r="N4650" t="s">
        <v>14</v>
      </c>
      <c r="O4650" t="s">
        <v>16</v>
      </c>
      <c r="P4650" t="s">
        <v>27</v>
      </c>
      <c r="Q4650">
        <v>6</v>
      </c>
      <c r="R4650">
        <v>6.78</v>
      </c>
      <c r="S4650">
        <f t="shared" si="249"/>
        <v>25850</v>
      </c>
      <c r="T4650">
        <f t="shared" si="250"/>
        <v>12000</v>
      </c>
      <c r="U4650">
        <f t="shared" si="251"/>
        <v>2.1541666666666668</v>
      </c>
      <c r="V4650">
        <v>280</v>
      </c>
      <c r="W4650">
        <v>306</v>
      </c>
    </row>
    <row r="4651" spans="1:23" hidden="1" x14ac:dyDescent="0.2">
      <c r="A4651">
        <v>86</v>
      </c>
      <c r="B4651" t="s">
        <v>3</v>
      </c>
      <c r="C4651" t="s">
        <v>4</v>
      </c>
      <c r="D4651" t="s">
        <v>161</v>
      </c>
      <c r="G4651">
        <v>-24.3</v>
      </c>
      <c r="H4651">
        <v>151.41667000000001</v>
      </c>
      <c r="I4651">
        <v>190</v>
      </c>
      <c r="J4651" t="s">
        <v>40</v>
      </c>
      <c r="K4651" s="1">
        <v>22551</v>
      </c>
      <c r="L4651" t="s">
        <v>214</v>
      </c>
      <c r="M4651" t="s">
        <v>90</v>
      </c>
      <c r="N4651" t="s">
        <v>14</v>
      </c>
      <c r="O4651" t="s">
        <v>18</v>
      </c>
      <c r="P4651" t="s">
        <v>27</v>
      </c>
      <c r="Q4651">
        <v>1</v>
      </c>
      <c r="R4651">
        <v>1.44</v>
      </c>
      <c r="S4651">
        <f t="shared" si="249"/>
        <v>25850</v>
      </c>
      <c r="T4651">
        <f t="shared" si="250"/>
        <v>12000</v>
      </c>
      <c r="U4651">
        <f t="shared" si="251"/>
        <v>2.1541666666666668</v>
      </c>
      <c r="V4651">
        <v>280</v>
      </c>
      <c r="W4651">
        <v>306</v>
      </c>
    </row>
    <row r="4652" spans="1:23" hidden="1" x14ac:dyDescent="0.2">
      <c r="A4652">
        <v>86</v>
      </c>
      <c r="B4652" t="s">
        <v>3</v>
      </c>
      <c r="C4652" t="s">
        <v>4</v>
      </c>
      <c r="D4652" t="s">
        <v>161</v>
      </c>
      <c r="G4652">
        <v>-24.3</v>
      </c>
      <c r="H4652">
        <v>151.41667000000001</v>
      </c>
      <c r="I4652">
        <v>190</v>
      </c>
      <c r="J4652" t="s">
        <v>40</v>
      </c>
      <c r="K4652" s="1">
        <v>22551</v>
      </c>
      <c r="L4652" t="s">
        <v>214</v>
      </c>
      <c r="M4652" t="s">
        <v>90</v>
      </c>
      <c r="N4652" t="s">
        <v>14</v>
      </c>
      <c r="O4652" t="s">
        <v>18</v>
      </c>
      <c r="P4652" t="s">
        <v>27</v>
      </c>
      <c r="Q4652">
        <v>2</v>
      </c>
      <c r="R4652">
        <v>1.74</v>
      </c>
      <c r="S4652">
        <f t="shared" si="249"/>
        <v>25850</v>
      </c>
      <c r="T4652">
        <f t="shared" si="250"/>
        <v>12000</v>
      </c>
      <c r="U4652">
        <f t="shared" si="251"/>
        <v>2.1541666666666668</v>
      </c>
      <c r="V4652">
        <v>280</v>
      </c>
      <c r="W4652">
        <v>306</v>
      </c>
    </row>
    <row r="4653" spans="1:23" hidden="1" x14ac:dyDescent="0.2">
      <c r="A4653">
        <v>86</v>
      </c>
      <c r="B4653" t="s">
        <v>3</v>
      </c>
      <c r="C4653" t="s">
        <v>4</v>
      </c>
      <c r="D4653" t="s">
        <v>161</v>
      </c>
      <c r="G4653">
        <v>-24.3</v>
      </c>
      <c r="H4653">
        <v>151.41667000000001</v>
      </c>
      <c r="I4653">
        <v>190</v>
      </c>
      <c r="J4653" t="s">
        <v>40</v>
      </c>
      <c r="K4653" s="1">
        <v>22551</v>
      </c>
      <c r="L4653" t="s">
        <v>214</v>
      </c>
      <c r="M4653" t="s">
        <v>90</v>
      </c>
      <c r="N4653" t="s">
        <v>14</v>
      </c>
      <c r="O4653" t="s">
        <v>18</v>
      </c>
      <c r="P4653" t="s">
        <v>27</v>
      </c>
      <c r="Q4653">
        <v>3</v>
      </c>
      <c r="R4653">
        <v>1.8</v>
      </c>
      <c r="S4653">
        <f t="shared" si="249"/>
        <v>25850</v>
      </c>
      <c r="T4653">
        <f t="shared" si="250"/>
        <v>12000</v>
      </c>
      <c r="U4653">
        <f t="shared" si="251"/>
        <v>2.1541666666666668</v>
      </c>
      <c r="V4653">
        <v>280</v>
      </c>
      <c r="W4653">
        <v>306</v>
      </c>
    </row>
    <row r="4654" spans="1:23" hidden="1" x14ac:dyDescent="0.2">
      <c r="A4654">
        <v>86</v>
      </c>
      <c r="B4654" t="s">
        <v>3</v>
      </c>
      <c r="C4654" t="s">
        <v>4</v>
      </c>
      <c r="D4654" t="s">
        <v>161</v>
      </c>
      <c r="G4654">
        <v>-24.3</v>
      </c>
      <c r="H4654">
        <v>151.41667000000001</v>
      </c>
      <c r="I4654">
        <v>190</v>
      </c>
      <c r="J4654" t="s">
        <v>40</v>
      </c>
      <c r="K4654" s="1">
        <v>22551</v>
      </c>
      <c r="L4654" t="s">
        <v>214</v>
      </c>
      <c r="M4654" t="s">
        <v>90</v>
      </c>
      <c r="N4654" t="s">
        <v>14</v>
      </c>
      <c r="O4654" t="s">
        <v>18</v>
      </c>
      <c r="P4654" t="s">
        <v>27</v>
      </c>
      <c r="Q4654">
        <v>4</v>
      </c>
      <c r="R4654">
        <v>1.5</v>
      </c>
      <c r="S4654">
        <f t="shared" si="249"/>
        <v>25850</v>
      </c>
      <c r="T4654">
        <f t="shared" si="250"/>
        <v>12000</v>
      </c>
      <c r="U4654">
        <f t="shared" si="251"/>
        <v>2.1541666666666668</v>
      </c>
      <c r="V4654">
        <v>280</v>
      </c>
      <c r="W4654">
        <v>306</v>
      </c>
    </row>
    <row r="4655" spans="1:23" hidden="1" x14ac:dyDescent="0.2">
      <c r="A4655">
        <v>86</v>
      </c>
      <c r="B4655" t="s">
        <v>3</v>
      </c>
      <c r="C4655" t="s">
        <v>4</v>
      </c>
      <c r="D4655" t="s">
        <v>161</v>
      </c>
      <c r="G4655">
        <v>-24.3</v>
      </c>
      <c r="H4655">
        <v>151.41667000000001</v>
      </c>
      <c r="I4655">
        <v>190</v>
      </c>
      <c r="J4655" t="s">
        <v>40</v>
      </c>
      <c r="K4655" s="1">
        <v>22551</v>
      </c>
      <c r="L4655" t="s">
        <v>214</v>
      </c>
      <c r="M4655" t="s">
        <v>90</v>
      </c>
      <c r="N4655" t="s">
        <v>14</v>
      </c>
      <c r="O4655" t="s">
        <v>18</v>
      </c>
      <c r="P4655" t="s">
        <v>27</v>
      </c>
      <c r="Q4655">
        <v>5</v>
      </c>
      <c r="R4655">
        <v>1.66</v>
      </c>
      <c r="S4655">
        <f t="shared" si="249"/>
        <v>25850</v>
      </c>
      <c r="T4655">
        <f t="shared" si="250"/>
        <v>12000</v>
      </c>
      <c r="U4655">
        <f t="shared" si="251"/>
        <v>2.1541666666666668</v>
      </c>
      <c r="V4655">
        <v>280</v>
      </c>
      <c r="W4655">
        <v>306</v>
      </c>
    </row>
    <row r="4656" spans="1:23" hidden="1" x14ac:dyDescent="0.2">
      <c r="A4656">
        <v>86</v>
      </c>
      <c r="B4656" t="s">
        <v>3</v>
      </c>
      <c r="C4656" t="s">
        <v>4</v>
      </c>
      <c r="D4656" t="s">
        <v>161</v>
      </c>
      <c r="G4656">
        <v>-24.3</v>
      </c>
      <c r="H4656">
        <v>151.41667000000001</v>
      </c>
      <c r="I4656">
        <v>190</v>
      </c>
      <c r="J4656" t="s">
        <v>40</v>
      </c>
      <c r="K4656" s="1">
        <v>22551</v>
      </c>
      <c r="L4656" t="s">
        <v>214</v>
      </c>
      <c r="M4656" t="s">
        <v>90</v>
      </c>
      <c r="N4656" t="s">
        <v>14</v>
      </c>
      <c r="O4656" t="s">
        <v>18</v>
      </c>
      <c r="P4656" t="s">
        <v>27</v>
      </c>
      <c r="Q4656">
        <v>6</v>
      </c>
      <c r="R4656">
        <v>1.59</v>
      </c>
      <c r="S4656">
        <f t="shared" si="249"/>
        <v>25850</v>
      </c>
      <c r="T4656">
        <f t="shared" si="250"/>
        <v>12000</v>
      </c>
      <c r="U4656">
        <f t="shared" si="251"/>
        <v>2.1541666666666668</v>
      </c>
      <c r="V4656">
        <v>280</v>
      </c>
      <c r="W4656">
        <v>306</v>
      </c>
    </row>
    <row r="4657" spans="1:23" hidden="1" x14ac:dyDescent="0.2">
      <c r="A4657">
        <v>86</v>
      </c>
      <c r="B4657" t="s">
        <v>3</v>
      </c>
      <c r="C4657" t="s">
        <v>4</v>
      </c>
      <c r="D4657" t="s">
        <v>161</v>
      </c>
      <c r="G4657">
        <v>-24.3</v>
      </c>
      <c r="H4657">
        <v>151.41667000000001</v>
      </c>
      <c r="I4657">
        <v>190</v>
      </c>
      <c r="J4657" t="s">
        <v>40</v>
      </c>
      <c r="K4657" s="1">
        <v>22551</v>
      </c>
      <c r="L4657" t="s">
        <v>214</v>
      </c>
      <c r="M4657" t="s">
        <v>90</v>
      </c>
      <c r="N4657" t="s">
        <v>14</v>
      </c>
      <c r="O4657" t="s">
        <v>19</v>
      </c>
      <c r="P4657" t="s">
        <v>27</v>
      </c>
      <c r="Q4657">
        <v>1</v>
      </c>
      <c r="R4657">
        <v>4.1500000000000004</v>
      </c>
      <c r="S4657">
        <f t="shared" si="249"/>
        <v>25850</v>
      </c>
      <c r="T4657">
        <f t="shared" si="250"/>
        <v>12000</v>
      </c>
      <c r="U4657">
        <f t="shared" si="251"/>
        <v>2.1541666666666668</v>
      </c>
      <c r="V4657">
        <v>280</v>
      </c>
      <c r="W4657">
        <v>306</v>
      </c>
    </row>
    <row r="4658" spans="1:23" hidden="1" x14ac:dyDescent="0.2">
      <c r="A4658">
        <v>86</v>
      </c>
      <c r="B4658" t="s">
        <v>3</v>
      </c>
      <c r="C4658" t="s">
        <v>4</v>
      </c>
      <c r="D4658" t="s">
        <v>161</v>
      </c>
      <c r="G4658">
        <v>-24.3</v>
      </c>
      <c r="H4658">
        <v>151.41667000000001</v>
      </c>
      <c r="I4658">
        <v>190</v>
      </c>
      <c r="J4658" t="s">
        <v>40</v>
      </c>
      <c r="K4658" s="1">
        <v>22551</v>
      </c>
      <c r="L4658" t="s">
        <v>214</v>
      </c>
      <c r="M4658" t="s">
        <v>90</v>
      </c>
      <c r="N4658" t="s">
        <v>14</v>
      </c>
      <c r="O4658" t="s">
        <v>19</v>
      </c>
      <c r="P4658" t="s">
        <v>27</v>
      </c>
      <c r="Q4658">
        <v>2</v>
      </c>
      <c r="R4658">
        <v>4.83</v>
      </c>
      <c r="S4658">
        <f t="shared" si="249"/>
        <v>25850</v>
      </c>
      <c r="T4658">
        <f t="shared" si="250"/>
        <v>12000</v>
      </c>
      <c r="U4658">
        <f t="shared" si="251"/>
        <v>2.1541666666666668</v>
      </c>
      <c r="V4658">
        <v>280</v>
      </c>
      <c r="W4658">
        <v>306</v>
      </c>
    </row>
    <row r="4659" spans="1:23" hidden="1" x14ac:dyDescent="0.2">
      <c r="A4659">
        <v>86</v>
      </c>
      <c r="B4659" t="s">
        <v>3</v>
      </c>
      <c r="C4659" t="s">
        <v>4</v>
      </c>
      <c r="D4659" t="s">
        <v>161</v>
      </c>
      <c r="G4659">
        <v>-24.3</v>
      </c>
      <c r="H4659">
        <v>151.41667000000001</v>
      </c>
      <c r="I4659">
        <v>190</v>
      </c>
      <c r="J4659" t="s">
        <v>40</v>
      </c>
      <c r="K4659" s="1">
        <v>22551</v>
      </c>
      <c r="L4659" t="s">
        <v>214</v>
      </c>
      <c r="M4659" t="s">
        <v>90</v>
      </c>
      <c r="N4659" t="s">
        <v>14</v>
      </c>
      <c r="O4659" t="s">
        <v>19</v>
      </c>
      <c r="P4659" t="s">
        <v>27</v>
      </c>
      <c r="Q4659">
        <v>3</v>
      </c>
      <c r="R4659">
        <v>5.47</v>
      </c>
      <c r="S4659">
        <f t="shared" si="249"/>
        <v>25850</v>
      </c>
      <c r="T4659">
        <f t="shared" si="250"/>
        <v>12000</v>
      </c>
      <c r="U4659">
        <f t="shared" si="251"/>
        <v>2.1541666666666668</v>
      </c>
      <c r="V4659">
        <v>280</v>
      </c>
      <c r="W4659">
        <v>306</v>
      </c>
    </row>
    <row r="4660" spans="1:23" hidden="1" x14ac:dyDescent="0.2">
      <c r="A4660">
        <v>86</v>
      </c>
      <c r="B4660" t="s">
        <v>3</v>
      </c>
      <c r="C4660" t="s">
        <v>4</v>
      </c>
      <c r="D4660" t="s">
        <v>161</v>
      </c>
      <c r="G4660">
        <v>-24.3</v>
      </c>
      <c r="H4660">
        <v>151.41667000000001</v>
      </c>
      <c r="I4660">
        <v>190</v>
      </c>
      <c r="J4660" t="s">
        <v>40</v>
      </c>
      <c r="K4660" s="1">
        <v>22551</v>
      </c>
      <c r="L4660" t="s">
        <v>214</v>
      </c>
      <c r="M4660" t="s">
        <v>90</v>
      </c>
      <c r="N4660" t="s">
        <v>14</v>
      </c>
      <c r="O4660" t="s">
        <v>19</v>
      </c>
      <c r="P4660" t="s">
        <v>27</v>
      </c>
      <c r="Q4660">
        <v>4</v>
      </c>
      <c r="R4660">
        <v>2.86</v>
      </c>
      <c r="S4660">
        <f t="shared" si="249"/>
        <v>25850</v>
      </c>
      <c r="T4660">
        <f t="shared" si="250"/>
        <v>12000</v>
      </c>
      <c r="U4660">
        <f t="shared" si="251"/>
        <v>2.1541666666666668</v>
      </c>
      <c r="V4660">
        <v>280</v>
      </c>
      <c r="W4660">
        <v>306</v>
      </c>
    </row>
    <row r="4661" spans="1:23" hidden="1" x14ac:dyDescent="0.2">
      <c r="A4661">
        <v>86</v>
      </c>
      <c r="B4661" t="s">
        <v>3</v>
      </c>
      <c r="C4661" t="s">
        <v>4</v>
      </c>
      <c r="D4661" t="s">
        <v>161</v>
      </c>
      <c r="G4661">
        <v>-24.3</v>
      </c>
      <c r="H4661">
        <v>151.41667000000001</v>
      </c>
      <c r="I4661">
        <v>190</v>
      </c>
      <c r="J4661" t="s">
        <v>40</v>
      </c>
      <c r="K4661" s="1">
        <v>22551</v>
      </c>
      <c r="L4661" t="s">
        <v>214</v>
      </c>
      <c r="M4661" t="s">
        <v>90</v>
      </c>
      <c r="N4661" t="s">
        <v>14</v>
      </c>
      <c r="O4661" t="s">
        <v>19</v>
      </c>
      <c r="P4661" t="s">
        <v>27</v>
      </c>
      <c r="Q4661">
        <v>5</v>
      </c>
      <c r="R4661">
        <v>6.88</v>
      </c>
      <c r="S4661">
        <f t="shared" si="249"/>
        <v>25850</v>
      </c>
      <c r="T4661">
        <f t="shared" si="250"/>
        <v>12000</v>
      </c>
      <c r="U4661">
        <f t="shared" si="251"/>
        <v>2.1541666666666668</v>
      </c>
      <c r="V4661">
        <v>280</v>
      </c>
      <c r="W4661">
        <v>306</v>
      </c>
    </row>
    <row r="4662" spans="1:23" hidden="1" x14ac:dyDescent="0.2">
      <c r="A4662">
        <v>86</v>
      </c>
      <c r="B4662" t="s">
        <v>3</v>
      </c>
      <c r="C4662" t="s">
        <v>4</v>
      </c>
      <c r="D4662" t="s">
        <v>161</v>
      </c>
      <c r="G4662">
        <v>-24.3</v>
      </c>
      <c r="H4662">
        <v>151.41667000000001</v>
      </c>
      <c r="I4662">
        <v>190</v>
      </c>
      <c r="J4662" t="s">
        <v>40</v>
      </c>
      <c r="K4662" s="1">
        <v>22551</v>
      </c>
      <c r="L4662" t="s">
        <v>214</v>
      </c>
      <c r="M4662" t="s">
        <v>90</v>
      </c>
      <c r="N4662" t="s">
        <v>14</v>
      </c>
      <c r="O4662" t="s">
        <v>19</v>
      </c>
      <c r="P4662" t="s">
        <v>27</v>
      </c>
      <c r="Q4662">
        <v>6</v>
      </c>
      <c r="R4662">
        <v>6.44</v>
      </c>
      <c r="S4662">
        <f t="shared" si="249"/>
        <v>25850</v>
      </c>
      <c r="T4662">
        <f t="shared" si="250"/>
        <v>12000</v>
      </c>
      <c r="U4662">
        <f t="shared" si="251"/>
        <v>2.1541666666666668</v>
      </c>
      <c r="V4662">
        <v>280</v>
      </c>
      <c r="W4662">
        <v>306</v>
      </c>
    </row>
    <row r="4663" spans="1:23" hidden="1" x14ac:dyDescent="0.2">
      <c r="A4663">
        <v>86</v>
      </c>
      <c r="B4663" t="s">
        <v>3</v>
      </c>
      <c r="C4663" t="s">
        <v>4</v>
      </c>
      <c r="D4663" t="s">
        <v>161</v>
      </c>
      <c r="G4663">
        <v>-24.3</v>
      </c>
      <c r="H4663">
        <v>151.41667000000001</v>
      </c>
      <c r="I4663">
        <v>190</v>
      </c>
      <c r="J4663" t="s">
        <v>40</v>
      </c>
      <c r="K4663" s="1">
        <v>22551</v>
      </c>
      <c r="L4663" t="s">
        <v>214</v>
      </c>
      <c r="M4663" t="s">
        <v>90</v>
      </c>
      <c r="N4663" t="s">
        <v>24</v>
      </c>
      <c r="O4663" t="s">
        <v>15</v>
      </c>
      <c r="P4663" t="s">
        <v>26</v>
      </c>
      <c r="Q4663">
        <v>1</v>
      </c>
      <c r="R4663">
        <v>28.51</v>
      </c>
      <c r="S4663">
        <f t="shared" si="249"/>
        <v>25850</v>
      </c>
      <c r="T4663">
        <f t="shared" si="250"/>
        <v>12000</v>
      </c>
      <c r="U4663">
        <f t="shared" si="251"/>
        <v>2.1541666666666668</v>
      </c>
      <c r="V4663">
        <v>280</v>
      </c>
      <c r="W4663">
        <v>306</v>
      </c>
    </row>
    <row r="4664" spans="1:23" hidden="1" x14ac:dyDescent="0.2">
      <c r="A4664">
        <v>86</v>
      </c>
      <c r="B4664" t="s">
        <v>3</v>
      </c>
      <c r="C4664" t="s">
        <v>4</v>
      </c>
      <c r="D4664" t="s">
        <v>161</v>
      </c>
      <c r="G4664">
        <v>-24.3</v>
      </c>
      <c r="H4664">
        <v>151.41667000000001</v>
      </c>
      <c r="I4664">
        <v>190</v>
      </c>
      <c r="J4664" t="s">
        <v>40</v>
      </c>
      <c r="K4664" s="1">
        <v>22551</v>
      </c>
      <c r="L4664" t="s">
        <v>214</v>
      </c>
      <c r="M4664" t="s">
        <v>90</v>
      </c>
      <c r="N4664" t="s">
        <v>24</v>
      </c>
      <c r="O4664" t="s">
        <v>15</v>
      </c>
      <c r="P4664" t="s">
        <v>26</v>
      </c>
      <c r="Q4664">
        <v>2</v>
      </c>
      <c r="R4664">
        <v>25.28</v>
      </c>
      <c r="S4664">
        <f t="shared" si="249"/>
        <v>25850</v>
      </c>
      <c r="T4664">
        <f t="shared" si="250"/>
        <v>12000</v>
      </c>
      <c r="U4664">
        <f t="shared" si="251"/>
        <v>2.1541666666666668</v>
      </c>
      <c r="V4664">
        <v>280</v>
      </c>
      <c r="W4664">
        <v>306</v>
      </c>
    </row>
    <row r="4665" spans="1:23" hidden="1" x14ac:dyDescent="0.2">
      <c r="A4665">
        <v>86</v>
      </c>
      <c r="B4665" t="s">
        <v>3</v>
      </c>
      <c r="C4665" t="s">
        <v>4</v>
      </c>
      <c r="D4665" t="s">
        <v>161</v>
      </c>
      <c r="G4665">
        <v>-24.3</v>
      </c>
      <c r="H4665">
        <v>151.41667000000001</v>
      </c>
      <c r="I4665">
        <v>190</v>
      </c>
      <c r="J4665" t="s">
        <v>40</v>
      </c>
      <c r="K4665" s="1">
        <v>22551</v>
      </c>
      <c r="L4665" t="s">
        <v>214</v>
      </c>
      <c r="M4665" t="s">
        <v>90</v>
      </c>
      <c r="N4665" t="s">
        <v>24</v>
      </c>
      <c r="O4665" t="s">
        <v>15</v>
      </c>
      <c r="P4665" t="s">
        <v>26</v>
      </c>
      <c r="Q4665">
        <v>3</v>
      </c>
      <c r="R4665">
        <v>23.21</v>
      </c>
      <c r="S4665">
        <f t="shared" si="249"/>
        <v>25850</v>
      </c>
      <c r="T4665">
        <f t="shared" si="250"/>
        <v>12000</v>
      </c>
      <c r="U4665">
        <f t="shared" si="251"/>
        <v>2.1541666666666668</v>
      </c>
      <c r="V4665">
        <v>280</v>
      </c>
      <c r="W4665">
        <v>306</v>
      </c>
    </row>
    <row r="4666" spans="1:23" hidden="1" x14ac:dyDescent="0.2">
      <c r="A4666">
        <v>86</v>
      </c>
      <c r="B4666" t="s">
        <v>3</v>
      </c>
      <c r="C4666" t="s">
        <v>4</v>
      </c>
      <c r="D4666" t="s">
        <v>161</v>
      </c>
      <c r="G4666">
        <v>-24.3</v>
      </c>
      <c r="H4666">
        <v>151.41667000000001</v>
      </c>
      <c r="I4666">
        <v>190</v>
      </c>
      <c r="J4666" t="s">
        <v>40</v>
      </c>
      <c r="K4666" s="1">
        <v>22551</v>
      </c>
      <c r="L4666" t="s">
        <v>214</v>
      </c>
      <c r="M4666" t="s">
        <v>90</v>
      </c>
      <c r="N4666" t="s">
        <v>24</v>
      </c>
      <c r="O4666" t="s">
        <v>15</v>
      </c>
      <c r="P4666" t="s">
        <v>26</v>
      </c>
      <c r="Q4666">
        <v>4</v>
      </c>
      <c r="R4666">
        <v>27.1</v>
      </c>
      <c r="S4666">
        <f t="shared" si="249"/>
        <v>25850</v>
      </c>
      <c r="T4666">
        <f t="shared" si="250"/>
        <v>12000</v>
      </c>
      <c r="U4666">
        <f t="shared" si="251"/>
        <v>2.1541666666666668</v>
      </c>
      <c r="V4666">
        <v>280</v>
      </c>
      <c r="W4666">
        <v>306</v>
      </c>
    </row>
    <row r="4667" spans="1:23" hidden="1" x14ac:dyDescent="0.2">
      <c r="A4667">
        <v>86</v>
      </c>
      <c r="B4667" t="s">
        <v>3</v>
      </c>
      <c r="C4667" t="s">
        <v>4</v>
      </c>
      <c r="D4667" t="s">
        <v>161</v>
      </c>
      <c r="G4667">
        <v>-24.3</v>
      </c>
      <c r="H4667">
        <v>151.41667000000001</v>
      </c>
      <c r="I4667">
        <v>190</v>
      </c>
      <c r="J4667" t="s">
        <v>40</v>
      </c>
      <c r="K4667" s="1">
        <v>22551</v>
      </c>
      <c r="L4667" t="s">
        <v>214</v>
      </c>
      <c r="M4667" t="s">
        <v>90</v>
      </c>
      <c r="N4667" t="s">
        <v>24</v>
      </c>
      <c r="O4667" t="s">
        <v>15</v>
      </c>
      <c r="P4667" t="s">
        <v>26</v>
      </c>
      <c r="Q4667">
        <v>5</v>
      </c>
      <c r="R4667">
        <v>23.55</v>
      </c>
      <c r="S4667">
        <f t="shared" si="249"/>
        <v>25850</v>
      </c>
      <c r="T4667">
        <f t="shared" si="250"/>
        <v>12000</v>
      </c>
      <c r="U4667">
        <f t="shared" si="251"/>
        <v>2.1541666666666668</v>
      </c>
      <c r="V4667">
        <v>280</v>
      </c>
      <c r="W4667">
        <v>306</v>
      </c>
    </row>
    <row r="4668" spans="1:23" hidden="1" x14ac:dyDescent="0.2">
      <c r="A4668">
        <v>86</v>
      </c>
      <c r="B4668" t="s">
        <v>3</v>
      </c>
      <c r="C4668" t="s">
        <v>4</v>
      </c>
      <c r="D4668" t="s">
        <v>161</v>
      </c>
      <c r="G4668">
        <v>-24.3</v>
      </c>
      <c r="H4668">
        <v>151.41667000000001</v>
      </c>
      <c r="I4668">
        <v>190</v>
      </c>
      <c r="J4668" t="s">
        <v>40</v>
      </c>
      <c r="K4668" s="1">
        <v>22551</v>
      </c>
      <c r="L4668" t="s">
        <v>214</v>
      </c>
      <c r="M4668" t="s">
        <v>90</v>
      </c>
      <c r="N4668" t="s">
        <v>24</v>
      </c>
      <c r="O4668" t="s">
        <v>15</v>
      </c>
      <c r="P4668" t="s">
        <v>26</v>
      </c>
      <c r="Q4668">
        <v>6</v>
      </c>
      <c r="R4668">
        <v>23.18</v>
      </c>
      <c r="S4668">
        <f t="shared" si="249"/>
        <v>25850</v>
      </c>
      <c r="T4668">
        <f t="shared" si="250"/>
        <v>12000</v>
      </c>
      <c r="U4668">
        <f t="shared" si="251"/>
        <v>2.1541666666666668</v>
      </c>
      <c r="V4668">
        <v>280</v>
      </c>
      <c r="W4668">
        <v>306</v>
      </c>
    </row>
    <row r="4669" spans="1:23" hidden="1" x14ac:dyDescent="0.2">
      <c r="A4669">
        <v>86</v>
      </c>
      <c r="B4669" t="s">
        <v>3</v>
      </c>
      <c r="C4669" t="s">
        <v>4</v>
      </c>
      <c r="D4669" t="s">
        <v>161</v>
      </c>
      <c r="G4669">
        <v>-24.3</v>
      </c>
      <c r="H4669">
        <v>151.41667000000001</v>
      </c>
      <c r="I4669">
        <v>190</v>
      </c>
      <c r="J4669" t="s">
        <v>40</v>
      </c>
      <c r="K4669" s="1">
        <v>22551</v>
      </c>
      <c r="L4669" t="s">
        <v>214</v>
      </c>
      <c r="M4669" t="s">
        <v>90</v>
      </c>
      <c r="N4669" t="s">
        <v>24</v>
      </c>
      <c r="O4669" t="s">
        <v>15</v>
      </c>
      <c r="P4669" t="s">
        <v>26</v>
      </c>
      <c r="Q4669">
        <v>7</v>
      </c>
      <c r="R4669">
        <v>23.82</v>
      </c>
      <c r="S4669">
        <f t="shared" si="249"/>
        <v>25850</v>
      </c>
      <c r="T4669">
        <f t="shared" si="250"/>
        <v>12000</v>
      </c>
      <c r="U4669">
        <f t="shared" si="251"/>
        <v>2.1541666666666668</v>
      </c>
      <c r="V4669">
        <v>280</v>
      </c>
      <c r="W4669">
        <v>306</v>
      </c>
    </row>
    <row r="4670" spans="1:23" hidden="1" x14ac:dyDescent="0.2">
      <c r="A4670">
        <v>86</v>
      </c>
      <c r="B4670" t="s">
        <v>3</v>
      </c>
      <c r="C4670" t="s">
        <v>4</v>
      </c>
      <c r="D4670" t="s">
        <v>161</v>
      </c>
      <c r="G4670">
        <v>-24.3</v>
      </c>
      <c r="H4670">
        <v>151.41667000000001</v>
      </c>
      <c r="I4670">
        <v>190</v>
      </c>
      <c r="J4670" t="s">
        <v>40</v>
      </c>
      <c r="K4670" s="1">
        <v>22551</v>
      </c>
      <c r="L4670" t="s">
        <v>214</v>
      </c>
      <c r="M4670" t="s">
        <v>90</v>
      </c>
      <c r="N4670" t="s">
        <v>24</v>
      </c>
      <c r="O4670" t="s">
        <v>15</v>
      </c>
      <c r="P4670" t="s">
        <v>26</v>
      </c>
      <c r="Q4670">
        <v>8</v>
      </c>
      <c r="R4670">
        <v>26.88</v>
      </c>
      <c r="S4670">
        <f t="shared" si="249"/>
        <v>25850</v>
      </c>
      <c r="T4670">
        <f t="shared" si="250"/>
        <v>12000</v>
      </c>
      <c r="U4670">
        <f t="shared" si="251"/>
        <v>2.1541666666666668</v>
      </c>
      <c r="V4670">
        <v>280</v>
      </c>
      <c r="W4670">
        <v>306</v>
      </c>
    </row>
    <row r="4671" spans="1:23" hidden="1" x14ac:dyDescent="0.2">
      <c r="A4671">
        <v>86</v>
      </c>
      <c r="B4671" t="s">
        <v>3</v>
      </c>
      <c r="C4671" t="s">
        <v>4</v>
      </c>
      <c r="D4671" t="s">
        <v>161</v>
      </c>
      <c r="G4671">
        <v>-24.3</v>
      </c>
      <c r="H4671">
        <v>151.41667000000001</v>
      </c>
      <c r="I4671">
        <v>190</v>
      </c>
      <c r="J4671" t="s">
        <v>40</v>
      </c>
      <c r="K4671" s="1">
        <v>22551</v>
      </c>
      <c r="L4671" t="s">
        <v>214</v>
      </c>
      <c r="M4671" t="s">
        <v>90</v>
      </c>
      <c r="N4671" t="s">
        <v>24</v>
      </c>
      <c r="O4671" t="s">
        <v>15</v>
      </c>
      <c r="P4671" t="s">
        <v>26</v>
      </c>
      <c r="Q4671">
        <v>9</v>
      </c>
      <c r="R4671">
        <v>27.72</v>
      </c>
      <c r="S4671">
        <f t="shared" si="249"/>
        <v>25850</v>
      </c>
      <c r="T4671">
        <f t="shared" si="250"/>
        <v>12000</v>
      </c>
      <c r="U4671">
        <f t="shared" si="251"/>
        <v>2.1541666666666668</v>
      </c>
      <c r="V4671">
        <v>280</v>
      </c>
      <c r="W4671">
        <v>306</v>
      </c>
    </row>
    <row r="4672" spans="1:23" hidden="1" x14ac:dyDescent="0.2">
      <c r="A4672">
        <v>86</v>
      </c>
      <c r="B4672" t="s">
        <v>3</v>
      </c>
      <c r="C4672" t="s">
        <v>4</v>
      </c>
      <c r="D4672" t="s">
        <v>161</v>
      </c>
      <c r="G4672">
        <v>-24.3</v>
      </c>
      <c r="H4672">
        <v>151.41667000000001</v>
      </c>
      <c r="I4672">
        <v>190</v>
      </c>
      <c r="J4672" t="s">
        <v>40</v>
      </c>
      <c r="K4672" s="1">
        <v>22551</v>
      </c>
      <c r="L4672" t="s">
        <v>214</v>
      </c>
      <c r="M4672" t="s">
        <v>90</v>
      </c>
      <c r="N4672" t="s">
        <v>24</v>
      </c>
      <c r="O4672" t="s">
        <v>15</v>
      </c>
      <c r="P4672" t="s">
        <v>26</v>
      </c>
      <c r="Q4672">
        <v>10</v>
      </c>
      <c r="R4672">
        <v>24.26</v>
      </c>
      <c r="S4672">
        <f t="shared" si="249"/>
        <v>25850</v>
      </c>
      <c r="T4672">
        <f t="shared" si="250"/>
        <v>12000</v>
      </c>
      <c r="U4672">
        <f t="shared" si="251"/>
        <v>2.1541666666666668</v>
      </c>
      <c r="V4672">
        <v>280</v>
      </c>
      <c r="W4672">
        <v>306</v>
      </c>
    </row>
    <row r="4673" spans="1:23" x14ac:dyDescent="0.2">
      <c r="A4673">
        <v>86</v>
      </c>
      <c r="B4673" t="s">
        <v>3</v>
      </c>
      <c r="C4673" t="s">
        <v>4</v>
      </c>
      <c r="D4673" t="s">
        <v>161</v>
      </c>
      <c r="G4673">
        <v>-24.3</v>
      </c>
      <c r="H4673">
        <v>151.41667000000001</v>
      </c>
      <c r="I4673">
        <v>190</v>
      </c>
      <c r="J4673" t="s">
        <v>40</v>
      </c>
      <c r="K4673" s="1">
        <v>22551</v>
      </c>
      <c r="L4673" t="s">
        <v>214</v>
      </c>
      <c r="M4673" t="s">
        <v>90</v>
      </c>
      <c r="N4673" t="s">
        <v>24</v>
      </c>
      <c r="O4673" t="s">
        <v>15</v>
      </c>
      <c r="P4673" t="s">
        <v>27</v>
      </c>
      <c r="Q4673">
        <v>1</v>
      </c>
      <c r="R4673">
        <v>17.850000000000001</v>
      </c>
      <c r="S4673">
        <f t="shared" si="249"/>
        <v>25850</v>
      </c>
      <c r="T4673">
        <f t="shared" si="250"/>
        <v>12000</v>
      </c>
      <c r="U4673">
        <f t="shared" si="251"/>
        <v>2.1541666666666668</v>
      </c>
      <c r="V4673">
        <v>280</v>
      </c>
      <c r="W4673">
        <v>306</v>
      </c>
    </row>
    <row r="4674" spans="1:23" x14ac:dyDescent="0.2">
      <c r="A4674">
        <v>86</v>
      </c>
      <c r="B4674" t="s">
        <v>3</v>
      </c>
      <c r="C4674" t="s">
        <v>4</v>
      </c>
      <c r="D4674" t="s">
        <v>161</v>
      </c>
      <c r="G4674">
        <v>-24.3</v>
      </c>
      <c r="H4674">
        <v>151.41667000000001</v>
      </c>
      <c r="I4674">
        <v>190</v>
      </c>
      <c r="J4674" t="s">
        <v>40</v>
      </c>
      <c r="K4674" s="1">
        <v>22551</v>
      </c>
      <c r="L4674" t="s">
        <v>214</v>
      </c>
      <c r="M4674" t="s">
        <v>90</v>
      </c>
      <c r="N4674" t="s">
        <v>24</v>
      </c>
      <c r="O4674" t="s">
        <v>15</v>
      </c>
      <c r="P4674" t="s">
        <v>27</v>
      </c>
      <c r="Q4674">
        <v>2</v>
      </c>
      <c r="R4674">
        <v>17.899999999999999</v>
      </c>
      <c r="S4674">
        <f t="shared" si="249"/>
        <v>25850</v>
      </c>
      <c r="T4674">
        <f t="shared" si="250"/>
        <v>12000</v>
      </c>
      <c r="U4674">
        <f t="shared" si="251"/>
        <v>2.1541666666666668</v>
      </c>
      <c r="V4674">
        <v>280</v>
      </c>
      <c r="W4674">
        <v>306</v>
      </c>
    </row>
    <row r="4675" spans="1:23" x14ac:dyDescent="0.2">
      <c r="A4675">
        <v>86</v>
      </c>
      <c r="B4675" t="s">
        <v>3</v>
      </c>
      <c r="C4675" t="s">
        <v>4</v>
      </c>
      <c r="D4675" t="s">
        <v>161</v>
      </c>
      <c r="G4675">
        <v>-24.3</v>
      </c>
      <c r="H4675">
        <v>151.41667000000001</v>
      </c>
      <c r="I4675">
        <v>190</v>
      </c>
      <c r="J4675" t="s">
        <v>40</v>
      </c>
      <c r="K4675" s="1">
        <v>22551</v>
      </c>
      <c r="L4675" t="s">
        <v>214</v>
      </c>
      <c r="M4675" t="s">
        <v>90</v>
      </c>
      <c r="N4675" t="s">
        <v>24</v>
      </c>
      <c r="O4675" t="s">
        <v>15</v>
      </c>
      <c r="P4675" t="s">
        <v>27</v>
      </c>
      <c r="Q4675">
        <v>3</v>
      </c>
      <c r="R4675">
        <v>17.04</v>
      </c>
      <c r="S4675">
        <f t="shared" si="249"/>
        <v>25850</v>
      </c>
      <c r="T4675">
        <f t="shared" si="250"/>
        <v>12000</v>
      </c>
      <c r="U4675">
        <f t="shared" si="251"/>
        <v>2.1541666666666668</v>
      </c>
      <c r="V4675">
        <v>280</v>
      </c>
      <c r="W4675">
        <v>306</v>
      </c>
    </row>
    <row r="4676" spans="1:23" x14ac:dyDescent="0.2">
      <c r="A4676">
        <v>86</v>
      </c>
      <c r="B4676" t="s">
        <v>3</v>
      </c>
      <c r="C4676" t="s">
        <v>4</v>
      </c>
      <c r="D4676" t="s">
        <v>161</v>
      </c>
      <c r="G4676">
        <v>-24.3</v>
      </c>
      <c r="H4676">
        <v>151.41667000000001</v>
      </c>
      <c r="I4676">
        <v>190</v>
      </c>
      <c r="J4676" t="s">
        <v>40</v>
      </c>
      <c r="K4676" s="1">
        <v>22551</v>
      </c>
      <c r="L4676" t="s">
        <v>214</v>
      </c>
      <c r="M4676" t="s">
        <v>90</v>
      </c>
      <c r="N4676" t="s">
        <v>24</v>
      </c>
      <c r="O4676" t="s">
        <v>15</v>
      </c>
      <c r="P4676" t="s">
        <v>27</v>
      </c>
      <c r="Q4676">
        <v>4</v>
      </c>
      <c r="R4676">
        <v>19.43</v>
      </c>
      <c r="S4676">
        <f t="shared" si="249"/>
        <v>25850</v>
      </c>
      <c r="T4676">
        <f t="shared" si="250"/>
        <v>12000</v>
      </c>
      <c r="U4676">
        <f t="shared" si="251"/>
        <v>2.1541666666666668</v>
      </c>
      <c r="V4676">
        <v>280</v>
      </c>
      <c r="W4676">
        <v>306</v>
      </c>
    </row>
    <row r="4677" spans="1:23" x14ac:dyDescent="0.2">
      <c r="A4677">
        <v>86</v>
      </c>
      <c r="B4677" t="s">
        <v>3</v>
      </c>
      <c r="C4677" t="s">
        <v>4</v>
      </c>
      <c r="D4677" t="s">
        <v>161</v>
      </c>
      <c r="G4677">
        <v>-24.3</v>
      </c>
      <c r="H4677">
        <v>151.41667000000001</v>
      </c>
      <c r="I4677">
        <v>190</v>
      </c>
      <c r="J4677" t="s">
        <v>40</v>
      </c>
      <c r="K4677" s="1">
        <v>22551</v>
      </c>
      <c r="L4677" t="s">
        <v>214</v>
      </c>
      <c r="M4677" t="s">
        <v>90</v>
      </c>
      <c r="N4677" t="s">
        <v>24</v>
      </c>
      <c r="O4677" t="s">
        <v>15</v>
      </c>
      <c r="P4677" t="s">
        <v>27</v>
      </c>
      <c r="Q4677">
        <v>5</v>
      </c>
      <c r="R4677">
        <v>20.46</v>
      </c>
      <c r="S4677">
        <f t="shared" si="249"/>
        <v>25850</v>
      </c>
      <c r="T4677">
        <f t="shared" si="250"/>
        <v>12000</v>
      </c>
      <c r="U4677">
        <f t="shared" si="251"/>
        <v>2.1541666666666668</v>
      </c>
      <c r="V4677">
        <v>280</v>
      </c>
      <c r="W4677">
        <v>306</v>
      </c>
    </row>
    <row r="4678" spans="1:23" x14ac:dyDescent="0.2">
      <c r="A4678">
        <v>86</v>
      </c>
      <c r="B4678" t="s">
        <v>3</v>
      </c>
      <c r="C4678" t="s">
        <v>4</v>
      </c>
      <c r="D4678" t="s">
        <v>161</v>
      </c>
      <c r="G4678">
        <v>-24.3</v>
      </c>
      <c r="H4678">
        <v>151.41667000000001</v>
      </c>
      <c r="I4678">
        <v>190</v>
      </c>
      <c r="J4678" t="s">
        <v>40</v>
      </c>
      <c r="K4678" s="1">
        <v>22551</v>
      </c>
      <c r="L4678" t="s">
        <v>214</v>
      </c>
      <c r="M4678" t="s">
        <v>90</v>
      </c>
      <c r="N4678" t="s">
        <v>24</v>
      </c>
      <c r="O4678" t="s">
        <v>15</v>
      </c>
      <c r="P4678" t="s">
        <v>27</v>
      </c>
      <c r="Q4678">
        <v>6</v>
      </c>
      <c r="R4678">
        <v>19.329999999999998</v>
      </c>
      <c r="S4678">
        <f t="shared" si="249"/>
        <v>25850</v>
      </c>
      <c r="T4678">
        <f t="shared" si="250"/>
        <v>12000</v>
      </c>
      <c r="U4678">
        <f t="shared" si="251"/>
        <v>2.1541666666666668</v>
      </c>
      <c r="V4678">
        <v>280</v>
      </c>
      <c r="W4678">
        <v>306</v>
      </c>
    </row>
    <row r="4679" spans="1:23" x14ac:dyDescent="0.2">
      <c r="A4679">
        <v>86</v>
      </c>
      <c r="B4679" t="s">
        <v>3</v>
      </c>
      <c r="C4679" t="s">
        <v>4</v>
      </c>
      <c r="D4679" t="s">
        <v>161</v>
      </c>
      <c r="G4679">
        <v>-24.3</v>
      </c>
      <c r="H4679">
        <v>151.41667000000001</v>
      </c>
      <c r="I4679">
        <v>190</v>
      </c>
      <c r="J4679" t="s">
        <v>40</v>
      </c>
      <c r="K4679" s="1">
        <v>22551</v>
      </c>
      <c r="L4679" t="s">
        <v>214</v>
      </c>
      <c r="M4679" t="s">
        <v>90</v>
      </c>
      <c r="N4679" t="s">
        <v>24</v>
      </c>
      <c r="O4679" t="s">
        <v>15</v>
      </c>
      <c r="P4679" t="s">
        <v>27</v>
      </c>
      <c r="Q4679">
        <v>7</v>
      </c>
      <c r="R4679">
        <v>18.600000000000001</v>
      </c>
      <c r="S4679">
        <f t="shared" si="249"/>
        <v>25850</v>
      </c>
      <c r="T4679">
        <f t="shared" si="250"/>
        <v>12000</v>
      </c>
      <c r="U4679">
        <f t="shared" si="251"/>
        <v>2.1541666666666668</v>
      </c>
      <c r="V4679">
        <v>280</v>
      </c>
      <c r="W4679">
        <v>306</v>
      </c>
    </row>
    <row r="4680" spans="1:23" x14ac:dyDescent="0.2">
      <c r="A4680">
        <v>86</v>
      </c>
      <c r="B4680" t="s">
        <v>3</v>
      </c>
      <c r="C4680" t="s">
        <v>4</v>
      </c>
      <c r="D4680" t="s">
        <v>161</v>
      </c>
      <c r="G4680">
        <v>-24.3</v>
      </c>
      <c r="H4680">
        <v>151.41667000000001</v>
      </c>
      <c r="I4680">
        <v>190</v>
      </c>
      <c r="J4680" t="s">
        <v>40</v>
      </c>
      <c r="K4680" s="1">
        <v>22551</v>
      </c>
      <c r="L4680" t="s">
        <v>214</v>
      </c>
      <c r="M4680" t="s">
        <v>90</v>
      </c>
      <c r="N4680" t="s">
        <v>24</v>
      </c>
      <c r="O4680" t="s">
        <v>15</v>
      </c>
      <c r="P4680" t="s">
        <v>27</v>
      </c>
      <c r="Q4680">
        <v>8</v>
      </c>
      <c r="R4680">
        <v>16.91</v>
      </c>
      <c r="S4680">
        <f t="shared" si="249"/>
        <v>25850</v>
      </c>
      <c r="T4680">
        <f t="shared" si="250"/>
        <v>12000</v>
      </c>
      <c r="U4680">
        <f t="shared" si="251"/>
        <v>2.1541666666666668</v>
      </c>
      <c r="V4680">
        <v>280</v>
      </c>
      <c r="W4680">
        <v>306</v>
      </c>
    </row>
    <row r="4681" spans="1:23" x14ac:dyDescent="0.2">
      <c r="A4681">
        <v>86</v>
      </c>
      <c r="B4681" t="s">
        <v>3</v>
      </c>
      <c r="C4681" t="s">
        <v>4</v>
      </c>
      <c r="D4681" t="s">
        <v>161</v>
      </c>
      <c r="G4681">
        <v>-24.3</v>
      </c>
      <c r="H4681">
        <v>151.41667000000001</v>
      </c>
      <c r="I4681">
        <v>190</v>
      </c>
      <c r="J4681" t="s">
        <v>40</v>
      </c>
      <c r="K4681" s="1">
        <v>22551</v>
      </c>
      <c r="L4681" t="s">
        <v>214</v>
      </c>
      <c r="M4681" t="s">
        <v>90</v>
      </c>
      <c r="N4681" t="s">
        <v>24</v>
      </c>
      <c r="O4681" t="s">
        <v>15</v>
      </c>
      <c r="P4681" t="s">
        <v>27</v>
      </c>
      <c r="Q4681">
        <v>9</v>
      </c>
      <c r="R4681">
        <v>18.149999999999999</v>
      </c>
      <c r="S4681">
        <f t="shared" si="249"/>
        <v>25850</v>
      </c>
      <c r="T4681">
        <f t="shared" si="250"/>
        <v>12000</v>
      </c>
      <c r="U4681">
        <f t="shared" si="251"/>
        <v>2.1541666666666668</v>
      </c>
      <c r="V4681">
        <v>280</v>
      </c>
      <c r="W4681">
        <v>306</v>
      </c>
    </row>
    <row r="4682" spans="1:23" x14ac:dyDescent="0.2">
      <c r="A4682">
        <v>86</v>
      </c>
      <c r="B4682" t="s">
        <v>3</v>
      </c>
      <c r="C4682" t="s">
        <v>4</v>
      </c>
      <c r="D4682" t="s">
        <v>161</v>
      </c>
      <c r="G4682">
        <v>-24.3</v>
      </c>
      <c r="H4682">
        <v>151.41667000000001</v>
      </c>
      <c r="I4682">
        <v>190</v>
      </c>
      <c r="J4682" t="s">
        <v>40</v>
      </c>
      <c r="K4682" s="1">
        <v>22551</v>
      </c>
      <c r="L4682" t="s">
        <v>214</v>
      </c>
      <c r="M4682" t="s">
        <v>90</v>
      </c>
      <c r="N4682" t="s">
        <v>24</v>
      </c>
      <c r="O4682" t="s">
        <v>15</v>
      </c>
      <c r="P4682" t="s">
        <v>27</v>
      </c>
      <c r="Q4682">
        <v>10</v>
      </c>
      <c r="R4682">
        <v>17.14</v>
      </c>
      <c r="S4682">
        <f t="shared" si="249"/>
        <v>25850</v>
      </c>
      <c r="T4682">
        <f t="shared" si="250"/>
        <v>12000</v>
      </c>
      <c r="U4682">
        <f t="shared" si="251"/>
        <v>2.1541666666666668</v>
      </c>
      <c r="V4682">
        <v>280</v>
      </c>
      <c r="W4682">
        <v>306</v>
      </c>
    </row>
    <row r="4683" spans="1:23" x14ac:dyDescent="0.2">
      <c r="A4683">
        <v>86</v>
      </c>
      <c r="B4683" t="s">
        <v>3</v>
      </c>
      <c r="C4683" t="s">
        <v>4</v>
      </c>
      <c r="D4683" t="s">
        <v>161</v>
      </c>
      <c r="G4683">
        <v>-24.3</v>
      </c>
      <c r="H4683">
        <v>151.41667000000001</v>
      </c>
      <c r="I4683">
        <v>190</v>
      </c>
      <c r="J4683" t="s">
        <v>40</v>
      </c>
      <c r="K4683" s="1">
        <v>22551</v>
      </c>
      <c r="L4683" t="s">
        <v>214</v>
      </c>
      <c r="M4683" t="s">
        <v>90</v>
      </c>
      <c r="N4683" t="s">
        <v>24</v>
      </c>
      <c r="O4683" t="s">
        <v>18</v>
      </c>
      <c r="P4683" t="s">
        <v>27</v>
      </c>
      <c r="Q4683">
        <v>1</v>
      </c>
      <c r="R4683">
        <v>12.2</v>
      </c>
      <c r="S4683">
        <f t="shared" si="249"/>
        <v>25850</v>
      </c>
      <c r="T4683">
        <f t="shared" si="250"/>
        <v>12000</v>
      </c>
      <c r="U4683">
        <f t="shared" si="251"/>
        <v>2.1541666666666668</v>
      </c>
      <c r="V4683">
        <v>280</v>
      </c>
      <c r="W4683">
        <v>306</v>
      </c>
    </row>
    <row r="4684" spans="1:23" x14ac:dyDescent="0.2">
      <c r="A4684">
        <v>86</v>
      </c>
      <c r="B4684" t="s">
        <v>3</v>
      </c>
      <c r="C4684" t="s">
        <v>4</v>
      </c>
      <c r="D4684" t="s">
        <v>161</v>
      </c>
      <c r="G4684">
        <v>-24.3</v>
      </c>
      <c r="H4684">
        <v>151.41667000000001</v>
      </c>
      <c r="I4684">
        <v>190</v>
      </c>
      <c r="J4684" t="s">
        <v>40</v>
      </c>
      <c r="K4684" s="1">
        <v>22551</v>
      </c>
      <c r="L4684" t="s">
        <v>214</v>
      </c>
      <c r="M4684" t="s">
        <v>90</v>
      </c>
      <c r="N4684" t="s">
        <v>24</v>
      </c>
      <c r="O4684" t="s">
        <v>18</v>
      </c>
      <c r="P4684" t="s">
        <v>27</v>
      </c>
      <c r="Q4684">
        <v>2</v>
      </c>
      <c r="R4684">
        <v>11.78</v>
      </c>
      <c r="S4684">
        <f t="shared" si="249"/>
        <v>25850</v>
      </c>
      <c r="T4684">
        <f t="shared" si="250"/>
        <v>12000</v>
      </c>
      <c r="U4684">
        <f t="shared" si="251"/>
        <v>2.1541666666666668</v>
      </c>
      <c r="V4684">
        <v>280</v>
      </c>
      <c r="W4684">
        <v>306</v>
      </c>
    </row>
    <row r="4685" spans="1:23" x14ac:dyDescent="0.2">
      <c r="A4685">
        <v>86</v>
      </c>
      <c r="B4685" t="s">
        <v>3</v>
      </c>
      <c r="C4685" t="s">
        <v>4</v>
      </c>
      <c r="D4685" t="s">
        <v>161</v>
      </c>
      <c r="G4685">
        <v>-24.3</v>
      </c>
      <c r="H4685">
        <v>151.41667000000001</v>
      </c>
      <c r="I4685">
        <v>190</v>
      </c>
      <c r="J4685" t="s">
        <v>40</v>
      </c>
      <c r="K4685" s="1">
        <v>22551</v>
      </c>
      <c r="L4685" t="s">
        <v>214</v>
      </c>
      <c r="M4685" t="s">
        <v>90</v>
      </c>
      <c r="N4685" t="s">
        <v>24</v>
      </c>
      <c r="O4685" t="s">
        <v>18</v>
      </c>
      <c r="P4685" t="s">
        <v>27</v>
      </c>
      <c r="Q4685">
        <v>3</v>
      </c>
      <c r="R4685">
        <v>10.25</v>
      </c>
      <c r="S4685">
        <f t="shared" si="249"/>
        <v>25850</v>
      </c>
      <c r="T4685">
        <f t="shared" si="250"/>
        <v>12000</v>
      </c>
      <c r="U4685">
        <f t="shared" si="251"/>
        <v>2.1541666666666668</v>
      </c>
      <c r="V4685">
        <v>280</v>
      </c>
      <c r="W4685">
        <v>306</v>
      </c>
    </row>
    <row r="4686" spans="1:23" x14ac:dyDescent="0.2">
      <c r="A4686">
        <v>86</v>
      </c>
      <c r="B4686" t="s">
        <v>3</v>
      </c>
      <c r="C4686" t="s">
        <v>4</v>
      </c>
      <c r="D4686" t="s">
        <v>161</v>
      </c>
      <c r="G4686">
        <v>-24.3</v>
      </c>
      <c r="H4686">
        <v>151.41667000000001</v>
      </c>
      <c r="I4686">
        <v>190</v>
      </c>
      <c r="J4686" t="s">
        <v>40</v>
      </c>
      <c r="K4686" s="1">
        <v>22551</v>
      </c>
      <c r="L4686" t="s">
        <v>214</v>
      </c>
      <c r="M4686" t="s">
        <v>90</v>
      </c>
      <c r="N4686" t="s">
        <v>24</v>
      </c>
      <c r="O4686" t="s">
        <v>18</v>
      </c>
      <c r="P4686" t="s">
        <v>27</v>
      </c>
      <c r="Q4686">
        <v>4</v>
      </c>
      <c r="R4686">
        <v>7.67</v>
      </c>
      <c r="S4686">
        <f t="shared" si="249"/>
        <v>25850</v>
      </c>
      <c r="T4686">
        <f t="shared" si="250"/>
        <v>12000</v>
      </c>
      <c r="U4686">
        <f t="shared" si="251"/>
        <v>2.1541666666666668</v>
      </c>
      <c r="V4686">
        <v>280</v>
      </c>
      <c r="W4686">
        <v>306</v>
      </c>
    </row>
    <row r="4687" spans="1:23" x14ac:dyDescent="0.2">
      <c r="A4687">
        <v>86</v>
      </c>
      <c r="B4687" t="s">
        <v>3</v>
      </c>
      <c r="C4687" t="s">
        <v>4</v>
      </c>
      <c r="D4687" t="s">
        <v>161</v>
      </c>
      <c r="G4687">
        <v>-24.3</v>
      </c>
      <c r="H4687">
        <v>151.41667000000001</v>
      </c>
      <c r="I4687">
        <v>190</v>
      </c>
      <c r="J4687" t="s">
        <v>40</v>
      </c>
      <c r="K4687" s="1">
        <v>22551</v>
      </c>
      <c r="L4687" t="s">
        <v>214</v>
      </c>
      <c r="M4687" t="s">
        <v>90</v>
      </c>
      <c r="N4687" t="s">
        <v>24</v>
      </c>
      <c r="O4687" t="s">
        <v>18</v>
      </c>
      <c r="P4687" t="s">
        <v>27</v>
      </c>
      <c r="Q4687">
        <v>5</v>
      </c>
      <c r="R4687">
        <v>10.71</v>
      </c>
      <c r="S4687">
        <f t="shared" si="249"/>
        <v>25850</v>
      </c>
      <c r="T4687">
        <f t="shared" si="250"/>
        <v>12000</v>
      </c>
      <c r="U4687">
        <f t="shared" si="251"/>
        <v>2.1541666666666668</v>
      </c>
      <c r="V4687">
        <v>280</v>
      </c>
      <c r="W4687">
        <v>306</v>
      </c>
    </row>
    <row r="4688" spans="1:23" x14ac:dyDescent="0.2">
      <c r="A4688">
        <v>86</v>
      </c>
      <c r="B4688" t="s">
        <v>3</v>
      </c>
      <c r="C4688" t="s">
        <v>4</v>
      </c>
      <c r="D4688" t="s">
        <v>161</v>
      </c>
      <c r="G4688">
        <v>-24.3</v>
      </c>
      <c r="H4688">
        <v>151.41667000000001</v>
      </c>
      <c r="I4688">
        <v>190</v>
      </c>
      <c r="J4688" t="s">
        <v>40</v>
      </c>
      <c r="K4688" s="1">
        <v>22551</v>
      </c>
      <c r="L4688" t="s">
        <v>214</v>
      </c>
      <c r="M4688" t="s">
        <v>90</v>
      </c>
      <c r="N4688" t="s">
        <v>24</v>
      </c>
      <c r="O4688" t="s">
        <v>18</v>
      </c>
      <c r="P4688" t="s">
        <v>27</v>
      </c>
      <c r="Q4688">
        <v>6</v>
      </c>
      <c r="R4688">
        <v>8.42</v>
      </c>
      <c r="S4688">
        <f t="shared" si="249"/>
        <v>25850</v>
      </c>
      <c r="T4688">
        <f t="shared" si="250"/>
        <v>12000</v>
      </c>
      <c r="U4688">
        <f t="shared" si="251"/>
        <v>2.1541666666666668</v>
      </c>
      <c r="V4688">
        <v>280</v>
      </c>
      <c r="W4688">
        <v>306</v>
      </c>
    </row>
    <row r="4689" spans="1:23" x14ac:dyDescent="0.2">
      <c r="A4689">
        <v>86</v>
      </c>
      <c r="B4689" t="s">
        <v>3</v>
      </c>
      <c r="C4689" t="s">
        <v>4</v>
      </c>
      <c r="D4689" t="s">
        <v>161</v>
      </c>
      <c r="G4689">
        <v>-24.3</v>
      </c>
      <c r="H4689">
        <v>151.41667000000001</v>
      </c>
      <c r="I4689">
        <v>190</v>
      </c>
      <c r="J4689" t="s">
        <v>40</v>
      </c>
      <c r="K4689" s="1">
        <v>22551</v>
      </c>
      <c r="L4689" t="s">
        <v>214</v>
      </c>
      <c r="M4689" t="s">
        <v>90</v>
      </c>
      <c r="N4689" t="s">
        <v>24</v>
      </c>
      <c r="O4689" t="s">
        <v>18</v>
      </c>
      <c r="P4689" t="s">
        <v>27</v>
      </c>
      <c r="Q4689">
        <v>7</v>
      </c>
      <c r="R4689">
        <v>8.85</v>
      </c>
      <c r="S4689">
        <f t="shared" si="249"/>
        <v>25850</v>
      </c>
      <c r="T4689">
        <f t="shared" si="250"/>
        <v>12000</v>
      </c>
      <c r="U4689">
        <f t="shared" si="251"/>
        <v>2.1541666666666668</v>
      </c>
      <c r="V4689">
        <v>280</v>
      </c>
      <c r="W4689">
        <v>306</v>
      </c>
    </row>
    <row r="4690" spans="1:23" x14ac:dyDescent="0.2">
      <c r="A4690">
        <v>86</v>
      </c>
      <c r="B4690" t="s">
        <v>3</v>
      </c>
      <c r="C4690" t="s">
        <v>4</v>
      </c>
      <c r="D4690" t="s">
        <v>161</v>
      </c>
      <c r="G4690">
        <v>-24.3</v>
      </c>
      <c r="H4690">
        <v>151.41667000000001</v>
      </c>
      <c r="I4690">
        <v>190</v>
      </c>
      <c r="J4690" t="s">
        <v>40</v>
      </c>
      <c r="K4690" s="1">
        <v>22551</v>
      </c>
      <c r="L4690" t="s">
        <v>214</v>
      </c>
      <c r="M4690" t="s">
        <v>90</v>
      </c>
      <c r="N4690" t="s">
        <v>24</v>
      </c>
      <c r="O4690" t="s">
        <v>18</v>
      </c>
      <c r="P4690" t="s">
        <v>27</v>
      </c>
      <c r="Q4690">
        <v>8</v>
      </c>
      <c r="R4690">
        <v>11.37</v>
      </c>
      <c r="S4690">
        <f t="shared" si="249"/>
        <v>25850</v>
      </c>
      <c r="T4690">
        <f t="shared" si="250"/>
        <v>12000</v>
      </c>
      <c r="U4690">
        <f t="shared" si="251"/>
        <v>2.1541666666666668</v>
      </c>
      <c r="V4690">
        <v>280</v>
      </c>
      <c r="W4690">
        <v>306</v>
      </c>
    </row>
    <row r="4691" spans="1:23" x14ac:dyDescent="0.2">
      <c r="A4691">
        <v>86</v>
      </c>
      <c r="B4691" t="s">
        <v>3</v>
      </c>
      <c r="C4691" t="s">
        <v>4</v>
      </c>
      <c r="D4691" t="s">
        <v>161</v>
      </c>
      <c r="G4691">
        <v>-24.3</v>
      </c>
      <c r="H4691">
        <v>151.41667000000001</v>
      </c>
      <c r="I4691">
        <v>190</v>
      </c>
      <c r="J4691" t="s">
        <v>40</v>
      </c>
      <c r="K4691" s="1">
        <v>22551</v>
      </c>
      <c r="L4691" t="s">
        <v>214</v>
      </c>
      <c r="M4691" t="s">
        <v>90</v>
      </c>
      <c r="N4691" t="s">
        <v>24</v>
      </c>
      <c r="O4691" t="s">
        <v>18</v>
      </c>
      <c r="P4691" t="s">
        <v>27</v>
      </c>
      <c r="Q4691">
        <v>9</v>
      </c>
      <c r="R4691">
        <v>7.62</v>
      </c>
      <c r="S4691">
        <f t="shared" si="249"/>
        <v>25850</v>
      </c>
      <c r="T4691">
        <f t="shared" si="250"/>
        <v>12000</v>
      </c>
      <c r="U4691">
        <f t="shared" si="251"/>
        <v>2.1541666666666668</v>
      </c>
      <c r="V4691">
        <v>280</v>
      </c>
      <c r="W4691">
        <v>306</v>
      </c>
    </row>
    <row r="4692" spans="1:23" x14ac:dyDescent="0.2">
      <c r="A4692">
        <v>86</v>
      </c>
      <c r="B4692" t="s">
        <v>3</v>
      </c>
      <c r="C4692" t="s">
        <v>4</v>
      </c>
      <c r="D4692" t="s">
        <v>161</v>
      </c>
      <c r="G4692">
        <v>-24.3</v>
      </c>
      <c r="H4692">
        <v>151.41667000000001</v>
      </c>
      <c r="I4692">
        <v>190</v>
      </c>
      <c r="J4692" t="s">
        <v>40</v>
      </c>
      <c r="K4692" s="1">
        <v>22551</v>
      </c>
      <c r="L4692" t="s">
        <v>214</v>
      </c>
      <c r="M4692" t="s">
        <v>90</v>
      </c>
      <c r="N4692" t="s">
        <v>24</v>
      </c>
      <c r="O4692" t="s">
        <v>18</v>
      </c>
      <c r="P4692" t="s">
        <v>27</v>
      </c>
      <c r="Q4692">
        <v>10</v>
      </c>
      <c r="R4692">
        <v>8.0500000000000007</v>
      </c>
      <c r="S4692">
        <f t="shared" si="249"/>
        <v>25850</v>
      </c>
      <c r="T4692">
        <f t="shared" si="250"/>
        <v>12000</v>
      </c>
      <c r="U4692">
        <f t="shared" si="251"/>
        <v>2.1541666666666668</v>
      </c>
      <c r="V4692">
        <v>280</v>
      </c>
      <c r="W4692">
        <v>306</v>
      </c>
    </row>
    <row r="4693" spans="1:23" hidden="1" x14ac:dyDescent="0.2">
      <c r="A4693">
        <v>87</v>
      </c>
      <c r="B4693" t="s">
        <v>3</v>
      </c>
      <c r="C4693" t="s">
        <v>4</v>
      </c>
      <c r="D4693" t="s">
        <v>215</v>
      </c>
      <c r="E4693">
        <v>26.15</v>
      </c>
      <c r="F4693">
        <v>152.35</v>
      </c>
      <c r="G4693">
        <v>-26.25</v>
      </c>
      <c r="H4693">
        <v>152.58330000000001</v>
      </c>
      <c r="I4693">
        <v>130</v>
      </c>
      <c r="J4693" t="s">
        <v>40</v>
      </c>
      <c r="K4693" s="1">
        <v>19079</v>
      </c>
      <c r="L4693" t="s">
        <v>216</v>
      </c>
      <c r="M4693" t="s">
        <v>90</v>
      </c>
      <c r="N4693" t="s">
        <v>14</v>
      </c>
      <c r="O4693" t="s">
        <v>15</v>
      </c>
      <c r="P4693" t="s">
        <v>27</v>
      </c>
      <c r="Q4693">
        <v>1</v>
      </c>
      <c r="R4693">
        <v>11.6</v>
      </c>
      <c r="S4693">
        <f>160*240</f>
        <v>38400</v>
      </c>
      <c r="T4693">
        <f>225*100</f>
        <v>22500</v>
      </c>
      <c r="U4693">
        <f t="shared" si="251"/>
        <v>1.7066666666666668</v>
      </c>
      <c r="V4693">
        <v>315</v>
      </c>
      <c r="W4693">
        <v>385</v>
      </c>
    </row>
    <row r="4694" spans="1:23" hidden="1" x14ac:dyDescent="0.2">
      <c r="A4694">
        <v>87</v>
      </c>
      <c r="B4694" t="s">
        <v>3</v>
      </c>
      <c r="C4694" t="s">
        <v>4</v>
      </c>
      <c r="D4694" t="s">
        <v>215</v>
      </c>
      <c r="E4694">
        <v>26.15</v>
      </c>
      <c r="F4694">
        <v>152.35</v>
      </c>
      <c r="G4694">
        <v>-26.25</v>
      </c>
      <c r="H4694">
        <v>152.58330000000001</v>
      </c>
      <c r="I4694">
        <v>130</v>
      </c>
      <c r="J4694" t="s">
        <v>40</v>
      </c>
      <c r="K4694" s="1">
        <v>19079</v>
      </c>
      <c r="L4694" t="s">
        <v>216</v>
      </c>
      <c r="M4694" t="s">
        <v>90</v>
      </c>
      <c r="N4694" t="s">
        <v>14</v>
      </c>
      <c r="O4694" t="s">
        <v>15</v>
      </c>
      <c r="P4694" t="s">
        <v>27</v>
      </c>
      <c r="Q4694">
        <v>2</v>
      </c>
      <c r="R4694">
        <v>13.24</v>
      </c>
      <c r="S4694">
        <f t="shared" ref="S4694:S4746" si="252">160*240</f>
        <v>38400</v>
      </c>
      <c r="T4694">
        <f t="shared" ref="T4694:T4746" si="253">225*100</f>
        <v>22500</v>
      </c>
      <c r="U4694">
        <f t="shared" ref="U4694:U4747" si="254">S4694/T4694</f>
        <v>1.7066666666666668</v>
      </c>
      <c r="V4694">
        <v>315</v>
      </c>
      <c r="W4694">
        <v>385</v>
      </c>
    </row>
    <row r="4695" spans="1:23" hidden="1" x14ac:dyDescent="0.2">
      <c r="A4695">
        <v>87</v>
      </c>
      <c r="B4695" t="s">
        <v>3</v>
      </c>
      <c r="C4695" t="s">
        <v>4</v>
      </c>
      <c r="D4695" t="s">
        <v>215</v>
      </c>
      <c r="E4695">
        <v>26.15</v>
      </c>
      <c r="F4695">
        <v>152.35</v>
      </c>
      <c r="G4695">
        <v>-26.25</v>
      </c>
      <c r="H4695">
        <v>152.58330000000001</v>
      </c>
      <c r="I4695">
        <v>130</v>
      </c>
      <c r="J4695" t="s">
        <v>40</v>
      </c>
      <c r="K4695" s="1">
        <v>19079</v>
      </c>
      <c r="L4695" t="s">
        <v>216</v>
      </c>
      <c r="M4695" t="s">
        <v>90</v>
      </c>
      <c r="N4695" t="s">
        <v>14</v>
      </c>
      <c r="O4695" t="s">
        <v>15</v>
      </c>
      <c r="P4695" t="s">
        <v>27</v>
      </c>
      <c r="Q4695">
        <v>3</v>
      </c>
      <c r="R4695">
        <v>11.33</v>
      </c>
      <c r="S4695">
        <f t="shared" si="252"/>
        <v>38400</v>
      </c>
      <c r="T4695">
        <f t="shared" si="253"/>
        <v>22500</v>
      </c>
      <c r="U4695">
        <f t="shared" si="254"/>
        <v>1.7066666666666668</v>
      </c>
      <c r="V4695">
        <v>315</v>
      </c>
      <c r="W4695">
        <v>385</v>
      </c>
    </row>
    <row r="4696" spans="1:23" hidden="1" x14ac:dyDescent="0.2">
      <c r="A4696">
        <v>87</v>
      </c>
      <c r="B4696" t="s">
        <v>3</v>
      </c>
      <c r="C4696" t="s">
        <v>4</v>
      </c>
      <c r="D4696" t="s">
        <v>215</v>
      </c>
      <c r="E4696">
        <v>26.15</v>
      </c>
      <c r="F4696">
        <v>152.35</v>
      </c>
      <c r="G4696">
        <v>-26.25</v>
      </c>
      <c r="H4696">
        <v>152.58330000000001</v>
      </c>
      <c r="I4696">
        <v>130</v>
      </c>
      <c r="J4696" t="s">
        <v>40</v>
      </c>
      <c r="K4696" s="1">
        <v>19079</v>
      </c>
      <c r="L4696" t="s">
        <v>216</v>
      </c>
      <c r="M4696" t="s">
        <v>90</v>
      </c>
      <c r="N4696" t="s">
        <v>14</v>
      </c>
      <c r="O4696" t="s">
        <v>15</v>
      </c>
      <c r="P4696" t="s">
        <v>27</v>
      </c>
      <c r="Q4696">
        <v>4</v>
      </c>
      <c r="R4696">
        <v>14.08</v>
      </c>
      <c r="S4696">
        <f t="shared" si="252"/>
        <v>38400</v>
      </c>
      <c r="T4696">
        <f t="shared" si="253"/>
        <v>22500</v>
      </c>
      <c r="U4696">
        <f t="shared" si="254"/>
        <v>1.7066666666666668</v>
      </c>
      <c r="V4696">
        <v>315</v>
      </c>
      <c r="W4696">
        <v>385</v>
      </c>
    </row>
    <row r="4697" spans="1:23" hidden="1" x14ac:dyDescent="0.2">
      <c r="A4697">
        <v>87</v>
      </c>
      <c r="B4697" t="s">
        <v>3</v>
      </c>
      <c r="C4697" t="s">
        <v>4</v>
      </c>
      <c r="D4697" t="s">
        <v>215</v>
      </c>
      <c r="E4697">
        <v>26.15</v>
      </c>
      <c r="F4697">
        <v>152.35</v>
      </c>
      <c r="G4697">
        <v>-26.25</v>
      </c>
      <c r="H4697">
        <v>152.58330000000001</v>
      </c>
      <c r="I4697">
        <v>130</v>
      </c>
      <c r="J4697" t="s">
        <v>40</v>
      </c>
      <c r="K4697" s="1">
        <v>19079</v>
      </c>
      <c r="L4697" t="s">
        <v>216</v>
      </c>
      <c r="M4697" t="s">
        <v>90</v>
      </c>
      <c r="N4697" t="s">
        <v>14</v>
      </c>
      <c r="O4697" t="s">
        <v>15</v>
      </c>
      <c r="P4697" t="s">
        <v>27</v>
      </c>
      <c r="Q4697">
        <v>5</v>
      </c>
      <c r="R4697">
        <v>14.98</v>
      </c>
      <c r="S4697">
        <f t="shared" si="252"/>
        <v>38400</v>
      </c>
      <c r="T4697">
        <f t="shared" si="253"/>
        <v>22500</v>
      </c>
      <c r="U4697">
        <f t="shared" si="254"/>
        <v>1.7066666666666668</v>
      </c>
      <c r="V4697">
        <v>315</v>
      </c>
      <c r="W4697">
        <v>385</v>
      </c>
    </row>
    <row r="4698" spans="1:23" hidden="1" x14ac:dyDescent="0.2">
      <c r="A4698">
        <v>87</v>
      </c>
      <c r="B4698" t="s">
        <v>3</v>
      </c>
      <c r="C4698" t="s">
        <v>4</v>
      </c>
      <c r="D4698" t="s">
        <v>215</v>
      </c>
      <c r="E4698">
        <v>26.15</v>
      </c>
      <c r="F4698">
        <v>152.35</v>
      </c>
      <c r="G4698">
        <v>-26.25</v>
      </c>
      <c r="H4698">
        <v>152.58330000000001</v>
      </c>
      <c r="I4698">
        <v>130</v>
      </c>
      <c r="J4698" t="s">
        <v>40</v>
      </c>
      <c r="K4698" s="1">
        <v>19079</v>
      </c>
      <c r="L4698" t="s">
        <v>216</v>
      </c>
      <c r="M4698" t="s">
        <v>90</v>
      </c>
      <c r="N4698" t="s">
        <v>14</v>
      </c>
      <c r="O4698" t="s">
        <v>15</v>
      </c>
      <c r="P4698" t="s">
        <v>27</v>
      </c>
      <c r="Q4698">
        <v>6</v>
      </c>
      <c r="R4698">
        <v>12.01</v>
      </c>
      <c r="S4698">
        <f t="shared" si="252"/>
        <v>38400</v>
      </c>
      <c r="T4698">
        <f t="shared" si="253"/>
        <v>22500</v>
      </c>
      <c r="U4698">
        <f t="shared" si="254"/>
        <v>1.7066666666666668</v>
      </c>
      <c r="V4698">
        <v>315</v>
      </c>
      <c r="W4698">
        <v>385</v>
      </c>
    </row>
    <row r="4699" spans="1:23" hidden="1" x14ac:dyDescent="0.2">
      <c r="A4699">
        <v>87</v>
      </c>
      <c r="B4699" t="s">
        <v>3</v>
      </c>
      <c r="C4699" t="s">
        <v>4</v>
      </c>
      <c r="D4699" t="s">
        <v>215</v>
      </c>
      <c r="E4699">
        <v>26.15</v>
      </c>
      <c r="F4699">
        <v>152.35</v>
      </c>
      <c r="G4699">
        <v>-26.25</v>
      </c>
      <c r="H4699">
        <v>152.58330000000001</v>
      </c>
      <c r="I4699">
        <v>130</v>
      </c>
      <c r="J4699" t="s">
        <v>40</v>
      </c>
      <c r="K4699" s="1">
        <v>19079</v>
      </c>
      <c r="L4699" t="s">
        <v>216</v>
      </c>
      <c r="M4699" t="s">
        <v>90</v>
      </c>
      <c r="N4699" t="s">
        <v>14</v>
      </c>
      <c r="O4699" t="s">
        <v>16</v>
      </c>
      <c r="P4699" t="s">
        <v>27</v>
      </c>
      <c r="Q4699">
        <v>1</v>
      </c>
      <c r="R4699">
        <v>9.3000000000000007</v>
      </c>
      <c r="S4699">
        <f t="shared" si="252"/>
        <v>38400</v>
      </c>
      <c r="T4699">
        <f t="shared" si="253"/>
        <v>22500</v>
      </c>
      <c r="U4699">
        <f t="shared" si="254"/>
        <v>1.7066666666666668</v>
      </c>
      <c r="V4699">
        <v>315</v>
      </c>
      <c r="W4699">
        <v>385</v>
      </c>
    </row>
    <row r="4700" spans="1:23" hidden="1" x14ac:dyDescent="0.2">
      <c r="A4700">
        <v>87</v>
      </c>
      <c r="B4700" t="s">
        <v>3</v>
      </c>
      <c r="C4700" t="s">
        <v>4</v>
      </c>
      <c r="D4700" t="s">
        <v>215</v>
      </c>
      <c r="E4700">
        <v>26.15</v>
      </c>
      <c r="F4700">
        <v>152.35</v>
      </c>
      <c r="G4700">
        <v>-26.25</v>
      </c>
      <c r="H4700">
        <v>152.58330000000001</v>
      </c>
      <c r="I4700">
        <v>130</v>
      </c>
      <c r="J4700" t="s">
        <v>40</v>
      </c>
      <c r="K4700" s="1">
        <v>19079</v>
      </c>
      <c r="L4700" t="s">
        <v>216</v>
      </c>
      <c r="M4700" t="s">
        <v>90</v>
      </c>
      <c r="N4700" t="s">
        <v>14</v>
      </c>
      <c r="O4700" t="s">
        <v>16</v>
      </c>
      <c r="P4700" t="s">
        <v>27</v>
      </c>
      <c r="Q4700">
        <v>2</v>
      </c>
      <c r="R4700">
        <v>7.79</v>
      </c>
      <c r="S4700">
        <f t="shared" si="252"/>
        <v>38400</v>
      </c>
      <c r="T4700">
        <f t="shared" si="253"/>
        <v>22500</v>
      </c>
      <c r="U4700">
        <f t="shared" si="254"/>
        <v>1.7066666666666668</v>
      </c>
      <c r="V4700">
        <v>315</v>
      </c>
      <c r="W4700">
        <v>385</v>
      </c>
    </row>
    <row r="4701" spans="1:23" hidden="1" x14ac:dyDescent="0.2">
      <c r="A4701">
        <v>87</v>
      </c>
      <c r="B4701" t="s">
        <v>3</v>
      </c>
      <c r="C4701" t="s">
        <v>4</v>
      </c>
      <c r="D4701" t="s">
        <v>215</v>
      </c>
      <c r="E4701">
        <v>26.15</v>
      </c>
      <c r="F4701">
        <v>152.35</v>
      </c>
      <c r="G4701">
        <v>-26.25</v>
      </c>
      <c r="H4701">
        <v>152.58330000000001</v>
      </c>
      <c r="I4701">
        <v>130</v>
      </c>
      <c r="J4701" t="s">
        <v>40</v>
      </c>
      <c r="K4701" s="1">
        <v>19079</v>
      </c>
      <c r="L4701" t="s">
        <v>216</v>
      </c>
      <c r="M4701" t="s">
        <v>90</v>
      </c>
      <c r="N4701" t="s">
        <v>14</v>
      </c>
      <c r="O4701" t="s">
        <v>16</v>
      </c>
      <c r="P4701" t="s">
        <v>27</v>
      </c>
      <c r="Q4701">
        <v>3</v>
      </c>
      <c r="R4701">
        <v>8.91</v>
      </c>
      <c r="S4701">
        <f t="shared" si="252"/>
        <v>38400</v>
      </c>
      <c r="T4701">
        <f t="shared" si="253"/>
        <v>22500</v>
      </c>
      <c r="U4701">
        <f t="shared" si="254"/>
        <v>1.7066666666666668</v>
      </c>
      <c r="V4701">
        <v>315</v>
      </c>
      <c r="W4701">
        <v>385</v>
      </c>
    </row>
    <row r="4702" spans="1:23" hidden="1" x14ac:dyDescent="0.2">
      <c r="A4702">
        <v>87</v>
      </c>
      <c r="B4702" t="s">
        <v>3</v>
      </c>
      <c r="C4702" t="s">
        <v>4</v>
      </c>
      <c r="D4702" t="s">
        <v>215</v>
      </c>
      <c r="E4702">
        <v>26.15</v>
      </c>
      <c r="F4702">
        <v>152.35</v>
      </c>
      <c r="G4702">
        <v>-26.25</v>
      </c>
      <c r="H4702">
        <v>152.58330000000001</v>
      </c>
      <c r="I4702">
        <v>130</v>
      </c>
      <c r="J4702" t="s">
        <v>40</v>
      </c>
      <c r="K4702" s="1">
        <v>19079</v>
      </c>
      <c r="L4702" t="s">
        <v>216</v>
      </c>
      <c r="M4702" t="s">
        <v>90</v>
      </c>
      <c r="N4702" t="s">
        <v>14</v>
      </c>
      <c r="O4702" t="s">
        <v>16</v>
      </c>
      <c r="P4702" t="s">
        <v>27</v>
      </c>
      <c r="Q4702">
        <v>4</v>
      </c>
      <c r="R4702">
        <v>10.14</v>
      </c>
      <c r="S4702">
        <f t="shared" si="252"/>
        <v>38400</v>
      </c>
      <c r="T4702">
        <f t="shared" si="253"/>
        <v>22500</v>
      </c>
      <c r="U4702">
        <f t="shared" si="254"/>
        <v>1.7066666666666668</v>
      </c>
      <c r="V4702">
        <v>315</v>
      </c>
      <c r="W4702">
        <v>385</v>
      </c>
    </row>
    <row r="4703" spans="1:23" hidden="1" x14ac:dyDescent="0.2">
      <c r="A4703">
        <v>87</v>
      </c>
      <c r="B4703" t="s">
        <v>3</v>
      </c>
      <c r="C4703" t="s">
        <v>4</v>
      </c>
      <c r="D4703" t="s">
        <v>215</v>
      </c>
      <c r="E4703">
        <v>26.15</v>
      </c>
      <c r="F4703">
        <v>152.35</v>
      </c>
      <c r="G4703">
        <v>-26.25</v>
      </c>
      <c r="H4703">
        <v>152.58330000000001</v>
      </c>
      <c r="I4703">
        <v>130</v>
      </c>
      <c r="J4703" t="s">
        <v>40</v>
      </c>
      <c r="K4703" s="1">
        <v>19079</v>
      </c>
      <c r="L4703" t="s">
        <v>216</v>
      </c>
      <c r="M4703" t="s">
        <v>90</v>
      </c>
      <c r="N4703" t="s">
        <v>14</v>
      </c>
      <c r="O4703" t="s">
        <v>16</v>
      </c>
      <c r="P4703" t="s">
        <v>27</v>
      </c>
      <c r="Q4703">
        <v>5</v>
      </c>
      <c r="R4703">
        <v>7.27</v>
      </c>
      <c r="S4703">
        <f t="shared" si="252"/>
        <v>38400</v>
      </c>
      <c r="T4703">
        <f t="shared" si="253"/>
        <v>22500</v>
      </c>
      <c r="U4703">
        <f t="shared" si="254"/>
        <v>1.7066666666666668</v>
      </c>
      <c r="V4703">
        <v>315</v>
      </c>
      <c r="W4703">
        <v>385</v>
      </c>
    </row>
    <row r="4704" spans="1:23" hidden="1" x14ac:dyDescent="0.2">
      <c r="A4704">
        <v>87</v>
      </c>
      <c r="B4704" t="s">
        <v>3</v>
      </c>
      <c r="C4704" t="s">
        <v>4</v>
      </c>
      <c r="D4704" t="s">
        <v>215</v>
      </c>
      <c r="E4704">
        <v>26.15</v>
      </c>
      <c r="F4704">
        <v>152.35</v>
      </c>
      <c r="G4704">
        <v>-26.25</v>
      </c>
      <c r="H4704">
        <v>152.58330000000001</v>
      </c>
      <c r="I4704">
        <v>130</v>
      </c>
      <c r="J4704" t="s">
        <v>40</v>
      </c>
      <c r="K4704" s="1">
        <v>19079</v>
      </c>
      <c r="L4704" t="s">
        <v>216</v>
      </c>
      <c r="M4704" t="s">
        <v>90</v>
      </c>
      <c r="N4704" t="s">
        <v>14</v>
      </c>
      <c r="O4704" t="s">
        <v>16</v>
      </c>
      <c r="P4704" t="s">
        <v>27</v>
      </c>
      <c r="Q4704">
        <v>6</v>
      </c>
      <c r="R4704">
        <v>11.89</v>
      </c>
      <c r="S4704">
        <f t="shared" si="252"/>
        <v>38400</v>
      </c>
      <c r="T4704">
        <f t="shared" si="253"/>
        <v>22500</v>
      </c>
      <c r="U4704">
        <f t="shared" si="254"/>
        <v>1.7066666666666668</v>
      </c>
      <c r="V4704">
        <v>315</v>
      </c>
      <c r="W4704">
        <v>385</v>
      </c>
    </row>
    <row r="4705" spans="1:23" hidden="1" x14ac:dyDescent="0.2">
      <c r="A4705">
        <v>87</v>
      </c>
      <c r="B4705" t="s">
        <v>3</v>
      </c>
      <c r="C4705" t="s">
        <v>4</v>
      </c>
      <c r="D4705" t="s">
        <v>215</v>
      </c>
      <c r="E4705">
        <v>26.15</v>
      </c>
      <c r="F4705">
        <v>152.35</v>
      </c>
      <c r="G4705">
        <v>-26.25</v>
      </c>
      <c r="H4705">
        <v>152.58330000000001</v>
      </c>
      <c r="I4705">
        <v>130</v>
      </c>
      <c r="J4705" t="s">
        <v>40</v>
      </c>
      <c r="K4705" s="1">
        <v>19079</v>
      </c>
      <c r="L4705" t="s">
        <v>216</v>
      </c>
      <c r="M4705" t="s">
        <v>90</v>
      </c>
      <c r="N4705" t="s">
        <v>14</v>
      </c>
      <c r="O4705" t="s">
        <v>18</v>
      </c>
      <c r="P4705" t="s">
        <v>27</v>
      </c>
      <c r="Q4705">
        <v>1</v>
      </c>
      <c r="R4705">
        <v>2.96</v>
      </c>
      <c r="S4705">
        <f t="shared" si="252"/>
        <v>38400</v>
      </c>
      <c r="T4705">
        <f t="shared" si="253"/>
        <v>22500</v>
      </c>
      <c r="U4705">
        <f t="shared" si="254"/>
        <v>1.7066666666666668</v>
      </c>
      <c r="V4705">
        <v>315</v>
      </c>
      <c r="W4705">
        <v>385</v>
      </c>
    </row>
    <row r="4706" spans="1:23" hidden="1" x14ac:dyDescent="0.2">
      <c r="A4706">
        <v>87</v>
      </c>
      <c r="B4706" t="s">
        <v>3</v>
      </c>
      <c r="C4706" t="s">
        <v>4</v>
      </c>
      <c r="D4706" t="s">
        <v>215</v>
      </c>
      <c r="E4706">
        <v>26.15</v>
      </c>
      <c r="F4706">
        <v>152.35</v>
      </c>
      <c r="G4706">
        <v>-26.25</v>
      </c>
      <c r="H4706">
        <v>152.58330000000001</v>
      </c>
      <c r="I4706">
        <v>130</v>
      </c>
      <c r="J4706" t="s">
        <v>40</v>
      </c>
      <c r="K4706" s="1">
        <v>19079</v>
      </c>
      <c r="L4706" t="s">
        <v>216</v>
      </c>
      <c r="M4706" t="s">
        <v>90</v>
      </c>
      <c r="N4706" t="s">
        <v>14</v>
      </c>
      <c r="O4706" t="s">
        <v>18</v>
      </c>
      <c r="P4706" t="s">
        <v>27</v>
      </c>
      <c r="Q4706">
        <v>2</v>
      </c>
      <c r="R4706">
        <v>2.78</v>
      </c>
      <c r="S4706">
        <f t="shared" si="252"/>
        <v>38400</v>
      </c>
      <c r="T4706">
        <f t="shared" si="253"/>
        <v>22500</v>
      </c>
      <c r="U4706">
        <f t="shared" si="254"/>
        <v>1.7066666666666668</v>
      </c>
      <c r="V4706">
        <v>315</v>
      </c>
      <c r="W4706">
        <v>385</v>
      </c>
    </row>
    <row r="4707" spans="1:23" hidden="1" x14ac:dyDescent="0.2">
      <c r="A4707">
        <v>87</v>
      </c>
      <c r="B4707" t="s">
        <v>3</v>
      </c>
      <c r="C4707" t="s">
        <v>4</v>
      </c>
      <c r="D4707" t="s">
        <v>215</v>
      </c>
      <c r="E4707">
        <v>26.15</v>
      </c>
      <c r="F4707">
        <v>152.35</v>
      </c>
      <c r="G4707">
        <v>-26.25</v>
      </c>
      <c r="H4707">
        <v>152.58330000000001</v>
      </c>
      <c r="I4707">
        <v>130</v>
      </c>
      <c r="J4707" t="s">
        <v>40</v>
      </c>
      <c r="K4707" s="1">
        <v>19079</v>
      </c>
      <c r="L4707" t="s">
        <v>216</v>
      </c>
      <c r="M4707" t="s">
        <v>90</v>
      </c>
      <c r="N4707" t="s">
        <v>14</v>
      </c>
      <c r="O4707" t="s">
        <v>18</v>
      </c>
      <c r="P4707" t="s">
        <v>27</v>
      </c>
      <c r="Q4707">
        <v>3</v>
      </c>
      <c r="R4707">
        <v>2.0699999999999998</v>
      </c>
      <c r="S4707">
        <f t="shared" si="252"/>
        <v>38400</v>
      </c>
      <c r="T4707">
        <f t="shared" si="253"/>
        <v>22500</v>
      </c>
      <c r="U4707">
        <f t="shared" si="254"/>
        <v>1.7066666666666668</v>
      </c>
      <c r="V4707">
        <v>315</v>
      </c>
      <c r="W4707">
        <v>385</v>
      </c>
    </row>
    <row r="4708" spans="1:23" hidden="1" x14ac:dyDescent="0.2">
      <c r="A4708">
        <v>87</v>
      </c>
      <c r="B4708" t="s">
        <v>3</v>
      </c>
      <c r="C4708" t="s">
        <v>4</v>
      </c>
      <c r="D4708" t="s">
        <v>215</v>
      </c>
      <c r="E4708">
        <v>26.15</v>
      </c>
      <c r="F4708">
        <v>152.35</v>
      </c>
      <c r="G4708">
        <v>-26.25</v>
      </c>
      <c r="H4708">
        <v>152.58330000000001</v>
      </c>
      <c r="I4708">
        <v>130</v>
      </c>
      <c r="J4708" t="s">
        <v>40</v>
      </c>
      <c r="K4708" s="1">
        <v>19079</v>
      </c>
      <c r="L4708" t="s">
        <v>216</v>
      </c>
      <c r="M4708" t="s">
        <v>90</v>
      </c>
      <c r="N4708" t="s">
        <v>14</v>
      </c>
      <c r="O4708" t="s">
        <v>18</v>
      </c>
      <c r="P4708" t="s">
        <v>27</v>
      </c>
      <c r="Q4708">
        <v>4</v>
      </c>
      <c r="R4708">
        <v>2.0499999999999998</v>
      </c>
      <c r="S4708">
        <f t="shared" si="252"/>
        <v>38400</v>
      </c>
      <c r="T4708">
        <f t="shared" si="253"/>
        <v>22500</v>
      </c>
      <c r="U4708">
        <f t="shared" si="254"/>
        <v>1.7066666666666668</v>
      </c>
      <c r="V4708">
        <v>315</v>
      </c>
      <c r="W4708">
        <v>385</v>
      </c>
    </row>
    <row r="4709" spans="1:23" hidden="1" x14ac:dyDescent="0.2">
      <c r="A4709">
        <v>87</v>
      </c>
      <c r="B4709" t="s">
        <v>3</v>
      </c>
      <c r="C4709" t="s">
        <v>4</v>
      </c>
      <c r="D4709" t="s">
        <v>215</v>
      </c>
      <c r="E4709">
        <v>26.15</v>
      </c>
      <c r="F4709">
        <v>152.35</v>
      </c>
      <c r="G4709">
        <v>-26.25</v>
      </c>
      <c r="H4709">
        <v>152.58330000000001</v>
      </c>
      <c r="I4709">
        <v>130</v>
      </c>
      <c r="J4709" t="s">
        <v>40</v>
      </c>
      <c r="K4709" s="1">
        <v>19079</v>
      </c>
      <c r="L4709" t="s">
        <v>216</v>
      </c>
      <c r="M4709" t="s">
        <v>90</v>
      </c>
      <c r="N4709" t="s">
        <v>14</v>
      </c>
      <c r="O4709" t="s">
        <v>18</v>
      </c>
      <c r="P4709" t="s">
        <v>27</v>
      </c>
      <c r="Q4709">
        <v>5</v>
      </c>
      <c r="R4709">
        <v>2.4900000000000002</v>
      </c>
      <c r="S4709">
        <f t="shared" si="252"/>
        <v>38400</v>
      </c>
      <c r="T4709">
        <f t="shared" si="253"/>
        <v>22500</v>
      </c>
      <c r="U4709">
        <f t="shared" si="254"/>
        <v>1.7066666666666668</v>
      </c>
      <c r="V4709">
        <v>315</v>
      </c>
      <c r="W4709">
        <v>385</v>
      </c>
    </row>
    <row r="4710" spans="1:23" hidden="1" x14ac:dyDescent="0.2">
      <c r="A4710">
        <v>87</v>
      </c>
      <c r="B4710" t="s">
        <v>3</v>
      </c>
      <c r="C4710" t="s">
        <v>4</v>
      </c>
      <c r="D4710" t="s">
        <v>215</v>
      </c>
      <c r="E4710">
        <v>26.15</v>
      </c>
      <c r="F4710">
        <v>152.35</v>
      </c>
      <c r="G4710">
        <v>-26.25</v>
      </c>
      <c r="H4710">
        <v>152.58330000000001</v>
      </c>
      <c r="I4710">
        <v>130</v>
      </c>
      <c r="J4710" t="s">
        <v>40</v>
      </c>
      <c r="K4710" s="1">
        <v>19079</v>
      </c>
      <c r="L4710" t="s">
        <v>216</v>
      </c>
      <c r="M4710" t="s">
        <v>90</v>
      </c>
      <c r="N4710" t="s">
        <v>14</v>
      </c>
      <c r="O4710" t="s">
        <v>18</v>
      </c>
      <c r="P4710" t="s">
        <v>27</v>
      </c>
      <c r="Q4710">
        <v>6</v>
      </c>
      <c r="R4710">
        <v>2.25</v>
      </c>
      <c r="S4710">
        <f t="shared" si="252"/>
        <v>38400</v>
      </c>
      <c r="T4710">
        <f t="shared" si="253"/>
        <v>22500</v>
      </c>
      <c r="U4710">
        <f t="shared" si="254"/>
        <v>1.7066666666666668</v>
      </c>
      <c r="V4710">
        <v>315</v>
      </c>
      <c r="W4710">
        <v>385</v>
      </c>
    </row>
    <row r="4711" spans="1:23" hidden="1" x14ac:dyDescent="0.2">
      <c r="A4711">
        <v>87</v>
      </c>
      <c r="B4711" t="s">
        <v>3</v>
      </c>
      <c r="C4711" t="s">
        <v>4</v>
      </c>
      <c r="D4711" t="s">
        <v>215</v>
      </c>
      <c r="E4711">
        <v>26.15</v>
      </c>
      <c r="F4711">
        <v>152.35</v>
      </c>
      <c r="G4711">
        <v>-26.25</v>
      </c>
      <c r="H4711">
        <v>152.58330000000001</v>
      </c>
      <c r="I4711">
        <v>130</v>
      </c>
      <c r="J4711" t="s">
        <v>40</v>
      </c>
      <c r="K4711" s="1">
        <v>19079</v>
      </c>
      <c r="L4711" t="s">
        <v>216</v>
      </c>
      <c r="M4711" t="s">
        <v>90</v>
      </c>
      <c r="N4711" t="s">
        <v>14</v>
      </c>
      <c r="O4711" t="s">
        <v>19</v>
      </c>
      <c r="P4711" t="s">
        <v>27</v>
      </c>
      <c r="Q4711">
        <v>1</v>
      </c>
      <c r="R4711">
        <v>5.03</v>
      </c>
      <c r="S4711">
        <f t="shared" si="252"/>
        <v>38400</v>
      </c>
      <c r="T4711">
        <f t="shared" si="253"/>
        <v>22500</v>
      </c>
      <c r="U4711">
        <f t="shared" si="254"/>
        <v>1.7066666666666668</v>
      </c>
      <c r="V4711">
        <v>315</v>
      </c>
      <c r="W4711">
        <v>385</v>
      </c>
    </row>
    <row r="4712" spans="1:23" hidden="1" x14ac:dyDescent="0.2">
      <c r="A4712">
        <v>87</v>
      </c>
      <c r="B4712" t="s">
        <v>3</v>
      </c>
      <c r="C4712" t="s">
        <v>4</v>
      </c>
      <c r="D4712" t="s">
        <v>215</v>
      </c>
      <c r="E4712">
        <v>26.15</v>
      </c>
      <c r="F4712">
        <v>152.35</v>
      </c>
      <c r="G4712">
        <v>-26.25</v>
      </c>
      <c r="H4712">
        <v>152.58330000000001</v>
      </c>
      <c r="I4712">
        <v>130</v>
      </c>
      <c r="J4712" t="s">
        <v>40</v>
      </c>
      <c r="K4712" s="1">
        <v>19079</v>
      </c>
      <c r="L4712" t="s">
        <v>216</v>
      </c>
      <c r="M4712" t="s">
        <v>90</v>
      </c>
      <c r="N4712" t="s">
        <v>14</v>
      </c>
      <c r="O4712" t="s">
        <v>19</v>
      </c>
      <c r="P4712" t="s">
        <v>27</v>
      </c>
      <c r="Q4712">
        <v>2</v>
      </c>
      <c r="R4712">
        <v>7.06</v>
      </c>
      <c r="S4712">
        <f t="shared" si="252"/>
        <v>38400</v>
      </c>
      <c r="T4712">
        <f t="shared" si="253"/>
        <v>22500</v>
      </c>
      <c r="U4712">
        <f t="shared" si="254"/>
        <v>1.7066666666666668</v>
      </c>
      <c r="V4712">
        <v>315</v>
      </c>
      <c r="W4712">
        <v>385</v>
      </c>
    </row>
    <row r="4713" spans="1:23" hidden="1" x14ac:dyDescent="0.2">
      <c r="A4713">
        <v>87</v>
      </c>
      <c r="B4713" t="s">
        <v>3</v>
      </c>
      <c r="C4713" t="s">
        <v>4</v>
      </c>
      <c r="D4713" t="s">
        <v>215</v>
      </c>
      <c r="E4713">
        <v>26.15</v>
      </c>
      <c r="F4713">
        <v>152.35</v>
      </c>
      <c r="G4713">
        <v>-26.25</v>
      </c>
      <c r="H4713">
        <v>152.58330000000001</v>
      </c>
      <c r="I4713">
        <v>130</v>
      </c>
      <c r="J4713" t="s">
        <v>40</v>
      </c>
      <c r="K4713" s="1">
        <v>19079</v>
      </c>
      <c r="L4713" t="s">
        <v>216</v>
      </c>
      <c r="M4713" t="s">
        <v>90</v>
      </c>
      <c r="N4713" t="s">
        <v>14</v>
      </c>
      <c r="O4713" t="s">
        <v>19</v>
      </c>
      <c r="P4713" t="s">
        <v>27</v>
      </c>
      <c r="Q4713">
        <v>3</v>
      </c>
      <c r="R4713">
        <v>5.05</v>
      </c>
      <c r="S4713">
        <f t="shared" si="252"/>
        <v>38400</v>
      </c>
      <c r="T4713">
        <f t="shared" si="253"/>
        <v>22500</v>
      </c>
      <c r="U4713">
        <f t="shared" si="254"/>
        <v>1.7066666666666668</v>
      </c>
      <c r="V4713">
        <v>315</v>
      </c>
      <c r="W4713">
        <v>385</v>
      </c>
    </row>
    <row r="4714" spans="1:23" hidden="1" x14ac:dyDescent="0.2">
      <c r="A4714">
        <v>87</v>
      </c>
      <c r="B4714" t="s">
        <v>3</v>
      </c>
      <c r="C4714" t="s">
        <v>4</v>
      </c>
      <c r="D4714" t="s">
        <v>215</v>
      </c>
      <c r="E4714">
        <v>26.15</v>
      </c>
      <c r="F4714">
        <v>152.35</v>
      </c>
      <c r="G4714">
        <v>-26.25</v>
      </c>
      <c r="H4714">
        <v>152.58330000000001</v>
      </c>
      <c r="I4714">
        <v>130</v>
      </c>
      <c r="J4714" t="s">
        <v>40</v>
      </c>
      <c r="K4714" s="1">
        <v>19079</v>
      </c>
      <c r="L4714" t="s">
        <v>216</v>
      </c>
      <c r="M4714" t="s">
        <v>90</v>
      </c>
      <c r="N4714" t="s">
        <v>14</v>
      </c>
      <c r="O4714" t="s">
        <v>19</v>
      </c>
      <c r="P4714" t="s">
        <v>27</v>
      </c>
      <c r="Q4714">
        <v>4</v>
      </c>
      <c r="R4714">
        <v>4.92</v>
      </c>
      <c r="S4714">
        <f t="shared" si="252"/>
        <v>38400</v>
      </c>
      <c r="T4714">
        <f t="shared" si="253"/>
        <v>22500</v>
      </c>
      <c r="U4714">
        <f t="shared" si="254"/>
        <v>1.7066666666666668</v>
      </c>
      <c r="V4714">
        <v>315</v>
      </c>
      <c r="W4714">
        <v>385</v>
      </c>
    </row>
    <row r="4715" spans="1:23" hidden="1" x14ac:dyDescent="0.2">
      <c r="A4715">
        <v>87</v>
      </c>
      <c r="B4715" t="s">
        <v>3</v>
      </c>
      <c r="C4715" t="s">
        <v>4</v>
      </c>
      <c r="D4715" t="s">
        <v>215</v>
      </c>
      <c r="E4715">
        <v>26.15</v>
      </c>
      <c r="F4715">
        <v>152.35</v>
      </c>
      <c r="G4715">
        <v>-26.25</v>
      </c>
      <c r="H4715">
        <v>152.58330000000001</v>
      </c>
      <c r="I4715">
        <v>130</v>
      </c>
      <c r="J4715" t="s">
        <v>40</v>
      </c>
      <c r="K4715" s="1">
        <v>19079</v>
      </c>
      <c r="L4715" t="s">
        <v>216</v>
      </c>
      <c r="M4715" t="s">
        <v>90</v>
      </c>
      <c r="N4715" t="s">
        <v>14</v>
      </c>
      <c r="O4715" t="s">
        <v>19</v>
      </c>
      <c r="P4715" t="s">
        <v>27</v>
      </c>
      <c r="Q4715">
        <v>5</v>
      </c>
      <c r="R4715">
        <v>6.21</v>
      </c>
      <c r="S4715">
        <f t="shared" si="252"/>
        <v>38400</v>
      </c>
      <c r="T4715">
        <f t="shared" si="253"/>
        <v>22500</v>
      </c>
      <c r="U4715">
        <f t="shared" si="254"/>
        <v>1.7066666666666668</v>
      </c>
      <c r="V4715">
        <v>315</v>
      </c>
      <c r="W4715">
        <v>385</v>
      </c>
    </row>
    <row r="4716" spans="1:23" hidden="1" x14ac:dyDescent="0.2">
      <c r="A4716">
        <v>87</v>
      </c>
      <c r="B4716" t="s">
        <v>3</v>
      </c>
      <c r="C4716" t="s">
        <v>4</v>
      </c>
      <c r="D4716" t="s">
        <v>215</v>
      </c>
      <c r="E4716">
        <v>26.15</v>
      </c>
      <c r="F4716">
        <v>152.35</v>
      </c>
      <c r="G4716">
        <v>-26.25</v>
      </c>
      <c r="H4716">
        <v>152.58330000000001</v>
      </c>
      <c r="I4716">
        <v>130</v>
      </c>
      <c r="J4716" t="s">
        <v>40</v>
      </c>
      <c r="K4716" s="1">
        <v>19079</v>
      </c>
      <c r="L4716" t="s">
        <v>216</v>
      </c>
      <c r="M4716" t="s">
        <v>90</v>
      </c>
      <c r="N4716" t="s">
        <v>14</v>
      </c>
      <c r="O4716" t="s">
        <v>19</v>
      </c>
      <c r="P4716" t="s">
        <v>27</v>
      </c>
      <c r="Q4716">
        <v>6</v>
      </c>
      <c r="R4716">
        <v>7.65</v>
      </c>
      <c r="S4716">
        <f t="shared" si="252"/>
        <v>38400</v>
      </c>
      <c r="T4716">
        <f t="shared" si="253"/>
        <v>22500</v>
      </c>
      <c r="U4716">
        <f t="shared" si="254"/>
        <v>1.7066666666666668</v>
      </c>
      <c r="V4716">
        <v>315</v>
      </c>
      <c r="W4716">
        <v>385</v>
      </c>
    </row>
    <row r="4717" spans="1:23" hidden="1" x14ac:dyDescent="0.2">
      <c r="A4717">
        <v>87</v>
      </c>
      <c r="B4717" t="s">
        <v>3</v>
      </c>
      <c r="C4717" t="s">
        <v>4</v>
      </c>
      <c r="D4717" t="s">
        <v>215</v>
      </c>
      <c r="E4717">
        <v>26.15</v>
      </c>
      <c r="F4717">
        <v>152.35</v>
      </c>
      <c r="G4717">
        <v>-26.25</v>
      </c>
      <c r="H4717">
        <v>152.58330000000001</v>
      </c>
      <c r="I4717">
        <v>130</v>
      </c>
      <c r="J4717" t="s">
        <v>40</v>
      </c>
      <c r="K4717" s="1">
        <v>19079</v>
      </c>
      <c r="L4717" t="s">
        <v>216</v>
      </c>
      <c r="M4717" t="s">
        <v>90</v>
      </c>
      <c r="N4717" t="s">
        <v>24</v>
      </c>
      <c r="O4717" t="s">
        <v>15</v>
      </c>
      <c r="P4717" t="s">
        <v>26</v>
      </c>
      <c r="Q4717">
        <v>1</v>
      </c>
      <c r="R4717">
        <v>30.06</v>
      </c>
      <c r="S4717">
        <f t="shared" si="252"/>
        <v>38400</v>
      </c>
      <c r="T4717">
        <f t="shared" si="253"/>
        <v>22500</v>
      </c>
      <c r="U4717">
        <f t="shared" si="254"/>
        <v>1.7066666666666668</v>
      </c>
      <c r="V4717">
        <v>315</v>
      </c>
      <c r="W4717">
        <v>385</v>
      </c>
    </row>
    <row r="4718" spans="1:23" hidden="1" x14ac:dyDescent="0.2">
      <c r="A4718">
        <v>87</v>
      </c>
      <c r="B4718" t="s">
        <v>3</v>
      </c>
      <c r="C4718" t="s">
        <v>4</v>
      </c>
      <c r="D4718" t="s">
        <v>215</v>
      </c>
      <c r="E4718">
        <v>26.15</v>
      </c>
      <c r="F4718">
        <v>152.35</v>
      </c>
      <c r="G4718">
        <v>-26.25</v>
      </c>
      <c r="H4718">
        <v>152.58330000000001</v>
      </c>
      <c r="I4718">
        <v>130</v>
      </c>
      <c r="J4718" t="s">
        <v>40</v>
      </c>
      <c r="K4718" s="1">
        <v>19079</v>
      </c>
      <c r="L4718" t="s">
        <v>216</v>
      </c>
      <c r="M4718" t="s">
        <v>90</v>
      </c>
      <c r="N4718" t="s">
        <v>24</v>
      </c>
      <c r="O4718" t="s">
        <v>15</v>
      </c>
      <c r="P4718" t="s">
        <v>26</v>
      </c>
      <c r="Q4718">
        <v>2</v>
      </c>
      <c r="R4718">
        <v>26.31</v>
      </c>
      <c r="S4718">
        <f t="shared" si="252"/>
        <v>38400</v>
      </c>
      <c r="T4718">
        <f t="shared" si="253"/>
        <v>22500</v>
      </c>
      <c r="U4718">
        <f t="shared" si="254"/>
        <v>1.7066666666666668</v>
      </c>
      <c r="V4718">
        <v>315</v>
      </c>
      <c r="W4718">
        <v>385</v>
      </c>
    </row>
    <row r="4719" spans="1:23" hidden="1" x14ac:dyDescent="0.2">
      <c r="A4719">
        <v>87</v>
      </c>
      <c r="B4719" t="s">
        <v>3</v>
      </c>
      <c r="C4719" t="s">
        <v>4</v>
      </c>
      <c r="D4719" t="s">
        <v>215</v>
      </c>
      <c r="E4719">
        <v>26.15</v>
      </c>
      <c r="F4719">
        <v>152.35</v>
      </c>
      <c r="G4719">
        <v>-26.25</v>
      </c>
      <c r="H4719">
        <v>152.58330000000001</v>
      </c>
      <c r="I4719">
        <v>130</v>
      </c>
      <c r="J4719" t="s">
        <v>40</v>
      </c>
      <c r="K4719" s="1">
        <v>19079</v>
      </c>
      <c r="L4719" t="s">
        <v>216</v>
      </c>
      <c r="M4719" t="s">
        <v>90</v>
      </c>
      <c r="N4719" t="s">
        <v>24</v>
      </c>
      <c r="O4719" t="s">
        <v>15</v>
      </c>
      <c r="P4719" t="s">
        <v>26</v>
      </c>
      <c r="Q4719">
        <v>3</v>
      </c>
      <c r="R4719">
        <v>25.2</v>
      </c>
      <c r="S4719">
        <f t="shared" si="252"/>
        <v>38400</v>
      </c>
      <c r="T4719">
        <f t="shared" si="253"/>
        <v>22500</v>
      </c>
      <c r="U4719">
        <f t="shared" si="254"/>
        <v>1.7066666666666668</v>
      </c>
      <c r="V4719">
        <v>315</v>
      </c>
      <c r="W4719">
        <v>385</v>
      </c>
    </row>
    <row r="4720" spans="1:23" hidden="1" x14ac:dyDescent="0.2">
      <c r="A4720">
        <v>87</v>
      </c>
      <c r="B4720" t="s">
        <v>3</v>
      </c>
      <c r="C4720" t="s">
        <v>4</v>
      </c>
      <c r="D4720" t="s">
        <v>215</v>
      </c>
      <c r="E4720">
        <v>26.15</v>
      </c>
      <c r="F4720">
        <v>152.35</v>
      </c>
      <c r="G4720">
        <v>-26.25</v>
      </c>
      <c r="H4720">
        <v>152.58330000000001</v>
      </c>
      <c r="I4720">
        <v>130</v>
      </c>
      <c r="J4720" t="s">
        <v>40</v>
      </c>
      <c r="K4720" s="1">
        <v>19079</v>
      </c>
      <c r="L4720" t="s">
        <v>216</v>
      </c>
      <c r="M4720" t="s">
        <v>90</v>
      </c>
      <c r="N4720" t="s">
        <v>24</v>
      </c>
      <c r="O4720" t="s">
        <v>15</v>
      </c>
      <c r="P4720" t="s">
        <v>26</v>
      </c>
      <c r="Q4720">
        <v>4</v>
      </c>
      <c r="R4720">
        <v>29.31</v>
      </c>
      <c r="S4720">
        <f t="shared" si="252"/>
        <v>38400</v>
      </c>
      <c r="T4720">
        <f t="shared" si="253"/>
        <v>22500</v>
      </c>
      <c r="U4720">
        <f t="shared" si="254"/>
        <v>1.7066666666666668</v>
      </c>
      <c r="V4720">
        <v>315</v>
      </c>
      <c r="W4720">
        <v>385</v>
      </c>
    </row>
    <row r="4721" spans="1:23" hidden="1" x14ac:dyDescent="0.2">
      <c r="A4721">
        <v>87</v>
      </c>
      <c r="B4721" t="s">
        <v>3</v>
      </c>
      <c r="C4721" t="s">
        <v>4</v>
      </c>
      <c r="D4721" t="s">
        <v>215</v>
      </c>
      <c r="E4721">
        <v>26.15</v>
      </c>
      <c r="F4721">
        <v>152.35</v>
      </c>
      <c r="G4721">
        <v>-26.25</v>
      </c>
      <c r="H4721">
        <v>152.58330000000001</v>
      </c>
      <c r="I4721">
        <v>130</v>
      </c>
      <c r="J4721" t="s">
        <v>40</v>
      </c>
      <c r="K4721" s="1">
        <v>19079</v>
      </c>
      <c r="L4721" t="s">
        <v>216</v>
      </c>
      <c r="M4721" t="s">
        <v>90</v>
      </c>
      <c r="N4721" t="s">
        <v>24</v>
      </c>
      <c r="O4721" t="s">
        <v>15</v>
      </c>
      <c r="P4721" t="s">
        <v>26</v>
      </c>
      <c r="Q4721">
        <v>5</v>
      </c>
      <c r="R4721">
        <v>23.93</v>
      </c>
      <c r="S4721">
        <f t="shared" si="252"/>
        <v>38400</v>
      </c>
      <c r="T4721">
        <f t="shared" si="253"/>
        <v>22500</v>
      </c>
      <c r="U4721">
        <f t="shared" si="254"/>
        <v>1.7066666666666668</v>
      </c>
      <c r="V4721">
        <v>315</v>
      </c>
      <c r="W4721">
        <v>385</v>
      </c>
    </row>
    <row r="4722" spans="1:23" hidden="1" x14ac:dyDescent="0.2">
      <c r="A4722">
        <v>87</v>
      </c>
      <c r="B4722" t="s">
        <v>3</v>
      </c>
      <c r="C4722" t="s">
        <v>4</v>
      </c>
      <c r="D4722" t="s">
        <v>215</v>
      </c>
      <c r="E4722">
        <v>26.15</v>
      </c>
      <c r="F4722">
        <v>152.35</v>
      </c>
      <c r="G4722">
        <v>-26.25</v>
      </c>
      <c r="H4722">
        <v>152.58330000000001</v>
      </c>
      <c r="I4722">
        <v>130</v>
      </c>
      <c r="J4722" t="s">
        <v>40</v>
      </c>
      <c r="K4722" s="1">
        <v>19079</v>
      </c>
      <c r="L4722" t="s">
        <v>216</v>
      </c>
      <c r="M4722" t="s">
        <v>90</v>
      </c>
      <c r="N4722" t="s">
        <v>24</v>
      </c>
      <c r="O4722" t="s">
        <v>15</v>
      </c>
      <c r="P4722" t="s">
        <v>26</v>
      </c>
      <c r="Q4722">
        <v>6</v>
      </c>
      <c r="R4722">
        <v>25.89</v>
      </c>
      <c r="S4722">
        <f t="shared" si="252"/>
        <v>38400</v>
      </c>
      <c r="T4722">
        <f t="shared" si="253"/>
        <v>22500</v>
      </c>
      <c r="U4722">
        <f t="shared" si="254"/>
        <v>1.7066666666666668</v>
      </c>
      <c r="V4722">
        <v>315</v>
      </c>
      <c r="W4722">
        <v>385</v>
      </c>
    </row>
    <row r="4723" spans="1:23" hidden="1" x14ac:dyDescent="0.2">
      <c r="A4723">
        <v>87</v>
      </c>
      <c r="B4723" t="s">
        <v>3</v>
      </c>
      <c r="C4723" t="s">
        <v>4</v>
      </c>
      <c r="D4723" t="s">
        <v>215</v>
      </c>
      <c r="E4723">
        <v>26.15</v>
      </c>
      <c r="F4723">
        <v>152.35</v>
      </c>
      <c r="G4723">
        <v>-26.25</v>
      </c>
      <c r="H4723">
        <v>152.58330000000001</v>
      </c>
      <c r="I4723">
        <v>130</v>
      </c>
      <c r="J4723" t="s">
        <v>40</v>
      </c>
      <c r="K4723" s="1">
        <v>19079</v>
      </c>
      <c r="L4723" t="s">
        <v>216</v>
      </c>
      <c r="M4723" t="s">
        <v>90</v>
      </c>
      <c r="N4723" t="s">
        <v>24</v>
      </c>
      <c r="O4723" t="s">
        <v>15</v>
      </c>
      <c r="P4723" t="s">
        <v>26</v>
      </c>
      <c r="Q4723">
        <v>7</v>
      </c>
      <c r="R4723">
        <v>31.17</v>
      </c>
      <c r="S4723">
        <f t="shared" si="252"/>
        <v>38400</v>
      </c>
      <c r="T4723">
        <f t="shared" si="253"/>
        <v>22500</v>
      </c>
      <c r="U4723">
        <f t="shared" si="254"/>
        <v>1.7066666666666668</v>
      </c>
      <c r="V4723">
        <v>315</v>
      </c>
      <c r="W4723">
        <v>385</v>
      </c>
    </row>
    <row r="4724" spans="1:23" hidden="1" x14ac:dyDescent="0.2">
      <c r="A4724">
        <v>87</v>
      </c>
      <c r="B4724" t="s">
        <v>3</v>
      </c>
      <c r="C4724" t="s">
        <v>4</v>
      </c>
      <c r="D4724" t="s">
        <v>215</v>
      </c>
      <c r="E4724">
        <v>26.15</v>
      </c>
      <c r="F4724">
        <v>152.35</v>
      </c>
      <c r="G4724">
        <v>-26.25</v>
      </c>
      <c r="H4724">
        <v>152.58330000000001</v>
      </c>
      <c r="I4724">
        <v>130</v>
      </c>
      <c r="J4724" t="s">
        <v>40</v>
      </c>
      <c r="K4724" s="1">
        <v>19079</v>
      </c>
      <c r="L4724" t="s">
        <v>216</v>
      </c>
      <c r="M4724" t="s">
        <v>90</v>
      </c>
      <c r="N4724" t="s">
        <v>24</v>
      </c>
      <c r="O4724" t="s">
        <v>15</v>
      </c>
      <c r="P4724" t="s">
        <v>26</v>
      </c>
      <c r="Q4724">
        <v>8</v>
      </c>
      <c r="R4724">
        <v>26.22</v>
      </c>
      <c r="S4724">
        <f t="shared" si="252"/>
        <v>38400</v>
      </c>
      <c r="T4724">
        <f t="shared" si="253"/>
        <v>22500</v>
      </c>
      <c r="U4724">
        <f t="shared" si="254"/>
        <v>1.7066666666666668</v>
      </c>
      <c r="V4724">
        <v>315</v>
      </c>
      <c r="W4724">
        <v>385</v>
      </c>
    </row>
    <row r="4725" spans="1:23" hidden="1" x14ac:dyDescent="0.2">
      <c r="A4725">
        <v>87</v>
      </c>
      <c r="B4725" t="s">
        <v>3</v>
      </c>
      <c r="C4725" t="s">
        <v>4</v>
      </c>
      <c r="D4725" t="s">
        <v>215</v>
      </c>
      <c r="E4725">
        <v>26.15</v>
      </c>
      <c r="F4725">
        <v>152.35</v>
      </c>
      <c r="G4725">
        <v>-26.25</v>
      </c>
      <c r="H4725">
        <v>152.58330000000001</v>
      </c>
      <c r="I4725">
        <v>130</v>
      </c>
      <c r="J4725" t="s">
        <v>40</v>
      </c>
      <c r="K4725" s="1">
        <v>19079</v>
      </c>
      <c r="L4725" t="s">
        <v>216</v>
      </c>
      <c r="M4725" t="s">
        <v>90</v>
      </c>
      <c r="N4725" t="s">
        <v>24</v>
      </c>
      <c r="O4725" t="s">
        <v>15</v>
      </c>
      <c r="P4725" t="s">
        <v>26</v>
      </c>
      <c r="Q4725">
        <v>9</v>
      </c>
      <c r="R4725">
        <v>28.09</v>
      </c>
      <c r="S4725">
        <f t="shared" si="252"/>
        <v>38400</v>
      </c>
      <c r="T4725">
        <f t="shared" si="253"/>
        <v>22500</v>
      </c>
      <c r="U4725">
        <f t="shared" si="254"/>
        <v>1.7066666666666668</v>
      </c>
      <c r="V4725">
        <v>315</v>
      </c>
      <c r="W4725">
        <v>385</v>
      </c>
    </row>
    <row r="4726" spans="1:23" hidden="1" x14ac:dyDescent="0.2">
      <c r="A4726">
        <v>87</v>
      </c>
      <c r="B4726" t="s">
        <v>3</v>
      </c>
      <c r="C4726" t="s">
        <v>4</v>
      </c>
      <c r="D4726" t="s">
        <v>215</v>
      </c>
      <c r="E4726">
        <v>26.15</v>
      </c>
      <c r="F4726">
        <v>152.35</v>
      </c>
      <c r="G4726">
        <v>-26.25</v>
      </c>
      <c r="H4726">
        <v>152.58330000000001</v>
      </c>
      <c r="I4726">
        <v>130</v>
      </c>
      <c r="J4726" t="s">
        <v>40</v>
      </c>
      <c r="K4726" s="1">
        <v>19079</v>
      </c>
      <c r="L4726" t="s">
        <v>216</v>
      </c>
      <c r="M4726" t="s">
        <v>90</v>
      </c>
      <c r="N4726" t="s">
        <v>24</v>
      </c>
      <c r="O4726" t="s">
        <v>15</v>
      </c>
      <c r="P4726" t="s">
        <v>26</v>
      </c>
      <c r="Q4726">
        <v>10</v>
      </c>
      <c r="R4726">
        <v>26.07</v>
      </c>
      <c r="S4726">
        <f t="shared" si="252"/>
        <v>38400</v>
      </c>
      <c r="T4726">
        <f t="shared" si="253"/>
        <v>22500</v>
      </c>
      <c r="U4726">
        <f t="shared" si="254"/>
        <v>1.7066666666666668</v>
      </c>
      <c r="V4726">
        <v>315</v>
      </c>
      <c r="W4726">
        <v>385</v>
      </c>
    </row>
    <row r="4727" spans="1:23" x14ac:dyDescent="0.2">
      <c r="A4727">
        <v>87</v>
      </c>
      <c r="B4727" t="s">
        <v>3</v>
      </c>
      <c r="C4727" t="s">
        <v>4</v>
      </c>
      <c r="D4727" t="s">
        <v>215</v>
      </c>
      <c r="E4727">
        <v>26.15</v>
      </c>
      <c r="F4727">
        <v>152.35</v>
      </c>
      <c r="G4727">
        <v>-26.25</v>
      </c>
      <c r="H4727">
        <v>152.58330000000001</v>
      </c>
      <c r="I4727">
        <v>130</v>
      </c>
      <c r="J4727" t="s">
        <v>40</v>
      </c>
      <c r="K4727" s="1">
        <v>19079</v>
      </c>
      <c r="L4727" t="s">
        <v>216</v>
      </c>
      <c r="M4727" t="s">
        <v>90</v>
      </c>
      <c r="N4727" t="s">
        <v>24</v>
      </c>
      <c r="O4727" t="s">
        <v>15</v>
      </c>
      <c r="P4727" t="s">
        <v>27</v>
      </c>
      <c r="Q4727">
        <v>1</v>
      </c>
      <c r="R4727">
        <v>18.63</v>
      </c>
      <c r="S4727">
        <f t="shared" si="252"/>
        <v>38400</v>
      </c>
      <c r="T4727">
        <f t="shared" si="253"/>
        <v>22500</v>
      </c>
      <c r="U4727">
        <f t="shared" si="254"/>
        <v>1.7066666666666668</v>
      </c>
      <c r="V4727">
        <v>315</v>
      </c>
      <c r="W4727">
        <v>385</v>
      </c>
    </row>
    <row r="4728" spans="1:23" x14ac:dyDescent="0.2">
      <c r="A4728">
        <v>87</v>
      </c>
      <c r="B4728" t="s">
        <v>3</v>
      </c>
      <c r="C4728" t="s">
        <v>4</v>
      </c>
      <c r="D4728" t="s">
        <v>215</v>
      </c>
      <c r="E4728">
        <v>26.15</v>
      </c>
      <c r="F4728">
        <v>152.35</v>
      </c>
      <c r="G4728">
        <v>-26.25</v>
      </c>
      <c r="H4728">
        <v>152.58330000000001</v>
      </c>
      <c r="I4728">
        <v>130</v>
      </c>
      <c r="J4728" t="s">
        <v>40</v>
      </c>
      <c r="K4728" s="1">
        <v>19079</v>
      </c>
      <c r="L4728" t="s">
        <v>216</v>
      </c>
      <c r="M4728" t="s">
        <v>90</v>
      </c>
      <c r="N4728" t="s">
        <v>24</v>
      </c>
      <c r="O4728" t="s">
        <v>15</v>
      </c>
      <c r="P4728" t="s">
        <v>27</v>
      </c>
      <c r="Q4728">
        <v>2</v>
      </c>
      <c r="R4728">
        <v>18.89</v>
      </c>
      <c r="S4728">
        <f t="shared" si="252"/>
        <v>38400</v>
      </c>
      <c r="T4728">
        <f t="shared" si="253"/>
        <v>22500</v>
      </c>
      <c r="U4728">
        <f t="shared" si="254"/>
        <v>1.7066666666666668</v>
      </c>
      <c r="V4728">
        <v>315</v>
      </c>
      <c r="W4728">
        <v>385</v>
      </c>
    </row>
    <row r="4729" spans="1:23" x14ac:dyDescent="0.2">
      <c r="A4729">
        <v>87</v>
      </c>
      <c r="B4729" t="s">
        <v>3</v>
      </c>
      <c r="C4729" t="s">
        <v>4</v>
      </c>
      <c r="D4729" t="s">
        <v>215</v>
      </c>
      <c r="E4729">
        <v>26.15</v>
      </c>
      <c r="F4729">
        <v>152.35</v>
      </c>
      <c r="G4729">
        <v>-26.25</v>
      </c>
      <c r="H4729">
        <v>152.58330000000001</v>
      </c>
      <c r="I4729">
        <v>130</v>
      </c>
      <c r="J4729" t="s">
        <v>40</v>
      </c>
      <c r="K4729" s="1">
        <v>19079</v>
      </c>
      <c r="L4729" t="s">
        <v>216</v>
      </c>
      <c r="M4729" t="s">
        <v>90</v>
      </c>
      <c r="N4729" t="s">
        <v>24</v>
      </c>
      <c r="O4729" t="s">
        <v>15</v>
      </c>
      <c r="P4729" t="s">
        <v>27</v>
      </c>
      <c r="Q4729">
        <v>3</v>
      </c>
      <c r="R4729">
        <v>18.55</v>
      </c>
      <c r="S4729">
        <f t="shared" si="252"/>
        <v>38400</v>
      </c>
      <c r="T4729">
        <f t="shared" si="253"/>
        <v>22500</v>
      </c>
      <c r="U4729">
        <f t="shared" si="254"/>
        <v>1.7066666666666668</v>
      </c>
      <c r="V4729">
        <v>315</v>
      </c>
      <c r="W4729">
        <v>385</v>
      </c>
    </row>
    <row r="4730" spans="1:23" x14ac:dyDescent="0.2">
      <c r="A4730">
        <v>87</v>
      </c>
      <c r="B4730" t="s">
        <v>3</v>
      </c>
      <c r="C4730" t="s">
        <v>4</v>
      </c>
      <c r="D4730" t="s">
        <v>215</v>
      </c>
      <c r="E4730">
        <v>26.15</v>
      </c>
      <c r="F4730">
        <v>152.35</v>
      </c>
      <c r="G4730">
        <v>-26.25</v>
      </c>
      <c r="H4730">
        <v>152.58330000000001</v>
      </c>
      <c r="I4730">
        <v>130</v>
      </c>
      <c r="J4730" t="s">
        <v>40</v>
      </c>
      <c r="K4730" s="1">
        <v>19079</v>
      </c>
      <c r="L4730" t="s">
        <v>216</v>
      </c>
      <c r="M4730" t="s">
        <v>90</v>
      </c>
      <c r="N4730" t="s">
        <v>24</v>
      </c>
      <c r="O4730" t="s">
        <v>15</v>
      </c>
      <c r="P4730" t="s">
        <v>27</v>
      </c>
      <c r="Q4730">
        <v>4</v>
      </c>
      <c r="R4730">
        <v>19.37</v>
      </c>
      <c r="S4730">
        <f t="shared" si="252"/>
        <v>38400</v>
      </c>
      <c r="T4730">
        <f t="shared" si="253"/>
        <v>22500</v>
      </c>
      <c r="U4730">
        <f t="shared" si="254"/>
        <v>1.7066666666666668</v>
      </c>
      <c r="V4730">
        <v>315</v>
      </c>
      <c r="W4730">
        <v>385</v>
      </c>
    </row>
    <row r="4731" spans="1:23" x14ac:dyDescent="0.2">
      <c r="A4731">
        <v>87</v>
      </c>
      <c r="B4731" t="s">
        <v>3</v>
      </c>
      <c r="C4731" t="s">
        <v>4</v>
      </c>
      <c r="D4731" t="s">
        <v>215</v>
      </c>
      <c r="E4731">
        <v>26.15</v>
      </c>
      <c r="F4731">
        <v>152.35</v>
      </c>
      <c r="G4731">
        <v>-26.25</v>
      </c>
      <c r="H4731">
        <v>152.58330000000001</v>
      </c>
      <c r="I4731">
        <v>130</v>
      </c>
      <c r="J4731" t="s">
        <v>40</v>
      </c>
      <c r="K4731" s="1">
        <v>19079</v>
      </c>
      <c r="L4731" t="s">
        <v>216</v>
      </c>
      <c r="M4731" t="s">
        <v>90</v>
      </c>
      <c r="N4731" t="s">
        <v>24</v>
      </c>
      <c r="O4731" t="s">
        <v>15</v>
      </c>
      <c r="P4731" t="s">
        <v>27</v>
      </c>
      <c r="Q4731">
        <v>5</v>
      </c>
      <c r="R4731">
        <v>17.39</v>
      </c>
      <c r="S4731">
        <f t="shared" si="252"/>
        <v>38400</v>
      </c>
      <c r="T4731">
        <f t="shared" si="253"/>
        <v>22500</v>
      </c>
      <c r="U4731">
        <f t="shared" si="254"/>
        <v>1.7066666666666668</v>
      </c>
      <c r="V4731">
        <v>315</v>
      </c>
      <c r="W4731">
        <v>385</v>
      </c>
    </row>
    <row r="4732" spans="1:23" x14ac:dyDescent="0.2">
      <c r="A4732">
        <v>87</v>
      </c>
      <c r="B4732" t="s">
        <v>3</v>
      </c>
      <c r="C4732" t="s">
        <v>4</v>
      </c>
      <c r="D4732" t="s">
        <v>215</v>
      </c>
      <c r="E4732">
        <v>26.15</v>
      </c>
      <c r="F4732">
        <v>152.35</v>
      </c>
      <c r="G4732">
        <v>-26.25</v>
      </c>
      <c r="H4732">
        <v>152.58330000000001</v>
      </c>
      <c r="I4732">
        <v>130</v>
      </c>
      <c r="J4732" t="s">
        <v>40</v>
      </c>
      <c r="K4732" s="1">
        <v>19079</v>
      </c>
      <c r="L4732" t="s">
        <v>216</v>
      </c>
      <c r="M4732" t="s">
        <v>90</v>
      </c>
      <c r="N4732" t="s">
        <v>24</v>
      </c>
      <c r="O4732" t="s">
        <v>15</v>
      </c>
      <c r="P4732" t="s">
        <v>27</v>
      </c>
      <c r="Q4732">
        <v>6</v>
      </c>
      <c r="R4732">
        <v>19.12</v>
      </c>
      <c r="S4732">
        <f t="shared" si="252"/>
        <v>38400</v>
      </c>
      <c r="T4732">
        <f t="shared" si="253"/>
        <v>22500</v>
      </c>
      <c r="U4732">
        <f t="shared" si="254"/>
        <v>1.7066666666666668</v>
      </c>
      <c r="V4732">
        <v>315</v>
      </c>
      <c r="W4732">
        <v>385</v>
      </c>
    </row>
    <row r="4733" spans="1:23" x14ac:dyDescent="0.2">
      <c r="A4733">
        <v>87</v>
      </c>
      <c r="B4733" t="s">
        <v>3</v>
      </c>
      <c r="C4733" t="s">
        <v>4</v>
      </c>
      <c r="D4733" t="s">
        <v>215</v>
      </c>
      <c r="E4733">
        <v>26.15</v>
      </c>
      <c r="F4733">
        <v>152.35</v>
      </c>
      <c r="G4733">
        <v>-26.25</v>
      </c>
      <c r="H4733">
        <v>152.58330000000001</v>
      </c>
      <c r="I4733">
        <v>130</v>
      </c>
      <c r="J4733" t="s">
        <v>40</v>
      </c>
      <c r="K4733" s="1">
        <v>19079</v>
      </c>
      <c r="L4733" t="s">
        <v>216</v>
      </c>
      <c r="M4733" t="s">
        <v>90</v>
      </c>
      <c r="N4733" t="s">
        <v>24</v>
      </c>
      <c r="O4733" t="s">
        <v>15</v>
      </c>
      <c r="P4733" t="s">
        <v>27</v>
      </c>
      <c r="Q4733">
        <v>7</v>
      </c>
      <c r="R4733">
        <v>17.440000000000001</v>
      </c>
      <c r="S4733">
        <f t="shared" si="252"/>
        <v>38400</v>
      </c>
      <c r="T4733">
        <f t="shared" si="253"/>
        <v>22500</v>
      </c>
      <c r="U4733">
        <f t="shared" si="254"/>
        <v>1.7066666666666668</v>
      </c>
      <c r="V4733">
        <v>315</v>
      </c>
      <c r="W4733">
        <v>385</v>
      </c>
    </row>
    <row r="4734" spans="1:23" x14ac:dyDescent="0.2">
      <c r="A4734">
        <v>87</v>
      </c>
      <c r="B4734" t="s">
        <v>3</v>
      </c>
      <c r="C4734" t="s">
        <v>4</v>
      </c>
      <c r="D4734" t="s">
        <v>215</v>
      </c>
      <c r="E4734">
        <v>26.15</v>
      </c>
      <c r="F4734">
        <v>152.35</v>
      </c>
      <c r="G4734">
        <v>-26.25</v>
      </c>
      <c r="H4734">
        <v>152.58330000000001</v>
      </c>
      <c r="I4734">
        <v>130</v>
      </c>
      <c r="J4734" t="s">
        <v>40</v>
      </c>
      <c r="K4734" s="1">
        <v>19079</v>
      </c>
      <c r="L4734" t="s">
        <v>216</v>
      </c>
      <c r="M4734" t="s">
        <v>90</v>
      </c>
      <c r="N4734" t="s">
        <v>24</v>
      </c>
      <c r="O4734" t="s">
        <v>15</v>
      </c>
      <c r="P4734" t="s">
        <v>27</v>
      </c>
      <c r="Q4734">
        <v>8</v>
      </c>
      <c r="R4734">
        <v>19.16</v>
      </c>
      <c r="S4734">
        <f t="shared" si="252"/>
        <v>38400</v>
      </c>
      <c r="T4734">
        <f t="shared" si="253"/>
        <v>22500</v>
      </c>
      <c r="U4734">
        <f t="shared" si="254"/>
        <v>1.7066666666666668</v>
      </c>
      <c r="V4734">
        <v>315</v>
      </c>
      <c r="W4734">
        <v>385</v>
      </c>
    </row>
    <row r="4735" spans="1:23" x14ac:dyDescent="0.2">
      <c r="A4735">
        <v>87</v>
      </c>
      <c r="B4735" t="s">
        <v>3</v>
      </c>
      <c r="C4735" t="s">
        <v>4</v>
      </c>
      <c r="D4735" t="s">
        <v>215</v>
      </c>
      <c r="E4735">
        <v>26.15</v>
      </c>
      <c r="F4735">
        <v>152.35</v>
      </c>
      <c r="G4735">
        <v>-26.25</v>
      </c>
      <c r="H4735">
        <v>152.58330000000001</v>
      </c>
      <c r="I4735">
        <v>130</v>
      </c>
      <c r="J4735" t="s">
        <v>40</v>
      </c>
      <c r="K4735" s="1">
        <v>19079</v>
      </c>
      <c r="L4735" t="s">
        <v>216</v>
      </c>
      <c r="M4735" t="s">
        <v>90</v>
      </c>
      <c r="N4735" t="s">
        <v>24</v>
      </c>
      <c r="O4735" t="s">
        <v>15</v>
      </c>
      <c r="P4735" t="s">
        <v>27</v>
      </c>
      <c r="Q4735">
        <v>9</v>
      </c>
      <c r="R4735">
        <v>18.809999999999999</v>
      </c>
      <c r="S4735">
        <f t="shared" si="252"/>
        <v>38400</v>
      </c>
      <c r="T4735">
        <f t="shared" si="253"/>
        <v>22500</v>
      </c>
      <c r="U4735">
        <f t="shared" si="254"/>
        <v>1.7066666666666668</v>
      </c>
      <c r="V4735">
        <v>315</v>
      </c>
      <c r="W4735">
        <v>385</v>
      </c>
    </row>
    <row r="4736" spans="1:23" x14ac:dyDescent="0.2">
      <c r="A4736">
        <v>87</v>
      </c>
      <c r="B4736" t="s">
        <v>3</v>
      </c>
      <c r="C4736" t="s">
        <v>4</v>
      </c>
      <c r="D4736" t="s">
        <v>215</v>
      </c>
      <c r="E4736">
        <v>26.15</v>
      </c>
      <c r="F4736">
        <v>152.35</v>
      </c>
      <c r="G4736">
        <v>-26.25</v>
      </c>
      <c r="H4736">
        <v>152.58330000000001</v>
      </c>
      <c r="I4736">
        <v>130</v>
      </c>
      <c r="J4736" t="s">
        <v>40</v>
      </c>
      <c r="K4736" s="1">
        <v>19079</v>
      </c>
      <c r="L4736" t="s">
        <v>216</v>
      </c>
      <c r="M4736" t="s">
        <v>90</v>
      </c>
      <c r="N4736" t="s">
        <v>24</v>
      </c>
      <c r="O4736" t="s">
        <v>15</v>
      </c>
      <c r="P4736" t="s">
        <v>27</v>
      </c>
      <c r="Q4736">
        <v>10</v>
      </c>
      <c r="R4736">
        <v>15.58</v>
      </c>
      <c r="S4736">
        <f t="shared" si="252"/>
        <v>38400</v>
      </c>
      <c r="T4736">
        <f t="shared" si="253"/>
        <v>22500</v>
      </c>
      <c r="U4736">
        <f t="shared" si="254"/>
        <v>1.7066666666666668</v>
      </c>
      <c r="V4736">
        <v>315</v>
      </c>
      <c r="W4736">
        <v>385</v>
      </c>
    </row>
    <row r="4737" spans="1:23" x14ac:dyDescent="0.2">
      <c r="A4737">
        <v>87</v>
      </c>
      <c r="B4737" t="s">
        <v>3</v>
      </c>
      <c r="C4737" t="s">
        <v>4</v>
      </c>
      <c r="D4737" t="s">
        <v>215</v>
      </c>
      <c r="E4737">
        <v>26.15</v>
      </c>
      <c r="F4737">
        <v>152.35</v>
      </c>
      <c r="G4737">
        <v>-26.25</v>
      </c>
      <c r="H4737">
        <v>152.58330000000001</v>
      </c>
      <c r="I4737">
        <v>130</v>
      </c>
      <c r="J4737" t="s">
        <v>40</v>
      </c>
      <c r="K4737" s="1">
        <v>19079</v>
      </c>
      <c r="L4737" t="s">
        <v>216</v>
      </c>
      <c r="M4737" t="s">
        <v>90</v>
      </c>
      <c r="N4737" t="s">
        <v>24</v>
      </c>
      <c r="O4737" t="s">
        <v>18</v>
      </c>
      <c r="P4737" t="s">
        <v>27</v>
      </c>
      <c r="Q4737">
        <v>1</v>
      </c>
      <c r="R4737">
        <v>10.64</v>
      </c>
      <c r="S4737">
        <f t="shared" si="252"/>
        <v>38400</v>
      </c>
      <c r="T4737">
        <f t="shared" si="253"/>
        <v>22500</v>
      </c>
      <c r="U4737">
        <f t="shared" si="254"/>
        <v>1.7066666666666668</v>
      </c>
      <c r="V4737">
        <v>315</v>
      </c>
      <c r="W4737">
        <v>385</v>
      </c>
    </row>
    <row r="4738" spans="1:23" x14ac:dyDescent="0.2">
      <c r="A4738">
        <v>87</v>
      </c>
      <c r="B4738" t="s">
        <v>3</v>
      </c>
      <c r="C4738" t="s">
        <v>4</v>
      </c>
      <c r="D4738" t="s">
        <v>215</v>
      </c>
      <c r="E4738">
        <v>26.15</v>
      </c>
      <c r="F4738">
        <v>152.35</v>
      </c>
      <c r="G4738">
        <v>-26.25</v>
      </c>
      <c r="H4738">
        <v>152.58330000000001</v>
      </c>
      <c r="I4738">
        <v>130</v>
      </c>
      <c r="J4738" t="s">
        <v>40</v>
      </c>
      <c r="K4738" s="1">
        <v>19079</v>
      </c>
      <c r="L4738" t="s">
        <v>216</v>
      </c>
      <c r="M4738" t="s">
        <v>90</v>
      </c>
      <c r="N4738" t="s">
        <v>24</v>
      </c>
      <c r="O4738" t="s">
        <v>18</v>
      </c>
      <c r="P4738" t="s">
        <v>27</v>
      </c>
      <c r="Q4738">
        <v>2</v>
      </c>
      <c r="R4738">
        <v>10.63</v>
      </c>
      <c r="S4738">
        <f t="shared" si="252"/>
        <v>38400</v>
      </c>
      <c r="T4738">
        <f t="shared" si="253"/>
        <v>22500</v>
      </c>
      <c r="U4738">
        <f t="shared" si="254"/>
        <v>1.7066666666666668</v>
      </c>
      <c r="V4738">
        <v>315</v>
      </c>
      <c r="W4738">
        <v>385</v>
      </c>
    </row>
    <row r="4739" spans="1:23" x14ac:dyDescent="0.2">
      <c r="A4739">
        <v>87</v>
      </c>
      <c r="B4739" t="s">
        <v>3</v>
      </c>
      <c r="C4739" t="s">
        <v>4</v>
      </c>
      <c r="D4739" t="s">
        <v>215</v>
      </c>
      <c r="E4739">
        <v>26.15</v>
      </c>
      <c r="F4739">
        <v>152.35</v>
      </c>
      <c r="G4739">
        <v>-26.25</v>
      </c>
      <c r="H4739">
        <v>152.58330000000001</v>
      </c>
      <c r="I4739">
        <v>130</v>
      </c>
      <c r="J4739" t="s">
        <v>40</v>
      </c>
      <c r="K4739" s="1">
        <v>19079</v>
      </c>
      <c r="L4739" t="s">
        <v>216</v>
      </c>
      <c r="M4739" t="s">
        <v>90</v>
      </c>
      <c r="N4739" t="s">
        <v>24</v>
      </c>
      <c r="O4739" t="s">
        <v>18</v>
      </c>
      <c r="P4739" t="s">
        <v>27</v>
      </c>
      <c r="Q4739">
        <v>3</v>
      </c>
      <c r="R4739">
        <v>10.56</v>
      </c>
      <c r="S4739">
        <f t="shared" si="252"/>
        <v>38400</v>
      </c>
      <c r="T4739">
        <f t="shared" si="253"/>
        <v>22500</v>
      </c>
      <c r="U4739">
        <f t="shared" si="254"/>
        <v>1.7066666666666668</v>
      </c>
      <c r="V4739">
        <v>315</v>
      </c>
      <c r="W4739">
        <v>385</v>
      </c>
    </row>
    <row r="4740" spans="1:23" x14ac:dyDescent="0.2">
      <c r="A4740">
        <v>87</v>
      </c>
      <c r="B4740" t="s">
        <v>3</v>
      </c>
      <c r="C4740" t="s">
        <v>4</v>
      </c>
      <c r="D4740" t="s">
        <v>215</v>
      </c>
      <c r="E4740">
        <v>26.15</v>
      </c>
      <c r="F4740">
        <v>152.35</v>
      </c>
      <c r="G4740">
        <v>-26.25</v>
      </c>
      <c r="H4740">
        <v>152.58330000000001</v>
      </c>
      <c r="I4740">
        <v>130</v>
      </c>
      <c r="J4740" t="s">
        <v>40</v>
      </c>
      <c r="K4740" s="1">
        <v>19079</v>
      </c>
      <c r="L4740" t="s">
        <v>216</v>
      </c>
      <c r="M4740" t="s">
        <v>90</v>
      </c>
      <c r="N4740" t="s">
        <v>24</v>
      </c>
      <c r="O4740" t="s">
        <v>18</v>
      </c>
      <c r="P4740" t="s">
        <v>27</v>
      </c>
      <c r="Q4740">
        <v>4</v>
      </c>
      <c r="R4740">
        <v>10.11</v>
      </c>
      <c r="S4740">
        <f t="shared" si="252"/>
        <v>38400</v>
      </c>
      <c r="T4740">
        <f t="shared" si="253"/>
        <v>22500</v>
      </c>
      <c r="U4740">
        <f t="shared" si="254"/>
        <v>1.7066666666666668</v>
      </c>
      <c r="V4740">
        <v>315</v>
      </c>
      <c r="W4740">
        <v>385</v>
      </c>
    </row>
    <row r="4741" spans="1:23" x14ac:dyDescent="0.2">
      <c r="A4741">
        <v>87</v>
      </c>
      <c r="B4741" t="s">
        <v>3</v>
      </c>
      <c r="C4741" t="s">
        <v>4</v>
      </c>
      <c r="D4741" t="s">
        <v>215</v>
      </c>
      <c r="E4741">
        <v>26.15</v>
      </c>
      <c r="F4741">
        <v>152.35</v>
      </c>
      <c r="G4741">
        <v>-26.25</v>
      </c>
      <c r="H4741">
        <v>152.58330000000001</v>
      </c>
      <c r="I4741">
        <v>130</v>
      </c>
      <c r="J4741" t="s">
        <v>40</v>
      </c>
      <c r="K4741" s="1">
        <v>19079</v>
      </c>
      <c r="L4741" t="s">
        <v>216</v>
      </c>
      <c r="M4741" t="s">
        <v>90</v>
      </c>
      <c r="N4741" t="s">
        <v>24</v>
      </c>
      <c r="O4741" t="s">
        <v>18</v>
      </c>
      <c r="P4741" t="s">
        <v>27</v>
      </c>
      <c r="Q4741">
        <v>5</v>
      </c>
      <c r="R4741">
        <v>8.35</v>
      </c>
      <c r="S4741">
        <f t="shared" si="252"/>
        <v>38400</v>
      </c>
      <c r="T4741">
        <f t="shared" si="253"/>
        <v>22500</v>
      </c>
      <c r="U4741">
        <f t="shared" si="254"/>
        <v>1.7066666666666668</v>
      </c>
      <c r="V4741">
        <v>315</v>
      </c>
      <c r="W4741">
        <v>385</v>
      </c>
    </row>
    <row r="4742" spans="1:23" x14ac:dyDescent="0.2">
      <c r="A4742">
        <v>87</v>
      </c>
      <c r="B4742" t="s">
        <v>3</v>
      </c>
      <c r="C4742" t="s">
        <v>4</v>
      </c>
      <c r="D4742" t="s">
        <v>215</v>
      </c>
      <c r="E4742">
        <v>26.15</v>
      </c>
      <c r="F4742">
        <v>152.35</v>
      </c>
      <c r="G4742">
        <v>-26.25</v>
      </c>
      <c r="H4742">
        <v>152.58330000000001</v>
      </c>
      <c r="I4742">
        <v>130</v>
      </c>
      <c r="J4742" t="s">
        <v>40</v>
      </c>
      <c r="K4742" s="1">
        <v>19079</v>
      </c>
      <c r="L4742" t="s">
        <v>216</v>
      </c>
      <c r="M4742" t="s">
        <v>90</v>
      </c>
      <c r="N4742" t="s">
        <v>24</v>
      </c>
      <c r="O4742" t="s">
        <v>18</v>
      </c>
      <c r="P4742" t="s">
        <v>27</v>
      </c>
      <c r="Q4742">
        <v>6</v>
      </c>
      <c r="R4742">
        <v>10.16</v>
      </c>
      <c r="S4742">
        <f t="shared" si="252"/>
        <v>38400</v>
      </c>
      <c r="T4742">
        <f t="shared" si="253"/>
        <v>22500</v>
      </c>
      <c r="U4742">
        <f t="shared" si="254"/>
        <v>1.7066666666666668</v>
      </c>
      <c r="V4742">
        <v>315</v>
      </c>
      <c r="W4742">
        <v>385</v>
      </c>
    </row>
    <row r="4743" spans="1:23" x14ac:dyDescent="0.2">
      <c r="A4743">
        <v>87</v>
      </c>
      <c r="B4743" t="s">
        <v>3</v>
      </c>
      <c r="C4743" t="s">
        <v>4</v>
      </c>
      <c r="D4743" t="s">
        <v>215</v>
      </c>
      <c r="E4743">
        <v>26.15</v>
      </c>
      <c r="F4743">
        <v>152.35</v>
      </c>
      <c r="G4743">
        <v>-26.25</v>
      </c>
      <c r="H4743">
        <v>152.58330000000001</v>
      </c>
      <c r="I4743">
        <v>130</v>
      </c>
      <c r="J4743" t="s">
        <v>40</v>
      </c>
      <c r="K4743" s="1">
        <v>19079</v>
      </c>
      <c r="L4743" t="s">
        <v>216</v>
      </c>
      <c r="M4743" t="s">
        <v>90</v>
      </c>
      <c r="N4743" t="s">
        <v>24</v>
      </c>
      <c r="O4743" t="s">
        <v>18</v>
      </c>
      <c r="P4743" t="s">
        <v>27</v>
      </c>
      <c r="Q4743">
        <v>7</v>
      </c>
      <c r="R4743">
        <v>10.33</v>
      </c>
      <c r="S4743">
        <f t="shared" si="252"/>
        <v>38400</v>
      </c>
      <c r="T4743">
        <f t="shared" si="253"/>
        <v>22500</v>
      </c>
      <c r="U4743">
        <f t="shared" si="254"/>
        <v>1.7066666666666668</v>
      </c>
      <c r="V4743">
        <v>315</v>
      </c>
      <c r="W4743">
        <v>385</v>
      </c>
    </row>
    <row r="4744" spans="1:23" x14ac:dyDescent="0.2">
      <c r="A4744">
        <v>87</v>
      </c>
      <c r="B4744" t="s">
        <v>3</v>
      </c>
      <c r="C4744" t="s">
        <v>4</v>
      </c>
      <c r="D4744" t="s">
        <v>215</v>
      </c>
      <c r="E4744">
        <v>26.15</v>
      </c>
      <c r="F4744">
        <v>152.35</v>
      </c>
      <c r="G4744">
        <v>-26.25</v>
      </c>
      <c r="H4744">
        <v>152.58330000000001</v>
      </c>
      <c r="I4744">
        <v>130</v>
      </c>
      <c r="J4744" t="s">
        <v>40</v>
      </c>
      <c r="K4744" s="1">
        <v>19079</v>
      </c>
      <c r="L4744" t="s">
        <v>216</v>
      </c>
      <c r="M4744" t="s">
        <v>90</v>
      </c>
      <c r="N4744" t="s">
        <v>24</v>
      </c>
      <c r="O4744" t="s">
        <v>18</v>
      </c>
      <c r="P4744" t="s">
        <v>27</v>
      </c>
      <c r="Q4744">
        <v>8</v>
      </c>
      <c r="R4744">
        <v>9.2100000000000009</v>
      </c>
      <c r="S4744">
        <f t="shared" si="252"/>
        <v>38400</v>
      </c>
      <c r="T4744">
        <f t="shared" si="253"/>
        <v>22500</v>
      </c>
      <c r="U4744">
        <f t="shared" si="254"/>
        <v>1.7066666666666668</v>
      </c>
      <c r="V4744">
        <v>315</v>
      </c>
      <c r="W4744">
        <v>385</v>
      </c>
    </row>
    <row r="4745" spans="1:23" x14ac:dyDescent="0.2">
      <c r="A4745">
        <v>87</v>
      </c>
      <c r="B4745" t="s">
        <v>3</v>
      </c>
      <c r="C4745" t="s">
        <v>4</v>
      </c>
      <c r="D4745" t="s">
        <v>215</v>
      </c>
      <c r="E4745">
        <v>26.15</v>
      </c>
      <c r="F4745">
        <v>152.35</v>
      </c>
      <c r="G4745">
        <v>-26.25</v>
      </c>
      <c r="H4745">
        <v>152.58330000000001</v>
      </c>
      <c r="I4745">
        <v>130</v>
      </c>
      <c r="J4745" t="s">
        <v>40</v>
      </c>
      <c r="K4745" s="1">
        <v>19079</v>
      </c>
      <c r="L4745" t="s">
        <v>216</v>
      </c>
      <c r="M4745" t="s">
        <v>90</v>
      </c>
      <c r="N4745" t="s">
        <v>24</v>
      </c>
      <c r="O4745" t="s">
        <v>18</v>
      </c>
      <c r="P4745" t="s">
        <v>27</v>
      </c>
      <c r="Q4745">
        <v>9</v>
      </c>
      <c r="R4745">
        <v>10.78</v>
      </c>
      <c r="S4745">
        <f t="shared" si="252"/>
        <v>38400</v>
      </c>
      <c r="T4745">
        <f t="shared" si="253"/>
        <v>22500</v>
      </c>
      <c r="U4745">
        <f t="shared" si="254"/>
        <v>1.7066666666666668</v>
      </c>
      <c r="V4745">
        <v>315</v>
      </c>
      <c r="W4745">
        <v>385</v>
      </c>
    </row>
    <row r="4746" spans="1:23" x14ac:dyDescent="0.2">
      <c r="A4746">
        <v>87</v>
      </c>
      <c r="B4746" t="s">
        <v>3</v>
      </c>
      <c r="C4746" t="s">
        <v>4</v>
      </c>
      <c r="D4746" t="s">
        <v>215</v>
      </c>
      <c r="E4746">
        <v>26.15</v>
      </c>
      <c r="F4746">
        <v>152.35</v>
      </c>
      <c r="G4746">
        <v>-26.25</v>
      </c>
      <c r="H4746">
        <v>152.58330000000001</v>
      </c>
      <c r="I4746">
        <v>130</v>
      </c>
      <c r="J4746" t="s">
        <v>40</v>
      </c>
      <c r="K4746" s="1">
        <v>19079</v>
      </c>
      <c r="L4746" t="s">
        <v>216</v>
      </c>
      <c r="M4746" t="s">
        <v>90</v>
      </c>
      <c r="N4746" t="s">
        <v>24</v>
      </c>
      <c r="O4746" t="s">
        <v>18</v>
      </c>
      <c r="P4746" t="s">
        <v>27</v>
      </c>
      <c r="Q4746">
        <v>10</v>
      </c>
      <c r="R4746">
        <v>8.14</v>
      </c>
      <c r="S4746">
        <f t="shared" si="252"/>
        <v>38400</v>
      </c>
      <c r="T4746">
        <f t="shared" si="253"/>
        <v>22500</v>
      </c>
      <c r="U4746">
        <f t="shared" si="254"/>
        <v>1.7066666666666668</v>
      </c>
      <c r="V4746">
        <v>315</v>
      </c>
      <c r="W4746">
        <v>385</v>
      </c>
    </row>
    <row r="4747" spans="1:23" hidden="1" x14ac:dyDescent="0.2">
      <c r="A4747">
        <v>88</v>
      </c>
      <c r="B4747" t="s">
        <v>3</v>
      </c>
      <c r="C4747" t="s">
        <v>4</v>
      </c>
      <c r="D4747" t="s">
        <v>217</v>
      </c>
      <c r="E4747">
        <v>25.34</v>
      </c>
      <c r="F4747">
        <v>152.30000000000001</v>
      </c>
      <c r="G4747">
        <v>-25.566700000000001</v>
      </c>
      <c r="H4747">
        <v>152.05000000000001</v>
      </c>
      <c r="I4747">
        <v>450</v>
      </c>
      <c r="J4747" t="s">
        <v>6</v>
      </c>
      <c r="K4747" s="1">
        <v>22546</v>
      </c>
      <c r="L4747" t="s">
        <v>218</v>
      </c>
      <c r="M4747" t="s">
        <v>90</v>
      </c>
      <c r="N4747" t="s">
        <v>14</v>
      </c>
      <c r="O4747" t="s">
        <v>15</v>
      </c>
      <c r="P4747" t="s">
        <v>27</v>
      </c>
      <c r="Q4747">
        <v>1</v>
      </c>
      <c r="R4747">
        <v>8</v>
      </c>
      <c r="S4747">
        <f>(95+90)*255</f>
        <v>47175</v>
      </c>
      <c r="T4747">
        <f>95*225</f>
        <v>21375</v>
      </c>
      <c r="U4747">
        <f t="shared" si="254"/>
        <v>2.2070175438596493</v>
      </c>
      <c r="V4747">
        <v>325</v>
      </c>
      <c r="W4747">
        <v>410</v>
      </c>
    </row>
    <row r="4748" spans="1:23" hidden="1" x14ac:dyDescent="0.2">
      <c r="A4748">
        <v>88</v>
      </c>
      <c r="B4748" t="s">
        <v>3</v>
      </c>
      <c r="C4748" t="s">
        <v>4</v>
      </c>
      <c r="D4748" t="s">
        <v>217</v>
      </c>
      <c r="E4748">
        <v>25.34</v>
      </c>
      <c r="F4748">
        <v>152.30000000000001</v>
      </c>
      <c r="G4748">
        <v>-25.566700000000001</v>
      </c>
      <c r="H4748">
        <v>152.05000000000001</v>
      </c>
      <c r="I4748">
        <v>450</v>
      </c>
      <c r="J4748" t="s">
        <v>6</v>
      </c>
      <c r="K4748" s="1">
        <v>22546</v>
      </c>
      <c r="L4748" t="s">
        <v>218</v>
      </c>
      <c r="M4748" t="s">
        <v>90</v>
      </c>
      <c r="N4748" t="s">
        <v>14</v>
      </c>
      <c r="O4748" t="s">
        <v>15</v>
      </c>
      <c r="P4748" t="s">
        <v>27</v>
      </c>
      <c r="Q4748">
        <v>2</v>
      </c>
      <c r="R4748">
        <v>7.87</v>
      </c>
      <c r="S4748">
        <f t="shared" ref="S4748:S4800" si="255">(95+90)*255</f>
        <v>47175</v>
      </c>
      <c r="T4748">
        <f t="shared" ref="T4748:T4800" si="256">95*225</f>
        <v>21375</v>
      </c>
      <c r="U4748">
        <f t="shared" ref="U4748:U4801" si="257">S4748/T4748</f>
        <v>2.2070175438596493</v>
      </c>
      <c r="V4748">
        <v>325</v>
      </c>
      <c r="W4748">
        <v>410</v>
      </c>
    </row>
    <row r="4749" spans="1:23" hidden="1" x14ac:dyDescent="0.2">
      <c r="A4749">
        <v>88</v>
      </c>
      <c r="B4749" t="s">
        <v>3</v>
      </c>
      <c r="C4749" t="s">
        <v>4</v>
      </c>
      <c r="D4749" t="s">
        <v>217</v>
      </c>
      <c r="E4749">
        <v>25.34</v>
      </c>
      <c r="F4749">
        <v>152.30000000000001</v>
      </c>
      <c r="G4749">
        <v>-25.566700000000001</v>
      </c>
      <c r="H4749">
        <v>152.05000000000001</v>
      </c>
      <c r="I4749">
        <v>450</v>
      </c>
      <c r="J4749" t="s">
        <v>6</v>
      </c>
      <c r="K4749" s="1">
        <v>22546</v>
      </c>
      <c r="L4749" t="s">
        <v>218</v>
      </c>
      <c r="M4749" t="s">
        <v>90</v>
      </c>
      <c r="N4749" t="s">
        <v>14</v>
      </c>
      <c r="O4749" t="s">
        <v>15</v>
      </c>
      <c r="P4749" t="s">
        <v>27</v>
      </c>
      <c r="Q4749">
        <v>3</v>
      </c>
      <c r="R4749">
        <v>8.0399999999999991</v>
      </c>
      <c r="S4749">
        <f t="shared" si="255"/>
        <v>47175</v>
      </c>
      <c r="T4749">
        <f t="shared" si="256"/>
        <v>21375</v>
      </c>
      <c r="U4749">
        <f t="shared" si="257"/>
        <v>2.2070175438596493</v>
      </c>
      <c r="V4749">
        <v>325</v>
      </c>
      <c r="W4749">
        <v>410</v>
      </c>
    </row>
    <row r="4750" spans="1:23" hidden="1" x14ac:dyDescent="0.2">
      <c r="A4750">
        <v>88</v>
      </c>
      <c r="B4750" t="s">
        <v>3</v>
      </c>
      <c r="C4750" t="s">
        <v>4</v>
      </c>
      <c r="D4750" t="s">
        <v>217</v>
      </c>
      <c r="E4750">
        <v>25.34</v>
      </c>
      <c r="F4750">
        <v>152.30000000000001</v>
      </c>
      <c r="G4750">
        <v>-25.566700000000001</v>
      </c>
      <c r="H4750">
        <v>152.05000000000001</v>
      </c>
      <c r="I4750">
        <v>450</v>
      </c>
      <c r="J4750" t="s">
        <v>6</v>
      </c>
      <c r="K4750" s="1">
        <v>22546</v>
      </c>
      <c r="L4750" t="s">
        <v>218</v>
      </c>
      <c r="M4750" t="s">
        <v>90</v>
      </c>
      <c r="N4750" t="s">
        <v>14</v>
      </c>
      <c r="O4750" t="s">
        <v>15</v>
      </c>
      <c r="P4750" t="s">
        <v>27</v>
      </c>
      <c r="Q4750">
        <v>4</v>
      </c>
      <c r="R4750">
        <v>12.51</v>
      </c>
      <c r="S4750">
        <f t="shared" si="255"/>
        <v>47175</v>
      </c>
      <c r="T4750">
        <f t="shared" si="256"/>
        <v>21375</v>
      </c>
      <c r="U4750">
        <f t="shared" si="257"/>
        <v>2.2070175438596493</v>
      </c>
      <c r="V4750">
        <v>325</v>
      </c>
      <c r="W4750">
        <v>410</v>
      </c>
    </row>
    <row r="4751" spans="1:23" hidden="1" x14ac:dyDescent="0.2">
      <c r="A4751">
        <v>88</v>
      </c>
      <c r="B4751" t="s">
        <v>3</v>
      </c>
      <c r="C4751" t="s">
        <v>4</v>
      </c>
      <c r="D4751" t="s">
        <v>217</v>
      </c>
      <c r="E4751">
        <v>25.34</v>
      </c>
      <c r="F4751">
        <v>152.30000000000001</v>
      </c>
      <c r="G4751">
        <v>-25.566700000000001</v>
      </c>
      <c r="H4751">
        <v>152.05000000000001</v>
      </c>
      <c r="I4751">
        <v>450</v>
      </c>
      <c r="J4751" t="s">
        <v>6</v>
      </c>
      <c r="K4751" s="1">
        <v>22546</v>
      </c>
      <c r="L4751" t="s">
        <v>218</v>
      </c>
      <c r="M4751" t="s">
        <v>90</v>
      </c>
      <c r="N4751" t="s">
        <v>14</v>
      </c>
      <c r="O4751" t="s">
        <v>15</v>
      </c>
      <c r="P4751" t="s">
        <v>27</v>
      </c>
      <c r="Q4751">
        <v>5</v>
      </c>
      <c r="R4751">
        <v>11.51</v>
      </c>
      <c r="S4751">
        <f t="shared" si="255"/>
        <v>47175</v>
      </c>
      <c r="T4751">
        <f t="shared" si="256"/>
        <v>21375</v>
      </c>
      <c r="U4751">
        <f t="shared" si="257"/>
        <v>2.2070175438596493</v>
      </c>
      <c r="V4751">
        <v>325</v>
      </c>
      <c r="W4751">
        <v>410</v>
      </c>
    </row>
    <row r="4752" spans="1:23" hidden="1" x14ac:dyDescent="0.2">
      <c r="A4752">
        <v>88</v>
      </c>
      <c r="B4752" t="s">
        <v>3</v>
      </c>
      <c r="C4752" t="s">
        <v>4</v>
      </c>
      <c r="D4752" t="s">
        <v>217</v>
      </c>
      <c r="E4752">
        <v>25.34</v>
      </c>
      <c r="F4752">
        <v>152.30000000000001</v>
      </c>
      <c r="G4752">
        <v>-25.566700000000001</v>
      </c>
      <c r="H4752">
        <v>152.05000000000001</v>
      </c>
      <c r="I4752">
        <v>450</v>
      </c>
      <c r="J4752" t="s">
        <v>6</v>
      </c>
      <c r="K4752" s="1">
        <v>22546</v>
      </c>
      <c r="L4752" t="s">
        <v>218</v>
      </c>
      <c r="M4752" t="s">
        <v>90</v>
      </c>
      <c r="N4752" t="s">
        <v>14</v>
      </c>
      <c r="O4752" t="s">
        <v>15</v>
      </c>
      <c r="P4752" t="s">
        <v>27</v>
      </c>
      <c r="Q4752">
        <v>6</v>
      </c>
      <c r="R4752">
        <v>10.31</v>
      </c>
      <c r="S4752">
        <f t="shared" si="255"/>
        <v>47175</v>
      </c>
      <c r="T4752">
        <f t="shared" si="256"/>
        <v>21375</v>
      </c>
      <c r="U4752">
        <f t="shared" si="257"/>
        <v>2.2070175438596493</v>
      </c>
      <c r="V4752">
        <v>325</v>
      </c>
      <c r="W4752">
        <v>410</v>
      </c>
    </row>
    <row r="4753" spans="1:23" hidden="1" x14ac:dyDescent="0.2">
      <c r="A4753">
        <v>88</v>
      </c>
      <c r="B4753" t="s">
        <v>3</v>
      </c>
      <c r="C4753" t="s">
        <v>4</v>
      </c>
      <c r="D4753" t="s">
        <v>217</v>
      </c>
      <c r="E4753">
        <v>25.34</v>
      </c>
      <c r="F4753">
        <v>152.30000000000001</v>
      </c>
      <c r="G4753">
        <v>-25.566700000000001</v>
      </c>
      <c r="H4753">
        <v>152.05000000000001</v>
      </c>
      <c r="I4753">
        <v>450</v>
      </c>
      <c r="J4753" t="s">
        <v>6</v>
      </c>
      <c r="K4753" s="1">
        <v>22546</v>
      </c>
      <c r="L4753" t="s">
        <v>218</v>
      </c>
      <c r="M4753" t="s">
        <v>90</v>
      </c>
      <c r="N4753" t="s">
        <v>14</v>
      </c>
      <c r="O4753" t="s">
        <v>16</v>
      </c>
      <c r="P4753" t="s">
        <v>27</v>
      </c>
      <c r="Q4753">
        <v>1</v>
      </c>
      <c r="R4753">
        <v>9.18</v>
      </c>
      <c r="S4753">
        <f t="shared" si="255"/>
        <v>47175</v>
      </c>
      <c r="T4753">
        <f t="shared" si="256"/>
        <v>21375</v>
      </c>
      <c r="U4753">
        <f t="shared" si="257"/>
        <v>2.2070175438596493</v>
      </c>
      <c r="V4753">
        <v>325</v>
      </c>
      <c r="W4753">
        <v>410</v>
      </c>
    </row>
    <row r="4754" spans="1:23" hidden="1" x14ac:dyDescent="0.2">
      <c r="A4754">
        <v>88</v>
      </c>
      <c r="B4754" t="s">
        <v>3</v>
      </c>
      <c r="C4754" t="s">
        <v>4</v>
      </c>
      <c r="D4754" t="s">
        <v>217</v>
      </c>
      <c r="E4754">
        <v>25.34</v>
      </c>
      <c r="F4754">
        <v>152.30000000000001</v>
      </c>
      <c r="G4754">
        <v>-25.566700000000001</v>
      </c>
      <c r="H4754">
        <v>152.05000000000001</v>
      </c>
      <c r="I4754">
        <v>450</v>
      </c>
      <c r="J4754" t="s">
        <v>6</v>
      </c>
      <c r="K4754" s="1">
        <v>22546</v>
      </c>
      <c r="L4754" t="s">
        <v>218</v>
      </c>
      <c r="M4754" t="s">
        <v>90</v>
      </c>
      <c r="N4754" t="s">
        <v>14</v>
      </c>
      <c r="O4754" t="s">
        <v>16</v>
      </c>
      <c r="P4754" t="s">
        <v>27</v>
      </c>
      <c r="Q4754">
        <v>2</v>
      </c>
      <c r="R4754">
        <v>8.64</v>
      </c>
      <c r="S4754">
        <f t="shared" si="255"/>
        <v>47175</v>
      </c>
      <c r="T4754">
        <f t="shared" si="256"/>
        <v>21375</v>
      </c>
      <c r="U4754">
        <f t="shared" si="257"/>
        <v>2.2070175438596493</v>
      </c>
      <c r="V4754">
        <v>325</v>
      </c>
      <c r="W4754">
        <v>410</v>
      </c>
    </row>
    <row r="4755" spans="1:23" hidden="1" x14ac:dyDescent="0.2">
      <c r="A4755">
        <v>88</v>
      </c>
      <c r="B4755" t="s">
        <v>3</v>
      </c>
      <c r="C4755" t="s">
        <v>4</v>
      </c>
      <c r="D4755" t="s">
        <v>217</v>
      </c>
      <c r="E4755">
        <v>25.34</v>
      </c>
      <c r="F4755">
        <v>152.30000000000001</v>
      </c>
      <c r="G4755">
        <v>-25.566700000000001</v>
      </c>
      <c r="H4755">
        <v>152.05000000000001</v>
      </c>
      <c r="I4755">
        <v>450</v>
      </c>
      <c r="J4755" t="s">
        <v>6</v>
      </c>
      <c r="K4755" s="1">
        <v>22546</v>
      </c>
      <c r="L4755" t="s">
        <v>218</v>
      </c>
      <c r="M4755" t="s">
        <v>90</v>
      </c>
      <c r="N4755" t="s">
        <v>14</v>
      </c>
      <c r="O4755" t="s">
        <v>16</v>
      </c>
      <c r="P4755" t="s">
        <v>27</v>
      </c>
      <c r="Q4755">
        <v>3</v>
      </c>
      <c r="R4755">
        <v>8.4700000000000006</v>
      </c>
      <c r="S4755">
        <f t="shared" si="255"/>
        <v>47175</v>
      </c>
      <c r="T4755">
        <f t="shared" si="256"/>
        <v>21375</v>
      </c>
      <c r="U4755">
        <f t="shared" si="257"/>
        <v>2.2070175438596493</v>
      </c>
      <c r="V4755">
        <v>325</v>
      </c>
      <c r="W4755">
        <v>410</v>
      </c>
    </row>
    <row r="4756" spans="1:23" hidden="1" x14ac:dyDescent="0.2">
      <c r="A4756">
        <v>88</v>
      </c>
      <c r="B4756" t="s">
        <v>3</v>
      </c>
      <c r="C4756" t="s">
        <v>4</v>
      </c>
      <c r="D4756" t="s">
        <v>217</v>
      </c>
      <c r="E4756">
        <v>25.34</v>
      </c>
      <c r="F4756">
        <v>152.30000000000001</v>
      </c>
      <c r="G4756">
        <v>-25.566700000000001</v>
      </c>
      <c r="H4756">
        <v>152.05000000000001</v>
      </c>
      <c r="I4756">
        <v>450</v>
      </c>
      <c r="J4756" t="s">
        <v>6</v>
      </c>
      <c r="K4756" s="1">
        <v>22546</v>
      </c>
      <c r="L4756" t="s">
        <v>218</v>
      </c>
      <c r="M4756" t="s">
        <v>90</v>
      </c>
      <c r="N4756" t="s">
        <v>14</v>
      </c>
      <c r="O4756" t="s">
        <v>16</v>
      </c>
      <c r="P4756" t="s">
        <v>27</v>
      </c>
      <c r="Q4756">
        <v>4</v>
      </c>
      <c r="R4756">
        <v>8.9700000000000006</v>
      </c>
      <c r="S4756">
        <f t="shared" si="255"/>
        <v>47175</v>
      </c>
      <c r="T4756">
        <f t="shared" si="256"/>
        <v>21375</v>
      </c>
      <c r="U4756">
        <f t="shared" si="257"/>
        <v>2.2070175438596493</v>
      </c>
      <c r="V4756">
        <v>325</v>
      </c>
      <c r="W4756">
        <v>410</v>
      </c>
    </row>
    <row r="4757" spans="1:23" hidden="1" x14ac:dyDescent="0.2">
      <c r="A4757">
        <v>88</v>
      </c>
      <c r="B4757" t="s">
        <v>3</v>
      </c>
      <c r="C4757" t="s">
        <v>4</v>
      </c>
      <c r="D4757" t="s">
        <v>217</v>
      </c>
      <c r="E4757">
        <v>25.34</v>
      </c>
      <c r="F4757">
        <v>152.30000000000001</v>
      </c>
      <c r="G4757">
        <v>-25.566700000000001</v>
      </c>
      <c r="H4757">
        <v>152.05000000000001</v>
      </c>
      <c r="I4757">
        <v>450</v>
      </c>
      <c r="J4757" t="s">
        <v>6</v>
      </c>
      <c r="K4757" s="1">
        <v>22546</v>
      </c>
      <c r="L4757" t="s">
        <v>218</v>
      </c>
      <c r="M4757" t="s">
        <v>90</v>
      </c>
      <c r="N4757" t="s">
        <v>14</v>
      </c>
      <c r="O4757" t="s">
        <v>16</v>
      </c>
      <c r="P4757" t="s">
        <v>27</v>
      </c>
      <c r="Q4757">
        <v>5</v>
      </c>
      <c r="R4757">
        <v>6.36</v>
      </c>
      <c r="S4757">
        <f t="shared" si="255"/>
        <v>47175</v>
      </c>
      <c r="T4757">
        <f t="shared" si="256"/>
        <v>21375</v>
      </c>
      <c r="U4757">
        <f t="shared" si="257"/>
        <v>2.2070175438596493</v>
      </c>
      <c r="V4757">
        <v>325</v>
      </c>
      <c r="W4757">
        <v>410</v>
      </c>
    </row>
    <row r="4758" spans="1:23" hidden="1" x14ac:dyDescent="0.2">
      <c r="A4758">
        <v>88</v>
      </c>
      <c r="B4758" t="s">
        <v>3</v>
      </c>
      <c r="C4758" t="s">
        <v>4</v>
      </c>
      <c r="D4758" t="s">
        <v>217</v>
      </c>
      <c r="E4758">
        <v>25.34</v>
      </c>
      <c r="F4758">
        <v>152.30000000000001</v>
      </c>
      <c r="G4758">
        <v>-25.566700000000001</v>
      </c>
      <c r="H4758">
        <v>152.05000000000001</v>
      </c>
      <c r="I4758">
        <v>450</v>
      </c>
      <c r="J4758" t="s">
        <v>6</v>
      </c>
      <c r="K4758" s="1">
        <v>22546</v>
      </c>
      <c r="L4758" t="s">
        <v>218</v>
      </c>
      <c r="M4758" t="s">
        <v>90</v>
      </c>
      <c r="N4758" t="s">
        <v>14</v>
      </c>
      <c r="O4758" t="s">
        <v>16</v>
      </c>
      <c r="P4758" t="s">
        <v>27</v>
      </c>
      <c r="Q4758">
        <v>6</v>
      </c>
      <c r="R4758">
        <v>9.8000000000000007</v>
      </c>
      <c r="S4758">
        <f t="shared" si="255"/>
        <v>47175</v>
      </c>
      <c r="T4758">
        <f t="shared" si="256"/>
        <v>21375</v>
      </c>
      <c r="U4758">
        <f t="shared" si="257"/>
        <v>2.2070175438596493</v>
      </c>
      <c r="V4758">
        <v>325</v>
      </c>
      <c r="W4758">
        <v>410</v>
      </c>
    </row>
    <row r="4759" spans="1:23" hidden="1" x14ac:dyDescent="0.2">
      <c r="A4759">
        <v>88</v>
      </c>
      <c r="B4759" t="s">
        <v>3</v>
      </c>
      <c r="C4759" t="s">
        <v>4</v>
      </c>
      <c r="D4759" t="s">
        <v>217</v>
      </c>
      <c r="E4759">
        <v>25.34</v>
      </c>
      <c r="F4759">
        <v>152.30000000000001</v>
      </c>
      <c r="G4759">
        <v>-25.566700000000001</v>
      </c>
      <c r="H4759">
        <v>152.05000000000001</v>
      </c>
      <c r="I4759">
        <v>450</v>
      </c>
      <c r="J4759" t="s">
        <v>6</v>
      </c>
      <c r="K4759" s="1">
        <v>22546</v>
      </c>
      <c r="L4759" t="s">
        <v>218</v>
      </c>
      <c r="M4759" t="s">
        <v>90</v>
      </c>
      <c r="N4759" t="s">
        <v>14</v>
      </c>
      <c r="O4759" t="s">
        <v>18</v>
      </c>
      <c r="P4759" t="s">
        <v>27</v>
      </c>
      <c r="Q4759">
        <v>1</v>
      </c>
      <c r="R4759">
        <v>1.18</v>
      </c>
      <c r="S4759">
        <f t="shared" si="255"/>
        <v>47175</v>
      </c>
      <c r="T4759">
        <f t="shared" si="256"/>
        <v>21375</v>
      </c>
      <c r="U4759">
        <f t="shared" si="257"/>
        <v>2.2070175438596493</v>
      </c>
      <c r="V4759">
        <v>325</v>
      </c>
      <c r="W4759">
        <v>410</v>
      </c>
    </row>
    <row r="4760" spans="1:23" hidden="1" x14ac:dyDescent="0.2">
      <c r="A4760">
        <v>88</v>
      </c>
      <c r="B4760" t="s">
        <v>3</v>
      </c>
      <c r="C4760" t="s">
        <v>4</v>
      </c>
      <c r="D4760" t="s">
        <v>217</v>
      </c>
      <c r="E4760">
        <v>25.34</v>
      </c>
      <c r="F4760">
        <v>152.30000000000001</v>
      </c>
      <c r="G4760">
        <v>-25.566700000000001</v>
      </c>
      <c r="H4760">
        <v>152.05000000000001</v>
      </c>
      <c r="I4760">
        <v>450</v>
      </c>
      <c r="J4760" t="s">
        <v>6</v>
      </c>
      <c r="K4760" s="1">
        <v>22546</v>
      </c>
      <c r="L4760" t="s">
        <v>218</v>
      </c>
      <c r="M4760" t="s">
        <v>90</v>
      </c>
      <c r="N4760" t="s">
        <v>14</v>
      </c>
      <c r="O4760" t="s">
        <v>18</v>
      </c>
      <c r="P4760" t="s">
        <v>27</v>
      </c>
      <c r="Q4760">
        <v>2</v>
      </c>
      <c r="R4760">
        <v>1.2</v>
      </c>
      <c r="S4760">
        <f t="shared" si="255"/>
        <v>47175</v>
      </c>
      <c r="T4760">
        <f t="shared" si="256"/>
        <v>21375</v>
      </c>
      <c r="U4760">
        <f t="shared" si="257"/>
        <v>2.2070175438596493</v>
      </c>
      <c r="V4760">
        <v>325</v>
      </c>
      <c r="W4760">
        <v>410</v>
      </c>
    </row>
    <row r="4761" spans="1:23" hidden="1" x14ac:dyDescent="0.2">
      <c r="A4761">
        <v>88</v>
      </c>
      <c r="B4761" t="s">
        <v>3</v>
      </c>
      <c r="C4761" t="s">
        <v>4</v>
      </c>
      <c r="D4761" t="s">
        <v>217</v>
      </c>
      <c r="E4761">
        <v>25.34</v>
      </c>
      <c r="F4761">
        <v>152.30000000000001</v>
      </c>
      <c r="G4761">
        <v>-25.566700000000001</v>
      </c>
      <c r="H4761">
        <v>152.05000000000001</v>
      </c>
      <c r="I4761">
        <v>450</v>
      </c>
      <c r="J4761" t="s">
        <v>6</v>
      </c>
      <c r="K4761" s="1">
        <v>22546</v>
      </c>
      <c r="L4761" t="s">
        <v>218</v>
      </c>
      <c r="M4761" t="s">
        <v>90</v>
      </c>
      <c r="N4761" t="s">
        <v>14</v>
      </c>
      <c r="O4761" t="s">
        <v>18</v>
      </c>
      <c r="P4761" t="s">
        <v>27</v>
      </c>
      <c r="Q4761">
        <v>3</v>
      </c>
      <c r="R4761">
        <v>2.25</v>
      </c>
      <c r="S4761">
        <f t="shared" si="255"/>
        <v>47175</v>
      </c>
      <c r="T4761">
        <f t="shared" si="256"/>
        <v>21375</v>
      </c>
      <c r="U4761">
        <f t="shared" si="257"/>
        <v>2.2070175438596493</v>
      </c>
      <c r="V4761">
        <v>325</v>
      </c>
      <c r="W4761">
        <v>410</v>
      </c>
    </row>
    <row r="4762" spans="1:23" hidden="1" x14ac:dyDescent="0.2">
      <c r="A4762">
        <v>88</v>
      </c>
      <c r="B4762" t="s">
        <v>3</v>
      </c>
      <c r="C4762" t="s">
        <v>4</v>
      </c>
      <c r="D4762" t="s">
        <v>217</v>
      </c>
      <c r="E4762">
        <v>25.34</v>
      </c>
      <c r="F4762">
        <v>152.30000000000001</v>
      </c>
      <c r="G4762">
        <v>-25.566700000000001</v>
      </c>
      <c r="H4762">
        <v>152.05000000000001</v>
      </c>
      <c r="I4762">
        <v>450</v>
      </c>
      <c r="J4762" t="s">
        <v>6</v>
      </c>
      <c r="K4762" s="1">
        <v>22546</v>
      </c>
      <c r="L4762" t="s">
        <v>218</v>
      </c>
      <c r="M4762" t="s">
        <v>90</v>
      </c>
      <c r="N4762" t="s">
        <v>14</v>
      </c>
      <c r="O4762" t="s">
        <v>18</v>
      </c>
      <c r="P4762" t="s">
        <v>27</v>
      </c>
      <c r="Q4762">
        <v>4</v>
      </c>
      <c r="R4762">
        <v>1.35</v>
      </c>
      <c r="S4762">
        <f t="shared" si="255"/>
        <v>47175</v>
      </c>
      <c r="T4762">
        <f t="shared" si="256"/>
        <v>21375</v>
      </c>
      <c r="U4762">
        <f t="shared" si="257"/>
        <v>2.2070175438596493</v>
      </c>
      <c r="V4762">
        <v>325</v>
      </c>
      <c r="W4762">
        <v>410</v>
      </c>
    </row>
    <row r="4763" spans="1:23" hidden="1" x14ac:dyDescent="0.2">
      <c r="A4763">
        <v>88</v>
      </c>
      <c r="B4763" t="s">
        <v>3</v>
      </c>
      <c r="C4763" t="s">
        <v>4</v>
      </c>
      <c r="D4763" t="s">
        <v>217</v>
      </c>
      <c r="E4763">
        <v>25.34</v>
      </c>
      <c r="F4763">
        <v>152.30000000000001</v>
      </c>
      <c r="G4763">
        <v>-25.566700000000001</v>
      </c>
      <c r="H4763">
        <v>152.05000000000001</v>
      </c>
      <c r="I4763">
        <v>450</v>
      </c>
      <c r="J4763" t="s">
        <v>6</v>
      </c>
      <c r="K4763" s="1">
        <v>22546</v>
      </c>
      <c r="L4763" t="s">
        <v>218</v>
      </c>
      <c r="M4763" t="s">
        <v>90</v>
      </c>
      <c r="N4763" t="s">
        <v>14</v>
      </c>
      <c r="O4763" t="s">
        <v>18</v>
      </c>
      <c r="P4763" t="s">
        <v>27</v>
      </c>
      <c r="Q4763">
        <v>5</v>
      </c>
      <c r="R4763">
        <v>1.2</v>
      </c>
      <c r="S4763">
        <f t="shared" si="255"/>
        <v>47175</v>
      </c>
      <c r="T4763">
        <f t="shared" si="256"/>
        <v>21375</v>
      </c>
      <c r="U4763">
        <f t="shared" si="257"/>
        <v>2.2070175438596493</v>
      </c>
      <c r="V4763">
        <v>325</v>
      </c>
      <c r="W4763">
        <v>410</v>
      </c>
    </row>
    <row r="4764" spans="1:23" hidden="1" x14ac:dyDescent="0.2">
      <c r="A4764">
        <v>88</v>
      </c>
      <c r="B4764" t="s">
        <v>3</v>
      </c>
      <c r="C4764" t="s">
        <v>4</v>
      </c>
      <c r="D4764" t="s">
        <v>217</v>
      </c>
      <c r="E4764">
        <v>25.34</v>
      </c>
      <c r="F4764">
        <v>152.30000000000001</v>
      </c>
      <c r="G4764">
        <v>-25.566700000000001</v>
      </c>
      <c r="H4764">
        <v>152.05000000000001</v>
      </c>
      <c r="I4764">
        <v>450</v>
      </c>
      <c r="J4764" t="s">
        <v>6</v>
      </c>
      <c r="K4764" s="1">
        <v>22546</v>
      </c>
      <c r="L4764" t="s">
        <v>218</v>
      </c>
      <c r="M4764" t="s">
        <v>90</v>
      </c>
      <c r="N4764" t="s">
        <v>14</v>
      </c>
      <c r="O4764" t="s">
        <v>18</v>
      </c>
      <c r="P4764" t="s">
        <v>27</v>
      </c>
      <c r="Q4764">
        <v>6</v>
      </c>
      <c r="R4764">
        <v>1.34</v>
      </c>
      <c r="S4764">
        <f t="shared" si="255"/>
        <v>47175</v>
      </c>
      <c r="T4764">
        <f t="shared" si="256"/>
        <v>21375</v>
      </c>
      <c r="U4764">
        <f t="shared" si="257"/>
        <v>2.2070175438596493</v>
      </c>
      <c r="V4764">
        <v>325</v>
      </c>
      <c r="W4764">
        <v>410</v>
      </c>
    </row>
    <row r="4765" spans="1:23" hidden="1" x14ac:dyDescent="0.2">
      <c r="A4765">
        <v>88</v>
      </c>
      <c r="B4765" t="s">
        <v>3</v>
      </c>
      <c r="C4765" t="s">
        <v>4</v>
      </c>
      <c r="D4765" t="s">
        <v>217</v>
      </c>
      <c r="E4765">
        <v>25.34</v>
      </c>
      <c r="F4765">
        <v>152.30000000000001</v>
      </c>
      <c r="G4765">
        <v>-25.566700000000001</v>
      </c>
      <c r="H4765">
        <v>152.05000000000001</v>
      </c>
      <c r="I4765">
        <v>450</v>
      </c>
      <c r="J4765" t="s">
        <v>6</v>
      </c>
      <c r="K4765" s="1">
        <v>22546</v>
      </c>
      <c r="L4765" t="s">
        <v>218</v>
      </c>
      <c r="M4765" t="s">
        <v>90</v>
      </c>
      <c r="N4765" t="s">
        <v>14</v>
      </c>
      <c r="O4765" t="s">
        <v>19</v>
      </c>
      <c r="P4765" t="s">
        <v>27</v>
      </c>
      <c r="Q4765">
        <v>1</v>
      </c>
      <c r="R4765">
        <v>7.23</v>
      </c>
      <c r="S4765">
        <f t="shared" si="255"/>
        <v>47175</v>
      </c>
      <c r="T4765">
        <f t="shared" si="256"/>
        <v>21375</v>
      </c>
      <c r="U4765">
        <f t="shared" si="257"/>
        <v>2.2070175438596493</v>
      </c>
      <c r="V4765">
        <v>325</v>
      </c>
      <c r="W4765">
        <v>410</v>
      </c>
    </row>
    <row r="4766" spans="1:23" hidden="1" x14ac:dyDescent="0.2">
      <c r="A4766">
        <v>88</v>
      </c>
      <c r="B4766" t="s">
        <v>3</v>
      </c>
      <c r="C4766" t="s">
        <v>4</v>
      </c>
      <c r="D4766" t="s">
        <v>217</v>
      </c>
      <c r="E4766">
        <v>25.34</v>
      </c>
      <c r="F4766">
        <v>152.30000000000001</v>
      </c>
      <c r="G4766">
        <v>-25.566700000000001</v>
      </c>
      <c r="H4766">
        <v>152.05000000000001</v>
      </c>
      <c r="I4766">
        <v>450</v>
      </c>
      <c r="J4766" t="s">
        <v>6</v>
      </c>
      <c r="K4766" s="1">
        <v>22546</v>
      </c>
      <c r="L4766" t="s">
        <v>218</v>
      </c>
      <c r="M4766" t="s">
        <v>90</v>
      </c>
      <c r="N4766" t="s">
        <v>14</v>
      </c>
      <c r="O4766" t="s">
        <v>19</v>
      </c>
      <c r="P4766" t="s">
        <v>27</v>
      </c>
      <c r="Q4766">
        <v>2</v>
      </c>
      <c r="R4766">
        <v>5.91</v>
      </c>
      <c r="S4766">
        <f t="shared" si="255"/>
        <v>47175</v>
      </c>
      <c r="T4766">
        <f t="shared" si="256"/>
        <v>21375</v>
      </c>
      <c r="U4766">
        <f t="shared" si="257"/>
        <v>2.2070175438596493</v>
      </c>
      <c r="V4766">
        <v>325</v>
      </c>
      <c r="W4766">
        <v>410</v>
      </c>
    </row>
    <row r="4767" spans="1:23" hidden="1" x14ac:dyDescent="0.2">
      <c r="A4767">
        <v>88</v>
      </c>
      <c r="B4767" t="s">
        <v>3</v>
      </c>
      <c r="C4767" t="s">
        <v>4</v>
      </c>
      <c r="D4767" t="s">
        <v>217</v>
      </c>
      <c r="E4767">
        <v>25.34</v>
      </c>
      <c r="F4767">
        <v>152.30000000000001</v>
      </c>
      <c r="G4767">
        <v>-25.566700000000001</v>
      </c>
      <c r="H4767">
        <v>152.05000000000001</v>
      </c>
      <c r="I4767">
        <v>450</v>
      </c>
      <c r="J4767" t="s">
        <v>6</v>
      </c>
      <c r="K4767" s="1">
        <v>22546</v>
      </c>
      <c r="L4767" t="s">
        <v>218</v>
      </c>
      <c r="M4767" t="s">
        <v>90</v>
      </c>
      <c r="N4767" t="s">
        <v>14</v>
      </c>
      <c r="O4767" t="s">
        <v>19</v>
      </c>
      <c r="P4767" t="s">
        <v>27</v>
      </c>
      <c r="Q4767">
        <v>3</v>
      </c>
      <c r="R4767">
        <v>7.41</v>
      </c>
      <c r="S4767">
        <f t="shared" si="255"/>
        <v>47175</v>
      </c>
      <c r="T4767">
        <f t="shared" si="256"/>
        <v>21375</v>
      </c>
      <c r="U4767">
        <f t="shared" si="257"/>
        <v>2.2070175438596493</v>
      </c>
      <c r="V4767">
        <v>325</v>
      </c>
      <c r="W4767">
        <v>410</v>
      </c>
    </row>
    <row r="4768" spans="1:23" hidden="1" x14ac:dyDescent="0.2">
      <c r="A4768">
        <v>88</v>
      </c>
      <c r="B4768" t="s">
        <v>3</v>
      </c>
      <c r="C4768" t="s">
        <v>4</v>
      </c>
      <c r="D4768" t="s">
        <v>217</v>
      </c>
      <c r="E4768">
        <v>25.34</v>
      </c>
      <c r="F4768">
        <v>152.30000000000001</v>
      </c>
      <c r="G4768">
        <v>-25.566700000000001</v>
      </c>
      <c r="H4768">
        <v>152.05000000000001</v>
      </c>
      <c r="I4768">
        <v>450</v>
      </c>
      <c r="J4768" t="s">
        <v>6</v>
      </c>
      <c r="K4768" s="1">
        <v>22546</v>
      </c>
      <c r="L4768" t="s">
        <v>218</v>
      </c>
      <c r="M4768" t="s">
        <v>90</v>
      </c>
      <c r="N4768" t="s">
        <v>14</v>
      </c>
      <c r="O4768" t="s">
        <v>19</v>
      </c>
      <c r="P4768" t="s">
        <v>27</v>
      </c>
      <c r="Q4768">
        <v>4</v>
      </c>
      <c r="R4768">
        <v>6.21</v>
      </c>
      <c r="S4768">
        <f t="shared" si="255"/>
        <v>47175</v>
      </c>
      <c r="T4768">
        <f t="shared" si="256"/>
        <v>21375</v>
      </c>
      <c r="U4768">
        <f t="shared" si="257"/>
        <v>2.2070175438596493</v>
      </c>
      <c r="V4768">
        <v>325</v>
      </c>
      <c r="W4768">
        <v>410</v>
      </c>
    </row>
    <row r="4769" spans="1:23" hidden="1" x14ac:dyDescent="0.2">
      <c r="A4769">
        <v>88</v>
      </c>
      <c r="B4769" t="s">
        <v>3</v>
      </c>
      <c r="C4769" t="s">
        <v>4</v>
      </c>
      <c r="D4769" t="s">
        <v>217</v>
      </c>
      <c r="E4769">
        <v>25.34</v>
      </c>
      <c r="F4769">
        <v>152.30000000000001</v>
      </c>
      <c r="G4769">
        <v>-25.566700000000001</v>
      </c>
      <c r="H4769">
        <v>152.05000000000001</v>
      </c>
      <c r="I4769">
        <v>450</v>
      </c>
      <c r="J4769" t="s">
        <v>6</v>
      </c>
      <c r="K4769" s="1">
        <v>22546</v>
      </c>
      <c r="L4769" t="s">
        <v>218</v>
      </c>
      <c r="M4769" t="s">
        <v>90</v>
      </c>
      <c r="N4769" t="s">
        <v>14</v>
      </c>
      <c r="O4769" t="s">
        <v>19</v>
      </c>
      <c r="P4769" t="s">
        <v>27</v>
      </c>
      <c r="Q4769">
        <v>5</v>
      </c>
      <c r="R4769">
        <v>9.4700000000000006</v>
      </c>
      <c r="S4769">
        <f t="shared" si="255"/>
        <v>47175</v>
      </c>
      <c r="T4769">
        <f t="shared" si="256"/>
        <v>21375</v>
      </c>
      <c r="U4769">
        <f t="shared" si="257"/>
        <v>2.2070175438596493</v>
      </c>
      <c r="V4769">
        <v>325</v>
      </c>
      <c r="W4769">
        <v>410</v>
      </c>
    </row>
    <row r="4770" spans="1:23" hidden="1" x14ac:dyDescent="0.2">
      <c r="A4770">
        <v>88</v>
      </c>
      <c r="B4770" t="s">
        <v>3</v>
      </c>
      <c r="C4770" t="s">
        <v>4</v>
      </c>
      <c r="D4770" t="s">
        <v>217</v>
      </c>
      <c r="E4770">
        <v>25.34</v>
      </c>
      <c r="F4770">
        <v>152.30000000000001</v>
      </c>
      <c r="G4770">
        <v>-25.566700000000001</v>
      </c>
      <c r="H4770">
        <v>152.05000000000001</v>
      </c>
      <c r="I4770">
        <v>450</v>
      </c>
      <c r="J4770" t="s">
        <v>6</v>
      </c>
      <c r="K4770" s="1">
        <v>22546</v>
      </c>
      <c r="L4770" t="s">
        <v>218</v>
      </c>
      <c r="M4770" t="s">
        <v>90</v>
      </c>
      <c r="N4770" t="s">
        <v>14</v>
      </c>
      <c r="O4770" t="s">
        <v>19</v>
      </c>
      <c r="P4770" t="s">
        <v>27</v>
      </c>
      <c r="Q4770">
        <v>6</v>
      </c>
      <c r="R4770">
        <v>7.7</v>
      </c>
      <c r="S4770">
        <f t="shared" si="255"/>
        <v>47175</v>
      </c>
      <c r="T4770">
        <f t="shared" si="256"/>
        <v>21375</v>
      </c>
      <c r="U4770">
        <f t="shared" si="257"/>
        <v>2.2070175438596493</v>
      </c>
      <c r="V4770">
        <v>325</v>
      </c>
      <c r="W4770">
        <v>410</v>
      </c>
    </row>
    <row r="4771" spans="1:23" hidden="1" x14ac:dyDescent="0.2">
      <c r="A4771">
        <v>88</v>
      </c>
      <c r="B4771" t="s">
        <v>3</v>
      </c>
      <c r="C4771" t="s">
        <v>4</v>
      </c>
      <c r="D4771" t="s">
        <v>217</v>
      </c>
      <c r="E4771">
        <v>25.34</v>
      </c>
      <c r="F4771">
        <v>152.30000000000001</v>
      </c>
      <c r="G4771">
        <v>-25.566700000000001</v>
      </c>
      <c r="H4771">
        <v>152.05000000000001</v>
      </c>
      <c r="I4771">
        <v>450</v>
      </c>
      <c r="J4771" t="s">
        <v>6</v>
      </c>
      <c r="K4771" s="1">
        <v>22546</v>
      </c>
      <c r="L4771" t="s">
        <v>218</v>
      </c>
      <c r="M4771" t="s">
        <v>90</v>
      </c>
      <c r="N4771" t="s">
        <v>24</v>
      </c>
      <c r="O4771" t="s">
        <v>15</v>
      </c>
      <c r="P4771" t="s">
        <v>26</v>
      </c>
      <c r="Q4771">
        <v>1</v>
      </c>
      <c r="R4771">
        <v>25.41</v>
      </c>
      <c r="S4771">
        <f t="shared" si="255"/>
        <v>47175</v>
      </c>
      <c r="T4771">
        <f t="shared" si="256"/>
        <v>21375</v>
      </c>
      <c r="U4771">
        <f t="shared" si="257"/>
        <v>2.2070175438596493</v>
      </c>
      <c r="V4771">
        <v>325</v>
      </c>
      <c r="W4771">
        <v>410</v>
      </c>
    </row>
    <row r="4772" spans="1:23" hidden="1" x14ac:dyDescent="0.2">
      <c r="A4772">
        <v>88</v>
      </c>
      <c r="B4772" t="s">
        <v>3</v>
      </c>
      <c r="C4772" t="s">
        <v>4</v>
      </c>
      <c r="D4772" t="s">
        <v>217</v>
      </c>
      <c r="E4772">
        <v>25.34</v>
      </c>
      <c r="F4772">
        <v>152.30000000000001</v>
      </c>
      <c r="G4772">
        <v>-25.566700000000001</v>
      </c>
      <c r="H4772">
        <v>152.05000000000001</v>
      </c>
      <c r="I4772">
        <v>450</v>
      </c>
      <c r="J4772" t="s">
        <v>6</v>
      </c>
      <c r="K4772" s="1">
        <v>22546</v>
      </c>
      <c r="L4772" t="s">
        <v>218</v>
      </c>
      <c r="M4772" t="s">
        <v>90</v>
      </c>
      <c r="N4772" t="s">
        <v>24</v>
      </c>
      <c r="O4772" t="s">
        <v>15</v>
      </c>
      <c r="P4772" t="s">
        <v>26</v>
      </c>
      <c r="Q4772">
        <v>2</v>
      </c>
      <c r="R4772">
        <v>24.14</v>
      </c>
      <c r="S4772">
        <f t="shared" si="255"/>
        <v>47175</v>
      </c>
      <c r="T4772">
        <f t="shared" si="256"/>
        <v>21375</v>
      </c>
      <c r="U4772">
        <f t="shared" si="257"/>
        <v>2.2070175438596493</v>
      </c>
      <c r="V4772">
        <v>325</v>
      </c>
      <c r="W4772">
        <v>410</v>
      </c>
    </row>
    <row r="4773" spans="1:23" hidden="1" x14ac:dyDescent="0.2">
      <c r="A4773">
        <v>88</v>
      </c>
      <c r="B4773" t="s">
        <v>3</v>
      </c>
      <c r="C4773" t="s">
        <v>4</v>
      </c>
      <c r="D4773" t="s">
        <v>217</v>
      </c>
      <c r="E4773">
        <v>25.34</v>
      </c>
      <c r="F4773">
        <v>152.30000000000001</v>
      </c>
      <c r="G4773">
        <v>-25.566700000000001</v>
      </c>
      <c r="H4773">
        <v>152.05000000000001</v>
      </c>
      <c r="I4773">
        <v>450</v>
      </c>
      <c r="J4773" t="s">
        <v>6</v>
      </c>
      <c r="K4773" s="1">
        <v>22546</v>
      </c>
      <c r="L4773" t="s">
        <v>218</v>
      </c>
      <c r="M4773" t="s">
        <v>90</v>
      </c>
      <c r="N4773" t="s">
        <v>24</v>
      </c>
      <c r="O4773" t="s">
        <v>15</v>
      </c>
      <c r="P4773" t="s">
        <v>26</v>
      </c>
      <c r="Q4773">
        <v>3</v>
      </c>
      <c r="R4773">
        <v>25.99</v>
      </c>
      <c r="S4773">
        <f t="shared" si="255"/>
        <v>47175</v>
      </c>
      <c r="T4773">
        <f t="shared" si="256"/>
        <v>21375</v>
      </c>
      <c r="U4773">
        <f t="shared" si="257"/>
        <v>2.2070175438596493</v>
      </c>
      <c r="V4773">
        <v>325</v>
      </c>
      <c r="W4773">
        <v>410</v>
      </c>
    </row>
    <row r="4774" spans="1:23" hidden="1" x14ac:dyDescent="0.2">
      <c r="A4774">
        <v>88</v>
      </c>
      <c r="B4774" t="s">
        <v>3</v>
      </c>
      <c r="C4774" t="s">
        <v>4</v>
      </c>
      <c r="D4774" t="s">
        <v>217</v>
      </c>
      <c r="E4774">
        <v>25.34</v>
      </c>
      <c r="F4774">
        <v>152.30000000000001</v>
      </c>
      <c r="G4774">
        <v>-25.566700000000001</v>
      </c>
      <c r="H4774">
        <v>152.05000000000001</v>
      </c>
      <c r="I4774">
        <v>450</v>
      </c>
      <c r="J4774" t="s">
        <v>6</v>
      </c>
      <c r="K4774" s="1">
        <v>22546</v>
      </c>
      <c r="L4774" t="s">
        <v>218</v>
      </c>
      <c r="M4774" t="s">
        <v>90</v>
      </c>
      <c r="N4774" t="s">
        <v>24</v>
      </c>
      <c r="O4774" t="s">
        <v>15</v>
      </c>
      <c r="P4774" t="s">
        <v>26</v>
      </c>
      <c r="Q4774">
        <v>4</v>
      </c>
      <c r="R4774">
        <v>24.3</v>
      </c>
      <c r="S4774">
        <f t="shared" si="255"/>
        <v>47175</v>
      </c>
      <c r="T4774">
        <f t="shared" si="256"/>
        <v>21375</v>
      </c>
      <c r="U4774">
        <f t="shared" si="257"/>
        <v>2.2070175438596493</v>
      </c>
      <c r="V4774">
        <v>325</v>
      </c>
      <c r="W4774">
        <v>410</v>
      </c>
    </row>
    <row r="4775" spans="1:23" hidden="1" x14ac:dyDescent="0.2">
      <c r="A4775">
        <v>88</v>
      </c>
      <c r="B4775" t="s">
        <v>3</v>
      </c>
      <c r="C4775" t="s">
        <v>4</v>
      </c>
      <c r="D4775" t="s">
        <v>217</v>
      </c>
      <c r="E4775">
        <v>25.34</v>
      </c>
      <c r="F4775">
        <v>152.30000000000001</v>
      </c>
      <c r="G4775">
        <v>-25.566700000000001</v>
      </c>
      <c r="H4775">
        <v>152.05000000000001</v>
      </c>
      <c r="I4775">
        <v>450</v>
      </c>
      <c r="J4775" t="s">
        <v>6</v>
      </c>
      <c r="K4775" s="1">
        <v>22546</v>
      </c>
      <c r="L4775" t="s">
        <v>218</v>
      </c>
      <c r="M4775" t="s">
        <v>90</v>
      </c>
      <c r="N4775" t="s">
        <v>24</v>
      </c>
      <c r="O4775" t="s">
        <v>15</v>
      </c>
      <c r="P4775" t="s">
        <v>26</v>
      </c>
      <c r="Q4775">
        <v>5</v>
      </c>
      <c r="R4775">
        <v>27.75</v>
      </c>
      <c r="S4775">
        <f t="shared" si="255"/>
        <v>47175</v>
      </c>
      <c r="T4775">
        <f t="shared" si="256"/>
        <v>21375</v>
      </c>
      <c r="U4775">
        <f t="shared" si="257"/>
        <v>2.2070175438596493</v>
      </c>
      <c r="V4775">
        <v>325</v>
      </c>
      <c r="W4775">
        <v>410</v>
      </c>
    </row>
    <row r="4776" spans="1:23" hidden="1" x14ac:dyDescent="0.2">
      <c r="A4776">
        <v>88</v>
      </c>
      <c r="B4776" t="s">
        <v>3</v>
      </c>
      <c r="C4776" t="s">
        <v>4</v>
      </c>
      <c r="D4776" t="s">
        <v>217</v>
      </c>
      <c r="E4776">
        <v>25.34</v>
      </c>
      <c r="F4776">
        <v>152.30000000000001</v>
      </c>
      <c r="G4776">
        <v>-25.566700000000001</v>
      </c>
      <c r="H4776">
        <v>152.05000000000001</v>
      </c>
      <c r="I4776">
        <v>450</v>
      </c>
      <c r="J4776" t="s">
        <v>6</v>
      </c>
      <c r="K4776" s="1">
        <v>22546</v>
      </c>
      <c r="L4776" t="s">
        <v>218</v>
      </c>
      <c r="M4776" t="s">
        <v>90</v>
      </c>
      <c r="N4776" t="s">
        <v>24</v>
      </c>
      <c r="O4776" t="s">
        <v>15</v>
      </c>
      <c r="P4776" t="s">
        <v>26</v>
      </c>
      <c r="Q4776">
        <v>6</v>
      </c>
      <c r="R4776">
        <v>25.55</v>
      </c>
      <c r="S4776">
        <f t="shared" si="255"/>
        <v>47175</v>
      </c>
      <c r="T4776">
        <f t="shared" si="256"/>
        <v>21375</v>
      </c>
      <c r="U4776">
        <f t="shared" si="257"/>
        <v>2.2070175438596493</v>
      </c>
      <c r="V4776">
        <v>325</v>
      </c>
      <c r="W4776">
        <v>410</v>
      </c>
    </row>
    <row r="4777" spans="1:23" hidden="1" x14ac:dyDescent="0.2">
      <c r="A4777">
        <v>88</v>
      </c>
      <c r="B4777" t="s">
        <v>3</v>
      </c>
      <c r="C4777" t="s">
        <v>4</v>
      </c>
      <c r="D4777" t="s">
        <v>217</v>
      </c>
      <c r="E4777">
        <v>25.34</v>
      </c>
      <c r="F4777">
        <v>152.30000000000001</v>
      </c>
      <c r="G4777">
        <v>-25.566700000000001</v>
      </c>
      <c r="H4777">
        <v>152.05000000000001</v>
      </c>
      <c r="I4777">
        <v>450</v>
      </c>
      <c r="J4777" t="s">
        <v>6</v>
      </c>
      <c r="K4777" s="1">
        <v>22546</v>
      </c>
      <c r="L4777" t="s">
        <v>218</v>
      </c>
      <c r="M4777" t="s">
        <v>90</v>
      </c>
      <c r="N4777" t="s">
        <v>24</v>
      </c>
      <c r="O4777" t="s">
        <v>15</v>
      </c>
      <c r="P4777" t="s">
        <v>26</v>
      </c>
      <c r="Q4777">
        <v>7</v>
      </c>
      <c r="R4777">
        <v>27.33</v>
      </c>
      <c r="S4777">
        <f t="shared" si="255"/>
        <v>47175</v>
      </c>
      <c r="T4777">
        <f t="shared" si="256"/>
        <v>21375</v>
      </c>
      <c r="U4777">
        <f t="shared" si="257"/>
        <v>2.2070175438596493</v>
      </c>
      <c r="V4777">
        <v>325</v>
      </c>
      <c r="W4777">
        <v>410</v>
      </c>
    </row>
    <row r="4778" spans="1:23" hidden="1" x14ac:dyDescent="0.2">
      <c r="A4778">
        <v>88</v>
      </c>
      <c r="B4778" t="s">
        <v>3</v>
      </c>
      <c r="C4778" t="s">
        <v>4</v>
      </c>
      <c r="D4778" t="s">
        <v>217</v>
      </c>
      <c r="E4778">
        <v>25.34</v>
      </c>
      <c r="F4778">
        <v>152.30000000000001</v>
      </c>
      <c r="G4778">
        <v>-25.566700000000001</v>
      </c>
      <c r="H4778">
        <v>152.05000000000001</v>
      </c>
      <c r="I4778">
        <v>450</v>
      </c>
      <c r="J4778" t="s">
        <v>6</v>
      </c>
      <c r="K4778" s="1">
        <v>22546</v>
      </c>
      <c r="L4778" t="s">
        <v>218</v>
      </c>
      <c r="M4778" t="s">
        <v>90</v>
      </c>
      <c r="N4778" t="s">
        <v>24</v>
      </c>
      <c r="O4778" t="s">
        <v>15</v>
      </c>
      <c r="P4778" t="s">
        <v>26</v>
      </c>
      <c r="Q4778">
        <v>8</v>
      </c>
      <c r="R4778">
        <v>25.81</v>
      </c>
      <c r="S4778">
        <f t="shared" si="255"/>
        <v>47175</v>
      </c>
      <c r="T4778">
        <f t="shared" si="256"/>
        <v>21375</v>
      </c>
      <c r="U4778">
        <f t="shared" si="257"/>
        <v>2.2070175438596493</v>
      </c>
      <c r="V4778">
        <v>325</v>
      </c>
      <c r="W4778">
        <v>410</v>
      </c>
    </row>
    <row r="4779" spans="1:23" hidden="1" x14ac:dyDescent="0.2">
      <c r="A4779">
        <v>88</v>
      </c>
      <c r="B4779" t="s">
        <v>3</v>
      </c>
      <c r="C4779" t="s">
        <v>4</v>
      </c>
      <c r="D4779" t="s">
        <v>217</v>
      </c>
      <c r="E4779">
        <v>25.34</v>
      </c>
      <c r="F4779">
        <v>152.30000000000001</v>
      </c>
      <c r="G4779">
        <v>-25.566700000000001</v>
      </c>
      <c r="H4779">
        <v>152.05000000000001</v>
      </c>
      <c r="I4779">
        <v>450</v>
      </c>
      <c r="J4779" t="s">
        <v>6</v>
      </c>
      <c r="K4779" s="1">
        <v>22546</v>
      </c>
      <c r="L4779" t="s">
        <v>218</v>
      </c>
      <c r="M4779" t="s">
        <v>90</v>
      </c>
      <c r="N4779" t="s">
        <v>24</v>
      </c>
      <c r="O4779" t="s">
        <v>15</v>
      </c>
      <c r="P4779" t="s">
        <v>26</v>
      </c>
      <c r="Q4779">
        <v>9</v>
      </c>
      <c r="R4779">
        <v>21.63</v>
      </c>
      <c r="S4779">
        <f t="shared" si="255"/>
        <v>47175</v>
      </c>
      <c r="T4779">
        <f t="shared" si="256"/>
        <v>21375</v>
      </c>
      <c r="U4779">
        <f t="shared" si="257"/>
        <v>2.2070175438596493</v>
      </c>
      <c r="V4779">
        <v>325</v>
      </c>
      <c r="W4779">
        <v>410</v>
      </c>
    </row>
    <row r="4780" spans="1:23" hidden="1" x14ac:dyDescent="0.2">
      <c r="A4780">
        <v>88</v>
      </c>
      <c r="B4780" t="s">
        <v>3</v>
      </c>
      <c r="C4780" t="s">
        <v>4</v>
      </c>
      <c r="D4780" t="s">
        <v>217</v>
      </c>
      <c r="E4780">
        <v>25.34</v>
      </c>
      <c r="F4780">
        <v>152.30000000000001</v>
      </c>
      <c r="G4780">
        <v>-25.566700000000001</v>
      </c>
      <c r="H4780">
        <v>152.05000000000001</v>
      </c>
      <c r="I4780">
        <v>450</v>
      </c>
      <c r="J4780" t="s">
        <v>6</v>
      </c>
      <c r="K4780" s="1">
        <v>22546</v>
      </c>
      <c r="L4780" t="s">
        <v>218</v>
      </c>
      <c r="M4780" t="s">
        <v>90</v>
      </c>
      <c r="N4780" t="s">
        <v>24</v>
      </c>
      <c r="O4780" t="s">
        <v>15</v>
      </c>
      <c r="P4780" t="s">
        <v>26</v>
      </c>
      <c r="Q4780">
        <v>10</v>
      </c>
      <c r="R4780">
        <v>25</v>
      </c>
      <c r="S4780">
        <f t="shared" si="255"/>
        <v>47175</v>
      </c>
      <c r="T4780">
        <f t="shared" si="256"/>
        <v>21375</v>
      </c>
      <c r="U4780">
        <f t="shared" si="257"/>
        <v>2.2070175438596493</v>
      </c>
      <c r="V4780">
        <v>325</v>
      </c>
      <c r="W4780">
        <v>410</v>
      </c>
    </row>
    <row r="4781" spans="1:23" x14ac:dyDescent="0.2">
      <c r="A4781">
        <v>88</v>
      </c>
      <c r="B4781" t="s">
        <v>3</v>
      </c>
      <c r="C4781" t="s">
        <v>4</v>
      </c>
      <c r="D4781" t="s">
        <v>217</v>
      </c>
      <c r="E4781">
        <v>25.34</v>
      </c>
      <c r="F4781">
        <v>152.30000000000001</v>
      </c>
      <c r="G4781">
        <v>-25.566700000000001</v>
      </c>
      <c r="H4781">
        <v>152.05000000000001</v>
      </c>
      <c r="I4781">
        <v>450</v>
      </c>
      <c r="J4781" t="s">
        <v>6</v>
      </c>
      <c r="K4781" s="1">
        <v>22546</v>
      </c>
      <c r="L4781" t="s">
        <v>218</v>
      </c>
      <c r="M4781" t="s">
        <v>90</v>
      </c>
      <c r="N4781" t="s">
        <v>24</v>
      </c>
      <c r="O4781" t="s">
        <v>15</v>
      </c>
      <c r="P4781" t="s">
        <v>27</v>
      </c>
      <c r="Q4781">
        <v>1</v>
      </c>
      <c r="R4781">
        <v>17.54</v>
      </c>
      <c r="S4781">
        <f t="shared" si="255"/>
        <v>47175</v>
      </c>
      <c r="T4781">
        <f t="shared" si="256"/>
        <v>21375</v>
      </c>
      <c r="U4781">
        <f t="shared" si="257"/>
        <v>2.2070175438596493</v>
      </c>
      <c r="V4781">
        <v>325</v>
      </c>
      <c r="W4781">
        <v>410</v>
      </c>
    </row>
    <row r="4782" spans="1:23" x14ac:dyDescent="0.2">
      <c r="A4782">
        <v>88</v>
      </c>
      <c r="B4782" t="s">
        <v>3</v>
      </c>
      <c r="C4782" t="s">
        <v>4</v>
      </c>
      <c r="D4782" t="s">
        <v>217</v>
      </c>
      <c r="E4782">
        <v>25.34</v>
      </c>
      <c r="F4782">
        <v>152.30000000000001</v>
      </c>
      <c r="G4782">
        <v>-25.566700000000001</v>
      </c>
      <c r="H4782">
        <v>152.05000000000001</v>
      </c>
      <c r="I4782">
        <v>450</v>
      </c>
      <c r="J4782" t="s">
        <v>6</v>
      </c>
      <c r="K4782" s="1">
        <v>22546</v>
      </c>
      <c r="L4782" t="s">
        <v>218</v>
      </c>
      <c r="M4782" t="s">
        <v>90</v>
      </c>
      <c r="N4782" t="s">
        <v>24</v>
      </c>
      <c r="O4782" t="s">
        <v>15</v>
      </c>
      <c r="P4782" t="s">
        <v>27</v>
      </c>
      <c r="Q4782">
        <v>2</v>
      </c>
      <c r="R4782">
        <v>18.91</v>
      </c>
      <c r="S4782">
        <f t="shared" si="255"/>
        <v>47175</v>
      </c>
      <c r="T4782">
        <f t="shared" si="256"/>
        <v>21375</v>
      </c>
      <c r="U4782">
        <f t="shared" si="257"/>
        <v>2.2070175438596493</v>
      </c>
      <c r="V4782">
        <v>325</v>
      </c>
      <c r="W4782">
        <v>410</v>
      </c>
    </row>
    <row r="4783" spans="1:23" x14ac:dyDescent="0.2">
      <c r="A4783">
        <v>88</v>
      </c>
      <c r="B4783" t="s">
        <v>3</v>
      </c>
      <c r="C4783" t="s">
        <v>4</v>
      </c>
      <c r="D4783" t="s">
        <v>217</v>
      </c>
      <c r="E4783">
        <v>25.34</v>
      </c>
      <c r="F4783">
        <v>152.30000000000001</v>
      </c>
      <c r="G4783">
        <v>-25.566700000000001</v>
      </c>
      <c r="H4783">
        <v>152.05000000000001</v>
      </c>
      <c r="I4783">
        <v>450</v>
      </c>
      <c r="J4783" t="s">
        <v>6</v>
      </c>
      <c r="K4783" s="1">
        <v>22546</v>
      </c>
      <c r="L4783" t="s">
        <v>218</v>
      </c>
      <c r="M4783" t="s">
        <v>90</v>
      </c>
      <c r="N4783" t="s">
        <v>24</v>
      </c>
      <c r="O4783" t="s">
        <v>15</v>
      </c>
      <c r="P4783" t="s">
        <v>27</v>
      </c>
      <c r="Q4783">
        <v>3</v>
      </c>
      <c r="R4783">
        <v>17.16</v>
      </c>
      <c r="S4783">
        <f t="shared" si="255"/>
        <v>47175</v>
      </c>
      <c r="T4783">
        <f t="shared" si="256"/>
        <v>21375</v>
      </c>
      <c r="U4783">
        <f t="shared" si="257"/>
        <v>2.2070175438596493</v>
      </c>
      <c r="V4783">
        <v>325</v>
      </c>
      <c r="W4783">
        <v>410</v>
      </c>
    </row>
    <row r="4784" spans="1:23" x14ac:dyDescent="0.2">
      <c r="A4784">
        <v>88</v>
      </c>
      <c r="B4784" t="s">
        <v>3</v>
      </c>
      <c r="C4784" t="s">
        <v>4</v>
      </c>
      <c r="D4784" t="s">
        <v>217</v>
      </c>
      <c r="E4784">
        <v>25.34</v>
      </c>
      <c r="F4784">
        <v>152.30000000000001</v>
      </c>
      <c r="G4784">
        <v>-25.566700000000001</v>
      </c>
      <c r="H4784">
        <v>152.05000000000001</v>
      </c>
      <c r="I4784">
        <v>450</v>
      </c>
      <c r="J4784" t="s">
        <v>6</v>
      </c>
      <c r="K4784" s="1">
        <v>22546</v>
      </c>
      <c r="L4784" t="s">
        <v>218</v>
      </c>
      <c r="M4784" t="s">
        <v>90</v>
      </c>
      <c r="N4784" t="s">
        <v>24</v>
      </c>
      <c r="O4784" t="s">
        <v>15</v>
      </c>
      <c r="P4784" t="s">
        <v>27</v>
      </c>
      <c r="Q4784">
        <v>4</v>
      </c>
      <c r="R4784">
        <v>17.559999999999999</v>
      </c>
      <c r="S4784">
        <f t="shared" si="255"/>
        <v>47175</v>
      </c>
      <c r="T4784">
        <f t="shared" si="256"/>
        <v>21375</v>
      </c>
      <c r="U4784">
        <f t="shared" si="257"/>
        <v>2.2070175438596493</v>
      </c>
      <c r="V4784">
        <v>325</v>
      </c>
      <c r="W4784">
        <v>410</v>
      </c>
    </row>
    <row r="4785" spans="1:23" x14ac:dyDescent="0.2">
      <c r="A4785">
        <v>88</v>
      </c>
      <c r="B4785" t="s">
        <v>3</v>
      </c>
      <c r="C4785" t="s">
        <v>4</v>
      </c>
      <c r="D4785" t="s">
        <v>217</v>
      </c>
      <c r="E4785">
        <v>25.34</v>
      </c>
      <c r="F4785">
        <v>152.30000000000001</v>
      </c>
      <c r="G4785">
        <v>-25.566700000000001</v>
      </c>
      <c r="H4785">
        <v>152.05000000000001</v>
      </c>
      <c r="I4785">
        <v>450</v>
      </c>
      <c r="J4785" t="s">
        <v>6</v>
      </c>
      <c r="K4785" s="1">
        <v>22546</v>
      </c>
      <c r="L4785" t="s">
        <v>218</v>
      </c>
      <c r="M4785" t="s">
        <v>90</v>
      </c>
      <c r="N4785" t="s">
        <v>24</v>
      </c>
      <c r="O4785" t="s">
        <v>15</v>
      </c>
      <c r="P4785" t="s">
        <v>27</v>
      </c>
      <c r="Q4785">
        <v>5</v>
      </c>
      <c r="R4785">
        <v>19.12</v>
      </c>
      <c r="S4785">
        <f t="shared" si="255"/>
        <v>47175</v>
      </c>
      <c r="T4785">
        <f t="shared" si="256"/>
        <v>21375</v>
      </c>
      <c r="U4785">
        <f t="shared" si="257"/>
        <v>2.2070175438596493</v>
      </c>
      <c r="V4785">
        <v>325</v>
      </c>
      <c r="W4785">
        <v>410</v>
      </c>
    </row>
    <row r="4786" spans="1:23" x14ac:dyDescent="0.2">
      <c r="A4786">
        <v>88</v>
      </c>
      <c r="B4786" t="s">
        <v>3</v>
      </c>
      <c r="C4786" t="s">
        <v>4</v>
      </c>
      <c r="D4786" t="s">
        <v>217</v>
      </c>
      <c r="E4786">
        <v>25.34</v>
      </c>
      <c r="F4786">
        <v>152.30000000000001</v>
      </c>
      <c r="G4786">
        <v>-25.566700000000001</v>
      </c>
      <c r="H4786">
        <v>152.05000000000001</v>
      </c>
      <c r="I4786">
        <v>450</v>
      </c>
      <c r="J4786" t="s">
        <v>6</v>
      </c>
      <c r="K4786" s="1">
        <v>22546</v>
      </c>
      <c r="L4786" t="s">
        <v>218</v>
      </c>
      <c r="M4786" t="s">
        <v>90</v>
      </c>
      <c r="N4786" t="s">
        <v>24</v>
      </c>
      <c r="O4786" t="s">
        <v>15</v>
      </c>
      <c r="P4786" t="s">
        <v>27</v>
      </c>
      <c r="Q4786">
        <v>6</v>
      </c>
      <c r="R4786">
        <v>16.73</v>
      </c>
      <c r="S4786">
        <f t="shared" si="255"/>
        <v>47175</v>
      </c>
      <c r="T4786">
        <f t="shared" si="256"/>
        <v>21375</v>
      </c>
      <c r="U4786">
        <f t="shared" si="257"/>
        <v>2.2070175438596493</v>
      </c>
      <c r="V4786">
        <v>325</v>
      </c>
      <c r="W4786">
        <v>410</v>
      </c>
    </row>
    <row r="4787" spans="1:23" x14ac:dyDescent="0.2">
      <c r="A4787">
        <v>88</v>
      </c>
      <c r="B4787" t="s">
        <v>3</v>
      </c>
      <c r="C4787" t="s">
        <v>4</v>
      </c>
      <c r="D4787" t="s">
        <v>217</v>
      </c>
      <c r="E4787">
        <v>25.34</v>
      </c>
      <c r="F4787">
        <v>152.30000000000001</v>
      </c>
      <c r="G4787">
        <v>-25.566700000000001</v>
      </c>
      <c r="H4787">
        <v>152.05000000000001</v>
      </c>
      <c r="I4787">
        <v>450</v>
      </c>
      <c r="J4787" t="s">
        <v>6</v>
      </c>
      <c r="K4787" s="1">
        <v>22546</v>
      </c>
      <c r="L4787" t="s">
        <v>218</v>
      </c>
      <c r="M4787" t="s">
        <v>90</v>
      </c>
      <c r="N4787" t="s">
        <v>24</v>
      </c>
      <c r="O4787" t="s">
        <v>15</v>
      </c>
      <c r="P4787" t="s">
        <v>27</v>
      </c>
      <c r="Q4787">
        <v>7</v>
      </c>
      <c r="R4787">
        <v>17.760000000000002</v>
      </c>
      <c r="S4787">
        <f t="shared" si="255"/>
        <v>47175</v>
      </c>
      <c r="T4787">
        <f t="shared" si="256"/>
        <v>21375</v>
      </c>
      <c r="U4787">
        <f t="shared" si="257"/>
        <v>2.2070175438596493</v>
      </c>
      <c r="V4787">
        <v>325</v>
      </c>
      <c r="W4787">
        <v>410</v>
      </c>
    </row>
    <row r="4788" spans="1:23" x14ac:dyDescent="0.2">
      <c r="A4788">
        <v>88</v>
      </c>
      <c r="B4788" t="s">
        <v>3</v>
      </c>
      <c r="C4788" t="s">
        <v>4</v>
      </c>
      <c r="D4788" t="s">
        <v>217</v>
      </c>
      <c r="E4788">
        <v>25.34</v>
      </c>
      <c r="F4788">
        <v>152.30000000000001</v>
      </c>
      <c r="G4788">
        <v>-25.566700000000001</v>
      </c>
      <c r="H4788">
        <v>152.05000000000001</v>
      </c>
      <c r="I4788">
        <v>450</v>
      </c>
      <c r="J4788" t="s">
        <v>6</v>
      </c>
      <c r="K4788" s="1">
        <v>22546</v>
      </c>
      <c r="L4788" t="s">
        <v>218</v>
      </c>
      <c r="M4788" t="s">
        <v>90</v>
      </c>
      <c r="N4788" t="s">
        <v>24</v>
      </c>
      <c r="O4788" t="s">
        <v>15</v>
      </c>
      <c r="P4788" t="s">
        <v>27</v>
      </c>
      <c r="Q4788">
        <v>8</v>
      </c>
      <c r="R4788">
        <v>17.16</v>
      </c>
      <c r="S4788">
        <f t="shared" si="255"/>
        <v>47175</v>
      </c>
      <c r="T4788">
        <f t="shared" si="256"/>
        <v>21375</v>
      </c>
      <c r="U4788">
        <f t="shared" si="257"/>
        <v>2.2070175438596493</v>
      </c>
      <c r="V4788">
        <v>325</v>
      </c>
      <c r="W4788">
        <v>410</v>
      </c>
    </row>
    <row r="4789" spans="1:23" x14ac:dyDescent="0.2">
      <c r="A4789">
        <v>88</v>
      </c>
      <c r="B4789" t="s">
        <v>3</v>
      </c>
      <c r="C4789" t="s">
        <v>4</v>
      </c>
      <c r="D4789" t="s">
        <v>217</v>
      </c>
      <c r="E4789">
        <v>25.34</v>
      </c>
      <c r="F4789">
        <v>152.30000000000001</v>
      </c>
      <c r="G4789">
        <v>-25.566700000000001</v>
      </c>
      <c r="H4789">
        <v>152.05000000000001</v>
      </c>
      <c r="I4789">
        <v>450</v>
      </c>
      <c r="J4789" t="s">
        <v>6</v>
      </c>
      <c r="K4789" s="1">
        <v>22546</v>
      </c>
      <c r="L4789" t="s">
        <v>218</v>
      </c>
      <c r="M4789" t="s">
        <v>90</v>
      </c>
      <c r="N4789" t="s">
        <v>24</v>
      </c>
      <c r="O4789" t="s">
        <v>15</v>
      </c>
      <c r="P4789" t="s">
        <v>27</v>
      </c>
      <c r="Q4789">
        <v>9</v>
      </c>
      <c r="R4789">
        <v>17.8</v>
      </c>
      <c r="S4789">
        <f t="shared" si="255"/>
        <v>47175</v>
      </c>
      <c r="T4789">
        <f t="shared" si="256"/>
        <v>21375</v>
      </c>
      <c r="U4789">
        <f t="shared" si="257"/>
        <v>2.2070175438596493</v>
      </c>
      <c r="V4789">
        <v>325</v>
      </c>
      <c r="W4789">
        <v>410</v>
      </c>
    </row>
    <row r="4790" spans="1:23" x14ac:dyDescent="0.2">
      <c r="A4790">
        <v>88</v>
      </c>
      <c r="B4790" t="s">
        <v>3</v>
      </c>
      <c r="C4790" t="s">
        <v>4</v>
      </c>
      <c r="D4790" t="s">
        <v>217</v>
      </c>
      <c r="E4790">
        <v>25.34</v>
      </c>
      <c r="F4790">
        <v>152.30000000000001</v>
      </c>
      <c r="G4790">
        <v>-25.566700000000001</v>
      </c>
      <c r="H4790">
        <v>152.05000000000001</v>
      </c>
      <c r="I4790">
        <v>450</v>
      </c>
      <c r="J4790" t="s">
        <v>6</v>
      </c>
      <c r="K4790" s="1">
        <v>22546</v>
      </c>
      <c r="L4790" t="s">
        <v>218</v>
      </c>
      <c r="M4790" t="s">
        <v>90</v>
      </c>
      <c r="N4790" t="s">
        <v>24</v>
      </c>
      <c r="O4790" t="s">
        <v>15</v>
      </c>
      <c r="P4790" t="s">
        <v>27</v>
      </c>
      <c r="Q4790">
        <v>10</v>
      </c>
      <c r="R4790">
        <v>16.670000000000002</v>
      </c>
      <c r="S4790">
        <f t="shared" si="255"/>
        <v>47175</v>
      </c>
      <c r="T4790">
        <f t="shared" si="256"/>
        <v>21375</v>
      </c>
      <c r="U4790">
        <f t="shared" si="257"/>
        <v>2.2070175438596493</v>
      </c>
      <c r="V4790">
        <v>325</v>
      </c>
      <c r="W4790">
        <v>410</v>
      </c>
    </row>
    <row r="4791" spans="1:23" x14ac:dyDescent="0.2">
      <c r="A4791">
        <v>88</v>
      </c>
      <c r="B4791" t="s">
        <v>3</v>
      </c>
      <c r="C4791" t="s">
        <v>4</v>
      </c>
      <c r="D4791" t="s">
        <v>217</v>
      </c>
      <c r="E4791">
        <v>25.34</v>
      </c>
      <c r="F4791">
        <v>152.30000000000001</v>
      </c>
      <c r="G4791">
        <v>-25.566700000000001</v>
      </c>
      <c r="H4791">
        <v>152.05000000000001</v>
      </c>
      <c r="I4791">
        <v>450</v>
      </c>
      <c r="J4791" t="s">
        <v>6</v>
      </c>
      <c r="K4791" s="1">
        <v>22546</v>
      </c>
      <c r="L4791" t="s">
        <v>218</v>
      </c>
      <c r="M4791" t="s">
        <v>90</v>
      </c>
      <c r="N4791" t="s">
        <v>24</v>
      </c>
      <c r="O4791" t="s">
        <v>18</v>
      </c>
      <c r="P4791" t="s">
        <v>27</v>
      </c>
      <c r="Q4791">
        <v>1</v>
      </c>
      <c r="R4791">
        <v>8.16</v>
      </c>
      <c r="S4791">
        <f t="shared" si="255"/>
        <v>47175</v>
      </c>
      <c r="T4791">
        <f t="shared" si="256"/>
        <v>21375</v>
      </c>
      <c r="U4791">
        <f t="shared" si="257"/>
        <v>2.2070175438596493</v>
      </c>
      <c r="V4791">
        <v>325</v>
      </c>
      <c r="W4791">
        <v>410</v>
      </c>
    </row>
    <row r="4792" spans="1:23" x14ac:dyDescent="0.2">
      <c r="A4792">
        <v>88</v>
      </c>
      <c r="B4792" t="s">
        <v>3</v>
      </c>
      <c r="C4792" t="s">
        <v>4</v>
      </c>
      <c r="D4792" t="s">
        <v>217</v>
      </c>
      <c r="E4792">
        <v>25.34</v>
      </c>
      <c r="F4792">
        <v>152.30000000000001</v>
      </c>
      <c r="G4792">
        <v>-25.566700000000001</v>
      </c>
      <c r="H4792">
        <v>152.05000000000001</v>
      </c>
      <c r="I4792">
        <v>450</v>
      </c>
      <c r="J4792" t="s">
        <v>6</v>
      </c>
      <c r="K4792" s="1">
        <v>22546</v>
      </c>
      <c r="L4792" t="s">
        <v>218</v>
      </c>
      <c r="M4792" t="s">
        <v>90</v>
      </c>
      <c r="N4792" t="s">
        <v>24</v>
      </c>
      <c r="O4792" t="s">
        <v>18</v>
      </c>
      <c r="P4792" t="s">
        <v>27</v>
      </c>
      <c r="Q4792">
        <v>2</v>
      </c>
      <c r="R4792">
        <v>6.44</v>
      </c>
      <c r="S4792">
        <f t="shared" si="255"/>
        <v>47175</v>
      </c>
      <c r="T4792">
        <f t="shared" si="256"/>
        <v>21375</v>
      </c>
      <c r="U4792">
        <f t="shared" si="257"/>
        <v>2.2070175438596493</v>
      </c>
      <c r="V4792">
        <v>325</v>
      </c>
      <c r="W4792">
        <v>410</v>
      </c>
    </row>
    <row r="4793" spans="1:23" x14ac:dyDescent="0.2">
      <c r="A4793">
        <v>88</v>
      </c>
      <c r="B4793" t="s">
        <v>3</v>
      </c>
      <c r="C4793" t="s">
        <v>4</v>
      </c>
      <c r="D4793" t="s">
        <v>217</v>
      </c>
      <c r="E4793">
        <v>25.34</v>
      </c>
      <c r="F4793">
        <v>152.30000000000001</v>
      </c>
      <c r="G4793">
        <v>-25.566700000000001</v>
      </c>
      <c r="H4793">
        <v>152.05000000000001</v>
      </c>
      <c r="I4793">
        <v>450</v>
      </c>
      <c r="J4793" t="s">
        <v>6</v>
      </c>
      <c r="K4793" s="1">
        <v>22546</v>
      </c>
      <c r="L4793" t="s">
        <v>218</v>
      </c>
      <c r="M4793" t="s">
        <v>90</v>
      </c>
      <c r="N4793" t="s">
        <v>24</v>
      </c>
      <c r="O4793" t="s">
        <v>18</v>
      </c>
      <c r="P4793" t="s">
        <v>27</v>
      </c>
      <c r="Q4793">
        <v>3</v>
      </c>
      <c r="R4793">
        <v>9.18</v>
      </c>
      <c r="S4793">
        <f t="shared" si="255"/>
        <v>47175</v>
      </c>
      <c r="T4793">
        <f t="shared" si="256"/>
        <v>21375</v>
      </c>
      <c r="U4793">
        <f t="shared" si="257"/>
        <v>2.2070175438596493</v>
      </c>
      <c r="V4793">
        <v>325</v>
      </c>
      <c r="W4793">
        <v>410</v>
      </c>
    </row>
    <row r="4794" spans="1:23" x14ac:dyDescent="0.2">
      <c r="A4794">
        <v>88</v>
      </c>
      <c r="B4794" t="s">
        <v>3</v>
      </c>
      <c r="C4794" t="s">
        <v>4</v>
      </c>
      <c r="D4794" t="s">
        <v>217</v>
      </c>
      <c r="E4794">
        <v>25.34</v>
      </c>
      <c r="F4794">
        <v>152.30000000000001</v>
      </c>
      <c r="G4794">
        <v>-25.566700000000001</v>
      </c>
      <c r="H4794">
        <v>152.05000000000001</v>
      </c>
      <c r="I4794">
        <v>450</v>
      </c>
      <c r="J4794" t="s">
        <v>6</v>
      </c>
      <c r="K4794" s="1">
        <v>22546</v>
      </c>
      <c r="L4794" t="s">
        <v>218</v>
      </c>
      <c r="M4794" t="s">
        <v>90</v>
      </c>
      <c r="N4794" t="s">
        <v>24</v>
      </c>
      <c r="O4794" t="s">
        <v>18</v>
      </c>
      <c r="P4794" t="s">
        <v>27</v>
      </c>
      <c r="Q4794">
        <v>4</v>
      </c>
      <c r="R4794">
        <v>6.75</v>
      </c>
      <c r="S4794">
        <f t="shared" si="255"/>
        <v>47175</v>
      </c>
      <c r="T4794">
        <f t="shared" si="256"/>
        <v>21375</v>
      </c>
      <c r="U4794">
        <f t="shared" si="257"/>
        <v>2.2070175438596493</v>
      </c>
      <c r="V4794">
        <v>325</v>
      </c>
      <c r="W4794">
        <v>410</v>
      </c>
    </row>
    <row r="4795" spans="1:23" x14ac:dyDescent="0.2">
      <c r="A4795">
        <v>88</v>
      </c>
      <c r="B4795" t="s">
        <v>3</v>
      </c>
      <c r="C4795" t="s">
        <v>4</v>
      </c>
      <c r="D4795" t="s">
        <v>217</v>
      </c>
      <c r="E4795">
        <v>25.34</v>
      </c>
      <c r="F4795">
        <v>152.30000000000001</v>
      </c>
      <c r="G4795">
        <v>-25.566700000000001</v>
      </c>
      <c r="H4795">
        <v>152.05000000000001</v>
      </c>
      <c r="I4795">
        <v>450</v>
      </c>
      <c r="J4795" t="s">
        <v>6</v>
      </c>
      <c r="K4795" s="1">
        <v>22546</v>
      </c>
      <c r="L4795" t="s">
        <v>218</v>
      </c>
      <c r="M4795" t="s">
        <v>90</v>
      </c>
      <c r="N4795" t="s">
        <v>24</v>
      </c>
      <c r="O4795" t="s">
        <v>18</v>
      </c>
      <c r="P4795" t="s">
        <v>27</v>
      </c>
      <c r="Q4795">
        <v>5</v>
      </c>
      <c r="R4795">
        <v>7.02</v>
      </c>
      <c r="S4795">
        <f t="shared" si="255"/>
        <v>47175</v>
      </c>
      <c r="T4795">
        <f t="shared" si="256"/>
        <v>21375</v>
      </c>
      <c r="U4795">
        <f t="shared" si="257"/>
        <v>2.2070175438596493</v>
      </c>
      <c r="V4795">
        <v>325</v>
      </c>
      <c r="W4795">
        <v>410</v>
      </c>
    </row>
    <row r="4796" spans="1:23" x14ac:dyDescent="0.2">
      <c r="A4796">
        <v>88</v>
      </c>
      <c r="B4796" t="s">
        <v>3</v>
      </c>
      <c r="C4796" t="s">
        <v>4</v>
      </c>
      <c r="D4796" t="s">
        <v>217</v>
      </c>
      <c r="E4796">
        <v>25.34</v>
      </c>
      <c r="F4796">
        <v>152.30000000000001</v>
      </c>
      <c r="G4796">
        <v>-25.566700000000001</v>
      </c>
      <c r="H4796">
        <v>152.05000000000001</v>
      </c>
      <c r="I4796">
        <v>450</v>
      </c>
      <c r="J4796" t="s">
        <v>6</v>
      </c>
      <c r="K4796" s="1">
        <v>22546</v>
      </c>
      <c r="L4796" t="s">
        <v>218</v>
      </c>
      <c r="M4796" t="s">
        <v>90</v>
      </c>
      <c r="N4796" t="s">
        <v>24</v>
      </c>
      <c r="O4796" t="s">
        <v>18</v>
      </c>
      <c r="P4796" t="s">
        <v>27</v>
      </c>
      <c r="Q4796">
        <v>6</v>
      </c>
      <c r="R4796">
        <v>7.31</v>
      </c>
      <c r="S4796">
        <f t="shared" si="255"/>
        <v>47175</v>
      </c>
      <c r="T4796">
        <f t="shared" si="256"/>
        <v>21375</v>
      </c>
      <c r="U4796">
        <f t="shared" si="257"/>
        <v>2.2070175438596493</v>
      </c>
      <c r="V4796">
        <v>325</v>
      </c>
      <c r="W4796">
        <v>410</v>
      </c>
    </row>
    <row r="4797" spans="1:23" x14ac:dyDescent="0.2">
      <c r="A4797">
        <v>88</v>
      </c>
      <c r="B4797" t="s">
        <v>3</v>
      </c>
      <c r="C4797" t="s">
        <v>4</v>
      </c>
      <c r="D4797" t="s">
        <v>217</v>
      </c>
      <c r="E4797">
        <v>25.34</v>
      </c>
      <c r="F4797">
        <v>152.30000000000001</v>
      </c>
      <c r="G4797">
        <v>-25.566700000000001</v>
      </c>
      <c r="H4797">
        <v>152.05000000000001</v>
      </c>
      <c r="I4797">
        <v>450</v>
      </c>
      <c r="J4797" t="s">
        <v>6</v>
      </c>
      <c r="K4797" s="1">
        <v>22546</v>
      </c>
      <c r="L4797" t="s">
        <v>218</v>
      </c>
      <c r="M4797" t="s">
        <v>90</v>
      </c>
      <c r="N4797" t="s">
        <v>24</v>
      </c>
      <c r="O4797" t="s">
        <v>18</v>
      </c>
      <c r="P4797" t="s">
        <v>27</v>
      </c>
      <c r="Q4797">
        <v>7</v>
      </c>
      <c r="R4797">
        <v>7.09</v>
      </c>
      <c r="S4797">
        <f t="shared" si="255"/>
        <v>47175</v>
      </c>
      <c r="T4797">
        <f t="shared" si="256"/>
        <v>21375</v>
      </c>
      <c r="U4797">
        <f t="shared" si="257"/>
        <v>2.2070175438596493</v>
      </c>
      <c r="V4797">
        <v>325</v>
      </c>
      <c r="W4797">
        <v>410</v>
      </c>
    </row>
    <row r="4798" spans="1:23" x14ac:dyDescent="0.2">
      <c r="A4798">
        <v>88</v>
      </c>
      <c r="B4798" t="s">
        <v>3</v>
      </c>
      <c r="C4798" t="s">
        <v>4</v>
      </c>
      <c r="D4798" t="s">
        <v>217</v>
      </c>
      <c r="E4798">
        <v>25.34</v>
      </c>
      <c r="F4798">
        <v>152.30000000000001</v>
      </c>
      <c r="G4798">
        <v>-25.566700000000001</v>
      </c>
      <c r="H4798">
        <v>152.05000000000001</v>
      </c>
      <c r="I4798">
        <v>450</v>
      </c>
      <c r="J4798" t="s">
        <v>6</v>
      </c>
      <c r="K4798" s="1">
        <v>22546</v>
      </c>
      <c r="L4798" t="s">
        <v>218</v>
      </c>
      <c r="M4798" t="s">
        <v>90</v>
      </c>
      <c r="N4798" t="s">
        <v>24</v>
      </c>
      <c r="O4798" t="s">
        <v>18</v>
      </c>
      <c r="P4798" t="s">
        <v>27</v>
      </c>
      <c r="Q4798">
        <v>8</v>
      </c>
      <c r="R4798">
        <v>10.59</v>
      </c>
      <c r="S4798">
        <f t="shared" si="255"/>
        <v>47175</v>
      </c>
      <c r="T4798">
        <f t="shared" si="256"/>
        <v>21375</v>
      </c>
      <c r="U4798">
        <f t="shared" si="257"/>
        <v>2.2070175438596493</v>
      </c>
      <c r="V4798">
        <v>325</v>
      </c>
      <c r="W4798">
        <v>410</v>
      </c>
    </row>
    <row r="4799" spans="1:23" x14ac:dyDescent="0.2">
      <c r="A4799">
        <v>88</v>
      </c>
      <c r="B4799" t="s">
        <v>3</v>
      </c>
      <c r="C4799" t="s">
        <v>4</v>
      </c>
      <c r="D4799" t="s">
        <v>217</v>
      </c>
      <c r="E4799">
        <v>25.34</v>
      </c>
      <c r="F4799">
        <v>152.30000000000001</v>
      </c>
      <c r="G4799">
        <v>-25.566700000000001</v>
      </c>
      <c r="H4799">
        <v>152.05000000000001</v>
      </c>
      <c r="I4799">
        <v>450</v>
      </c>
      <c r="J4799" t="s">
        <v>6</v>
      </c>
      <c r="K4799" s="1">
        <v>22546</v>
      </c>
      <c r="L4799" t="s">
        <v>218</v>
      </c>
      <c r="M4799" t="s">
        <v>90</v>
      </c>
      <c r="N4799" t="s">
        <v>24</v>
      </c>
      <c r="O4799" t="s">
        <v>18</v>
      </c>
      <c r="P4799" t="s">
        <v>27</v>
      </c>
      <c r="Q4799">
        <v>9</v>
      </c>
      <c r="R4799">
        <v>7.06</v>
      </c>
      <c r="S4799">
        <f t="shared" si="255"/>
        <v>47175</v>
      </c>
      <c r="T4799">
        <f t="shared" si="256"/>
        <v>21375</v>
      </c>
      <c r="U4799">
        <f t="shared" si="257"/>
        <v>2.2070175438596493</v>
      </c>
      <c r="V4799">
        <v>325</v>
      </c>
      <c r="W4799">
        <v>410</v>
      </c>
    </row>
    <row r="4800" spans="1:23" x14ac:dyDescent="0.2">
      <c r="A4800">
        <v>88</v>
      </c>
      <c r="B4800" t="s">
        <v>3</v>
      </c>
      <c r="C4800" t="s">
        <v>4</v>
      </c>
      <c r="D4800" t="s">
        <v>217</v>
      </c>
      <c r="E4800">
        <v>25.34</v>
      </c>
      <c r="F4800">
        <v>152.30000000000001</v>
      </c>
      <c r="G4800">
        <v>-25.566700000000001</v>
      </c>
      <c r="H4800">
        <v>152.05000000000001</v>
      </c>
      <c r="I4800">
        <v>450</v>
      </c>
      <c r="J4800" t="s">
        <v>6</v>
      </c>
      <c r="K4800" s="1">
        <v>22546</v>
      </c>
      <c r="L4800" t="s">
        <v>218</v>
      </c>
      <c r="M4800" t="s">
        <v>90</v>
      </c>
      <c r="N4800" t="s">
        <v>24</v>
      </c>
      <c r="O4800" t="s">
        <v>18</v>
      </c>
      <c r="P4800" t="s">
        <v>27</v>
      </c>
      <c r="Q4800">
        <v>10</v>
      </c>
      <c r="R4800">
        <v>6.62</v>
      </c>
      <c r="S4800">
        <f t="shared" si="255"/>
        <v>47175</v>
      </c>
      <c r="T4800">
        <f t="shared" si="256"/>
        <v>21375</v>
      </c>
      <c r="U4800">
        <f t="shared" si="257"/>
        <v>2.2070175438596493</v>
      </c>
      <c r="V4800">
        <v>325</v>
      </c>
      <c r="W4800">
        <v>410</v>
      </c>
    </row>
    <row r="4801" spans="1:23" hidden="1" x14ac:dyDescent="0.2">
      <c r="A4801">
        <v>89</v>
      </c>
      <c r="B4801" t="s">
        <v>3</v>
      </c>
      <c r="C4801" t="s">
        <v>4</v>
      </c>
      <c r="D4801" t="s">
        <v>219</v>
      </c>
      <c r="E4801">
        <v>27.51</v>
      </c>
      <c r="F4801">
        <v>152.27000000000001</v>
      </c>
      <c r="G4801">
        <v>-27.85</v>
      </c>
      <c r="H4801">
        <v>152.44999999999999</v>
      </c>
      <c r="I4801">
        <v>150</v>
      </c>
      <c r="J4801" t="s">
        <v>6</v>
      </c>
      <c r="K4801" s="1">
        <v>23582</v>
      </c>
      <c r="L4801" t="s">
        <v>220</v>
      </c>
      <c r="M4801" t="s">
        <v>221</v>
      </c>
      <c r="N4801" t="s">
        <v>14</v>
      </c>
      <c r="O4801" t="s">
        <v>15</v>
      </c>
      <c r="P4801" t="s">
        <v>27</v>
      </c>
      <c r="Q4801">
        <v>1</v>
      </c>
      <c r="R4801">
        <v>14.25</v>
      </c>
      <c r="S4801">
        <f>140*200</f>
        <v>28000</v>
      </c>
      <c r="T4801">
        <f>190*70</f>
        <v>13300</v>
      </c>
      <c r="U4801">
        <f t="shared" si="257"/>
        <v>2.1052631578947367</v>
      </c>
      <c r="V4801">
        <f>550-295</f>
        <v>255</v>
      </c>
      <c r="W4801">
        <v>295</v>
      </c>
    </row>
    <row r="4802" spans="1:23" hidden="1" x14ac:dyDescent="0.2">
      <c r="A4802">
        <v>89</v>
      </c>
      <c r="B4802" t="s">
        <v>3</v>
      </c>
      <c r="C4802" t="s">
        <v>4</v>
      </c>
      <c r="D4802" t="s">
        <v>219</v>
      </c>
      <c r="E4802">
        <v>27.51</v>
      </c>
      <c r="F4802">
        <v>152.27000000000001</v>
      </c>
      <c r="G4802">
        <v>-27.85</v>
      </c>
      <c r="H4802">
        <v>152.44999999999999</v>
      </c>
      <c r="I4802">
        <v>150</v>
      </c>
      <c r="J4802" t="s">
        <v>6</v>
      </c>
      <c r="K4802" s="1">
        <v>23582</v>
      </c>
      <c r="L4802" t="s">
        <v>220</v>
      </c>
      <c r="M4802" t="s">
        <v>221</v>
      </c>
      <c r="N4802" t="s">
        <v>14</v>
      </c>
      <c r="O4802" t="s">
        <v>15</v>
      </c>
      <c r="P4802" t="s">
        <v>27</v>
      </c>
      <c r="Q4802">
        <v>2</v>
      </c>
      <c r="R4802">
        <v>16.12</v>
      </c>
      <c r="S4802">
        <f t="shared" ref="S4802:S4854" si="258">140*200</f>
        <v>28000</v>
      </c>
      <c r="T4802">
        <f t="shared" ref="T4802:T4854" si="259">190*70</f>
        <v>13300</v>
      </c>
      <c r="U4802">
        <f t="shared" ref="U4802:U4855" si="260">S4802/T4802</f>
        <v>2.1052631578947367</v>
      </c>
      <c r="V4802">
        <f t="shared" ref="V4802:V4854" si="261">550-295</f>
        <v>255</v>
      </c>
      <c r="W4802">
        <v>295</v>
      </c>
    </row>
    <row r="4803" spans="1:23" hidden="1" x14ac:dyDescent="0.2">
      <c r="A4803">
        <v>89</v>
      </c>
      <c r="B4803" t="s">
        <v>3</v>
      </c>
      <c r="C4803" t="s">
        <v>4</v>
      </c>
      <c r="D4803" t="s">
        <v>219</v>
      </c>
      <c r="E4803">
        <v>27.51</v>
      </c>
      <c r="F4803">
        <v>152.27000000000001</v>
      </c>
      <c r="G4803">
        <v>-27.85</v>
      </c>
      <c r="H4803">
        <v>152.44999999999999</v>
      </c>
      <c r="I4803">
        <v>150</v>
      </c>
      <c r="J4803" t="s">
        <v>6</v>
      </c>
      <c r="K4803" s="1">
        <v>23582</v>
      </c>
      <c r="L4803" t="s">
        <v>220</v>
      </c>
      <c r="M4803" t="s">
        <v>221</v>
      </c>
      <c r="N4803" t="s">
        <v>14</v>
      </c>
      <c r="O4803" t="s">
        <v>15</v>
      </c>
      <c r="P4803" t="s">
        <v>27</v>
      </c>
      <c r="Q4803">
        <v>3</v>
      </c>
      <c r="R4803">
        <v>15.71</v>
      </c>
      <c r="S4803">
        <f t="shared" si="258"/>
        <v>28000</v>
      </c>
      <c r="T4803">
        <f t="shared" si="259"/>
        <v>13300</v>
      </c>
      <c r="U4803">
        <f t="shared" si="260"/>
        <v>2.1052631578947367</v>
      </c>
      <c r="V4803">
        <f t="shared" si="261"/>
        <v>255</v>
      </c>
      <c r="W4803">
        <v>295</v>
      </c>
    </row>
    <row r="4804" spans="1:23" hidden="1" x14ac:dyDescent="0.2">
      <c r="A4804">
        <v>89</v>
      </c>
      <c r="B4804" t="s">
        <v>3</v>
      </c>
      <c r="C4804" t="s">
        <v>4</v>
      </c>
      <c r="D4804" t="s">
        <v>219</v>
      </c>
      <c r="E4804">
        <v>27.51</v>
      </c>
      <c r="F4804">
        <v>152.27000000000001</v>
      </c>
      <c r="G4804">
        <v>-27.85</v>
      </c>
      <c r="H4804">
        <v>152.44999999999999</v>
      </c>
      <c r="I4804">
        <v>150</v>
      </c>
      <c r="J4804" t="s">
        <v>6</v>
      </c>
      <c r="K4804" s="1">
        <v>23582</v>
      </c>
      <c r="L4804" t="s">
        <v>220</v>
      </c>
      <c r="M4804" t="s">
        <v>221</v>
      </c>
      <c r="N4804" t="s">
        <v>14</v>
      </c>
      <c r="O4804" t="s">
        <v>15</v>
      </c>
      <c r="P4804" t="s">
        <v>27</v>
      </c>
      <c r="Q4804">
        <v>4</v>
      </c>
      <c r="R4804">
        <v>14.33</v>
      </c>
      <c r="S4804">
        <f t="shared" si="258"/>
        <v>28000</v>
      </c>
      <c r="T4804">
        <f t="shared" si="259"/>
        <v>13300</v>
      </c>
      <c r="U4804">
        <f t="shared" si="260"/>
        <v>2.1052631578947367</v>
      </c>
      <c r="V4804">
        <f t="shared" si="261"/>
        <v>255</v>
      </c>
      <c r="W4804">
        <v>295</v>
      </c>
    </row>
    <row r="4805" spans="1:23" hidden="1" x14ac:dyDescent="0.2">
      <c r="A4805">
        <v>89</v>
      </c>
      <c r="B4805" t="s">
        <v>3</v>
      </c>
      <c r="C4805" t="s">
        <v>4</v>
      </c>
      <c r="D4805" t="s">
        <v>219</v>
      </c>
      <c r="E4805">
        <v>27.51</v>
      </c>
      <c r="F4805">
        <v>152.27000000000001</v>
      </c>
      <c r="G4805">
        <v>-27.85</v>
      </c>
      <c r="H4805">
        <v>152.44999999999999</v>
      </c>
      <c r="I4805">
        <v>150</v>
      </c>
      <c r="J4805" t="s">
        <v>6</v>
      </c>
      <c r="K4805" s="1">
        <v>23582</v>
      </c>
      <c r="L4805" t="s">
        <v>220</v>
      </c>
      <c r="M4805" t="s">
        <v>221</v>
      </c>
      <c r="N4805" t="s">
        <v>14</v>
      </c>
      <c r="O4805" t="s">
        <v>15</v>
      </c>
      <c r="P4805" t="s">
        <v>27</v>
      </c>
      <c r="Q4805">
        <v>5</v>
      </c>
      <c r="R4805">
        <v>15.72</v>
      </c>
      <c r="S4805">
        <f t="shared" si="258"/>
        <v>28000</v>
      </c>
      <c r="T4805">
        <f t="shared" si="259"/>
        <v>13300</v>
      </c>
      <c r="U4805">
        <f t="shared" si="260"/>
        <v>2.1052631578947367</v>
      </c>
      <c r="V4805">
        <f t="shared" si="261"/>
        <v>255</v>
      </c>
      <c r="W4805">
        <v>295</v>
      </c>
    </row>
    <row r="4806" spans="1:23" hidden="1" x14ac:dyDescent="0.2">
      <c r="A4806">
        <v>89</v>
      </c>
      <c r="B4806" t="s">
        <v>3</v>
      </c>
      <c r="C4806" t="s">
        <v>4</v>
      </c>
      <c r="D4806" t="s">
        <v>219</v>
      </c>
      <c r="E4806">
        <v>27.51</v>
      </c>
      <c r="F4806">
        <v>152.27000000000001</v>
      </c>
      <c r="G4806">
        <v>-27.85</v>
      </c>
      <c r="H4806">
        <v>152.44999999999999</v>
      </c>
      <c r="I4806">
        <v>150</v>
      </c>
      <c r="J4806" t="s">
        <v>6</v>
      </c>
      <c r="K4806" s="1">
        <v>23582</v>
      </c>
      <c r="L4806" t="s">
        <v>220</v>
      </c>
      <c r="M4806" t="s">
        <v>221</v>
      </c>
      <c r="N4806" t="s">
        <v>14</v>
      </c>
      <c r="O4806" t="s">
        <v>15</v>
      </c>
      <c r="P4806" t="s">
        <v>27</v>
      </c>
      <c r="Q4806">
        <v>6</v>
      </c>
      <c r="R4806">
        <v>15.03</v>
      </c>
      <c r="S4806">
        <f t="shared" si="258"/>
        <v>28000</v>
      </c>
      <c r="T4806">
        <f t="shared" si="259"/>
        <v>13300</v>
      </c>
      <c r="U4806">
        <f t="shared" si="260"/>
        <v>2.1052631578947367</v>
      </c>
      <c r="V4806">
        <f t="shared" si="261"/>
        <v>255</v>
      </c>
      <c r="W4806">
        <v>295</v>
      </c>
    </row>
    <row r="4807" spans="1:23" hidden="1" x14ac:dyDescent="0.2">
      <c r="A4807">
        <v>89</v>
      </c>
      <c r="B4807" t="s">
        <v>3</v>
      </c>
      <c r="C4807" t="s">
        <v>4</v>
      </c>
      <c r="D4807" t="s">
        <v>219</v>
      </c>
      <c r="E4807">
        <v>27.51</v>
      </c>
      <c r="F4807">
        <v>152.27000000000001</v>
      </c>
      <c r="G4807">
        <v>-27.85</v>
      </c>
      <c r="H4807">
        <v>152.44999999999999</v>
      </c>
      <c r="I4807">
        <v>150</v>
      </c>
      <c r="J4807" t="s">
        <v>6</v>
      </c>
      <c r="K4807" s="1">
        <v>23582</v>
      </c>
      <c r="L4807" t="s">
        <v>220</v>
      </c>
      <c r="M4807" t="s">
        <v>221</v>
      </c>
      <c r="N4807" t="s">
        <v>14</v>
      </c>
      <c r="O4807" t="s">
        <v>16</v>
      </c>
      <c r="P4807" t="s">
        <v>27</v>
      </c>
      <c r="Q4807">
        <v>1</v>
      </c>
      <c r="R4807">
        <v>11.21</v>
      </c>
      <c r="S4807">
        <f t="shared" si="258"/>
        <v>28000</v>
      </c>
      <c r="T4807">
        <f t="shared" si="259"/>
        <v>13300</v>
      </c>
      <c r="U4807">
        <f t="shared" si="260"/>
        <v>2.1052631578947367</v>
      </c>
      <c r="V4807">
        <f t="shared" si="261"/>
        <v>255</v>
      </c>
      <c r="W4807">
        <v>295</v>
      </c>
    </row>
    <row r="4808" spans="1:23" hidden="1" x14ac:dyDescent="0.2">
      <c r="A4808">
        <v>89</v>
      </c>
      <c r="B4808" t="s">
        <v>3</v>
      </c>
      <c r="C4808" t="s">
        <v>4</v>
      </c>
      <c r="D4808" t="s">
        <v>219</v>
      </c>
      <c r="E4808">
        <v>27.51</v>
      </c>
      <c r="F4808">
        <v>152.27000000000001</v>
      </c>
      <c r="G4808">
        <v>-27.85</v>
      </c>
      <c r="H4808">
        <v>152.44999999999999</v>
      </c>
      <c r="I4808">
        <v>150</v>
      </c>
      <c r="J4808" t="s">
        <v>6</v>
      </c>
      <c r="K4808" s="1">
        <v>23582</v>
      </c>
      <c r="L4808" t="s">
        <v>220</v>
      </c>
      <c r="M4808" t="s">
        <v>221</v>
      </c>
      <c r="N4808" t="s">
        <v>14</v>
      </c>
      <c r="O4808" t="s">
        <v>16</v>
      </c>
      <c r="P4808" t="s">
        <v>27</v>
      </c>
      <c r="Q4808">
        <v>2</v>
      </c>
      <c r="R4808">
        <v>10.7</v>
      </c>
      <c r="S4808">
        <f t="shared" si="258"/>
        <v>28000</v>
      </c>
      <c r="T4808">
        <f t="shared" si="259"/>
        <v>13300</v>
      </c>
      <c r="U4808">
        <f t="shared" si="260"/>
        <v>2.1052631578947367</v>
      </c>
      <c r="V4808">
        <f t="shared" si="261"/>
        <v>255</v>
      </c>
      <c r="W4808">
        <v>295</v>
      </c>
    </row>
    <row r="4809" spans="1:23" hidden="1" x14ac:dyDescent="0.2">
      <c r="A4809">
        <v>89</v>
      </c>
      <c r="B4809" t="s">
        <v>3</v>
      </c>
      <c r="C4809" t="s">
        <v>4</v>
      </c>
      <c r="D4809" t="s">
        <v>219</v>
      </c>
      <c r="E4809">
        <v>27.51</v>
      </c>
      <c r="F4809">
        <v>152.27000000000001</v>
      </c>
      <c r="G4809">
        <v>-27.85</v>
      </c>
      <c r="H4809">
        <v>152.44999999999999</v>
      </c>
      <c r="I4809">
        <v>150</v>
      </c>
      <c r="J4809" t="s">
        <v>6</v>
      </c>
      <c r="K4809" s="1">
        <v>23582</v>
      </c>
      <c r="L4809" t="s">
        <v>220</v>
      </c>
      <c r="M4809" t="s">
        <v>221</v>
      </c>
      <c r="N4809" t="s">
        <v>14</v>
      </c>
      <c r="O4809" t="s">
        <v>16</v>
      </c>
      <c r="P4809" t="s">
        <v>27</v>
      </c>
      <c r="Q4809">
        <v>3</v>
      </c>
      <c r="R4809">
        <v>13.66</v>
      </c>
      <c r="S4809">
        <f t="shared" si="258"/>
        <v>28000</v>
      </c>
      <c r="T4809">
        <f t="shared" si="259"/>
        <v>13300</v>
      </c>
      <c r="U4809">
        <f t="shared" si="260"/>
        <v>2.1052631578947367</v>
      </c>
      <c r="V4809">
        <f t="shared" si="261"/>
        <v>255</v>
      </c>
      <c r="W4809">
        <v>295</v>
      </c>
    </row>
    <row r="4810" spans="1:23" hidden="1" x14ac:dyDescent="0.2">
      <c r="A4810">
        <v>89</v>
      </c>
      <c r="B4810" t="s">
        <v>3</v>
      </c>
      <c r="C4810" t="s">
        <v>4</v>
      </c>
      <c r="D4810" t="s">
        <v>219</v>
      </c>
      <c r="E4810">
        <v>27.51</v>
      </c>
      <c r="F4810">
        <v>152.27000000000001</v>
      </c>
      <c r="G4810">
        <v>-27.85</v>
      </c>
      <c r="H4810">
        <v>152.44999999999999</v>
      </c>
      <c r="I4810">
        <v>150</v>
      </c>
      <c r="J4810" t="s">
        <v>6</v>
      </c>
      <c r="K4810" s="1">
        <v>23582</v>
      </c>
      <c r="L4810" t="s">
        <v>220</v>
      </c>
      <c r="M4810" t="s">
        <v>221</v>
      </c>
      <c r="N4810" t="s">
        <v>14</v>
      </c>
      <c r="O4810" t="s">
        <v>16</v>
      </c>
      <c r="P4810" t="s">
        <v>27</v>
      </c>
      <c r="Q4810">
        <v>4</v>
      </c>
      <c r="R4810">
        <v>12.22</v>
      </c>
      <c r="S4810">
        <f t="shared" si="258"/>
        <v>28000</v>
      </c>
      <c r="T4810">
        <f t="shared" si="259"/>
        <v>13300</v>
      </c>
      <c r="U4810">
        <f t="shared" si="260"/>
        <v>2.1052631578947367</v>
      </c>
      <c r="V4810">
        <f t="shared" si="261"/>
        <v>255</v>
      </c>
      <c r="W4810">
        <v>295</v>
      </c>
    </row>
    <row r="4811" spans="1:23" hidden="1" x14ac:dyDescent="0.2">
      <c r="A4811">
        <v>89</v>
      </c>
      <c r="B4811" t="s">
        <v>3</v>
      </c>
      <c r="C4811" t="s">
        <v>4</v>
      </c>
      <c r="D4811" t="s">
        <v>219</v>
      </c>
      <c r="E4811">
        <v>27.51</v>
      </c>
      <c r="F4811">
        <v>152.27000000000001</v>
      </c>
      <c r="G4811">
        <v>-27.85</v>
      </c>
      <c r="H4811">
        <v>152.44999999999999</v>
      </c>
      <c r="I4811">
        <v>150</v>
      </c>
      <c r="J4811" t="s">
        <v>6</v>
      </c>
      <c r="K4811" s="1">
        <v>23582</v>
      </c>
      <c r="L4811" t="s">
        <v>220</v>
      </c>
      <c r="M4811" t="s">
        <v>221</v>
      </c>
      <c r="N4811" t="s">
        <v>14</v>
      </c>
      <c r="O4811" t="s">
        <v>16</v>
      </c>
      <c r="P4811" t="s">
        <v>27</v>
      </c>
      <c r="Q4811">
        <v>5</v>
      </c>
      <c r="R4811">
        <v>12.03</v>
      </c>
      <c r="S4811">
        <f t="shared" si="258"/>
        <v>28000</v>
      </c>
      <c r="T4811">
        <f t="shared" si="259"/>
        <v>13300</v>
      </c>
      <c r="U4811">
        <f t="shared" si="260"/>
        <v>2.1052631578947367</v>
      </c>
      <c r="V4811">
        <f t="shared" si="261"/>
        <v>255</v>
      </c>
      <c r="W4811">
        <v>295</v>
      </c>
    </row>
    <row r="4812" spans="1:23" hidden="1" x14ac:dyDescent="0.2">
      <c r="A4812">
        <v>89</v>
      </c>
      <c r="B4812" t="s">
        <v>3</v>
      </c>
      <c r="C4812" t="s">
        <v>4</v>
      </c>
      <c r="D4812" t="s">
        <v>219</v>
      </c>
      <c r="E4812">
        <v>27.51</v>
      </c>
      <c r="F4812">
        <v>152.27000000000001</v>
      </c>
      <c r="G4812">
        <v>-27.85</v>
      </c>
      <c r="H4812">
        <v>152.44999999999999</v>
      </c>
      <c r="I4812">
        <v>150</v>
      </c>
      <c r="J4812" t="s">
        <v>6</v>
      </c>
      <c r="K4812" s="1">
        <v>23582</v>
      </c>
      <c r="L4812" t="s">
        <v>220</v>
      </c>
      <c r="M4812" t="s">
        <v>221</v>
      </c>
      <c r="N4812" t="s">
        <v>14</v>
      </c>
      <c r="O4812" t="s">
        <v>16</v>
      </c>
      <c r="P4812" t="s">
        <v>27</v>
      </c>
      <c r="Q4812">
        <v>6</v>
      </c>
      <c r="R4812">
        <v>13.84</v>
      </c>
      <c r="S4812">
        <f t="shared" si="258"/>
        <v>28000</v>
      </c>
      <c r="T4812">
        <f t="shared" si="259"/>
        <v>13300</v>
      </c>
      <c r="U4812">
        <f t="shared" si="260"/>
        <v>2.1052631578947367</v>
      </c>
      <c r="V4812">
        <f t="shared" si="261"/>
        <v>255</v>
      </c>
      <c r="W4812">
        <v>295</v>
      </c>
    </row>
    <row r="4813" spans="1:23" hidden="1" x14ac:dyDescent="0.2">
      <c r="A4813">
        <v>89</v>
      </c>
      <c r="B4813" t="s">
        <v>3</v>
      </c>
      <c r="C4813" t="s">
        <v>4</v>
      </c>
      <c r="D4813" t="s">
        <v>219</v>
      </c>
      <c r="E4813">
        <v>27.51</v>
      </c>
      <c r="F4813">
        <v>152.27000000000001</v>
      </c>
      <c r="G4813">
        <v>-27.85</v>
      </c>
      <c r="H4813">
        <v>152.44999999999999</v>
      </c>
      <c r="I4813">
        <v>150</v>
      </c>
      <c r="J4813" t="s">
        <v>6</v>
      </c>
      <c r="K4813" s="1">
        <v>23582</v>
      </c>
      <c r="L4813" t="s">
        <v>220</v>
      </c>
      <c r="M4813" t="s">
        <v>221</v>
      </c>
      <c r="N4813" t="s">
        <v>14</v>
      </c>
      <c r="O4813" t="s">
        <v>18</v>
      </c>
      <c r="P4813" t="s">
        <v>27</v>
      </c>
      <c r="Q4813">
        <v>1</v>
      </c>
      <c r="R4813">
        <v>2.42</v>
      </c>
      <c r="S4813">
        <f t="shared" si="258"/>
        <v>28000</v>
      </c>
      <c r="T4813">
        <f t="shared" si="259"/>
        <v>13300</v>
      </c>
      <c r="U4813">
        <f t="shared" si="260"/>
        <v>2.1052631578947367</v>
      </c>
      <c r="V4813">
        <f t="shared" si="261"/>
        <v>255</v>
      </c>
      <c r="W4813">
        <v>295</v>
      </c>
    </row>
    <row r="4814" spans="1:23" hidden="1" x14ac:dyDescent="0.2">
      <c r="A4814">
        <v>89</v>
      </c>
      <c r="B4814" t="s">
        <v>3</v>
      </c>
      <c r="C4814" t="s">
        <v>4</v>
      </c>
      <c r="D4814" t="s">
        <v>219</v>
      </c>
      <c r="E4814">
        <v>27.51</v>
      </c>
      <c r="F4814">
        <v>152.27000000000001</v>
      </c>
      <c r="G4814">
        <v>-27.85</v>
      </c>
      <c r="H4814">
        <v>152.44999999999999</v>
      </c>
      <c r="I4814">
        <v>150</v>
      </c>
      <c r="J4814" t="s">
        <v>6</v>
      </c>
      <c r="K4814" s="1">
        <v>23582</v>
      </c>
      <c r="L4814" t="s">
        <v>220</v>
      </c>
      <c r="M4814" t="s">
        <v>221</v>
      </c>
      <c r="N4814" t="s">
        <v>14</v>
      </c>
      <c r="O4814" t="s">
        <v>18</v>
      </c>
      <c r="P4814" t="s">
        <v>27</v>
      </c>
      <c r="Q4814">
        <v>2</v>
      </c>
      <c r="R4814">
        <v>2.35</v>
      </c>
      <c r="S4814">
        <f t="shared" si="258"/>
        <v>28000</v>
      </c>
      <c r="T4814">
        <f t="shared" si="259"/>
        <v>13300</v>
      </c>
      <c r="U4814">
        <f t="shared" si="260"/>
        <v>2.1052631578947367</v>
      </c>
      <c r="V4814">
        <f t="shared" si="261"/>
        <v>255</v>
      </c>
      <c r="W4814">
        <v>295</v>
      </c>
    </row>
    <row r="4815" spans="1:23" hidden="1" x14ac:dyDescent="0.2">
      <c r="A4815">
        <v>89</v>
      </c>
      <c r="B4815" t="s">
        <v>3</v>
      </c>
      <c r="C4815" t="s">
        <v>4</v>
      </c>
      <c r="D4815" t="s">
        <v>219</v>
      </c>
      <c r="E4815">
        <v>27.51</v>
      </c>
      <c r="F4815">
        <v>152.27000000000001</v>
      </c>
      <c r="G4815">
        <v>-27.85</v>
      </c>
      <c r="H4815">
        <v>152.44999999999999</v>
      </c>
      <c r="I4815">
        <v>150</v>
      </c>
      <c r="J4815" t="s">
        <v>6</v>
      </c>
      <c r="K4815" s="1">
        <v>23582</v>
      </c>
      <c r="L4815" t="s">
        <v>220</v>
      </c>
      <c r="M4815" t="s">
        <v>221</v>
      </c>
      <c r="N4815" t="s">
        <v>14</v>
      </c>
      <c r="O4815" t="s">
        <v>18</v>
      </c>
      <c r="P4815" t="s">
        <v>27</v>
      </c>
      <c r="Q4815">
        <v>3</v>
      </c>
      <c r="R4815">
        <v>4.0999999999999996</v>
      </c>
      <c r="S4815">
        <f t="shared" si="258"/>
        <v>28000</v>
      </c>
      <c r="T4815">
        <f t="shared" si="259"/>
        <v>13300</v>
      </c>
      <c r="U4815">
        <f t="shared" si="260"/>
        <v>2.1052631578947367</v>
      </c>
      <c r="V4815">
        <f t="shared" si="261"/>
        <v>255</v>
      </c>
      <c r="W4815">
        <v>295</v>
      </c>
    </row>
    <row r="4816" spans="1:23" hidden="1" x14ac:dyDescent="0.2">
      <c r="A4816">
        <v>89</v>
      </c>
      <c r="B4816" t="s">
        <v>3</v>
      </c>
      <c r="C4816" t="s">
        <v>4</v>
      </c>
      <c r="D4816" t="s">
        <v>219</v>
      </c>
      <c r="E4816">
        <v>27.51</v>
      </c>
      <c r="F4816">
        <v>152.27000000000001</v>
      </c>
      <c r="G4816">
        <v>-27.85</v>
      </c>
      <c r="H4816">
        <v>152.44999999999999</v>
      </c>
      <c r="I4816">
        <v>150</v>
      </c>
      <c r="J4816" t="s">
        <v>6</v>
      </c>
      <c r="K4816" s="1">
        <v>23582</v>
      </c>
      <c r="L4816" t="s">
        <v>220</v>
      </c>
      <c r="M4816" t="s">
        <v>221</v>
      </c>
      <c r="N4816" t="s">
        <v>14</v>
      </c>
      <c r="O4816" t="s">
        <v>18</v>
      </c>
      <c r="P4816" t="s">
        <v>27</v>
      </c>
      <c r="Q4816">
        <v>4</v>
      </c>
      <c r="R4816">
        <v>3.41</v>
      </c>
      <c r="S4816">
        <f t="shared" si="258"/>
        <v>28000</v>
      </c>
      <c r="T4816">
        <f t="shared" si="259"/>
        <v>13300</v>
      </c>
      <c r="U4816">
        <f t="shared" si="260"/>
        <v>2.1052631578947367</v>
      </c>
      <c r="V4816">
        <f t="shared" si="261"/>
        <v>255</v>
      </c>
      <c r="W4816">
        <v>295</v>
      </c>
    </row>
    <row r="4817" spans="1:23" hidden="1" x14ac:dyDescent="0.2">
      <c r="A4817">
        <v>89</v>
      </c>
      <c r="B4817" t="s">
        <v>3</v>
      </c>
      <c r="C4817" t="s">
        <v>4</v>
      </c>
      <c r="D4817" t="s">
        <v>219</v>
      </c>
      <c r="E4817">
        <v>27.51</v>
      </c>
      <c r="F4817">
        <v>152.27000000000001</v>
      </c>
      <c r="G4817">
        <v>-27.85</v>
      </c>
      <c r="H4817">
        <v>152.44999999999999</v>
      </c>
      <c r="I4817">
        <v>150</v>
      </c>
      <c r="J4817" t="s">
        <v>6</v>
      </c>
      <c r="K4817" s="1">
        <v>23582</v>
      </c>
      <c r="L4817" t="s">
        <v>220</v>
      </c>
      <c r="M4817" t="s">
        <v>221</v>
      </c>
      <c r="N4817" t="s">
        <v>14</v>
      </c>
      <c r="O4817" t="s">
        <v>18</v>
      </c>
      <c r="P4817" t="s">
        <v>27</v>
      </c>
      <c r="Q4817">
        <v>5</v>
      </c>
      <c r="R4817">
        <v>2.14</v>
      </c>
      <c r="S4817">
        <f t="shared" si="258"/>
        <v>28000</v>
      </c>
      <c r="T4817">
        <f t="shared" si="259"/>
        <v>13300</v>
      </c>
      <c r="U4817">
        <f t="shared" si="260"/>
        <v>2.1052631578947367</v>
      </c>
      <c r="V4817">
        <f t="shared" si="261"/>
        <v>255</v>
      </c>
      <c r="W4817">
        <v>295</v>
      </c>
    </row>
    <row r="4818" spans="1:23" hidden="1" x14ac:dyDescent="0.2">
      <c r="A4818">
        <v>89</v>
      </c>
      <c r="B4818" t="s">
        <v>3</v>
      </c>
      <c r="C4818" t="s">
        <v>4</v>
      </c>
      <c r="D4818" t="s">
        <v>219</v>
      </c>
      <c r="E4818">
        <v>27.51</v>
      </c>
      <c r="F4818">
        <v>152.27000000000001</v>
      </c>
      <c r="G4818">
        <v>-27.85</v>
      </c>
      <c r="H4818">
        <v>152.44999999999999</v>
      </c>
      <c r="I4818">
        <v>150</v>
      </c>
      <c r="J4818" t="s">
        <v>6</v>
      </c>
      <c r="K4818" s="1">
        <v>23582</v>
      </c>
      <c r="L4818" t="s">
        <v>220</v>
      </c>
      <c r="M4818" t="s">
        <v>221</v>
      </c>
      <c r="N4818" t="s">
        <v>14</v>
      </c>
      <c r="O4818" t="s">
        <v>18</v>
      </c>
      <c r="P4818" t="s">
        <v>27</v>
      </c>
      <c r="Q4818">
        <v>6</v>
      </c>
      <c r="R4818">
        <v>3.5</v>
      </c>
      <c r="S4818">
        <f t="shared" si="258"/>
        <v>28000</v>
      </c>
      <c r="T4818">
        <f t="shared" si="259"/>
        <v>13300</v>
      </c>
      <c r="U4818">
        <f t="shared" si="260"/>
        <v>2.1052631578947367</v>
      </c>
      <c r="V4818">
        <f t="shared" si="261"/>
        <v>255</v>
      </c>
      <c r="W4818">
        <v>295</v>
      </c>
    </row>
    <row r="4819" spans="1:23" hidden="1" x14ac:dyDescent="0.2">
      <c r="A4819">
        <v>89</v>
      </c>
      <c r="B4819" t="s">
        <v>3</v>
      </c>
      <c r="C4819" t="s">
        <v>4</v>
      </c>
      <c r="D4819" t="s">
        <v>219</v>
      </c>
      <c r="E4819">
        <v>27.51</v>
      </c>
      <c r="F4819">
        <v>152.27000000000001</v>
      </c>
      <c r="G4819">
        <v>-27.85</v>
      </c>
      <c r="H4819">
        <v>152.44999999999999</v>
      </c>
      <c r="I4819">
        <v>150</v>
      </c>
      <c r="J4819" t="s">
        <v>6</v>
      </c>
      <c r="K4819" s="1">
        <v>23582</v>
      </c>
      <c r="L4819" t="s">
        <v>220</v>
      </c>
      <c r="M4819" t="s">
        <v>221</v>
      </c>
      <c r="N4819" t="s">
        <v>14</v>
      </c>
      <c r="O4819" t="s">
        <v>19</v>
      </c>
      <c r="P4819" t="s">
        <v>27</v>
      </c>
      <c r="Q4819">
        <v>1</v>
      </c>
      <c r="R4819">
        <v>9.7200000000000006</v>
      </c>
      <c r="S4819">
        <f t="shared" si="258"/>
        <v>28000</v>
      </c>
      <c r="T4819">
        <f t="shared" si="259"/>
        <v>13300</v>
      </c>
      <c r="U4819">
        <f t="shared" si="260"/>
        <v>2.1052631578947367</v>
      </c>
      <c r="V4819">
        <f t="shared" si="261"/>
        <v>255</v>
      </c>
      <c r="W4819">
        <v>295</v>
      </c>
    </row>
    <row r="4820" spans="1:23" hidden="1" x14ac:dyDescent="0.2">
      <c r="A4820">
        <v>89</v>
      </c>
      <c r="B4820" t="s">
        <v>3</v>
      </c>
      <c r="C4820" t="s">
        <v>4</v>
      </c>
      <c r="D4820" t="s">
        <v>219</v>
      </c>
      <c r="E4820">
        <v>27.51</v>
      </c>
      <c r="F4820">
        <v>152.27000000000001</v>
      </c>
      <c r="G4820">
        <v>-27.85</v>
      </c>
      <c r="H4820">
        <v>152.44999999999999</v>
      </c>
      <c r="I4820">
        <v>150</v>
      </c>
      <c r="J4820" t="s">
        <v>6</v>
      </c>
      <c r="K4820" s="1">
        <v>23582</v>
      </c>
      <c r="L4820" t="s">
        <v>220</v>
      </c>
      <c r="M4820" t="s">
        <v>221</v>
      </c>
      <c r="N4820" t="s">
        <v>14</v>
      </c>
      <c r="O4820" t="s">
        <v>19</v>
      </c>
      <c r="P4820" t="s">
        <v>27</v>
      </c>
      <c r="Q4820">
        <v>2</v>
      </c>
      <c r="R4820">
        <v>7.33</v>
      </c>
      <c r="S4820">
        <f t="shared" si="258"/>
        <v>28000</v>
      </c>
      <c r="T4820">
        <f t="shared" si="259"/>
        <v>13300</v>
      </c>
      <c r="U4820">
        <f t="shared" si="260"/>
        <v>2.1052631578947367</v>
      </c>
      <c r="V4820">
        <f t="shared" si="261"/>
        <v>255</v>
      </c>
      <c r="W4820">
        <v>295</v>
      </c>
    </row>
    <row r="4821" spans="1:23" hidden="1" x14ac:dyDescent="0.2">
      <c r="A4821">
        <v>89</v>
      </c>
      <c r="B4821" t="s">
        <v>3</v>
      </c>
      <c r="C4821" t="s">
        <v>4</v>
      </c>
      <c r="D4821" t="s">
        <v>219</v>
      </c>
      <c r="E4821">
        <v>27.51</v>
      </c>
      <c r="F4821">
        <v>152.27000000000001</v>
      </c>
      <c r="G4821">
        <v>-27.85</v>
      </c>
      <c r="H4821">
        <v>152.44999999999999</v>
      </c>
      <c r="I4821">
        <v>150</v>
      </c>
      <c r="J4821" t="s">
        <v>6</v>
      </c>
      <c r="K4821" s="1">
        <v>23582</v>
      </c>
      <c r="L4821" t="s">
        <v>220</v>
      </c>
      <c r="M4821" t="s">
        <v>221</v>
      </c>
      <c r="N4821" t="s">
        <v>14</v>
      </c>
      <c r="O4821" t="s">
        <v>19</v>
      </c>
      <c r="P4821" t="s">
        <v>27</v>
      </c>
      <c r="Q4821">
        <v>3</v>
      </c>
      <c r="R4821">
        <v>13.15</v>
      </c>
      <c r="S4821">
        <f t="shared" si="258"/>
        <v>28000</v>
      </c>
      <c r="T4821">
        <f t="shared" si="259"/>
        <v>13300</v>
      </c>
      <c r="U4821">
        <f t="shared" si="260"/>
        <v>2.1052631578947367</v>
      </c>
      <c r="V4821">
        <f t="shared" si="261"/>
        <v>255</v>
      </c>
      <c r="W4821">
        <v>295</v>
      </c>
    </row>
    <row r="4822" spans="1:23" hidden="1" x14ac:dyDescent="0.2">
      <c r="A4822">
        <v>89</v>
      </c>
      <c r="B4822" t="s">
        <v>3</v>
      </c>
      <c r="C4822" t="s">
        <v>4</v>
      </c>
      <c r="D4822" t="s">
        <v>219</v>
      </c>
      <c r="E4822">
        <v>27.51</v>
      </c>
      <c r="F4822">
        <v>152.27000000000001</v>
      </c>
      <c r="G4822">
        <v>-27.85</v>
      </c>
      <c r="H4822">
        <v>152.44999999999999</v>
      </c>
      <c r="I4822">
        <v>150</v>
      </c>
      <c r="J4822" t="s">
        <v>6</v>
      </c>
      <c r="K4822" s="1">
        <v>23582</v>
      </c>
      <c r="L4822" t="s">
        <v>220</v>
      </c>
      <c r="M4822" t="s">
        <v>221</v>
      </c>
      <c r="N4822" t="s">
        <v>14</v>
      </c>
      <c r="O4822" t="s">
        <v>19</v>
      </c>
      <c r="P4822" t="s">
        <v>27</v>
      </c>
      <c r="Q4822">
        <v>4</v>
      </c>
      <c r="R4822">
        <v>8.41</v>
      </c>
      <c r="S4822">
        <f t="shared" si="258"/>
        <v>28000</v>
      </c>
      <c r="T4822">
        <f t="shared" si="259"/>
        <v>13300</v>
      </c>
      <c r="U4822">
        <f t="shared" si="260"/>
        <v>2.1052631578947367</v>
      </c>
      <c r="V4822">
        <f t="shared" si="261"/>
        <v>255</v>
      </c>
      <c r="W4822">
        <v>295</v>
      </c>
    </row>
    <row r="4823" spans="1:23" hidden="1" x14ac:dyDescent="0.2">
      <c r="A4823">
        <v>89</v>
      </c>
      <c r="B4823" t="s">
        <v>3</v>
      </c>
      <c r="C4823" t="s">
        <v>4</v>
      </c>
      <c r="D4823" t="s">
        <v>219</v>
      </c>
      <c r="E4823">
        <v>27.51</v>
      </c>
      <c r="F4823">
        <v>152.27000000000001</v>
      </c>
      <c r="G4823">
        <v>-27.85</v>
      </c>
      <c r="H4823">
        <v>152.44999999999999</v>
      </c>
      <c r="I4823">
        <v>150</v>
      </c>
      <c r="J4823" t="s">
        <v>6</v>
      </c>
      <c r="K4823" s="1">
        <v>23582</v>
      </c>
      <c r="L4823" t="s">
        <v>220</v>
      </c>
      <c r="M4823" t="s">
        <v>221</v>
      </c>
      <c r="N4823" t="s">
        <v>14</v>
      </c>
      <c r="O4823" t="s">
        <v>19</v>
      </c>
      <c r="P4823" t="s">
        <v>27</v>
      </c>
      <c r="Q4823">
        <v>5</v>
      </c>
      <c r="R4823">
        <v>10.28</v>
      </c>
      <c r="S4823">
        <f t="shared" si="258"/>
        <v>28000</v>
      </c>
      <c r="T4823">
        <f t="shared" si="259"/>
        <v>13300</v>
      </c>
      <c r="U4823">
        <f t="shared" si="260"/>
        <v>2.1052631578947367</v>
      </c>
      <c r="V4823">
        <f t="shared" si="261"/>
        <v>255</v>
      </c>
      <c r="W4823">
        <v>295</v>
      </c>
    </row>
    <row r="4824" spans="1:23" hidden="1" x14ac:dyDescent="0.2">
      <c r="A4824">
        <v>89</v>
      </c>
      <c r="B4824" t="s">
        <v>3</v>
      </c>
      <c r="C4824" t="s">
        <v>4</v>
      </c>
      <c r="D4824" t="s">
        <v>219</v>
      </c>
      <c r="E4824">
        <v>27.51</v>
      </c>
      <c r="F4824">
        <v>152.27000000000001</v>
      </c>
      <c r="G4824">
        <v>-27.85</v>
      </c>
      <c r="H4824">
        <v>152.44999999999999</v>
      </c>
      <c r="I4824">
        <v>150</v>
      </c>
      <c r="J4824" t="s">
        <v>6</v>
      </c>
      <c r="K4824" s="1">
        <v>23582</v>
      </c>
      <c r="L4824" t="s">
        <v>220</v>
      </c>
      <c r="M4824" t="s">
        <v>221</v>
      </c>
      <c r="N4824" t="s">
        <v>14</v>
      </c>
      <c r="O4824" t="s">
        <v>19</v>
      </c>
      <c r="P4824" t="s">
        <v>27</v>
      </c>
      <c r="Q4824">
        <v>6</v>
      </c>
      <c r="R4824">
        <v>14.49</v>
      </c>
      <c r="S4824">
        <f t="shared" si="258"/>
        <v>28000</v>
      </c>
      <c r="T4824">
        <f t="shared" si="259"/>
        <v>13300</v>
      </c>
      <c r="U4824">
        <f t="shared" si="260"/>
        <v>2.1052631578947367</v>
      </c>
      <c r="V4824">
        <f t="shared" si="261"/>
        <v>255</v>
      </c>
      <c r="W4824">
        <v>295</v>
      </c>
    </row>
    <row r="4825" spans="1:23" hidden="1" x14ac:dyDescent="0.2">
      <c r="A4825">
        <v>89</v>
      </c>
      <c r="B4825" t="s">
        <v>3</v>
      </c>
      <c r="C4825" t="s">
        <v>4</v>
      </c>
      <c r="D4825" t="s">
        <v>219</v>
      </c>
      <c r="E4825">
        <v>27.51</v>
      </c>
      <c r="F4825">
        <v>152.27000000000001</v>
      </c>
      <c r="G4825">
        <v>-27.85</v>
      </c>
      <c r="H4825">
        <v>152.44999999999999</v>
      </c>
      <c r="I4825">
        <v>150</v>
      </c>
      <c r="J4825" t="s">
        <v>6</v>
      </c>
      <c r="K4825" s="1">
        <v>23582</v>
      </c>
      <c r="L4825" t="s">
        <v>220</v>
      </c>
      <c r="M4825" t="s">
        <v>221</v>
      </c>
      <c r="N4825" t="s">
        <v>24</v>
      </c>
      <c r="O4825" t="s">
        <v>15</v>
      </c>
      <c r="P4825" t="s">
        <v>26</v>
      </c>
      <c r="Q4825">
        <v>1</v>
      </c>
      <c r="R4825">
        <v>31.54</v>
      </c>
      <c r="S4825">
        <f t="shared" si="258"/>
        <v>28000</v>
      </c>
      <c r="T4825">
        <f t="shared" si="259"/>
        <v>13300</v>
      </c>
      <c r="U4825">
        <f t="shared" si="260"/>
        <v>2.1052631578947367</v>
      </c>
      <c r="V4825">
        <f t="shared" si="261"/>
        <v>255</v>
      </c>
      <c r="W4825">
        <v>295</v>
      </c>
    </row>
    <row r="4826" spans="1:23" hidden="1" x14ac:dyDescent="0.2">
      <c r="A4826">
        <v>89</v>
      </c>
      <c r="B4826" t="s">
        <v>3</v>
      </c>
      <c r="C4826" t="s">
        <v>4</v>
      </c>
      <c r="D4826" t="s">
        <v>219</v>
      </c>
      <c r="E4826">
        <v>27.51</v>
      </c>
      <c r="F4826">
        <v>152.27000000000001</v>
      </c>
      <c r="G4826">
        <v>-27.85</v>
      </c>
      <c r="H4826">
        <v>152.44999999999999</v>
      </c>
      <c r="I4826">
        <v>150</v>
      </c>
      <c r="J4826" t="s">
        <v>6</v>
      </c>
      <c r="K4826" s="1">
        <v>23582</v>
      </c>
      <c r="L4826" t="s">
        <v>220</v>
      </c>
      <c r="M4826" t="s">
        <v>221</v>
      </c>
      <c r="N4826" t="s">
        <v>24</v>
      </c>
      <c r="O4826" t="s">
        <v>15</v>
      </c>
      <c r="P4826" t="s">
        <v>26</v>
      </c>
      <c r="Q4826">
        <v>2</v>
      </c>
      <c r="R4826">
        <v>33.39</v>
      </c>
      <c r="S4826">
        <f t="shared" si="258"/>
        <v>28000</v>
      </c>
      <c r="T4826">
        <f t="shared" si="259"/>
        <v>13300</v>
      </c>
      <c r="U4826">
        <f t="shared" si="260"/>
        <v>2.1052631578947367</v>
      </c>
      <c r="V4826">
        <f t="shared" si="261"/>
        <v>255</v>
      </c>
      <c r="W4826">
        <v>295</v>
      </c>
    </row>
    <row r="4827" spans="1:23" hidden="1" x14ac:dyDescent="0.2">
      <c r="A4827">
        <v>89</v>
      </c>
      <c r="B4827" t="s">
        <v>3</v>
      </c>
      <c r="C4827" t="s">
        <v>4</v>
      </c>
      <c r="D4827" t="s">
        <v>219</v>
      </c>
      <c r="E4827">
        <v>27.51</v>
      </c>
      <c r="F4827">
        <v>152.27000000000001</v>
      </c>
      <c r="G4827">
        <v>-27.85</v>
      </c>
      <c r="H4827">
        <v>152.44999999999999</v>
      </c>
      <c r="I4827">
        <v>150</v>
      </c>
      <c r="J4827" t="s">
        <v>6</v>
      </c>
      <c r="K4827" s="1">
        <v>23582</v>
      </c>
      <c r="L4827" t="s">
        <v>220</v>
      </c>
      <c r="M4827" t="s">
        <v>221</v>
      </c>
      <c r="N4827" t="s">
        <v>24</v>
      </c>
      <c r="O4827" t="s">
        <v>15</v>
      </c>
      <c r="P4827" t="s">
        <v>26</v>
      </c>
      <c r="Q4827">
        <v>3</v>
      </c>
      <c r="R4827">
        <v>24</v>
      </c>
      <c r="S4827">
        <f t="shared" si="258"/>
        <v>28000</v>
      </c>
      <c r="T4827">
        <f t="shared" si="259"/>
        <v>13300</v>
      </c>
      <c r="U4827">
        <f t="shared" si="260"/>
        <v>2.1052631578947367</v>
      </c>
      <c r="V4827">
        <f t="shared" si="261"/>
        <v>255</v>
      </c>
      <c r="W4827">
        <v>295</v>
      </c>
    </row>
    <row r="4828" spans="1:23" hidden="1" x14ac:dyDescent="0.2">
      <c r="A4828">
        <v>89</v>
      </c>
      <c r="B4828" t="s">
        <v>3</v>
      </c>
      <c r="C4828" t="s">
        <v>4</v>
      </c>
      <c r="D4828" t="s">
        <v>219</v>
      </c>
      <c r="E4828">
        <v>27.51</v>
      </c>
      <c r="F4828">
        <v>152.27000000000001</v>
      </c>
      <c r="G4828">
        <v>-27.85</v>
      </c>
      <c r="H4828">
        <v>152.44999999999999</v>
      </c>
      <c r="I4828">
        <v>150</v>
      </c>
      <c r="J4828" t="s">
        <v>6</v>
      </c>
      <c r="K4828" s="1">
        <v>23582</v>
      </c>
      <c r="L4828" t="s">
        <v>220</v>
      </c>
      <c r="M4828" t="s">
        <v>221</v>
      </c>
      <c r="N4828" t="s">
        <v>24</v>
      </c>
      <c r="O4828" t="s">
        <v>15</v>
      </c>
      <c r="P4828" t="s">
        <v>26</v>
      </c>
      <c r="Q4828">
        <v>4</v>
      </c>
      <c r="R4828">
        <v>33.659999999999997</v>
      </c>
      <c r="S4828">
        <f t="shared" si="258"/>
        <v>28000</v>
      </c>
      <c r="T4828">
        <f t="shared" si="259"/>
        <v>13300</v>
      </c>
      <c r="U4828">
        <f t="shared" si="260"/>
        <v>2.1052631578947367</v>
      </c>
      <c r="V4828">
        <f t="shared" si="261"/>
        <v>255</v>
      </c>
      <c r="W4828">
        <v>295</v>
      </c>
    </row>
    <row r="4829" spans="1:23" hidden="1" x14ac:dyDescent="0.2">
      <c r="A4829">
        <v>89</v>
      </c>
      <c r="B4829" t="s">
        <v>3</v>
      </c>
      <c r="C4829" t="s">
        <v>4</v>
      </c>
      <c r="D4829" t="s">
        <v>219</v>
      </c>
      <c r="E4829">
        <v>27.51</v>
      </c>
      <c r="F4829">
        <v>152.27000000000001</v>
      </c>
      <c r="G4829">
        <v>-27.85</v>
      </c>
      <c r="H4829">
        <v>152.44999999999999</v>
      </c>
      <c r="I4829">
        <v>150</v>
      </c>
      <c r="J4829" t="s">
        <v>6</v>
      </c>
      <c r="K4829" s="1">
        <v>23582</v>
      </c>
      <c r="L4829" t="s">
        <v>220</v>
      </c>
      <c r="M4829" t="s">
        <v>221</v>
      </c>
      <c r="N4829" t="s">
        <v>24</v>
      </c>
      <c r="O4829" t="s">
        <v>15</v>
      </c>
      <c r="P4829" t="s">
        <v>26</v>
      </c>
      <c r="Q4829">
        <v>5</v>
      </c>
      <c r="R4829">
        <v>32.369999999999997</v>
      </c>
      <c r="S4829">
        <f t="shared" si="258"/>
        <v>28000</v>
      </c>
      <c r="T4829">
        <f t="shared" si="259"/>
        <v>13300</v>
      </c>
      <c r="U4829">
        <f t="shared" si="260"/>
        <v>2.1052631578947367</v>
      </c>
      <c r="V4829">
        <f t="shared" si="261"/>
        <v>255</v>
      </c>
      <c r="W4829">
        <v>295</v>
      </c>
    </row>
    <row r="4830" spans="1:23" hidden="1" x14ac:dyDescent="0.2">
      <c r="A4830">
        <v>89</v>
      </c>
      <c r="B4830" t="s">
        <v>3</v>
      </c>
      <c r="C4830" t="s">
        <v>4</v>
      </c>
      <c r="D4830" t="s">
        <v>219</v>
      </c>
      <c r="E4830">
        <v>27.51</v>
      </c>
      <c r="F4830">
        <v>152.27000000000001</v>
      </c>
      <c r="G4830">
        <v>-27.85</v>
      </c>
      <c r="H4830">
        <v>152.44999999999999</v>
      </c>
      <c r="I4830">
        <v>150</v>
      </c>
      <c r="J4830" t="s">
        <v>6</v>
      </c>
      <c r="K4830" s="1">
        <v>23582</v>
      </c>
      <c r="L4830" t="s">
        <v>220</v>
      </c>
      <c r="M4830" t="s">
        <v>221</v>
      </c>
      <c r="N4830" t="s">
        <v>24</v>
      </c>
      <c r="O4830" t="s">
        <v>15</v>
      </c>
      <c r="P4830" t="s">
        <v>26</v>
      </c>
      <c r="Q4830">
        <v>6</v>
      </c>
      <c r="R4830">
        <v>30.14</v>
      </c>
      <c r="S4830">
        <f t="shared" si="258"/>
        <v>28000</v>
      </c>
      <c r="T4830">
        <f t="shared" si="259"/>
        <v>13300</v>
      </c>
      <c r="U4830">
        <f t="shared" si="260"/>
        <v>2.1052631578947367</v>
      </c>
      <c r="V4830">
        <f t="shared" si="261"/>
        <v>255</v>
      </c>
      <c r="W4830">
        <v>295</v>
      </c>
    </row>
    <row r="4831" spans="1:23" hidden="1" x14ac:dyDescent="0.2">
      <c r="A4831">
        <v>89</v>
      </c>
      <c r="B4831" t="s">
        <v>3</v>
      </c>
      <c r="C4831" t="s">
        <v>4</v>
      </c>
      <c r="D4831" t="s">
        <v>219</v>
      </c>
      <c r="E4831">
        <v>27.51</v>
      </c>
      <c r="F4831">
        <v>152.27000000000001</v>
      </c>
      <c r="G4831">
        <v>-27.85</v>
      </c>
      <c r="H4831">
        <v>152.44999999999999</v>
      </c>
      <c r="I4831">
        <v>150</v>
      </c>
      <c r="J4831" t="s">
        <v>6</v>
      </c>
      <c r="K4831" s="1">
        <v>23582</v>
      </c>
      <c r="L4831" t="s">
        <v>220</v>
      </c>
      <c r="M4831" t="s">
        <v>221</v>
      </c>
      <c r="N4831" t="s">
        <v>24</v>
      </c>
      <c r="O4831" t="s">
        <v>15</v>
      </c>
      <c r="P4831" t="s">
        <v>26</v>
      </c>
      <c r="Q4831">
        <v>7</v>
      </c>
      <c r="R4831">
        <v>28.43</v>
      </c>
      <c r="S4831">
        <f t="shared" si="258"/>
        <v>28000</v>
      </c>
      <c r="T4831">
        <f t="shared" si="259"/>
        <v>13300</v>
      </c>
      <c r="U4831">
        <f t="shared" si="260"/>
        <v>2.1052631578947367</v>
      </c>
      <c r="V4831">
        <f t="shared" si="261"/>
        <v>255</v>
      </c>
      <c r="W4831">
        <v>295</v>
      </c>
    </row>
    <row r="4832" spans="1:23" hidden="1" x14ac:dyDescent="0.2">
      <c r="A4832">
        <v>89</v>
      </c>
      <c r="B4832" t="s">
        <v>3</v>
      </c>
      <c r="C4832" t="s">
        <v>4</v>
      </c>
      <c r="D4832" t="s">
        <v>219</v>
      </c>
      <c r="E4832">
        <v>27.51</v>
      </c>
      <c r="F4832">
        <v>152.27000000000001</v>
      </c>
      <c r="G4832">
        <v>-27.85</v>
      </c>
      <c r="H4832">
        <v>152.44999999999999</v>
      </c>
      <c r="I4832">
        <v>150</v>
      </c>
      <c r="J4832" t="s">
        <v>6</v>
      </c>
      <c r="K4832" s="1">
        <v>23582</v>
      </c>
      <c r="L4832" t="s">
        <v>220</v>
      </c>
      <c r="M4832" t="s">
        <v>221</v>
      </c>
      <c r="N4832" t="s">
        <v>24</v>
      </c>
      <c r="O4832" t="s">
        <v>15</v>
      </c>
      <c r="P4832" t="s">
        <v>26</v>
      </c>
      <c r="Q4832">
        <v>8</v>
      </c>
      <c r="R4832">
        <v>34.659999999999997</v>
      </c>
      <c r="S4832">
        <f t="shared" si="258"/>
        <v>28000</v>
      </c>
      <c r="T4832">
        <f t="shared" si="259"/>
        <v>13300</v>
      </c>
      <c r="U4832">
        <f t="shared" si="260"/>
        <v>2.1052631578947367</v>
      </c>
      <c r="V4832">
        <f t="shared" si="261"/>
        <v>255</v>
      </c>
      <c r="W4832">
        <v>295</v>
      </c>
    </row>
    <row r="4833" spans="1:23" hidden="1" x14ac:dyDescent="0.2">
      <c r="A4833">
        <v>89</v>
      </c>
      <c r="B4833" t="s">
        <v>3</v>
      </c>
      <c r="C4833" t="s">
        <v>4</v>
      </c>
      <c r="D4833" t="s">
        <v>219</v>
      </c>
      <c r="E4833">
        <v>27.51</v>
      </c>
      <c r="F4833">
        <v>152.27000000000001</v>
      </c>
      <c r="G4833">
        <v>-27.85</v>
      </c>
      <c r="H4833">
        <v>152.44999999999999</v>
      </c>
      <c r="I4833">
        <v>150</v>
      </c>
      <c r="J4833" t="s">
        <v>6</v>
      </c>
      <c r="K4833" s="1">
        <v>23582</v>
      </c>
      <c r="L4833" t="s">
        <v>220</v>
      </c>
      <c r="M4833" t="s">
        <v>221</v>
      </c>
      <c r="N4833" t="s">
        <v>24</v>
      </c>
      <c r="O4833" t="s">
        <v>15</v>
      </c>
      <c r="P4833" t="s">
        <v>26</v>
      </c>
      <c r="Q4833">
        <v>9</v>
      </c>
      <c r="R4833">
        <v>38.04</v>
      </c>
      <c r="S4833">
        <f t="shared" si="258"/>
        <v>28000</v>
      </c>
      <c r="T4833">
        <f t="shared" si="259"/>
        <v>13300</v>
      </c>
      <c r="U4833">
        <f t="shared" si="260"/>
        <v>2.1052631578947367</v>
      </c>
      <c r="V4833">
        <f t="shared" si="261"/>
        <v>255</v>
      </c>
      <c r="W4833">
        <v>295</v>
      </c>
    </row>
    <row r="4834" spans="1:23" hidden="1" x14ac:dyDescent="0.2">
      <c r="A4834">
        <v>89</v>
      </c>
      <c r="B4834" t="s">
        <v>3</v>
      </c>
      <c r="C4834" t="s">
        <v>4</v>
      </c>
      <c r="D4834" t="s">
        <v>219</v>
      </c>
      <c r="E4834">
        <v>27.51</v>
      </c>
      <c r="F4834">
        <v>152.27000000000001</v>
      </c>
      <c r="G4834">
        <v>-27.85</v>
      </c>
      <c r="H4834">
        <v>152.44999999999999</v>
      </c>
      <c r="I4834">
        <v>150</v>
      </c>
      <c r="J4834" t="s">
        <v>6</v>
      </c>
      <c r="K4834" s="1">
        <v>23582</v>
      </c>
      <c r="L4834" t="s">
        <v>220</v>
      </c>
      <c r="M4834" t="s">
        <v>221</v>
      </c>
      <c r="N4834" t="s">
        <v>24</v>
      </c>
      <c r="O4834" t="s">
        <v>15</v>
      </c>
      <c r="P4834" t="s">
        <v>26</v>
      </c>
      <c r="Q4834">
        <v>10</v>
      </c>
      <c r="R4834">
        <v>31.47</v>
      </c>
      <c r="S4834">
        <f t="shared" si="258"/>
        <v>28000</v>
      </c>
      <c r="T4834">
        <f t="shared" si="259"/>
        <v>13300</v>
      </c>
      <c r="U4834">
        <f t="shared" si="260"/>
        <v>2.1052631578947367</v>
      </c>
      <c r="V4834">
        <f t="shared" si="261"/>
        <v>255</v>
      </c>
      <c r="W4834">
        <v>295</v>
      </c>
    </row>
    <row r="4835" spans="1:23" x14ac:dyDescent="0.2">
      <c r="A4835">
        <v>89</v>
      </c>
      <c r="B4835" t="s">
        <v>3</v>
      </c>
      <c r="C4835" t="s">
        <v>4</v>
      </c>
      <c r="D4835" t="s">
        <v>219</v>
      </c>
      <c r="E4835">
        <v>27.51</v>
      </c>
      <c r="F4835">
        <v>152.27000000000001</v>
      </c>
      <c r="G4835">
        <v>-27.85</v>
      </c>
      <c r="H4835">
        <v>152.44999999999999</v>
      </c>
      <c r="I4835">
        <v>150</v>
      </c>
      <c r="J4835" t="s">
        <v>6</v>
      </c>
      <c r="K4835" s="1">
        <v>23582</v>
      </c>
      <c r="L4835" t="s">
        <v>220</v>
      </c>
      <c r="M4835" t="s">
        <v>221</v>
      </c>
      <c r="N4835" t="s">
        <v>24</v>
      </c>
      <c r="O4835" t="s">
        <v>15</v>
      </c>
      <c r="P4835" t="s">
        <v>27</v>
      </c>
      <c r="Q4835">
        <v>1</v>
      </c>
      <c r="R4835">
        <v>23.89</v>
      </c>
      <c r="S4835">
        <f t="shared" si="258"/>
        <v>28000</v>
      </c>
      <c r="T4835">
        <f t="shared" si="259"/>
        <v>13300</v>
      </c>
      <c r="U4835">
        <f t="shared" si="260"/>
        <v>2.1052631578947367</v>
      </c>
      <c r="V4835">
        <f t="shared" si="261"/>
        <v>255</v>
      </c>
      <c r="W4835">
        <v>295</v>
      </c>
    </row>
    <row r="4836" spans="1:23" x14ac:dyDescent="0.2">
      <c r="A4836">
        <v>89</v>
      </c>
      <c r="B4836" t="s">
        <v>3</v>
      </c>
      <c r="C4836" t="s">
        <v>4</v>
      </c>
      <c r="D4836" t="s">
        <v>219</v>
      </c>
      <c r="E4836">
        <v>27.51</v>
      </c>
      <c r="F4836">
        <v>152.27000000000001</v>
      </c>
      <c r="G4836">
        <v>-27.85</v>
      </c>
      <c r="H4836">
        <v>152.44999999999999</v>
      </c>
      <c r="I4836">
        <v>150</v>
      </c>
      <c r="J4836" t="s">
        <v>6</v>
      </c>
      <c r="K4836" s="1">
        <v>23582</v>
      </c>
      <c r="L4836" t="s">
        <v>220</v>
      </c>
      <c r="M4836" t="s">
        <v>221</v>
      </c>
      <c r="N4836" t="s">
        <v>24</v>
      </c>
      <c r="O4836" t="s">
        <v>15</v>
      </c>
      <c r="P4836" t="s">
        <v>27</v>
      </c>
      <c r="Q4836">
        <v>2</v>
      </c>
      <c r="R4836">
        <v>23.52</v>
      </c>
      <c r="S4836">
        <f t="shared" si="258"/>
        <v>28000</v>
      </c>
      <c r="T4836">
        <f t="shared" si="259"/>
        <v>13300</v>
      </c>
      <c r="U4836">
        <f t="shared" si="260"/>
        <v>2.1052631578947367</v>
      </c>
      <c r="V4836">
        <f t="shared" si="261"/>
        <v>255</v>
      </c>
      <c r="W4836">
        <v>295</v>
      </c>
    </row>
    <row r="4837" spans="1:23" x14ac:dyDescent="0.2">
      <c r="A4837">
        <v>89</v>
      </c>
      <c r="B4837" t="s">
        <v>3</v>
      </c>
      <c r="C4837" t="s">
        <v>4</v>
      </c>
      <c r="D4837" t="s">
        <v>219</v>
      </c>
      <c r="E4837">
        <v>27.51</v>
      </c>
      <c r="F4837">
        <v>152.27000000000001</v>
      </c>
      <c r="G4837">
        <v>-27.85</v>
      </c>
      <c r="H4837">
        <v>152.44999999999999</v>
      </c>
      <c r="I4837">
        <v>150</v>
      </c>
      <c r="J4837" t="s">
        <v>6</v>
      </c>
      <c r="K4837" s="1">
        <v>23582</v>
      </c>
      <c r="L4837" t="s">
        <v>220</v>
      </c>
      <c r="M4837" t="s">
        <v>221</v>
      </c>
      <c r="N4837" t="s">
        <v>24</v>
      </c>
      <c r="O4837" t="s">
        <v>15</v>
      </c>
      <c r="P4837" t="s">
        <v>27</v>
      </c>
      <c r="Q4837">
        <v>3</v>
      </c>
      <c r="R4837">
        <v>19.54</v>
      </c>
      <c r="S4837">
        <f t="shared" si="258"/>
        <v>28000</v>
      </c>
      <c r="T4837">
        <f t="shared" si="259"/>
        <v>13300</v>
      </c>
      <c r="U4837">
        <f t="shared" si="260"/>
        <v>2.1052631578947367</v>
      </c>
      <c r="V4837">
        <f t="shared" si="261"/>
        <v>255</v>
      </c>
      <c r="W4837">
        <v>295</v>
      </c>
    </row>
    <row r="4838" spans="1:23" x14ac:dyDescent="0.2">
      <c r="A4838">
        <v>89</v>
      </c>
      <c r="B4838" t="s">
        <v>3</v>
      </c>
      <c r="C4838" t="s">
        <v>4</v>
      </c>
      <c r="D4838" t="s">
        <v>219</v>
      </c>
      <c r="E4838">
        <v>27.51</v>
      </c>
      <c r="F4838">
        <v>152.27000000000001</v>
      </c>
      <c r="G4838">
        <v>-27.85</v>
      </c>
      <c r="H4838">
        <v>152.44999999999999</v>
      </c>
      <c r="I4838">
        <v>150</v>
      </c>
      <c r="J4838" t="s">
        <v>6</v>
      </c>
      <c r="K4838" s="1">
        <v>23582</v>
      </c>
      <c r="L4838" t="s">
        <v>220</v>
      </c>
      <c r="M4838" t="s">
        <v>221</v>
      </c>
      <c r="N4838" t="s">
        <v>24</v>
      </c>
      <c r="O4838" t="s">
        <v>15</v>
      </c>
      <c r="P4838" t="s">
        <v>27</v>
      </c>
      <c r="Q4838">
        <v>4</v>
      </c>
      <c r="R4838">
        <v>19.600000000000001</v>
      </c>
      <c r="S4838">
        <f t="shared" si="258"/>
        <v>28000</v>
      </c>
      <c r="T4838">
        <f t="shared" si="259"/>
        <v>13300</v>
      </c>
      <c r="U4838">
        <f t="shared" si="260"/>
        <v>2.1052631578947367</v>
      </c>
      <c r="V4838">
        <f t="shared" si="261"/>
        <v>255</v>
      </c>
      <c r="W4838">
        <v>295</v>
      </c>
    </row>
    <row r="4839" spans="1:23" x14ac:dyDescent="0.2">
      <c r="A4839">
        <v>89</v>
      </c>
      <c r="B4839" t="s">
        <v>3</v>
      </c>
      <c r="C4839" t="s">
        <v>4</v>
      </c>
      <c r="D4839" t="s">
        <v>219</v>
      </c>
      <c r="E4839">
        <v>27.51</v>
      </c>
      <c r="F4839">
        <v>152.27000000000001</v>
      </c>
      <c r="G4839">
        <v>-27.85</v>
      </c>
      <c r="H4839">
        <v>152.44999999999999</v>
      </c>
      <c r="I4839">
        <v>150</v>
      </c>
      <c r="J4839" t="s">
        <v>6</v>
      </c>
      <c r="K4839" s="1">
        <v>23582</v>
      </c>
      <c r="L4839" t="s">
        <v>220</v>
      </c>
      <c r="M4839" t="s">
        <v>221</v>
      </c>
      <c r="N4839" t="s">
        <v>24</v>
      </c>
      <c r="O4839" t="s">
        <v>15</v>
      </c>
      <c r="P4839" t="s">
        <v>27</v>
      </c>
      <c r="Q4839">
        <v>5</v>
      </c>
      <c r="R4839">
        <v>22.37</v>
      </c>
      <c r="S4839">
        <f t="shared" si="258"/>
        <v>28000</v>
      </c>
      <c r="T4839">
        <f t="shared" si="259"/>
        <v>13300</v>
      </c>
      <c r="U4839">
        <f t="shared" si="260"/>
        <v>2.1052631578947367</v>
      </c>
      <c r="V4839">
        <f t="shared" si="261"/>
        <v>255</v>
      </c>
      <c r="W4839">
        <v>295</v>
      </c>
    </row>
    <row r="4840" spans="1:23" x14ac:dyDescent="0.2">
      <c r="A4840">
        <v>89</v>
      </c>
      <c r="B4840" t="s">
        <v>3</v>
      </c>
      <c r="C4840" t="s">
        <v>4</v>
      </c>
      <c r="D4840" t="s">
        <v>219</v>
      </c>
      <c r="E4840">
        <v>27.51</v>
      </c>
      <c r="F4840">
        <v>152.27000000000001</v>
      </c>
      <c r="G4840">
        <v>-27.85</v>
      </c>
      <c r="H4840">
        <v>152.44999999999999</v>
      </c>
      <c r="I4840">
        <v>150</v>
      </c>
      <c r="J4840" t="s">
        <v>6</v>
      </c>
      <c r="K4840" s="1">
        <v>23582</v>
      </c>
      <c r="L4840" t="s">
        <v>220</v>
      </c>
      <c r="M4840" t="s">
        <v>221</v>
      </c>
      <c r="N4840" t="s">
        <v>24</v>
      </c>
      <c r="O4840" t="s">
        <v>15</v>
      </c>
      <c r="P4840" t="s">
        <v>27</v>
      </c>
      <c r="Q4840">
        <v>6</v>
      </c>
      <c r="R4840">
        <v>20.9</v>
      </c>
      <c r="S4840">
        <f t="shared" si="258"/>
        <v>28000</v>
      </c>
      <c r="T4840">
        <f t="shared" si="259"/>
        <v>13300</v>
      </c>
      <c r="U4840">
        <f t="shared" si="260"/>
        <v>2.1052631578947367</v>
      </c>
      <c r="V4840">
        <f t="shared" si="261"/>
        <v>255</v>
      </c>
      <c r="W4840">
        <v>295</v>
      </c>
    </row>
    <row r="4841" spans="1:23" x14ac:dyDescent="0.2">
      <c r="A4841">
        <v>89</v>
      </c>
      <c r="B4841" t="s">
        <v>3</v>
      </c>
      <c r="C4841" t="s">
        <v>4</v>
      </c>
      <c r="D4841" t="s">
        <v>219</v>
      </c>
      <c r="E4841">
        <v>27.51</v>
      </c>
      <c r="F4841">
        <v>152.27000000000001</v>
      </c>
      <c r="G4841">
        <v>-27.85</v>
      </c>
      <c r="H4841">
        <v>152.44999999999999</v>
      </c>
      <c r="I4841">
        <v>150</v>
      </c>
      <c r="J4841" t="s">
        <v>6</v>
      </c>
      <c r="K4841" s="1">
        <v>23582</v>
      </c>
      <c r="L4841" t="s">
        <v>220</v>
      </c>
      <c r="M4841" t="s">
        <v>221</v>
      </c>
      <c r="N4841" t="s">
        <v>24</v>
      </c>
      <c r="O4841" t="s">
        <v>15</v>
      </c>
      <c r="P4841" t="s">
        <v>27</v>
      </c>
      <c r="Q4841">
        <v>7</v>
      </c>
      <c r="R4841">
        <v>22.12</v>
      </c>
      <c r="S4841">
        <f t="shared" si="258"/>
        <v>28000</v>
      </c>
      <c r="T4841">
        <f t="shared" si="259"/>
        <v>13300</v>
      </c>
      <c r="U4841">
        <f t="shared" si="260"/>
        <v>2.1052631578947367</v>
      </c>
      <c r="V4841">
        <f t="shared" si="261"/>
        <v>255</v>
      </c>
      <c r="W4841">
        <v>295</v>
      </c>
    </row>
    <row r="4842" spans="1:23" x14ac:dyDescent="0.2">
      <c r="A4842">
        <v>89</v>
      </c>
      <c r="B4842" t="s">
        <v>3</v>
      </c>
      <c r="C4842" t="s">
        <v>4</v>
      </c>
      <c r="D4842" t="s">
        <v>219</v>
      </c>
      <c r="E4842">
        <v>27.51</v>
      </c>
      <c r="F4842">
        <v>152.27000000000001</v>
      </c>
      <c r="G4842">
        <v>-27.85</v>
      </c>
      <c r="H4842">
        <v>152.44999999999999</v>
      </c>
      <c r="I4842">
        <v>150</v>
      </c>
      <c r="J4842" t="s">
        <v>6</v>
      </c>
      <c r="K4842" s="1">
        <v>23582</v>
      </c>
      <c r="L4842" t="s">
        <v>220</v>
      </c>
      <c r="M4842" t="s">
        <v>221</v>
      </c>
      <c r="N4842" t="s">
        <v>24</v>
      </c>
      <c r="O4842" t="s">
        <v>15</v>
      </c>
      <c r="P4842" t="s">
        <v>27</v>
      </c>
      <c r="Q4842">
        <v>8</v>
      </c>
      <c r="R4842">
        <v>17.79</v>
      </c>
      <c r="S4842">
        <f t="shared" si="258"/>
        <v>28000</v>
      </c>
      <c r="T4842">
        <f t="shared" si="259"/>
        <v>13300</v>
      </c>
      <c r="U4842">
        <f t="shared" si="260"/>
        <v>2.1052631578947367</v>
      </c>
      <c r="V4842">
        <f t="shared" si="261"/>
        <v>255</v>
      </c>
      <c r="W4842">
        <v>295</v>
      </c>
    </row>
    <row r="4843" spans="1:23" x14ac:dyDescent="0.2">
      <c r="A4843">
        <v>89</v>
      </c>
      <c r="B4843" t="s">
        <v>3</v>
      </c>
      <c r="C4843" t="s">
        <v>4</v>
      </c>
      <c r="D4843" t="s">
        <v>219</v>
      </c>
      <c r="E4843">
        <v>27.51</v>
      </c>
      <c r="F4843">
        <v>152.27000000000001</v>
      </c>
      <c r="G4843">
        <v>-27.85</v>
      </c>
      <c r="H4843">
        <v>152.44999999999999</v>
      </c>
      <c r="I4843">
        <v>150</v>
      </c>
      <c r="J4843" t="s">
        <v>6</v>
      </c>
      <c r="K4843" s="1">
        <v>23582</v>
      </c>
      <c r="L4843" t="s">
        <v>220</v>
      </c>
      <c r="M4843" t="s">
        <v>221</v>
      </c>
      <c r="N4843" t="s">
        <v>24</v>
      </c>
      <c r="O4843" t="s">
        <v>15</v>
      </c>
      <c r="P4843" t="s">
        <v>27</v>
      </c>
      <c r="Q4843">
        <v>9</v>
      </c>
      <c r="R4843">
        <v>20.95</v>
      </c>
      <c r="S4843">
        <f t="shared" si="258"/>
        <v>28000</v>
      </c>
      <c r="T4843">
        <f t="shared" si="259"/>
        <v>13300</v>
      </c>
      <c r="U4843">
        <f t="shared" si="260"/>
        <v>2.1052631578947367</v>
      </c>
      <c r="V4843">
        <f t="shared" si="261"/>
        <v>255</v>
      </c>
      <c r="W4843">
        <v>295</v>
      </c>
    </row>
    <row r="4844" spans="1:23" x14ac:dyDescent="0.2">
      <c r="A4844">
        <v>89</v>
      </c>
      <c r="B4844" t="s">
        <v>3</v>
      </c>
      <c r="C4844" t="s">
        <v>4</v>
      </c>
      <c r="D4844" t="s">
        <v>219</v>
      </c>
      <c r="E4844">
        <v>27.51</v>
      </c>
      <c r="F4844">
        <v>152.27000000000001</v>
      </c>
      <c r="G4844">
        <v>-27.85</v>
      </c>
      <c r="H4844">
        <v>152.44999999999999</v>
      </c>
      <c r="I4844">
        <v>150</v>
      </c>
      <c r="J4844" t="s">
        <v>6</v>
      </c>
      <c r="K4844" s="1">
        <v>23582</v>
      </c>
      <c r="L4844" t="s">
        <v>220</v>
      </c>
      <c r="M4844" t="s">
        <v>221</v>
      </c>
      <c r="N4844" t="s">
        <v>24</v>
      </c>
      <c r="O4844" t="s">
        <v>15</v>
      </c>
      <c r="P4844" t="s">
        <v>27</v>
      </c>
      <c r="Q4844">
        <v>10</v>
      </c>
      <c r="R4844">
        <v>21.79</v>
      </c>
      <c r="S4844">
        <f t="shared" si="258"/>
        <v>28000</v>
      </c>
      <c r="T4844">
        <f t="shared" si="259"/>
        <v>13300</v>
      </c>
      <c r="U4844">
        <f t="shared" si="260"/>
        <v>2.1052631578947367</v>
      </c>
      <c r="V4844">
        <f t="shared" si="261"/>
        <v>255</v>
      </c>
      <c r="W4844">
        <v>295</v>
      </c>
    </row>
    <row r="4845" spans="1:23" x14ac:dyDescent="0.2">
      <c r="A4845">
        <v>89</v>
      </c>
      <c r="B4845" t="s">
        <v>3</v>
      </c>
      <c r="C4845" t="s">
        <v>4</v>
      </c>
      <c r="D4845" t="s">
        <v>219</v>
      </c>
      <c r="E4845">
        <v>27.51</v>
      </c>
      <c r="F4845">
        <v>152.27000000000001</v>
      </c>
      <c r="G4845">
        <v>-27.85</v>
      </c>
      <c r="H4845">
        <v>152.44999999999999</v>
      </c>
      <c r="I4845">
        <v>150</v>
      </c>
      <c r="J4845" t="s">
        <v>6</v>
      </c>
      <c r="K4845" s="1">
        <v>23582</v>
      </c>
      <c r="L4845" t="s">
        <v>220</v>
      </c>
      <c r="M4845" t="s">
        <v>221</v>
      </c>
      <c r="N4845" t="s">
        <v>24</v>
      </c>
      <c r="O4845" t="s">
        <v>18</v>
      </c>
      <c r="P4845" t="s">
        <v>27</v>
      </c>
      <c r="Q4845">
        <v>1</v>
      </c>
      <c r="R4845">
        <v>13.16</v>
      </c>
      <c r="S4845">
        <f t="shared" si="258"/>
        <v>28000</v>
      </c>
      <c r="T4845">
        <f t="shared" si="259"/>
        <v>13300</v>
      </c>
      <c r="U4845">
        <f t="shared" si="260"/>
        <v>2.1052631578947367</v>
      </c>
      <c r="V4845">
        <f t="shared" si="261"/>
        <v>255</v>
      </c>
      <c r="W4845">
        <v>295</v>
      </c>
    </row>
    <row r="4846" spans="1:23" x14ac:dyDescent="0.2">
      <c r="A4846">
        <v>89</v>
      </c>
      <c r="B4846" t="s">
        <v>3</v>
      </c>
      <c r="C4846" t="s">
        <v>4</v>
      </c>
      <c r="D4846" t="s">
        <v>219</v>
      </c>
      <c r="E4846">
        <v>27.51</v>
      </c>
      <c r="F4846">
        <v>152.27000000000001</v>
      </c>
      <c r="G4846">
        <v>-27.85</v>
      </c>
      <c r="H4846">
        <v>152.44999999999999</v>
      </c>
      <c r="I4846">
        <v>150</v>
      </c>
      <c r="J4846" t="s">
        <v>6</v>
      </c>
      <c r="K4846" s="1">
        <v>23582</v>
      </c>
      <c r="L4846" t="s">
        <v>220</v>
      </c>
      <c r="M4846" t="s">
        <v>221</v>
      </c>
      <c r="N4846" t="s">
        <v>24</v>
      </c>
      <c r="O4846" t="s">
        <v>18</v>
      </c>
      <c r="P4846" t="s">
        <v>27</v>
      </c>
      <c r="Q4846">
        <v>2</v>
      </c>
      <c r="R4846">
        <v>14.55</v>
      </c>
      <c r="S4846">
        <f t="shared" si="258"/>
        <v>28000</v>
      </c>
      <c r="T4846">
        <f t="shared" si="259"/>
        <v>13300</v>
      </c>
      <c r="U4846">
        <f t="shared" si="260"/>
        <v>2.1052631578947367</v>
      </c>
      <c r="V4846">
        <f t="shared" si="261"/>
        <v>255</v>
      </c>
      <c r="W4846">
        <v>295</v>
      </c>
    </row>
    <row r="4847" spans="1:23" x14ac:dyDescent="0.2">
      <c r="A4847">
        <v>89</v>
      </c>
      <c r="B4847" t="s">
        <v>3</v>
      </c>
      <c r="C4847" t="s">
        <v>4</v>
      </c>
      <c r="D4847" t="s">
        <v>219</v>
      </c>
      <c r="E4847">
        <v>27.51</v>
      </c>
      <c r="F4847">
        <v>152.27000000000001</v>
      </c>
      <c r="G4847">
        <v>-27.85</v>
      </c>
      <c r="H4847">
        <v>152.44999999999999</v>
      </c>
      <c r="I4847">
        <v>150</v>
      </c>
      <c r="J4847" t="s">
        <v>6</v>
      </c>
      <c r="K4847" s="1">
        <v>23582</v>
      </c>
      <c r="L4847" t="s">
        <v>220</v>
      </c>
      <c r="M4847" t="s">
        <v>221</v>
      </c>
      <c r="N4847" t="s">
        <v>24</v>
      </c>
      <c r="O4847" t="s">
        <v>18</v>
      </c>
      <c r="P4847" t="s">
        <v>27</v>
      </c>
      <c r="Q4847">
        <v>3</v>
      </c>
      <c r="R4847">
        <v>12.58</v>
      </c>
      <c r="S4847">
        <f t="shared" si="258"/>
        <v>28000</v>
      </c>
      <c r="T4847">
        <f t="shared" si="259"/>
        <v>13300</v>
      </c>
      <c r="U4847">
        <f t="shared" si="260"/>
        <v>2.1052631578947367</v>
      </c>
      <c r="V4847">
        <f t="shared" si="261"/>
        <v>255</v>
      </c>
      <c r="W4847">
        <v>295</v>
      </c>
    </row>
    <row r="4848" spans="1:23" x14ac:dyDescent="0.2">
      <c r="A4848">
        <v>89</v>
      </c>
      <c r="B4848" t="s">
        <v>3</v>
      </c>
      <c r="C4848" t="s">
        <v>4</v>
      </c>
      <c r="D4848" t="s">
        <v>219</v>
      </c>
      <c r="E4848">
        <v>27.51</v>
      </c>
      <c r="F4848">
        <v>152.27000000000001</v>
      </c>
      <c r="G4848">
        <v>-27.85</v>
      </c>
      <c r="H4848">
        <v>152.44999999999999</v>
      </c>
      <c r="I4848">
        <v>150</v>
      </c>
      <c r="J4848" t="s">
        <v>6</v>
      </c>
      <c r="K4848" s="1">
        <v>23582</v>
      </c>
      <c r="L4848" t="s">
        <v>220</v>
      </c>
      <c r="M4848" t="s">
        <v>221</v>
      </c>
      <c r="N4848" t="s">
        <v>24</v>
      </c>
      <c r="O4848" t="s">
        <v>18</v>
      </c>
      <c r="P4848" t="s">
        <v>27</v>
      </c>
      <c r="Q4848">
        <v>4</v>
      </c>
      <c r="R4848">
        <v>12.52</v>
      </c>
      <c r="S4848">
        <f t="shared" si="258"/>
        <v>28000</v>
      </c>
      <c r="T4848">
        <f t="shared" si="259"/>
        <v>13300</v>
      </c>
      <c r="U4848">
        <f t="shared" si="260"/>
        <v>2.1052631578947367</v>
      </c>
      <c r="V4848">
        <f t="shared" si="261"/>
        <v>255</v>
      </c>
      <c r="W4848">
        <v>295</v>
      </c>
    </row>
    <row r="4849" spans="1:23" x14ac:dyDescent="0.2">
      <c r="A4849">
        <v>89</v>
      </c>
      <c r="B4849" t="s">
        <v>3</v>
      </c>
      <c r="C4849" t="s">
        <v>4</v>
      </c>
      <c r="D4849" t="s">
        <v>219</v>
      </c>
      <c r="E4849">
        <v>27.51</v>
      </c>
      <c r="F4849">
        <v>152.27000000000001</v>
      </c>
      <c r="G4849">
        <v>-27.85</v>
      </c>
      <c r="H4849">
        <v>152.44999999999999</v>
      </c>
      <c r="I4849">
        <v>150</v>
      </c>
      <c r="J4849" t="s">
        <v>6</v>
      </c>
      <c r="K4849" s="1">
        <v>23582</v>
      </c>
      <c r="L4849" t="s">
        <v>220</v>
      </c>
      <c r="M4849" t="s">
        <v>221</v>
      </c>
      <c r="N4849" t="s">
        <v>24</v>
      </c>
      <c r="O4849" t="s">
        <v>18</v>
      </c>
      <c r="P4849" t="s">
        <v>27</v>
      </c>
      <c r="Q4849">
        <v>5</v>
      </c>
      <c r="R4849">
        <v>11.78</v>
      </c>
      <c r="S4849">
        <f t="shared" si="258"/>
        <v>28000</v>
      </c>
      <c r="T4849">
        <f t="shared" si="259"/>
        <v>13300</v>
      </c>
      <c r="U4849">
        <f t="shared" si="260"/>
        <v>2.1052631578947367</v>
      </c>
      <c r="V4849">
        <f t="shared" si="261"/>
        <v>255</v>
      </c>
      <c r="W4849">
        <v>295</v>
      </c>
    </row>
    <row r="4850" spans="1:23" x14ac:dyDescent="0.2">
      <c r="A4850">
        <v>89</v>
      </c>
      <c r="B4850" t="s">
        <v>3</v>
      </c>
      <c r="C4850" t="s">
        <v>4</v>
      </c>
      <c r="D4850" t="s">
        <v>219</v>
      </c>
      <c r="E4850">
        <v>27.51</v>
      </c>
      <c r="F4850">
        <v>152.27000000000001</v>
      </c>
      <c r="G4850">
        <v>-27.85</v>
      </c>
      <c r="H4850">
        <v>152.44999999999999</v>
      </c>
      <c r="I4850">
        <v>150</v>
      </c>
      <c r="J4850" t="s">
        <v>6</v>
      </c>
      <c r="K4850" s="1">
        <v>23582</v>
      </c>
      <c r="L4850" t="s">
        <v>220</v>
      </c>
      <c r="M4850" t="s">
        <v>221</v>
      </c>
      <c r="N4850" t="s">
        <v>24</v>
      </c>
      <c r="O4850" t="s">
        <v>18</v>
      </c>
      <c r="P4850" t="s">
        <v>27</v>
      </c>
      <c r="Q4850">
        <v>6</v>
      </c>
      <c r="R4850">
        <v>10.119999999999999</v>
      </c>
      <c r="S4850">
        <f t="shared" si="258"/>
        <v>28000</v>
      </c>
      <c r="T4850">
        <f t="shared" si="259"/>
        <v>13300</v>
      </c>
      <c r="U4850">
        <f t="shared" si="260"/>
        <v>2.1052631578947367</v>
      </c>
      <c r="V4850">
        <f t="shared" si="261"/>
        <v>255</v>
      </c>
      <c r="W4850">
        <v>295</v>
      </c>
    </row>
    <row r="4851" spans="1:23" x14ac:dyDescent="0.2">
      <c r="A4851">
        <v>89</v>
      </c>
      <c r="B4851" t="s">
        <v>3</v>
      </c>
      <c r="C4851" t="s">
        <v>4</v>
      </c>
      <c r="D4851" t="s">
        <v>219</v>
      </c>
      <c r="E4851">
        <v>27.51</v>
      </c>
      <c r="F4851">
        <v>152.27000000000001</v>
      </c>
      <c r="G4851">
        <v>-27.85</v>
      </c>
      <c r="H4851">
        <v>152.44999999999999</v>
      </c>
      <c r="I4851">
        <v>150</v>
      </c>
      <c r="J4851" t="s">
        <v>6</v>
      </c>
      <c r="K4851" s="1">
        <v>23582</v>
      </c>
      <c r="L4851" t="s">
        <v>220</v>
      </c>
      <c r="M4851" t="s">
        <v>221</v>
      </c>
      <c r="N4851" t="s">
        <v>24</v>
      </c>
      <c r="O4851" t="s">
        <v>18</v>
      </c>
      <c r="P4851" t="s">
        <v>27</v>
      </c>
      <c r="Q4851">
        <v>7</v>
      </c>
      <c r="R4851">
        <v>10.130000000000001</v>
      </c>
      <c r="S4851">
        <f t="shared" si="258"/>
        <v>28000</v>
      </c>
      <c r="T4851">
        <f t="shared" si="259"/>
        <v>13300</v>
      </c>
      <c r="U4851">
        <f t="shared" si="260"/>
        <v>2.1052631578947367</v>
      </c>
      <c r="V4851">
        <f t="shared" si="261"/>
        <v>255</v>
      </c>
      <c r="W4851">
        <v>295</v>
      </c>
    </row>
    <row r="4852" spans="1:23" x14ac:dyDescent="0.2">
      <c r="A4852">
        <v>89</v>
      </c>
      <c r="B4852" t="s">
        <v>3</v>
      </c>
      <c r="C4852" t="s">
        <v>4</v>
      </c>
      <c r="D4852" t="s">
        <v>219</v>
      </c>
      <c r="E4852">
        <v>27.51</v>
      </c>
      <c r="F4852">
        <v>152.27000000000001</v>
      </c>
      <c r="G4852">
        <v>-27.85</v>
      </c>
      <c r="H4852">
        <v>152.44999999999999</v>
      </c>
      <c r="I4852">
        <v>150</v>
      </c>
      <c r="J4852" t="s">
        <v>6</v>
      </c>
      <c r="K4852" s="1">
        <v>23582</v>
      </c>
      <c r="L4852" t="s">
        <v>220</v>
      </c>
      <c r="M4852" t="s">
        <v>221</v>
      </c>
      <c r="N4852" t="s">
        <v>24</v>
      </c>
      <c r="O4852" t="s">
        <v>18</v>
      </c>
      <c r="P4852" t="s">
        <v>27</v>
      </c>
      <c r="Q4852">
        <v>8</v>
      </c>
      <c r="R4852">
        <v>16.079999999999998</v>
      </c>
      <c r="S4852">
        <f t="shared" si="258"/>
        <v>28000</v>
      </c>
      <c r="T4852">
        <f t="shared" si="259"/>
        <v>13300</v>
      </c>
      <c r="U4852">
        <f t="shared" si="260"/>
        <v>2.1052631578947367</v>
      </c>
      <c r="V4852">
        <f t="shared" si="261"/>
        <v>255</v>
      </c>
      <c r="W4852">
        <v>295</v>
      </c>
    </row>
    <row r="4853" spans="1:23" x14ac:dyDescent="0.2">
      <c r="A4853">
        <v>89</v>
      </c>
      <c r="B4853" t="s">
        <v>3</v>
      </c>
      <c r="C4853" t="s">
        <v>4</v>
      </c>
      <c r="D4853" t="s">
        <v>219</v>
      </c>
      <c r="E4853">
        <v>27.51</v>
      </c>
      <c r="F4853">
        <v>152.27000000000001</v>
      </c>
      <c r="G4853">
        <v>-27.85</v>
      </c>
      <c r="H4853">
        <v>152.44999999999999</v>
      </c>
      <c r="I4853">
        <v>150</v>
      </c>
      <c r="J4853" t="s">
        <v>6</v>
      </c>
      <c r="K4853" s="1">
        <v>23582</v>
      </c>
      <c r="L4853" t="s">
        <v>220</v>
      </c>
      <c r="M4853" t="s">
        <v>221</v>
      </c>
      <c r="N4853" t="s">
        <v>24</v>
      </c>
      <c r="O4853" t="s">
        <v>18</v>
      </c>
      <c r="P4853" t="s">
        <v>27</v>
      </c>
      <c r="Q4853">
        <v>9</v>
      </c>
      <c r="R4853">
        <v>12.6</v>
      </c>
      <c r="S4853">
        <f t="shared" si="258"/>
        <v>28000</v>
      </c>
      <c r="T4853">
        <f t="shared" si="259"/>
        <v>13300</v>
      </c>
      <c r="U4853">
        <f t="shared" si="260"/>
        <v>2.1052631578947367</v>
      </c>
      <c r="V4853">
        <f t="shared" si="261"/>
        <v>255</v>
      </c>
      <c r="W4853">
        <v>295</v>
      </c>
    </row>
    <row r="4854" spans="1:23" x14ac:dyDescent="0.2">
      <c r="A4854">
        <v>89</v>
      </c>
      <c r="B4854" t="s">
        <v>3</v>
      </c>
      <c r="C4854" t="s">
        <v>4</v>
      </c>
      <c r="D4854" t="s">
        <v>219</v>
      </c>
      <c r="E4854">
        <v>27.51</v>
      </c>
      <c r="F4854">
        <v>152.27000000000001</v>
      </c>
      <c r="G4854">
        <v>-27.85</v>
      </c>
      <c r="H4854">
        <v>152.44999999999999</v>
      </c>
      <c r="I4854">
        <v>150</v>
      </c>
      <c r="J4854" t="s">
        <v>6</v>
      </c>
      <c r="K4854" s="1">
        <v>23582</v>
      </c>
      <c r="L4854" t="s">
        <v>220</v>
      </c>
      <c r="M4854" t="s">
        <v>221</v>
      </c>
      <c r="N4854" t="s">
        <v>24</v>
      </c>
      <c r="O4854" t="s">
        <v>18</v>
      </c>
      <c r="P4854" t="s">
        <v>27</v>
      </c>
      <c r="Q4854">
        <v>10</v>
      </c>
      <c r="R4854">
        <v>10.26</v>
      </c>
      <c r="S4854">
        <f t="shared" si="258"/>
        <v>28000</v>
      </c>
      <c r="T4854">
        <f t="shared" si="259"/>
        <v>13300</v>
      </c>
      <c r="U4854">
        <f t="shared" si="260"/>
        <v>2.1052631578947367</v>
      </c>
      <c r="V4854">
        <f t="shared" si="261"/>
        <v>255</v>
      </c>
      <c r="W4854">
        <v>295</v>
      </c>
    </row>
    <row r="4855" spans="1:23" hidden="1" x14ac:dyDescent="0.2">
      <c r="A4855">
        <v>90</v>
      </c>
      <c r="B4855" t="s">
        <v>3</v>
      </c>
      <c r="C4855" t="s">
        <v>4</v>
      </c>
      <c r="D4855" t="s">
        <v>222</v>
      </c>
      <c r="E4855">
        <v>28.54</v>
      </c>
      <c r="F4855">
        <v>151.56</v>
      </c>
      <c r="G4855">
        <v>-28.9</v>
      </c>
      <c r="H4855">
        <v>151.93299999999999</v>
      </c>
      <c r="I4855">
        <v>900</v>
      </c>
      <c r="J4855" t="s">
        <v>40</v>
      </c>
      <c r="K4855" s="1">
        <v>18412</v>
      </c>
      <c r="L4855" t="s">
        <v>223</v>
      </c>
      <c r="M4855" t="s">
        <v>38</v>
      </c>
      <c r="N4855" t="s">
        <v>14</v>
      </c>
      <c r="O4855" t="s">
        <v>15</v>
      </c>
      <c r="P4855" t="s">
        <v>27</v>
      </c>
      <c r="Q4855">
        <v>1</v>
      </c>
      <c r="R4855">
        <v>12.39</v>
      </c>
      <c r="S4855">
        <f>(63+80)*227</f>
        <v>32461</v>
      </c>
      <c r="T4855">
        <f>195*63</f>
        <v>12285</v>
      </c>
      <c r="U4855">
        <f t="shared" si="260"/>
        <v>2.6423280423280424</v>
      </c>
      <c r="V4855">
        <v>280</v>
      </c>
      <c r="W4855">
        <v>352</v>
      </c>
    </row>
    <row r="4856" spans="1:23" hidden="1" x14ac:dyDescent="0.2">
      <c r="A4856">
        <v>90</v>
      </c>
      <c r="B4856" t="s">
        <v>3</v>
      </c>
      <c r="C4856" t="s">
        <v>4</v>
      </c>
      <c r="D4856" t="s">
        <v>222</v>
      </c>
      <c r="E4856">
        <v>28.54</v>
      </c>
      <c r="F4856">
        <v>151.56</v>
      </c>
      <c r="G4856">
        <v>-28.9</v>
      </c>
      <c r="H4856">
        <v>151.93299999999999</v>
      </c>
      <c r="I4856">
        <v>900</v>
      </c>
      <c r="J4856" t="s">
        <v>40</v>
      </c>
      <c r="K4856" s="1">
        <v>18412</v>
      </c>
      <c r="L4856" t="s">
        <v>223</v>
      </c>
      <c r="M4856" t="s">
        <v>38</v>
      </c>
      <c r="N4856" t="s">
        <v>14</v>
      </c>
      <c r="O4856" t="s">
        <v>15</v>
      </c>
      <c r="P4856" t="s">
        <v>27</v>
      </c>
      <c r="Q4856">
        <v>2</v>
      </c>
      <c r="R4856">
        <v>14.17</v>
      </c>
      <c r="S4856">
        <f t="shared" ref="S4856:S4908" si="262">(63+80)*227</f>
        <v>32461</v>
      </c>
      <c r="T4856">
        <f t="shared" ref="T4856:T4908" si="263">195*63</f>
        <v>12285</v>
      </c>
      <c r="U4856">
        <f t="shared" ref="U4856:U4909" si="264">S4856/T4856</f>
        <v>2.6423280423280424</v>
      </c>
      <c r="V4856">
        <v>280</v>
      </c>
      <c r="W4856">
        <v>352</v>
      </c>
    </row>
    <row r="4857" spans="1:23" hidden="1" x14ac:dyDescent="0.2">
      <c r="A4857">
        <v>90</v>
      </c>
      <c r="B4857" t="s">
        <v>3</v>
      </c>
      <c r="C4857" t="s">
        <v>4</v>
      </c>
      <c r="D4857" t="s">
        <v>222</v>
      </c>
      <c r="E4857">
        <v>28.54</v>
      </c>
      <c r="F4857">
        <v>151.56</v>
      </c>
      <c r="G4857">
        <v>-28.9</v>
      </c>
      <c r="H4857">
        <v>151.93299999999999</v>
      </c>
      <c r="I4857">
        <v>900</v>
      </c>
      <c r="J4857" t="s">
        <v>40</v>
      </c>
      <c r="K4857" s="1">
        <v>18412</v>
      </c>
      <c r="L4857" t="s">
        <v>223</v>
      </c>
      <c r="M4857" t="s">
        <v>38</v>
      </c>
      <c r="N4857" t="s">
        <v>14</v>
      </c>
      <c r="O4857" t="s">
        <v>15</v>
      </c>
      <c r="P4857" t="s">
        <v>27</v>
      </c>
      <c r="Q4857">
        <v>3</v>
      </c>
      <c r="R4857">
        <v>13.78</v>
      </c>
      <c r="S4857">
        <f t="shared" si="262"/>
        <v>32461</v>
      </c>
      <c r="T4857">
        <f t="shared" si="263"/>
        <v>12285</v>
      </c>
      <c r="U4857">
        <f t="shared" si="264"/>
        <v>2.6423280423280424</v>
      </c>
      <c r="V4857">
        <v>280</v>
      </c>
      <c r="W4857">
        <v>352</v>
      </c>
    </row>
    <row r="4858" spans="1:23" hidden="1" x14ac:dyDescent="0.2">
      <c r="A4858">
        <v>90</v>
      </c>
      <c r="B4858" t="s">
        <v>3</v>
      </c>
      <c r="C4858" t="s">
        <v>4</v>
      </c>
      <c r="D4858" t="s">
        <v>222</v>
      </c>
      <c r="E4858">
        <v>28.54</v>
      </c>
      <c r="F4858">
        <v>151.56</v>
      </c>
      <c r="G4858">
        <v>-28.9</v>
      </c>
      <c r="H4858">
        <v>151.93299999999999</v>
      </c>
      <c r="I4858">
        <v>900</v>
      </c>
      <c r="J4858" t="s">
        <v>40</v>
      </c>
      <c r="K4858" s="1">
        <v>18412</v>
      </c>
      <c r="L4858" t="s">
        <v>223</v>
      </c>
      <c r="M4858" t="s">
        <v>38</v>
      </c>
      <c r="N4858" t="s">
        <v>14</v>
      </c>
      <c r="O4858" t="s">
        <v>15</v>
      </c>
      <c r="P4858" t="s">
        <v>27</v>
      </c>
      <c r="Q4858">
        <v>4</v>
      </c>
      <c r="R4858">
        <v>15.72</v>
      </c>
      <c r="S4858">
        <f t="shared" si="262"/>
        <v>32461</v>
      </c>
      <c r="T4858">
        <f t="shared" si="263"/>
        <v>12285</v>
      </c>
      <c r="U4858">
        <f t="shared" si="264"/>
        <v>2.6423280423280424</v>
      </c>
      <c r="V4858">
        <v>280</v>
      </c>
      <c r="W4858">
        <v>352</v>
      </c>
    </row>
    <row r="4859" spans="1:23" hidden="1" x14ac:dyDescent="0.2">
      <c r="A4859">
        <v>90</v>
      </c>
      <c r="B4859" t="s">
        <v>3</v>
      </c>
      <c r="C4859" t="s">
        <v>4</v>
      </c>
      <c r="D4859" t="s">
        <v>222</v>
      </c>
      <c r="E4859">
        <v>28.54</v>
      </c>
      <c r="F4859">
        <v>151.56</v>
      </c>
      <c r="G4859">
        <v>-28.9</v>
      </c>
      <c r="H4859">
        <v>151.93299999999999</v>
      </c>
      <c r="I4859">
        <v>900</v>
      </c>
      <c r="J4859" t="s">
        <v>40</v>
      </c>
      <c r="K4859" s="1">
        <v>18412</v>
      </c>
      <c r="L4859" t="s">
        <v>223</v>
      </c>
      <c r="M4859" t="s">
        <v>38</v>
      </c>
      <c r="N4859" t="s">
        <v>14</v>
      </c>
      <c r="O4859" t="s">
        <v>15</v>
      </c>
      <c r="P4859" t="s">
        <v>27</v>
      </c>
      <c r="Q4859">
        <v>5</v>
      </c>
      <c r="R4859">
        <v>14.05</v>
      </c>
      <c r="S4859">
        <f t="shared" si="262"/>
        <v>32461</v>
      </c>
      <c r="T4859">
        <f t="shared" si="263"/>
        <v>12285</v>
      </c>
      <c r="U4859">
        <f t="shared" si="264"/>
        <v>2.6423280423280424</v>
      </c>
      <c r="V4859">
        <v>280</v>
      </c>
      <c r="W4859">
        <v>352</v>
      </c>
    </row>
    <row r="4860" spans="1:23" hidden="1" x14ac:dyDescent="0.2">
      <c r="A4860">
        <v>90</v>
      </c>
      <c r="B4860" t="s">
        <v>3</v>
      </c>
      <c r="C4860" t="s">
        <v>4</v>
      </c>
      <c r="D4860" t="s">
        <v>222</v>
      </c>
      <c r="E4860">
        <v>28.54</v>
      </c>
      <c r="F4860">
        <v>151.56</v>
      </c>
      <c r="G4860">
        <v>-28.9</v>
      </c>
      <c r="H4860">
        <v>151.93299999999999</v>
      </c>
      <c r="I4860">
        <v>900</v>
      </c>
      <c r="J4860" t="s">
        <v>40</v>
      </c>
      <c r="K4860" s="1">
        <v>18412</v>
      </c>
      <c r="L4860" t="s">
        <v>223</v>
      </c>
      <c r="M4860" t="s">
        <v>38</v>
      </c>
      <c r="N4860" t="s">
        <v>14</v>
      </c>
      <c r="O4860" t="s">
        <v>15</v>
      </c>
      <c r="P4860" t="s">
        <v>27</v>
      </c>
      <c r="Q4860">
        <v>6</v>
      </c>
      <c r="R4860">
        <v>15.68</v>
      </c>
      <c r="S4860">
        <f t="shared" si="262"/>
        <v>32461</v>
      </c>
      <c r="T4860">
        <f t="shared" si="263"/>
        <v>12285</v>
      </c>
      <c r="U4860">
        <f t="shared" si="264"/>
        <v>2.6423280423280424</v>
      </c>
      <c r="V4860">
        <v>280</v>
      </c>
      <c r="W4860">
        <v>352</v>
      </c>
    </row>
    <row r="4861" spans="1:23" hidden="1" x14ac:dyDescent="0.2">
      <c r="A4861">
        <v>90</v>
      </c>
      <c r="B4861" t="s">
        <v>3</v>
      </c>
      <c r="C4861" t="s">
        <v>4</v>
      </c>
      <c r="D4861" t="s">
        <v>222</v>
      </c>
      <c r="E4861">
        <v>28.54</v>
      </c>
      <c r="F4861">
        <v>151.56</v>
      </c>
      <c r="G4861">
        <v>-28.9</v>
      </c>
      <c r="H4861">
        <v>151.93299999999999</v>
      </c>
      <c r="I4861">
        <v>900</v>
      </c>
      <c r="J4861" t="s">
        <v>40</v>
      </c>
      <c r="K4861" s="1">
        <v>18412</v>
      </c>
      <c r="L4861" t="s">
        <v>223</v>
      </c>
      <c r="M4861" t="s">
        <v>38</v>
      </c>
      <c r="N4861" t="s">
        <v>14</v>
      </c>
      <c r="O4861" t="s">
        <v>16</v>
      </c>
      <c r="P4861" t="s">
        <v>27</v>
      </c>
      <c r="Q4861">
        <v>1</v>
      </c>
      <c r="R4861">
        <v>13.72</v>
      </c>
      <c r="S4861">
        <f t="shared" si="262"/>
        <v>32461</v>
      </c>
      <c r="T4861">
        <f t="shared" si="263"/>
        <v>12285</v>
      </c>
      <c r="U4861">
        <f t="shared" si="264"/>
        <v>2.6423280423280424</v>
      </c>
      <c r="V4861">
        <v>280</v>
      </c>
      <c r="W4861">
        <v>352</v>
      </c>
    </row>
    <row r="4862" spans="1:23" hidden="1" x14ac:dyDescent="0.2">
      <c r="A4862">
        <v>90</v>
      </c>
      <c r="B4862" t="s">
        <v>3</v>
      </c>
      <c r="C4862" t="s">
        <v>4</v>
      </c>
      <c r="D4862" t="s">
        <v>222</v>
      </c>
      <c r="E4862">
        <v>28.54</v>
      </c>
      <c r="F4862">
        <v>151.56</v>
      </c>
      <c r="G4862">
        <v>-28.9</v>
      </c>
      <c r="H4862">
        <v>151.93299999999999</v>
      </c>
      <c r="I4862">
        <v>900</v>
      </c>
      <c r="J4862" t="s">
        <v>40</v>
      </c>
      <c r="K4862" s="1">
        <v>18412</v>
      </c>
      <c r="L4862" t="s">
        <v>223</v>
      </c>
      <c r="M4862" t="s">
        <v>38</v>
      </c>
      <c r="N4862" t="s">
        <v>14</v>
      </c>
      <c r="O4862" t="s">
        <v>16</v>
      </c>
      <c r="P4862" t="s">
        <v>27</v>
      </c>
      <c r="Q4862">
        <v>2</v>
      </c>
      <c r="R4862">
        <v>11.19</v>
      </c>
      <c r="S4862">
        <f t="shared" si="262"/>
        <v>32461</v>
      </c>
      <c r="T4862">
        <f t="shared" si="263"/>
        <v>12285</v>
      </c>
      <c r="U4862">
        <f t="shared" si="264"/>
        <v>2.6423280423280424</v>
      </c>
      <c r="V4862">
        <v>280</v>
      </c>
      <c r="W4862">
        <v>352</v>
      </c>
    </row>
    <row r="4863" spans="1:23" hidden="1" x14ac:dyDescent="0.2">
      <c r="A4863">
        <v>90</v>
      </c>
      <c r="B4863" t="s">
        <v>3</v>
      </c>
      <c r="C4863" t="s">
        <v>4</v>
      </c>
      <c r="D4863" t="s">
        <v>222</v>
      </c>
      <c r="E4863">
        <v>28.54</v>
      </c>
      <c r="F4863">
        <v>151.56</v>
      </c>
      <c r="G4863">
        <v>-28.9</v>
      </c>
      <c r="H4863">
        <v>151.93299999999999</v>
      </c>
      <c r="I4863">
        <v>900</v>
      </c>
      <c r="J4863" t="s">
        <v>40</v>
      </c>
      <c r="K4863" s="1">
        <v>18412</v>
      </c>
      <c r="L4863" t="s">
        <v>223</v>
      </c>
      <c r="M4863" t="s">
        <v>38</v>
      </c>
      <c r="N4863" t="s">
        <v>14</v>
      </c>
      <c r="O4863" t="s">
        <v>16</v>
      </c>
      <c r="P4863" t="s">
        <v>27</v>
      </c>
      <c r="Q4863">
        <v>3</v>
      </c>
      <c r="R4863">
        <v>10</v>
      </c>
      <c r="S4863">
        <f t="shared" si="262"/>
        <v>32461</v>
      </c>
      <c r="T4863">
        <f t="shared" si="263"/>
        <v>12285</v>
      </c>
      <c r="U4863">
        <f t="shared" si="264"/>
        <v>2.6423280423280424</v>
      </c>
      <c r="V4863">
        <v>280</v>
      </c>
      <c r="W4863">
        <v>352</v>
      </c>
    </row>
    <row r="4864" spans="1:23" hidden="1" x14ac:dyDescent="0.2">
      <c r="A4864">
        <v>90</v>
      </c>
      <c r="B4864" t="s">
        <v>3</v>
      </c>
      <c r="C4864" t="s">
        <v>4</v>
      </c>
      <c r="D4864" t="s">
        <v>222</v>
      </c>
      <c r="E4864">
        <v>28.54</v>
      </c>
      <c r="F4864">
        <v>151.56</v>
      </c>
      <c r="G4864">
        <v>-28.9</v>
      </c>
      <c r="H4864">
        <v>151.93299999999999</v>
      </c>
      <c r="I4864">
        <v>900</v>
      </c>
      <c r="J4864" t="s">
        <v>40</v>
      </c>
      <c r="K4864" s="1">
        <v>18412</v>
      </c>
      <c r="L4864" t="s">
        <v>223</v>
      </c>
      <c r="M4864" t="s">
        <v>38</v>
      </c>
      <c r="N4864" t="s">
        <v>14</v>
      </c>
      <c r="O4864" t="s">
        <v>16</v>
      </c>
      <c r="P4864" t="s">
        <v>27</v>
      </c>
      <c r="Q4864">
        <v>4</v>
      </c>
      <c r="R4864">
        <v>11.37</v>
      </c>
      <c r="S4864">
        <f t="shared" si="262"/>
        <v>32461</v>
      </c>
      <c r="T4864">
        <f t="shared" si="263"/>
        <v>12285</v>
      </c>
      <c r="U4864">
        <f t="shared" si="264"/>
        <v>2.6423280423280424</v>
      </c>
      <c r="V4864">
        <v>280</v>
      </c>
      <c r="W4864">
        <v>352</v>
      </c>
    </row>
    <row r="4865" spans="1:23" hidden="1" x14ac:dyDescent="0.2">
      <c r="A4865">
        <v>90</v>
      </c>
      <c r="B4865" t="s">
        <v>3</v>
      </c>
      <c r="C4865" t="s">
        <v>4</v>
      </c>
      <c r="D4865" t="s">
        <v>222</v>
      </c>
      <c r="E4865">
        <v>28.54</v>
      </c>
      <c r="F4865">
        <v>151.56</v>
      </c>
      <c r="G4865">
        <v>-28.9</v>
      </c>
      <c r="H4865">
        <v>151.93299999999999</v>
      </c>
      <c r="I4865">
        <v>900</v>
      </c>
      <c r="J4865" t="s">
        <v>40</v>
      </c>
      <c r="K4865" s="1">
        <v>18412</v>
      </c>
      <c r="L4865" t="s">
        <v>223</v>
      </c>
      <c r="M4865" t="s">
        <v>38</v>
      </c>
      <c r="N4865" t="s">
        <v>14</v>
      </c>
      <c r="O4865" t="s">
        <v>16</v>
      </c>
      <c r="P4865" t="s">
        <v>27</v>
      </c>
      <c r="Q4865">
        <v>5</v>
      </c>
      <c r="R4865">
        <v>11.55</v>
      </c>
      <c r="S4865">
        <f t="shared" si="262"/>
        <v>32461</v>
      </c>
      <c r="T4865">
        <f t="shared" si="263"/>
        <v>12285</v>
      </c>
      <c r="U4865">
        <f t="shared" si="264"/>
        <v>2.6423280423280424</v>
      </c>
      <c r="V4865">
        <v>280</v>
      </c>
      <c r="W4865">
        <v>352</v>
      </c>
    </row>
    <row r="4866" spans="1:23" hidden="1" x14ac:dyDescent="0.2">
      <c r="A4866">
        <v>90</v>
      </c>
      <c r="B4866" t="s">
        <v>3</v>
      </c>
      <c r="C4866" t="s">
        <v>4</v>
      </c>
      <c r="D4866" t="s">
        <v>222</v>
      </c>
      <c r="E4866">
        <v>28.54</v>
      </c>
      <c r="F4866">
        <v>151.56</v>
      </c>
      <c r="G4866">
        <v>-28.9</v>
      </c>
      <c r="H4866">
        <v>151.93299999999999</v>
      </c>
      <c r="I4866">
        <v>900</v>
      </c>
      <c r="J4866" t="s">
        <v>40</v>
      </c>
      <c r="K4866" s="1">
        <v>18412</v>
      </c>
      <c r="L4866" t="s">
        <v>223</v>
      </c>
      <c r="M4866" t="s">
        <v>38</v>
      </c>
      <c r="N4866" t="s">
        <v>14</v>
      </c>
      <c r="O4866" t="s">
        <v>16</v>
      </c>
      <c r="P4866" t="s">
        <v>27</v>
      </c>
      <c r="Q4866">
        <v>6</v>
      </c>
      <c r="R4866">
        <v>7.03</v>
      </c>
      <c r="S4866">
        <f t="shared" si="262"/>
        <v>32461</v>
      </c>
      <c r="T4866">
        <f t="shared" si="263"/>
        <v>12285</v>
      </c>
      <c r="U4866">
        <f t="shared" si="264"/>
        <v>2.6423280423280424</v>
      </c>
      <c r="V4866">
        <v>280</v>
      </c>
      <c r="W4866">
        <v>352</v>
      </c>
    </row>
    <row r="4867" spans="1:23" hidden="1" x14ac:dyDescent="0.2">
      <c r="A4867">
        <v>90</v>
      </c>
      <c r="B4867" t="s">
        <v>3</v>
      </c>
      <c r="C4867" t="s">
        <v>4</v>
      </c>
      <c r="D4867" t="s">
        <v>222</v>
      </c>
      <c r="E4867">
        <v>28.54</v>
      </c>
      <c r="F4867">
        <v>151.56</v>
      </c>
      <c r="G4867">
        <v>-28.9</v>
      </c>
      <c r="H4867">
        <v>151.93299999999999</v>
      </c>
      <c r="I4867">
        <v>900</v>
      </c>
      <c r="J4867" t="s">
        <v>40</v>
      </c>
      <c r="K4867" s="1">
        <v>18412</v>
      </c>
      <c r="L4867" t="s">
        <v>223</v>
      </c>
      <c r="M4867" t="s">
        <v>38</v>
      </c>
      <c r="N4867" t="s">
        <v>14</v>
      </c>
      <c r="O4867" t="s">
        <v>18</v>
      </c>
      <c r="P4867" t="s">
        <v>27</v>
      </c>
      <c r="Q4867">
        <v>1</v>
      </c>
      <c r="R4867">
        <v>2.4500000000000002</v>
      </c>
      <c r="S4867">
        <f t="shared" si="262"/>
        <v>32461</v>
      </c>
      <c r="T4867">
        <f t="shared" si="263"/>
        <v>12285</v>
      </c>
      <c r="U4867">
        <f t="shared" si="264"/>
        <v>2.6423280423280424</v>
      </c>
      <c r="V4867">
        <v>280</v>
      </c>
      <c r="W4867">
        <v>352</v>
      </c>
    </row>
    <row r="4868" spans="1:23" hidden="1" x14ac:dyDescent="0.2">
      <c r="A4868">
        <v>90</v>
      </c>
      <c r="B4868" t="s">
        <v>3</v>
      </c>
      <c r="C4868" t="s">
        <v>4</v>
      </c>
      <c r="D4868" t="s">
        <v>222</v>
      </c>
      <c r="E4868">
        <v>28.54</v>
      </c>
      <c r="F4868">
        <v>151.56</v>
      </c>
      <c r="G4868">
        <v>-28.9</v>
      </c>
      <c r="H4868">
        <v>151.93299999999999</v>
      </c>
      <c r="I4868">
        <v>900</v>
      </c>
      <c r="J4868" t="s">
        <v>40</v>
      </c>
      <c r="K4868" s="1">
        <v>18412</v>
      </c>
      <c r="L4868" t="s">
        <v>223</v>
      </c>
      <c r="M4868" t="s">
        <v>38</v>
      </c>
      <c r="N4868" t="s">
        <v>14</v>
      </c>
      <c r="O4868" t="s">
        <v>18</v>
      </c>
      <c r="P4868" t="s">
        <v>27</v>
      </c>
      <c r="Q4868">
        <v>2</v>
      </c>
      <c r="R4868">
        <v>4.1100000000000003</v>
      </c>
      <c r="S4868">
        <f t="shared" si="262"/>
        <v>32461</v>
      </c>
      <c r="T4868">
        <f t="shared" si="263"/>
        <v>12285</v>
      </c>
      <c r="U4868">
        <f t="shared" si="264"/>
        <v>2.6423280423280424</v>
      </c>
      <c r="V4868">
        <v>280</v>
      </c>
      <c r="W4868">
        <v>352</v>
      </c>
    </row>
    <row r="4869" spans="1:23" hidden="1" x14ac:dyDescent="0.2">
      <c r="A4869">
        <v>90</v>
      </c>
      <c r="B4869" t="s">
        <v>3</v>
      </c>
      <c r="C4869" t="s">
        <v>4</v>
      </c>
      <c r="D4869" t="s">
        <v>222</v>
      </c>
      <c r="E4869">
        <v>28.54</v>
      </c>
      <c r="F4869">
        <v>151.56</v>
      </c>
      <c r="G4869">
        <v>-28.9</v>
      </c>
      <c r="H4869">
        <v>151.93299999999999</v>
      </c>
      <c r="I4869">
        <v>900</v>
      </c>
      <c r="J4869" t="s">
        <v>40</v>
      </c>
      <c r="K4869" s="1">
        <v>18412</v>
      </c>
      <c r="L4869" t="s">
        <v>223</v>
      </c>
      <c r="M4869" t="s">
        <v>38</v>
      </c>
      <c r="N4869" t="s">
        <v>14</v>
      </c>
      <c r="O4869" t="s">
        <v>18</v>
      </c>
      <c r="P4869" t="s">
        <v>27</v>
      </c>
      <c r="Q4869">
        <v>3</v>
      </c>
      <c r="R4869">
        <v>4.58</v>
      </c>
      <c r="S4869">
        <f t="shared" si="262"/>
        <v>32461</v>
      </c>
      <c r="T4869">
        <f t="shared" si="263"/>
        <v>12285</v>
      </c>
      <c r="U4869">
        <f t="shared" si="264"/>
        <v>2.6423280423280424</v>
      </c>
      <c r="V4869">
        <v>280</v>
      </c>
      <c r="W4869">
        <v>352</v>
      </c>
    </row>
    <row r="4870" spans="1:23" hidden="1" x14ac:dyDescent="0.2">
      <c r="A4870">
        <v>90</v>
      </c>
      <c r="B4870" t="s">
        <v>3</v>
      </c>
      <c r="C4870" t="s">
        <v>4</v>
      </c>
      <c r="D4870" t="s">
        <v>222</v>
      </c>
      <c r="E4870">
        <v>28.54</v>
      </c>
      <c r="F4870">
        <v>151.56</v>
      </c>
      <c r="G4870">
        <v>-28.9</v>
      </c>
      <c r="H4870">
        <v>151.93299999999999</v>
      </c>
      <c r="I4870">
        <v>900</v>
      </c>
      <c r="J4870" t="s">
        <v>40</v>
      </c>
      <c r="K4870" s="1">
        <v>18412</v>
      </c>
      <c r="L4870" t="s">
        <v>223</v>
      </c>
      <c r="M4870" t="s">
        <v>38</v>
      </c>
      <c r="N4870" t="s">
        <v>14</v>
      </c>
      <c r="O4870" t="s">
        <v>18</v>
      </c>
      <c r="P4870" t="s">
        <v>27</v>
      </c>
      <c r="Q4870">
        <v>4</v>
      </c>
      <c r="R4870">
        <v>4.12</v>
      </c>
      <c r="S4870">
        <f t="shared" si="262"/>
        <v>32461</v>
      </c>
      <c r="T4870">
        <f t="shared" si="263"/>
        <v>12285</v>
      </c>
      <c r="U4870">
        <f t="shared" si="264"/>
        <v>2.6423280423280424</v>
      </c>
      <c r="V4870">
        <v>280</v>
      </c>
      <c r="W4870">
        <v>352</v>
      </c>
    </row>
    <row r="4871" spans="1:23" hidden="1" x14ac:dyDescent="0.2">
      <c r="A4871">
        <v>90</v>
      </c>
      <c r="B4871" t="s">
        <v>3</v>
      </c>
      <c r="C4871" t="s">
        <v>4</v>
      </c>
      <c r="D4871" t="s">
        <v>222</v>
      </c>
      <c r="E4871">
        <v>28.54</v>
      </c>
      <c r="F4871">
        <v>151.56</v>
      </c>
      <c r="G4871">
        <v>-28.9</v>
      </c>
      <c r="H4871">
        <v>151.93299999999999</v>
      </c>
      <c r="I4871">
        <v>900</v>
      </c>
      <c r="J4871" t="s">
        <v>40</v>
      </c>
      <c r="K4871" s="1">
        <v>18412</v>
      </c>
      <c r="L4871" t="s">
        <v>223</v>
      </c>
      <c r="M4871" t="s">
        <v>38</v>
      </c>
      <c r="N4871" t="s">
        <v>14</v>
      </c>
      <c r="O4871" t="s">
        <v>18</v>
      </c>
      <c r="P4871" t="s">
        <v>27</v>
      </c>
      <c r="Q4871">
        <v>5</v>
      </c>
      <c r="R4871">
        <v>3.25</v>
      </c>
      <c r="S4871">
        <f t="shared" si="262"/>
        <v>32461</v>
      </c>
      <c r="T4871">
        <f t="shared" si="263"/>
        <v>12285</v>
      </c>
      <c r="U4871">
        <f t="shared" si="264"/>
        <v>2.6423280423280424</v>
      </c>
      <c r="V4871">
        <v>280</v>
      </c>
      <c r="W4871">
        <v>352</v>
      </c>
    </row>
    <row r="4872" spans="1:23" hidden="1" x14ac:dyDescent="0.2">
      <c r="A4872">
        <v>90</v>
      </c>
      <c r="B4872" t="s">
        <v>3</v>
      </c>
      <c r="C4872" t="s">
        <v>4</v>
      </c>
      <c r="D4872" t="s">
        <v>222</v>
      </c>
      <c r="E4872">
        <v>28.54</v>
      </c>
      <c r="F4872">
        <v>151.56</v>
      </c>
      <c r="G4872">
        <v>-28.9</v>
      </c>
      <c r="H4872">
        <v>151.93299999999999</v>
      </c>
      <c r="I4872">
        <v>900</v>
      </c>
      <c r="J4872" t="s">
        <v>40</v>
      </c>
      <c r="K4872" s="1">
        <v>18412</v>
      </c>
      <c r="L4872" t="s">
        <v>223</v>
      </c>
      <c r="M4872" t="s">
        <v>38</v>
      </c>
      <c r="N4872" t="s">
        <v>14</v>
      </c>
      <c r="O4872" t="s">
        <v>18</v>
      </c>
      <c r="P4872" t="s">
        <v>27</v>
      </c>
      <c r="Q4872">
        <v>6</v>
      </c>
      <c r="R4872">
        <v>2.63</v>
      </c>
      <c r="S4872">
        <f t="shared" si="262"/>
        <v>32461</v>
      </c>
      <c r="T4872">
        <f t="shared" si="263"/>
        <v>12285</v>
      </c>
      <c r="U4872">
        <f t="shared" si="264"/>
        <v>2.6423280423280424</v>
      </c>
      <c r="V4872">
        <v>280</v>
      </c>
      <c r="W4872">
        <v>352</v>
      </c>
    </row>
    <row r="4873" spans="1:23" hidden="1" x14ac:dyDescent="0.2">
      <c r="A4873">
        <v>90</v>
      </c>
      <c r="B4873" t="s">
        <v>3</v>
      </c>
      <c r="C4873" t="s">
        <v>4</v>
      </c>
      <c r="D4873" t="s">
        <v>222</v>
      </c>
      <c r="E4873">
        <v>28.54</v>
      </c>
      <c r="F4873">
        <v>151.56</v>
      </c>
      <c r="G4873">
        <v>-28.9</v>
      </c>
      <c r="H4873">
        <v>151.93299999999999</v>
      </c>
      <c r="I4873">
        <v>900</v>
      </c>
      <c r="J4873" t="s">
        <v>40</v>
      </c>
      <c r="K4873" s="1">
        <v>18412</v>
      </c>
      <c r="L4873" t="s">
        <v>223</v>
      </c>
      <c r="M4873" t="s">
        <v>38</v>
      </c>
      <c r="N4873" t="s">
        <v>14</v>
      </c>
      <c r="O4873" t="s">
        <v>19</v>
      </c>
      <c r="P4873" t="s">
        <v>27</v>
      </c>
      <c r="Q4873">
        <v>1</v>
      </c>
      <c r="R4873">
        <v>6.03</v>
      </c>
      <c r="S4873">
        <f t="shared" si="262"/>
        <v>32461</v>
      </c>
      <c r="T4873">
        <f t="shared" si="263"/>
        <v>12285</v>
      </c>
      <c r="U4873">
        <f t="shared" si="264"/>
        <v>2.6423280423280424</v>
      </c>
      <c r="V4873">
        <v>280</v>
      </c>
      <c r="W4873">
        <v>352</v>
      </c>
    </row>
    <row r="4874" spans="1:23" hidden="1" x14ac:dyDescent="0.2">
      <c r="A4874">
        <v>90</v>
      </c>
      <c r="B4874" t="s">
        <v>3</v>
      </c>
      <c r="C4874" t="s">
        <v>4</v>
      </c>
      <c r="D4874" t="s">
        <v>222</v>
      </c>
      <c r="E4874">
        <v>28.54</v>
      </c>
      <c r="F4874">
        <v>151.56</v>
      </c>
      <c r="G4874">
        <v>-28.9</v>
      </c>
      <c r="H4874">
        <v>151.93299999999999</v>
      </c>
      <c r="I4874">
        <v>900</v>
      </c>
      <c r="J4874" t="s">
        <v>40</v>
      </c>
      <c r="K4874" s="1">
        <v>18412</v>
      </c>
      <c r="L4874" t="s">
        <v>223</v>
      </c>
      <c r="M4874" t="s">
        <v>38</v>
      </c>
      <c r="N4874" t="s">
        <v>14</v>
      </c>
      <c r="O4874" t="s">
        <v>19</v>
      </c>
      <c r="P4874" t="s">
        <v>27</v>
      </c>
      <c r="Q4874">
        <v>2</v>
      </c>
      <c r="R4874">
        <v>7.68</v>
      </c>
      <c r="S4874">
        <f t="shared" si="262"/>
        <v>32461</v>
      </c>
      <c r="T4874">
        <f t="shared" si="263"/>
        <v>12285</v>
      </c>
      <c r="U4874">
        <f t="shared" si="264"/>
        <v>2.6423280423280424</v>
      </c>
      <c r="V4874">
        <v>280</v>
      </c>
      <c r="W4874">
        <v>352</v>
      </c>
    </row>
    <row r="4875" spans="1:23" hidden="1" x14ac:dyDescent="0.2">
      <c r="A4875">
        <v>90</v>
      </c>
      <c r="B4875" t="s">
        <v>3</v>
      </c>
      <c r="C4875" t="s">
        <v>4</v>
      </c>
      <c r="D4875" t="s">
        <v>222</v>
      </c>
      <c r="E4875">
        <v>28.54</v>
      </c>
      <c r="F4875">
        <v>151.56</v>
      </c>
      <c r="G4875">
        <v>-28.9</v>
      </c>
      <c r="H4875">
        <v>151.93299999999999</v>
      </c>
      <c r="I4875">
        <v>900</v>
      </c>
      <c r="J4875" t="s">
        <v>40</v>
      </c>
      <c r="K4875" s="1">
        <v>18412</v>
      </c>
      <c r="L4875" t="s">
        <v>223</v>
      </c>
      <c r="M4875" t="s">
        <v>38</v>
      </c>
      <c r="N4875" t="s">
        <v>14</v>
      </c>
      <c r="O4875" t="s">
        <v>19</v>
      </c>
      <c r="P4875" t="s">
        <v>27</v>
      </c>
      <c r="Q4875">
        <v>3</v>
      </c>
      <c r="R4875">
        <v>8.2899999999999991</v>
      </c>
      <c r="S4875">
        <f t="shared" si="262"/>
        <v>32461</v>
      </c>
      <c r="T4875">
        <f t="shared" si="263"/>
        <v>12285</v>
      </c>
      <c r="U4875">
        <f t="shared" si="264"/>
        <v>2.6423280423280424</v>
      </c>
      <c r="V4875">
        <v>280</v>
      </c>
      <c r="W4875">
        <v>352</v>
      </c>
    </row>
    <row r="4876" spans="1:23" hidden="1" x14ac:dyDescent="0.2">
      <c r="A4876">
        <v>90</v>
      </c>
      <c r="B4876" t="s">
        <v>3</v>
      </c>
      <c r="C4876" t="s">
        <v>4</v>
      </c>
      <c r="D4876" t="s">
        <v>222</v>
      </c>
      <c r="E4876">
        <v>28.54</v>
      </c>
      <c r="F4876">
        <v>151.56</v>
      </c>
      <c r="G4876">
        <v>-28.9</v>
      </c>
      <c r="H4876">
        <v>151.93299999999999</v>
      </c>
      <c r="I4876">
        <v>900</v>
      </c>
      <c r="J4876" t="s">
        <v>40</v>
      </c>
      <c r="K4876" s="1">
        <v>18412</v>
      </c>
      <c r="L4876" t="s">
        <v>223</v>
      </c>
      <c r="M4876" t="s">
        <v>38</v>
      </c>
      <c r="N4876" t="s">
        <v>14</v>
      </c>
      <c r="O4876" t="s">
        <v>19</v>
      </c>
      <c r="P4876" t="s">
        <v>27</v>
      </c>
      <c r="Q4876">
        <v>4</v>
      </c>
      <c r="R4876">
        <v>7.52</v>
      </c>
      <c r="S4876">
        <f t="shared" si="262"/>
        <v>32461</v>
      </c>
      <c r="T4876">
        <f t="shared" si="263"/>
        <v>12285</v>
      </c>
      <c r="U4876">
        <f t="shared" si="264"/>
        <v>2.6423280423280424</v>
      </c>
      <c r="V4876">
        <v>280</v>
      </c>
      <c r="W4876">
        <v>352</v>
      </c>
    </row>
    <row r="4877" spans="1:23" hidden="1" x14ac:dyDescent="0.2">
      <c r="A4877">
        <v>90</v>
      </c>
      <c r="B4877" t="s">
        <v>3</v>
      </c>
      <c r="C4877" t="s">
        <v>4</v>
      </c>
      <c r="D4877" t="s">
        <v>222</v>
      </c>
      <c r="E4877">
        <v>28.54</v>
      </c>
      <c r="F4877">
        <v>151.56</v>
      </c>
      <c r="G4877">
        <v>-28.9</v>
      </c>
      <c r="H4877">
        <v>151.93299999999999</v>
      </c>
      <c r="I4877">
        <v>900</v>
      </c>
      <c r="J4877" t="s">
        <v>40</v>
      </c>
      <c r="K4877" s="1">
        <v>18412</v>
      </c>
      <c r="L4877" t="s">
        <v>223</v>
      </c>
      <c r="M4877" t="s">
        <v>38</v>
      </c>
      <c r="N4877" t="s">
        <v>14</v>
      </c>
      <c r="O4877" t="s">
        <v>19</v>
      </c>
      <c r="P4877" t="s">
        <v>27</v>
      </c>
      <c r="Q4877">
        <v>5</v>
      </c>
      <c r="R4877">
        <v>7.56</v>
      </c>
      <c r="S4877">
        <f t="shared" si="262"/>
        <v>32461</v>
      </c>
      <c r="T4877">
        <f t="shared" si="263"/>
        <v>12285</v>
      </c>
      <c r="U4877">
        <f t="shared" si="264"/>
        <v>2.6423280423280424</v>
      </c>
      <c r="V4877">
        <v>280</v>
      </c>
      <c r="W4877">
        <v>352</v>
      </c>
    </row>
    <row r="4878" spans="1:23" hidden="1" x14ac:dyDescent="0.2">
      <c r="A4878">
        <v>90</v>
      </c>
      <c r="B4878" t="s">
        <v>3</v>
      </c>
      <c r="C4878" t="s">
        <v>4</v>
      </c>
      <c r="D4878" t="s">
        <v>222</v>
      </c>
      <c r="E4878">
        <v>28.54</v>
      </c>
      <c r="F4878">
        <v>151.56</v>
      </c>
      <c r="G4878">
        <v>-28.9</v>
      </c>
      <c r="H4878">
        <v>151.93299999999999</v>
      </c>
      <c r="I4878">
        <v>900</v>
      </c>
      <c r="J4878" t="s">
        <v>40</v>
      </c>
      <c r="K4878" s="1">
        <v>18412</v>
      </c>
      <c r="L4878" t="s">
        <v>223</v>
      </c>
      <c r="M4878" t="s">
        <v>38</v>
      </c>
      <c r="N4878" t="s">
        <v>14</v>
      </c>
      <c r="O4878" t="s">
        <v>19</v>
      </c>
      <c r="P4878" t="s">
        <v>27</v>
      </c>
      <c r="Q4878">
        <v>6</v>
      </c>
      <c r="R4878">
        <v>6.5</v>
      </c>
      <c r="S4878">
        <f t="shared" si="262"/>
        <v>32461</v>
      </c>
      <c r="T4878">
        <f t="shared" si="263"/>
        <v>12285</v>
      </c>
      <c r="U4878">
        <f t="shared" si="264"/>
        <v>2.6423280423280424</v>
      </c>
      <c r="V4878">
        <v>280</v>
      </c>
      <c r="W4878">
        <v>352</v>
      </c>
    </row>
    <row r="4879" spans="1:23" hidden="1" x14ac:dyDescent="0.2">
      <c r="A4879">
        <v>90</v>
      </c>
      <c r="B4879" t="s">
        <v>3</v>
      </c>
      <c r="C4879" t="s">
        <v>4</v>
      </c>
      <c r="D4879" t="s">
        <v>222</v>
      </c>
      <c r="E4879">
        <v>28.54</v>
      </c>
      <c r="F4879">
        <v>151.56</v>
      </c>
      <c r="G4879">
        <v>-28.9</v>
      </c>
      <c r="H4879">
        <v>151.93299999999999</v>
      </c>
      <c r="I4879">
        <v>900</v>
      </c>
      <c r="J4879" t="s">
        <v>40</v>
      </c>
      <c r="K4879" s="1">
        <v>18412</v>
      </c>
      <c r="L4879" t="s">
        <v>223</v>
      </c>
      <c r="M4879" t="s">
        <v>38</v>
      </c>
      <c r="N4879" t="s">
        <v>24</v>
      </c>
      <c r="O4879" t="s">
        <v>15</v>
      </c>
      <c r="P4879" t="s">
        <v>26</v>
      </c>
      <c r="Q4879">
        <v>1</v>
      </c>
      <c r="R4879">
        <v>23.23</v>
      </c>
      <c r="S4879">
        <f t="shared" si="262"/>
        <v>32461</v>
      </c>
      <c r="T4879">
        <f t="shared" si="263"/>
        <v>12285</v>
      </c>
      <c r="U4879">
        <f t="shared" si="264"/>
        <v>2.6423280423280424</v>
      </c>
      <c r="V4879">
        <v>280</v>
      </c>
      <c r="W4879">
        <v>352</v>
      </c>
    </row>
    <row r="4880" spans="1:23" hidden="1" x14ac:dyDescent="0.2">
      <c r="A4880">
        <v>90</v>
      </c>
      <c r="B4880" t="s">
        <v>3</v>
      </c>
      <c r="C4880" t="s">
        <v>4</v>
      </c>
      <c r="D4880" t="s">
        <v>222</v>
      </c>
      <c r="E4880">
        <v>28.54</v>
      </c>
      <c r="F4880">
        <v>151.56</v>
      </c>
      <c r="G4880">
        <v>-28.9</v>
      </c>
      <c r="H4880">
        <v>151.93299999999999</v>
      </c>
      <c r="I4880">
        <v>900</v>
      </c>
      <c r="J4880" t="s">
        <v>40</v>
      </c>
      <c r="K4880" s="1">
        <v>18412</v>
      </c>
      <c r="L4880" t="s">
        <v>223</v>
      </c>
      <c r="M4880" t="s">
        <v>38</v>
      </c>
      <c r="N4880" t="s">
        <v>24</v>
      </c>
      <c r="O4880" t="s">
        <v>15</v>
      </c>
      <c r="P4880" t="s">
        <v>26</v>
      </c>
      <c r="Q4880">
        <v>2</v>
      </c>
      <c r="R4880">
        <v>27.94</v>
      </c>
      <c r="S4880">
        <f t="shared" si="262"/>
        <v>32461</v>
      </c>
      <c r="T4880">
        <f t="shared" si="263"/>
        <v>12285</v>
      </c>
      <c r="U4880">
        <f t="shared" si="264"/>
        <v>2.6423280423280424</v>
      </c>
      <c r="V4880">
        <v>280</v>
      </c>
      <c r="W4880">
        <v>352</v>
      </c>
    </row>
    <row r="4881" spans="1:23" hidden="1" x14ac:dyDescent="0.2">
      <c r="A4881">
        <v>90</v>
      </c>
      <c r="B4881" t="s">
        <v>3</v>
      </c>
      <c r="C4881" t="s">
        <v>4</v>
      </c>
      <c r="D4881" t="s">
        <v>222</v>
      </c>
      <c r="E4881">
        <v>28.54</v>
      </c>
      <c r="F4881">
        <v>151.56</v>
      </c>
      <c r="G4881">
        <v>-28.9</v>
      </c>
      <c r="H4881">
        <v>151.93299999999999</v>
      </c>
      <c r="I4881">
        <v>900</v>
      </c>
      <c r="J4881" t="s">
        <v>40</v>
      </c>
      <c r="K4881" s="1">
        <v>18412</v>
      </c>
      <c r="L4881" t="s">
        <v>223</v>
      </c>
      <c r="M4881" t="s">
        <v>38</v>
      </c>
      <c r="N4881" t="s">
        <v>24</v>
      </c>
      <c r="O4881" t="s">
        <v>15</v>
      </c>
      <c r="P4881" t="s">
        <v>26</v>
      </c>
      <c r="Q4881">
        <v>3</v>
      </c>
      <c r="R4881">
        <v>25.21</v>
      </c>
      <c r="S4881">
        <f t="shared" si="262"/>
        <v>32461</v>
      </c>
      <c r="T4881">
        <f t="shared" si="263"/>
        <v>12285</v>
      </c>
      <c r="U4881">
        <f t="shared" si="264"/>
        <v>2.6423280423280424</v>
      </c>
      <c r="V4881">
        <v>280</v>
      </c>
      <c r="W4881">
        <v>352</v>
      </c>
    </row>
    <row r="4882" spans="1:23" hidden="1" x14ac:dyDescent="0.2">
      <c r="A4882">
        <v>90</v>
      </c>
      <c r="B4882" t="s">
        <v>3</v>
      </c>
      <c r="C4882" t="s">
        <v>4</v>
      </c>
      <c r="D4882" t="s">
        <v>222</v>
      </c>
      <c r="E4882">
        <v>28.54</v>
      </c>
      <c r="F4882">
        <v>151.56</v>
      </c>
      <c r="G4882">
        <v>-28.9</v>
      </c>
      <c r="H4882">
        <v>151.93299999999999</v>
      </c>
      <c r="I4882">
        <v>900</v>
      </c>
      <c r="J4882" t="s">
        <v>40</v>
      </c>
      <c r="K4882" s="1">
        <v>18412</v>
      </c>
      <c r="L4882" t="s">
        <v>223</v>
      </c>
      <c r="M4882" t="s">
        <v>38</v>
      </c>
      <c r="N4882" t="s">
        <v>24</v>
      </c>
      <c r="O4882" t="s">
        <v>15</v>
      </c>
      <c r="P4882" t="s">
        <v>26</v>
      </c>
      <c r="Q4882">
        <v>4</v>
      </c>
      <c r="R4882">
        <v>30.1</v>
      </c>
      <c r="S4882">
        <f t="shared" si="262"/>
        <v>32461</v>
      </c>
      <c r="T4882">
        <f t="shared" si="263"/>
        <v>12285</v>
      </c>
      <c r="U4882">
        <f t="shared" si="264"/>
        <v>2.6423280423280424</v>
      </c>
      <c r="V4882">
        <v>280</v>
      </c>
      <c r="W4882">
        <v>352</v>
      </c>
    </row>
    <row r="4883" spans="1:23" hidden="1" x14ac:dyDescent="0.2">
      <c r="A4883">
        <v>90</v>
      </c>
      <c r="B4883" t="s">
        <v>3</v>
      </c>
      <c r="C4883" t="s">
        <v>4</v>
      </c>
      <c r="D4883" t="s">
        <v>222</v>
      </c>
      <c r="E4883">
        <v>28.54</v>
      </c>
      <c r="F4883">
        <v>151.56</v>
      </c>
      <c r="G4883">
        <v>-28.9</v>
      </c>
      <c r="H4883">
        <v>151.93299999999999</v>
      </c>
      <c r="I4883">
        <v>900</v>
      </c>
      <c r="J4883" t="s">
        <v>40</v>
      </c>
      <c r="K4883" s="1">
        <v>18412</v>
      </c>
      <c r="L4883" t="s">
        <v>223</v>
      </c>
      <c r="M4883" t="s">
        <v>38</v>
      </c>
      <c r="N4883" t="s">
        <v>24</v>
      </c>
      <c r="O4883" t="s">
        <v>15</v>
      </c>
      <c r="P4883" t="s">
        <v>26</v>
      </c>
      <c r="Q4883">
        <v>5</v>
      </c>
      <c r="R4883">
        <v>29.65</v>
      </c>
      <c r="S4883">
        <f t="shared" si="262"/>
        <v>32461</v>
      </c>
      <c r="T4883">
        <f t="shared" si="263"/>
        <v>12285</v>
      </c>
      <c r="U4883">
        <f t="shared" si="264"/>
        <v>2.6423280423280424</v>
      </c>
      <c r="V4883">
        <v>280</v>
      </c>
      <c r="W4883">
        <v>352</v>
      </c>
    </row>
    <row r="4884" spans="1:23" hidden="1" x14ac:dyDescent="0.2">
      <c r="A4884">
        <v>90</v>
      </c>
      <c r="B4884" t="s">
        <v>3</v>
      </c>
      <c r="C4884" t="s">
        <v>4</v>
      </c>
      <c r="D4884" t="s">
        <v>222</v>
      </c>
      <c r="E4884">
        <v>28.54</v>
      </c>
      <c r="F4884">
        <v>151.56</v>
      </c>
      <c r="G4884">
        <v>-28.9</v>
      </c>
      <c r="H4884">
        <v>151.93299999999999</v>
      </c>
      <c r="I4884">
        <v>900</v>
      </c>
      <c r="J4884" t="s">
        <v>40</v>
      </c>
      <c r="K4884" s="1">
        <v>18412</v>
      </c>
      <c r="L4884" t="s">
        <v>223</v>
      </c>
      <c r="M4884" t="s">
        <v>38</v>
      </c>
      <c r="N4884" t="s">
        <v>24</v>
      </c>
      <c r="O4884" t="s">
        <v>15</v>
      </c>
      <c r="P4884" t="s">
        <v>26</v>
      </c>
      <c r="Q4884">
        <v>6</v>
      </c>
      <c r="R4884">
        <v>26.3</v>
      </c>
      <c r="S4884">
        <f t="shared" si="262"/>
        <v>32461</v>
      </c>
      <c r="T4884">
        <f t="shared" si="263"/>
        <v>12285</v>
      </c>
      <c r="U4884">
        <f t="shared" si="264"/>
        <v>2.6423280423280424</v>
      </c>
      <c r="V4884">
        <v>280</v>
      </c>
      <c r="W4884">
        <v>352</v>
      </c>
    </row>
    <row r="4885" spans="1:23" hidden="1" x14ac:dyDescent="0.2">
      <c r="A4885">
        <v>90</v>
      </c>
      <c r="B4885" t="s">
        <v>3</v>
      </c>
      <c r="C4885" t="s">
        <v>4</v>
      </c>
      <c r="D4885" t="s">
        <v>222</v>
      </c>
      <c r="E4885">
        <v>28.54</v>
      </c>
      <c r="F4885">
        <v>151.56</v>
      </c>
      <c r="G4885">
        <v>-28.9</v>
      </c>
      <c r="H4885">
        <v>151.93299999999999</v>
      </c>
      <c r="I4885">
        <v>900</v>
      </c>
      <c r="J4885" t="s">
        <v>40</v>
      </c>
      <c r="K4885" s="1">
        <v>18412</v>
      </c>
      <c r="L4885" t="s">
        <v>223</v>
      </c>
      <c r="M4885" t="s">
        <v>38</v>
      </c>
      <c r="N4885" t="s">
        <v>24</v>
      </c>
      <c r="O4885" t="s">
        <v>15</v>
      </c>
      <c r="P4885" t="s">
        <v>26</v>
      </c>
      <c r="Q4885">
        <v>7</v>
      </c>
      <c r="R4885">
        <v>28.52</v>
      </c>
      <c r="S4885">
        <f t="shared" si="262"/>
        <v>32461</v>
      </c>
      <c r="T4885">
        <f t="shared" si="263"/>
        <v>12285</v>
      </c>
      <c r="U4885">
        <f t="shared" si="264"/>
        <v>2.6423280423280424</v>
      </c>
      <c r="V4885">
        <v>280</v>
      </c>
      <c r="W4885">
        <v>352</v>
      </c>
    </row>
    <row r="4886" spans="1:23" hidden="1" x14ac:dyDescent="0.2">
      <c r="A4886">
        <v>90</v>
      </c>
      <c r="B4886" t="s">
        <v>3</v>
      </c>
      <c r="C4886" t="s">
        <v>4</v>
      </c>
      <c r="D4886" t="s">
        <v>222</v>
      </c>
      <c r="E4886">
        <v>28.54</v>
      </c>
      <c r="F4886">
        <v>151.56</v>
      </c>
      <c r="G4886">
        <v>-28.9</v>
      </c>
      <c r="H4886">
        <v>151.93299999999999</v>
      </c>
      <c r="I4886">
        <v>900</v>
      </c>
      <c r="J4886" t="s">
        <v>40</v>
      </c>
      <c r="K4886" s="1">
        <v>18412</v>
      </c>
      <c r="L4886" t="s">
        <v>223</v>
      </c>
      <c r="M4886" t="s">
        <v>38</v>
      </c>
      <c r="N4886" t="s">
        <v>24</v>
      </c>
      <c r="O4886" t="s">
        <v>15</v>
      </c>
      <c r="P4886" t="s">
        <v>26</v>
      </c>
      <c r="Q4886">
        <v>8</v>
      </c>
      <c r="R4886">
        <v>23.51</v>
      </c>
      <c r="S4886">
        <f t="shared" si="262"/>
        <v>32461</v>
      </c>
      <c r="T4886">
        <f t="shared" si="263"/>
        <v>12285</v>
      </c>
      <c r="U4886">
        <f t="shared" si="264"/>
        <v>2.6423280423280424</v>
      </c>
      <c r="V4886">
        <v>280</v>
      </c>
      <c r="W4886">
        <v>352</v>
      </c>
    </row>
    <row r="4887" spans="1:23" hidden="1" x14ac:dyDescent="0.2">
      <c r="A4887">
        <v>90</v>
      </c>
      <c r="B4887" t="s">
        <v>3</v>
      </c>
      <c r="C4887" t="s">
        <v>4</v>
      </c>
      <c r="D4887" t="s">
        <v>222</v>
      </c>
      <c r="E4887">
        <v>28.54</v>
      </c>
      <c r="F4887">
        <v>151.56</v>
      </c>
      <c r="G4887">
        <v>-28.9</v>
      </c>
      <c r="H4887">
        <v>151.93299999999999</v>
      </c>
      <c r="I4887">
        <v>900</v>
      </c>
      <c r="J4887" t="s">
        <v>40</v>
      </c>
      <c r="K4887" s="1">
        <v>18412</v>
      </c>
      <c r="L4887" t="s">
        <v>223</v>
      </c>
      <c r="M4887" t="s">
        <v>38</v>
      </c>
      <c r="N4887" t="s">
        <v>24</v>
      </c>
      <c r="O4887" t="s">
        <v>15</v>
      </c>
      <c r="P4887" t="s">
        <v>26</v>
      </c>
      <c r="Q4887">
        <v>9</v>
      </c>
      <c r="R4887">
        <v>28.04</v>
      </c>
      <c r="S4887">
        <f t="shared" si="262"/>
        <v>32461</v>
      </c>
      <c r="T4887">
        <f t="shared" si="263"/>
        <v>12285</v>
      </c>
      <c r="U4887">
        <f t="shared" si="264"/>
        <v>2.6423280423280424</v>
      </c>
      <c r="V4887">
        <v>280</v>
      </c>
      <c r="W4887">
        <v>352</v>
      </c>
    </row>
    <row r="4888" spans="1:23" hidden="1" x14ac:dyDescent="0.2">
      <c r="A4888">
        <v>90</v>
      </c>
      <c r="B4888" t="s">
        <v>3</v>
      </c>
      <c r="C4888" t="s">
        <v>4</v>
      </c>
      <c r="D4888" t="s">
        <v>222</v>
      </c>
      <c r="E4888">
        <v>28.54</v>
      </c>
      <c r="F4888">
        <v>151.56</v>
      </c>
      <c r="G4888">
        <v>-28.9</v>
      </c>
      <c r="H4888">
        <v>151.93299999999999</v>
      </c>
      <c r="I4888">
        <v>900</v>
      </c>
      <c r="J4888" t="s">
        <v>40</v>
      </c>
      <c r="K4888" s="1">
        <v>18412</v>
      </c>
      <c r="L4888" t="s">
        <v>223</v>
      </c>
      <c r="M4888" t="s">
        <v>38</v>
      </c>
      <c r="N4888" t="s">
        <v>24</v>
      </c>
      <c r="O4888" t="s">
        <v>15</v>
      </c>
      <c r="P4888" t="s">
        <v>26</v>
      </c>
      <c r="Q4888">
        <v>10</v>
      </c>
      <c r="R4888">
        <v>24.69</v>
      </c>
      <c r="S4888">
        <f t="shared" si="262"/>
        <v>32461</v>
      </c>
      <c r="T4888">
        <f t="shared" si="263"/>
        <v>12285</v>
      </c>
      <c r="U4888">
        <f t="shared" si="264"/>
        <v>2.6423280423280424</v>
      </c>
      <c r="V4888">
        <v>280</v>
      </c>
      <c r="W4888">
        <v>352</v>
      </c>
    </row>
    <row r="4889" spans="1:23" x14ac:dyDescent="0.2">
      <c r="A4889">
        <v>90</v>
      </c>
      <c r="B4889" t="s">
        <v>3</v>
      </c>
      <c r="C4889" t="s">
        <v>4</v>
      </c>
      <c r="D4889" t="s">
        <v>222</v>
      </c>
      <c r="E4889">
        <v>28.54</v>
      </c>
      <c r="F4889">
        <v>151.56</v>
      </c>
      <c r="G4889">
        <v>-28.9</v>
      </c>
      <c r="H4889">
        <v>151.93299999999999</v>
      </c>
      <c r="I4889">
        <v>900</v>
      </c>
      <c r="J4889" t="s">
        <v>40</v>
      </c>
      <c r="K4889" s="1">
        <v>18412</v>
      </c>
      <c r="L4889" t="s">
        <v>223</v>
      </c>
      <c r="M4889" t="s">
        <v>38</v>
      </c>
      <c r="N4889" t="s">
        <v>24</v>
      </c>
      <c r="O4889" t="s">
        <v>15</v>
      </c>
      <c r="P4889" t="s">
        <v>27</v>
      </c>
      <c r="Q4889">
        <v>1</v>
      </c>
      <c r="R4889">
        <v>19.37</v>
      </c>
      <c r="S4889">
        <f t="shared" si="262"/>
        <v>32461</v>
      </c>
      <c r="T4889">
        <f t="shared" si="263"/>
        <v>12285</v>
      </c>
      <c r="U4889">
        <f t="shared" si="264"/>
        <v>2.6423280423280424</v>
      </c>
      <c r="V4889">
        <v>280</v>
      </c>
      <c r="W4889">
        <v>352</v>
      </c>
    </row>
    <row r="4890" spans="1:23" x14ac:dyDescent="0.2">
      <c r="A4890">
        <v>90</v>
      </c>
      <c r="B4890" t="s">
        <v>3</v>
      </c>
      <c r="C4890" t="s">
        <v>4</v>
      </c>
      <c r="D4890" t="s">
        <v>222</v>
      </c>
      <c r="E4890">
        <v>28.54</v>
      </c>
      <c r="F4890">
        <v>151.56</v>
      </c>
      <c r="G4890">
        <v>-28.9</v>
      </c>
      <c r="H4890">
        <v>151.93299999999999</v>
      </c>
      <c r="I4890">
        <v>900</v>
      </c>
      <c r="J4890" t="s">
        <v>40</v>
      </c>
      <c r="K4890" s="1">
        <v>18412</v>
      </c>
      <c r="L4890" t="s">
        <v>223</v>
      </c>
      <c r="M4890" t="s">
        <v>38</v>
      </c>
      <c r="N4890" t="s">
        <v>24</v>
      </c>
      <c r="O4890" t="s">
        <v>15</v>
      </c>
      <c r="P4890" t="s">
        <v>27</v>
      </c>
      <c r="Q4890">
        <v>2</v>
      </c>
      <c r="R4890">
        <v>19.170000000000002</v>
      </c>
      <c r="S4890">
        <f t="shared" si="262"/>
        <v>32461</v>
      </c>
      <c r="T4890">
        <f t="shared" si="263"/>
        <v>12285</v>
      </c>
      <c r="U4890">
        <f t="shared" si="264"/>
        <v>2.6423280423280424</v>
      </c>
      <c r="V4890">
        <v>280</v>
      </c>
      <c r="W4890">
        <v>352</v>
      </c>
    </row>
    <row r="4891" spans="1:23" x14ac:dyDescent="0.2">
      <c r="A4891">
        <v>90</v>
      </c>
      <c r="B4891" t="s">
        <v>3</v>
      </c>
      <c r="C4891" t="s">
        <v>4</v>
      </c>
      <c r="D4891" t="s">
        <v>222</v>
      </c>
      <c r="E4891">
        <v>28.54</v>
      </c>
      <c r="F4891">
        <v>151.56</v>
      </c>
      <c r="G4891">
        <v>-28.9</v>
      </c>
      <c r="H4891">
        <v>151.93299999999999</v>
      </c>
      <c r="I4891">
        <v>900</v>
      </c>
      <c r="J4891" t="s">
        <v>40</v>
      </c>
      <c r="K4891" s="1">
        <v>18412</v>
      </c>
      <c r="L4891" t="s">
        <v>223</v>
      </c>
      <c r="M4891" t="s">
        <v>38</v>
      </c>
      <c r="N4891" t="s">
        <v>24</v>
      </c>
      <c r="O4891" t="s">
        <v>15</v>
      </c>
      <c r="P4891" t="s">
        <v>27</v>
      </c>
      <c r="Q4891">
        <v>3</v>
      </c>
      <c r="R4891">
        <v>19.34</v>
      </c>
      <c r="S4891">
        <f t="shared" si="262"/>
        <v>32461</v>
      </c>
      <c r="T4891">
        <f t="shared" si="263"/>
        <v>12285</v>
      </c>
      <c r="U4891">
        <f t="shared" si="264"/>
        <v>2.6423280423280424</v>
      </c>
      <c r="V4891">
        <v>280</v>
      </c>
      <c r="W4891">
        <v>352</v>
      </c>
    </row>
    <row r="4892" spans="1:23" x14ac:dyDescent="0.2">
      <c r="A4892">
        <v>90</v>
      </c>
      <c r="B4892" t="s">
        <v>3</v>
      </c>
      <c r="C4892" t="s">
        <v>4</v>
      </c>
      <c r="D4892" t="s">
        <v>222</v>
      </c>
      <c r="E4892">
        <v>28.54</v>
      </c>
      <c r="F4892">
        <v>151.56</v>
      </c>
      <c r="G4892">
        <v>-28.9</v>
      </c>
      <c r="H4892">
        <v>151.93299999999999</v>
      </c>
      <c r="I4892">
        <v>900</v>
      </c>
      <c r="J4892" t="s">
        <v>40</v>
      </c>
      <c r="K4892" s="1">
        <v>18412</v>
      </c>
      <c r="L4892" t="s">
        <v>223</v>
      </c>
      <c r="M4892" t="s">
        <v>38</v>
      </c>
      <c r="N4892" t="s">
        <v>24</v>
      </c>
      <c r="O4892" t="s">
        <v>15</v>
      </c>
      <c r="P4892" t="s">
        <v>27</v>
      </c>
      <c r="Q4892">
        <v>4</v>
      </c>
      <c r="R4892">
        <v>20.59</v>
      </c>
      <c r="S4892">
        <f t="shared" si="262"/>
        <v>32461</v>
      </c>
      <c r="T4892">
        <f t="shared" si="263"/>
        <v>12285</v>
      </c>
      <c r="U4892">
        <f t="shared" si="264"/>
        <v>2.6423280423280424</v>
      </c>
      <c r="V4892">
        <v>280</v>
      </c>
      <c r="W4892">
        <v>352</v>
      </c>
    </row>
    <row r="4893" spans="1:23" x14ac:dyDescent="0.2">
      <c r="A4893">
        <v>90</v>
      </c>
      <c r="B4893" t="s">
        <v>3</v>
      </c>
      <c r="C4893" t="s">
        <v>4</v>
      </c>
      <c r="D4893" t="s">
        <v>222</v>
      </c>
      <c r="E4893">
        <v>28.54</v>
      </c>
      <c r="F4893">
        <v>151.56</v>
      </c>
      <c r="G4893">
        <v>-28.9</v>
      </c>
      <c r="H4893">
        <v>151.93299999999999</v>
      </c>
      <c r="I4893">
        <v>900</v>
      </c>
      <c r="J4893" t="s">
        <v>40</v>
      </c>
      <c r="K4893" s="1">
        <v>18412</v>
      </c>
      <c r="L4893" t="s">
        <v>223</v>
      </c>
      <c r="M4893" t="s">
        <v>38</v>
      </c>
      <c r="N4893" t="s">
        <v>24</v>
      </c>
      <c r="O4893" t="s">
        <v>15</v>
      </c>
      <c r="P4893" t="s">
        <v>27</v>
      </c>
      <c r="Q4893">
        <v>5</v>
      </c>
      <c r="R4893">
        <v>20.010000000000002</v>
      </c>
      <c r="S4893">
        <f t="shared" si="262"/>
        <v>32461</v>
      </c>
      <c r="T4893">
        <f t="shared" si="263"/>
        <v>12285</v>
      </c>
      <c r="U4893">
        <f t="shared" si="264"/>
        <v>2.6423280423280424</v>
      </c>
      <c r="V4893">
        <v>280</v>
      </c>
      <c r="W4893">
        <v>352</v>
      </c>
    </row>
    <row r="4894" spans="1:23" x14ac:dyDescent="0.2">
      <c r="A4894">
        <v>90</v>
      </c>
      <c r="B4894" t="s">
        <v>3</v>
      </c>
      <c r="C4894" t="s">
        <v>4</v>
      </c>
      <c r="D4894" t="s">
        <v>222</v>
      </c>
      <c r="E4894">
        <v>28.54</v>
      </c>
      <c r="F4894">
        <v>151.56</v>
      </c>
      <c r="G4894">
        <v>-28.9</v>
      </c>
      <c r="H4894">
        <v>151.93299999999999</v>
      </c>
      <c r="I4894">
        <v>900</v>
      </c>
      <c r="J4894" t="s">
        <v>40</v>
      </c>
      <c r="K4894" s="1">
        <v>18412</v>
      </c>
      <c r="L4894" t="s">
        <v>223</v>
      </c>
      <c r="M4894" t="s">
        <v>38</v>
      </c>
      <c r="N4894" t="s">
        <v>24</v>
      </c>
      <c r="O4894" t="s">
        <v>15</v>
      </c>
      <c r="P4894" t="s">
        <v>27</v>
      </c>
      <c r="Q4894">
        <v>6</v>
      </c>
      <c r="R4894">
        <v>18.5</v>
      </c>
      <c r="S4894">
        <f t="shared" si="262"/>
        <v>32461</v>
      </c>
      <c r="T4894">
        <f t="shared" si="263"/>
        <v>12285</v>
      </c>
      <c r="U4894">
        <f t="shared" si="264"/>
        <v>2.6423280423280424</v>
      </c>
      <c r="V4894">
        <v>280</v>
      </c>
      <c r="W4894">
        <v>352</v>
      </c>
    </row>
    <row r="4895" spans="1:23" x14ac:dyDescent="0.2">
      <c r="A4895">
        <v>90</v>
      </c>
      <c r="B4895" t="s">
        <v>3</v>
      </c>
      <c r="C4895" t="s">
        <v>4</v>
      </c>
      <c r="D4895" t="s">
        <v>222</v>
      </c>
      <c r="E4895">
        <v>28.54</v>
      </c>
      <c r="F4895">
        <v>151.56</v>
      </c>
      <c r="G4895">
        <v>-28.9</v>
      </c>
      <c r="H4895">
        <v>151.93299999999999</v>
      </c>
      <c r="I4895">
        <v>900</v>
      </c>
      <c r="J4895" t="s">
        <v>40</v>
      </c>
      <c r="K4895" s="1">
        <v>18412</v>
      </c>
      <c r="L4895" t="s">
        <v>223</v>
      </c>
      <c r="M4895" t="s">
        <v>38</v>
      </c>
      <c r="N4895" t="s">
        <v>24</v>
      </c>
      <c r="O4895" t="s">
        <v>15</v>
      </c>
      <c r="P4895" t="s">
        <v>27</v>
      </c>
      <c r="Q4895">
        <v>7</v>
      </c>
      <c r="R4895">
        <v>19.149999999999999</v>
      </c>
      <c r="S4895">
        <f t="shared" si="262"/>
        <v>32461</v>
      </c>
      <c r="T4895">
        <f t="shared" si="263"/>
        <v>12285</v>
      </c>
      <c r="U4895">
        <f t="shared" si="264"/>
        <v>2.6423280423280424</v>
      </c>
      <c r="V4895">
        <v>280</v>
      </c>
      <c r="W4895">
        <v>352</v>
      </c>
    </row>
    <row r="4896" spans="1:23" x14ac:dyDescent="0.2">
      <c r="A4896">
        <v>90</v>
      </c>
      <c r="B4896" t="s">
        <v>3</v>
      </c>
      <c r="C4896" t="s">
        <v>4</v>
      </c>
      <c r="D4896" t="s">
        <v>222</v>
      </c>
      <c r="E4896">
        <v>28.54</v>
      </c>
      <c r="F4896">
        <v>151.56</v>
      </c>
      <c r="G4896">
        <v>-28.9</v>
      </c>
      <c r="H4896">
        <v>151.93299999999999</v>
      </c>
      <c r="I4896">
        <v>900</v>
      </c>
      <c r="J4896" t="s">
        <v>40</v>
      </c>
      <c r="K4896" s="1">
        <v>18412</v>
      </c>
      <c r="L4896" t="s">
        <v>223</v>
      </c>
      <c r="M4896" t="s">
        <v>38</v>
      </c>
      <c r="N4896" t="s">
        <v>24</v>
      </c>
      <c r="O4896" t="s">
        <v>15</v>
      </c>
      <c r="P4896" t="s">
        <v>27</v>
      </c>
      <c r="Q4896">
        <v>8</v>
      </c>
      <c r="R4896">
        <v>17.71</v>
      </c>
      <c r="S4896">
        <f t="shared" si="262"/>
        <v>32461</v>
      </c>
      <c r="T4896">
        <f t="shared" si="263"/>
        <v>12285</v>
      </c>
      <c r="U4896">
        <f t="shared" si="264"/>
        <v>2.6423280423280424</v>
      </c>
      <c r="V4896">
        <v>280</v>
      </c>
      <c r="W4896">
        <v>352</v>
      </c>
    </row>
    <row r="4897" spans="1:23" x14ac:dyDescent="0.2">
      <c r="A4897">
        <v>90</v>
      </c>
      <c r="B4897" t="s">
        <v>3</v>
      </c>
      <c r="C4897" t="s">
        <v>4</v>
      </c>
      <c r="D4897" t="s">
        <v>222</v>
      </c>
      <c r="E4897">
        <v>28.54</v>
      </c>
      <c r="F4897">
        <v>151.56</v>
      </c>
      <c r="G4897">
        <v>-28.9</v>
      </c>
      <c r="H4897">
        <v>151.93299999999999</v>
      </c>
      <c r="I4897">
        <v>900</v>
      </c>
      <c r="J4897" t="s">
        <v>40</v>
      </c>
      <c r="K4897" s="1">
        <v>18412</v>
      </c>
      <c r="L4897" t="s">
        <v>223</v>
      </c>
      <c r="M4897" t="s">
        <v>38</v>
      </c>
      <c r="N4897" t="s">
        <v>24</v>
      </c>
      <c r="O4897" t="s">
        <v>15</v>
      </c>
      <c r="P4897" t="s">
        <v>27</v>
      </c>
      <c r="Q4897">
        <v>9</v>
      </c>
      <c r="R4897">
        <v>21.24</v>
      </c>
      <c r="S4897">
        <f t="shared" si="262"/>
        <v>32461</v>
      </c>
      <c r="T4897">
        <f t="shared" si="263"/>
        <v>12285</v>
      </c>
      <c r="U4897">
        <f t="shared" si="264"/>
        <v>2.6423280423280424</v>
      </c>
      <c r="V4897">
        <v>280</v>
      </c>
      <c r="W4897">
        <v>352</v>
      </c>
    </row>
    <row r="4898" spans="1:23" x14ac:dyDescent="0.2">
      <c r="A4898">
        <v>90</v>
      </c>
      <c r="B4898" t="s">
        <v>3</v>
      </c>
      <c r="C4898" t="s">
        <v>4</v>
      </c>
      <c r="D4898" t="s">
        <v>222</v>
      </c>
      <c r="E4898">
        <v>28.54</v>
      </c>
      <c r="F4898">
        <v>151.56</v>
      </c>
      <c r="G4898">
        <v>-28.9</v>
      </c>
      <c r="H4898">
        <v>151.93299999999999</v>
      </c>
      <c r="I4898">
        <v>900</v>
      </c>
      <c r="J4898" t="s">
        <v>40</v>
      </c>
      <c r="K4898" s="1">
        <v>18412</v>
      </c>
      <c r="L4898" t="s">
        <v>223</v>
      </c>
      <c r="M4898" t="s">
        <v>38</v>
      </c>
      <c r="N4898" t="s">
        <v>24</v>
      </c>
      <c r="O4898" t="s">
        <v>15</v>
      </c>
      <c r="P4898" t="s">
        <v>27</v>
      </c>
      <c r="Q4898">
        <v>10</v>
      </c>
      <c r="R4898">
        <v>17.850000000000001</v>
      </c>
      <c r="S4898">
        <f t="shared" si="262"/>
        <v>32461</v>
      </c>
      <c r="T4898">
        <f t="shared" si="263"/>
        <v>12285</v>
      </c>
      <c r="U4898">
        <f t="shared" si="264"/>
        <v>2.6423280423280424</v>
      </c>
      <c r="V4898">
        <v>280</v>
      </c>
      <c r="W4898">
        <v>352</v>
      </c>
    </row>
    <row r="4899" spans="1:23" x14ac:dyDescent="0.2">
      <c r="A4899">
        <v>90</v>
      </c>
      <c r="B4899" t="s">
        <v>3</v>
      </c>
      <c r="C4899" t="s">
        <v>4</v>
      </c>
      <c r="D4899" t="s">
        <v>222</v>
      </c>
      <c r="E4899">
        <v>28.54</v>
      </c>
      <c r="F4899">
        <v>151.56</v>
      </c>
      <c r="G4899">
        <v>-28.9</v>
      </c>
      <c r="H4899">
        <v>151.93299999999999</v>
      </c>
      <c r="I4899">
        <v>900</v>
      </c>
      <c r="J4899" t="s">
        <v>40</v>
      </c>
      <c r="K4899" s="1">
        <v>18412</v>
      </c>
      <c r="L4899" t="s">
        <v>223</v>
      </c>
      <c r="M4899" t="s">
        <v>38</v>
      </c>
      <c r="N4899" t="s">
        <v>24</v>
      </c>
      <c r="O4899" t="s">
        <v>18</v>
      </c>
      <c r="P4899" t="s">
        <v>27</v>
      </c>
      <c r="Q4899">
        <v>1</v>
      </c>
      <c r="R4899">
        <v>9.5500000000000007</v>
      </c>
      <c r="S4899">
        <f t="shared" si="262"/>
        <v>32461</v>
      </c>
      <c r="T4899">
        <f t="shared" si="263"/>
        <v>12285</v>
      </c>
      <c r="U4899">
        <f t="shared" si="264"/>
        <v>2.6423280423280424</v>
      </c>
      <c r="V4899">
        <v>280</v>
      </c>
      <c r="W4899">
        <v>352</v>
      </c>
    </row>
    <row r="4900" spans="1:23" x14ac:dyDescent="0.2">
      <c r="A4900">
        <v>90</v>
      </c>
      <c r="B4900" t="s">
        <v>3</v>
      </c>
      <c r="C4900" t="s">
        <v>4</v>
      </c>
      <c r="D4900" t="s">
        <v>222</v>
      </c>
      <c r="E4900">
        <v>28.54</v>
      </c>
      <c r="F4900">
        <v>151.56</v>
      </c>
      <c r="G4900">
        <v>-28.9</v>
      </c>
      <c r="H4900">
        <v>151.93299999999999</v>
      </c>
      <c r="I4900">
        <v>900</v>
      </c>
      <c r="J4900" t="s">
        <v>40</v>
      </c>
      <c r="K4900" s="1">
        <v>18412</v>
      </c>
      <c r="L4900" t="s">
        <v>223</v>
      </c>
      <c r="M4900" t="s">
        <v>38</v>
      </c>
      <c r="N4900" t="s">
        <v>24</v>
      </c>
      <c r="O4900" t="s">
        <v>18</v>
      </c>
      <c r="P4900" t="s">
        <v>27</v>
      </c>
      <c r="Q4900">
        <v>2</v>
      </c>
      <c r="R4900">
        <v>10.19</v>
      </c>
      <c r="S4900">
        <f t="shared" si="262"/>
        <v>32461</v>
      </c>
      <c r="T4900">
        <f t="shared" si="263"/>
        <v>12285</v>
      </c>
      <c r="U4900">
        <f t="shared" si="264"/>
        <v>2.6423280423280424</v>
      </c>
      <c r="V4900">
        <v>280</v>
      </c>
      <c r="W4900">
        <v>352</v>
      </c>
    </row>
    <row r="4901" spans="1:23" x14ac:dyDescent="0.2">
      <c r="A4901">
        <v>90</v>
      </c>
      <c r="B4901" t="s">
        <v>3</v>
      </c>
      <c r="C4901" t="s">
        <v>4</v>
      </c>
      <c r="D4901" t="s">
        <v>222</v>
      </c>
      <c r="E4901">
        <v>28.54</v>
      </c>
      <c r="F4901">
        <v>151.56</v>
      </c>
      <c r="G4901">
        <v>-28.9</v>
      </c>
      <c r="H4901">
        <v>151.93299999999999</v>
      </c>
      <c r="I4901">
        <v>900</v>
      </c>
      <c r="J4901" t="s">
        <v>40</v>
      </c>
      <c r="K4901" s="1">
        <v>18412</v>
      </c>
      <c r="L4901" t="s">
        <v>223</v>
      </c>
      <c r="M4901" t="s">
        <v>38</v>
      </c>
      <c r="N4901" t="s">
        <v>24</v>
      </c>
      <c r="O4901" t="s">
        <v>18</v>
      </c>
      <c r="P4901" t="s">
        <v>27</v>
      </c>
      <c r="Q4901">
        <v>3</v>
      </c>
      <c r="R4901">
        <v>10.54</v>
      </c>
      <c r="S4901">
        <f t="shared" si="262"/>
        <v>32461</v>
      </c>
      <c r="T4901">
        <f t="shared" si="263"/>
        <v>12285</v>
      </c>
      <c r="U4901">
        <f t="shared" si="264"/>
        <v>2.6423280423280424</v>
      </c>
      <c r="V4901">
        <v>280</v>
      </c>
      <c r="W4901">
        <v>352</v>
      </c>
    </row>
    <row r="4902" spans="1:23" x14ac:dyDescent="0.2">
      <c r="A4902">
        <v>90</v>
      </c>
      <c r="B4902" t="s">
        <v>3</v>
      </c>
      <c r="C4902" t="s">
        <v>4</v>
      </c>
      <c r="D4902" t="s">
        <v>222</v>
      </c>
      <c r="E4902">
        <v>28.54</v>
      </c>
      <c r="F4902">
        <v>151.56</v>
      </c>
      <c r="G4902">
        <v>-28.9</v>
      </c>
      <c r="H4902">
        <v>151.93299999999999</v>
      </c>
      <c r="I4902">
        <v>900</v>
      </c>
      <c r="J4902" t="s">
        <v>40</v>
      </c>
      <c r="K4902" s="1">
        <v>18412</v>
      </c>
      <c r="L4902" t="s">
        <v>223</v>
      </c>
      <c r="M4902" t="s">
        <v>38</v>
      </c>
      <c r="N4902" t="s">
        <v>24</v>
      </c>
      <c r="O4902" t="s">
        <v>18</v>
      </c>
      <c r="P4902" t="s">
        <v>27</v>
      </c>
      <c r="Q4902">
        <v>4</v>
      </c>
      <c r="R4902">
        <v>15.15</v>
      </c>
      <c r="S4902">
        <f t="shared" si="262"/>
        <v>32461</v>
      </c>
      <c r="T4902">
        <f t="shared" si="263"/>
        <v>12285</v>
      </c>
      <c r="U4902">
        <f t="shared" si="264"/>
        <v>2.6423280423280424</v>
      </c>
      <c r="V4902">
        <v>280</v>
      </c>
      <c r="W4902">
        <v>352</v>
      </c>
    </row>
    <row r="4903" spans="1:23" x14ac:dyDescent="0.2">
      <c r="A4903">
        <v>90</v>
      </c>
      <c r="B4903" t="s">
        <v>3</v>
      </c>
      <c r="C4903" t="s">
        <v>4</v>
      </c>
      <c r="D4903" t="s">
        <v>222</v>
      </c>
      <c r="E4903">
        <v>28.54</v>
      </c>
      <c r="F4903">
        <v>151.56</v>
      </c>
      <c r="G4903">
        <v>-28.9</v>
      </c>
      <c r="H4903">
        <v>151.93299999999999</v>
      </c>
      <c r="I4903">
        <v>900</v>
      </c>
      <c r="J4903" t="s">
        <v>40</v>
      </c>
      <c r="K4903" s="1">
        <v>18412</v>
      </c>
      <c r="L4903" t="s">
        <v>223</v>
      </c>
      <c r="M4903" t="s">
        <v>38</v>
      </c>
      <c r="N4903" t="s">
        <v>24</v>
      </c>
      <c r="O4903" t="s">
        <v>18</v>
      </c>
      <c r="P4903" t="s">
        <v>27</v>
      </c>
      <c r="Q4903">
        <v>5</v>
      </c>
      <c r="R4903">
        <v>10.93</v>
      </c>
      <c r="S4903">
        <f t="shared" si="262"/>
        <v>32461</v>
      </c>
      <c r="T4903">
        <f t="shared" si="263"/>
        <v>12285</v>
      </c>
      <c r="U4903">
        <f t="shared" si="264"/>
        <v>2.6423280423280424</v>
      </c>
      <c r="V4903">
        <v>280</v>
      </c>
      <c r="W4903">
        <v>352</v>
      </c>
    </row>
    <row r="4904" spans="1:23" x14ac:dyDescent="0.2">
      <c r="A4904">
        <v>90</v>
      </c>
      <c r="B4904" t="s">
        <v>3</v>
      </c>
      <c r="C4904" t="s">
        <v>4</v>
      </c>
      <c r="D4904" t="s">
        <v>222</v>
      </c>
      <c r="E4904">
        <v>28.54</v>
      </c>
      <c r="F4904">
        <v>151.56</v>
      </c>
      <c r="G4904">
        <v>-28.9</v>
      </c>
      <c r="H4904">
        <v>151.93299999999999</v>
      </c>
      <c r="I4904">
        <v>900</v>
      </c>
      <c r="J4904" t="s">
        <v>40</v>
      </c>
      <c r="K4904" s="1">
        <v>18412</v>
      </c>
      <c r="L4904" t="s">
        <v>223</v>
      </c>
      <c r="M4904" t="s">
        <v>38</v>
      </c>
      <c r="N4904" t="s">
        <v>24</v>
      </c>
      <c r="O4904" t="s">
        <v>18</v>
      </c>
      <c r="P4904" t="s">
        <v>27</v>
      </c>
      <c r="Q4904">
        <v>6</v>
      </c>
      <c r="R4904">
        <v>9.76</v>
      </c>
      <c r="S4904">
        <f t="shared" si="262"/>
        <v>32461</v>
      </c>
      <c r="T4904">
        <f t="shared" si="263"/>
        <v>12285</v>
      </c>
      <c r="U4904">
        <f t="shared" si="264"/>
        <v>2.6423280423280424</v>
      </c>
      <c r="V4904">
        <v>280</v>
      </c>
      <c r="W4904">
        <v>352</v>
      </c>
    </row>
    <row r="4905" spans="1:23" x14ac:dyDescent="0.2">
      <c r="A4905">
        <v>90</v>
      </c>
      <c r="B4905" t="s">
        <v>3</v>
      </c>
      <c r="C4905" t="s">
        <v>4</v>
      </c>
      <c r="D4905" t="s">
        <v>222</v>
      </c>
      <c r="E4905">
        <v>28.54</v>
      </c>
      <c r="F4905">
        <v>151.56</v>
      </c>
      <c r="G4905">
        <v>-28.9</v>
      </c>
      <c r="H4905">
        <v>151.93299999999999</v>
      </c>
      <c r="I4905">
        <v>900</v>
      </c>
      <c r="J4905" t="s">
        <v>40</v>
      </c>
      <c r="K4905" s="1">
        <v>18412</v>
      </c>
      <c r="L4905" t="s">
        <v>223</v>
      </c>
      <c r="M4905" t="s">
        <v>38</v>
      </c>
      <c r="N4905" t="s">
        <v>24</v>
      </c>
      <c r="O4905" t="s">
        <v>18</v>
      </c>
      <c r="P4905" t="s">
        <v>27</v>
      </c>
      <c r="Q4905">
        <v>7</v>
      </c>
      <c r="R4905">
        <v>12.84</v>
      </c>
      <c r="S4905">
        <f t="shared" si="262"/>
        <v>32461</v>
      </c>
      <c r="T4905">
        <f t="shared" si="263"/>
        <v>12285</v>
      </c>
      <c r="U4905">
        <f t="shared" si="264"/>
        <v>2.6423280423280424</v>
      </c>
      <c r="V4905">
        <v>280</v>
      </c>
      <c r="W4905">
        <v>352</v>
      </c>
    </row>
    <row r="4906" spans="1:23" x14ac:dyDescent="0.2">
      <c r="A4906">
        <v>90</v>
      </c>
      <c r="B4906" t="s">
        <v>3</v>
      </c>
      <c r="C4906" t="s">
        <v>4</v>
      </c>
      <c r="D4906" t="s">
        <v>222</v>
      </c>
      <c r="E4906">
        <v>28.54</v>
      </c>
      <c r="F4906">
        <v>151.56</v>
      </c>
      <c r="G4906">
        <v>-28.9</v>
      </c>
      <c r="H4906">
        <v>151.93299999999999</v>
      </c>
      <c r="I4906">
        <v>900</v>
      </c>
      <c r="J4906" t="s">
        <v>40</v>
      </c>
      <c r="K4906" s="1">
        <v>18412</v>
      </c>
      <c r="L4906" t="s">
        <v>223</v>
      </c>
      <c r="M4906" t="s">
        <v>38</v>
      </c>
      <c r="N4906" t="s">
        <v>24</v>
      </c>
      <c r="O4906" t="s">
        <v>18</v>
      </c>
      <c r="P4906" t="s">
        <v>27</v>
      </c>
      <c r="Q4906">
        <v>8</v>
      </c>
      <c r="R4906">
        <v>10.69</v>
      </c>
      <c r="S4906">
        <f t="shared" si="262"/>
        <v>32461</v>
      </c>
      <c r="T4906">
        <f t="shared" si="263"/>
        <v>12285</v>
      </c>
      <c r="U4906">
        <f t="shared" si="264"/>
        <v>2.6423280423280424</v>
      </c>
      <c r="V4906">
        <v>280</v>
      </c>
      <c r="W4906">
        <v>352</v>
      </c>
    </row>
    <row r="4907" spans="1:23" x14ac:dyDescent="0.2">
      <c r="A4907">
        <v>90</v>
      </c>
      <c r="B4907" t="s">
        <v>3</v>
      </c>
      <c r="C4907" t="s">
        <v>4</v>
      </c>
      <c r="D4907" t="s">
        <v>222</v>
      </c>
      <c r="E4907">
        <v>28.54</v>
      </c>
      <c r="F4907">
        <v>151.56</v>
      </c>
      <c r="G4907">
        <v>-28.9</v>
      </c>
      <c r="H4907">
        <v>151.93299999999999</v>
      </c>
      <c r="I4907">
        <v>900</v>
      </c>
      <c r="J4907" t="s">
        <v>40</v>
      </c>
      <c r="K4907" s="1">
        <v>18412</v>
      </c>
      <c r="L4907" t="s">
        <v>223</v>
      </c>
      <c r="M4907" t="s">
        <v>38</v>
      </c>
      <c r="N4907" t="s">
        <v>24</v>
      </c>
      <c r="O4907" t="s">
        <v>18</v>
      </c>
      <c r="P4907" t="s">
        <v>27</v>
      </c>
      <c r="Q4907">
        <v>9</v>
      </c>
      <c r="R4907">
        <v>10.78</v>
      </c>
      <c r="S4907">
        <f t="shared" si="262"/>
        <v>32461</v>
      </c>
      <c r="T4907">
        <f t="shared" si="263"/>
        <v>12285</v>
      </c>
      <c r="U4907">
        <f t="shared" si="264"/>
        <v>2.6423280423280424</v>
      </c>
      <c r="V4907">
        <v>280</v>
      </c>
      <c r="W4907">
        <v>352</v>
      </c>
    </row>
    <row r="4908" spans="1:23" x14ac:dyDescent="0.2">
      <c r="A4908">
        <v>90</v>
      </c>
      <c r="B4908" t="s">
        <v>3</v>
      </c>
      <c r="C4908" t="s">
        <v>4</v>
      </c>
      <c r="D4908" t="s">
        <v>222</v>
      </c>
      <c r="E4908">
        <v>28.54</v>
      </c>
      <c r="F4908">
        <v>151.56</v>
      </c>
      <c r="G4908">
        <v>-28.9</v>
      </c>
      <c r="H4908">
        <v>151.93299999999999</v>
      </c>
      <c r="I4908">
        <v>900</v>
      </c>
      <c r="J4908" t="s">
        <v>40</v>
      </c>
      <c r="K4908" s="1">
        <v>18412</v>
      </c>
      <c r="L4908" t="s">
        <v>223</v>
      </c>
      <c r="M4908" t="s">
        <v>38</v>
      </c>
      <c r="N4908" t="s">
        <v>24</v>
      </c>
      <c r="O4908" t="s">
        <v>18</v>
      </c>
      <c r="P4908" t="s">
        <v>27</v>
      </c>
      <c r="Q4908">
        <v>10</v>
      </c>
      <c r="R4908">
        <v>11.34</v>
      </c>
      <c r="S4908">
        <f t="shared" si="262"/>
        <v>32461</v>
      </c>
      <c r="T4908">
        <f t="shared" si="263"/>
        <v>12285</v>
      </c>
      <c r="U4908">
        <f t="shared" si="264"/>
        <v>2.6423280423280424</v>
      </c>
      <c r="V4908">
        <v>280</v>
      </c>
      <c r="W4908">
        <v>352</v>
      </c>
    </row>
    <row r="4909" spans="1:23" hidden="1" x14ac:dyDescent="0.2">
      <c r="A4909">
        <v>91</v>
      </c>
      <c r="B4909" t="s">
        <v>3</v>
      </c>
      <c r="C4909" t="s">
        <v>4</v>
      </c>
      <c r="D4909" t="s">
        <v>222</v>
      </c>
      <c r="E4909">
        <v>28.54</v>
      </c>
      <c r="F4909">
        <v>151.59</v>
      </c>
      <c r="G4909">
        <v>-28.9</v>
      </c>
      <c r="H4909">
        <v>151.98330000000001</v>
      </c>
      <c r="I4909">
        <v>1125</v>
      </c>
      <c r="J4909" t="s">
        <v>40</v>
      </c>
      <c r="K4909" s="1">
        <v>18405</v>
      </c>
      <c r="L4909" t="s">
        <v>224</v>
      </c>
      <c r="M4909" t="s">
        <v>38</v>
      </c>
      <c r="N4909" t="s">
        <v>14</v>
      </c>
      <c r="O4909" t="s">
        <v>15</v>
      </c>
      <c r="P4909" t="s">
        <v>27</v>
      </c>
      <c r="Q4909">
        <v>1</v>
      </c>
      <c r="R4909">
        <v>18.899999999999999</v>
      </c>
      <c r="S4909">
        <f>150*215</f>
        <v>32250</v>
      </c>
      <c r="T4909">
        <f>190*80</f>
        <v>15200</v>
      </c>
      <c r="U4909">
        <f t="shared" si="264"/>
        <v>2.1217105263157894</v>
      </c>
      <c r="V4909">
        <f>617-337</f>
        <v>280</v>
      </c>
      <c r="W4909">
        <v>337</v>
      </c>
    </row>
    <row r="4910" spans="1:23" hidden="1" x14ac:dyDescent="0.2">
      <c r="A4910">
        <v>91</v>
      </c>
      <c r="B4910" t="s">
        <v>3</v>
      </c>
      <c r="C4910" t="s">
        <v>4</v>
      </c>
      <c r="D4910" t="s">
        <v>222</v>
      </c>
      <c r="E4910">
        <v>28.54</v>
      </c>
      <c r="F4910">
        <v>151.59</v>
      </c>
      <c r="G4910">
        <v>-28.9</v>
      </c>
      <c r="H4910">
        <v>151.98330000000001</v>
      </c>
      <c r="I4910">
        <v>1125</v>
      </c>
      <c r="J4910" t="s">
        <v>40</v>
      </c>
      <c r="K4910" s="1">
        <v>18405</v>
      </c>
      <c r="L4910" t="s">
        <v>224</v>
      </c>
      <c r="M4910" t="s">
        <v>38</v>
      </c>
      <c r="N4910" t="s">
        <v>14</v>
      </c>
      <c r="O4910" t="s">
        <v>15</v>
      </c>
      <c r="P4910" t="s">
        <v>27</v>
      </c>
      <c r="Q4910">
        <v>2</v>
      </c>
      <c r="R4910">
        <v>21.21</v>
      </c>
      <c r="S4910">
        <f t="shared" ref="S4910:S4962" si="265">150*215</f>
        <v>32250</v>
      </c>
      <c r="T4910">
        <f t="shared" ref="T4910:T4962" si="266">190*80</f>
        <v>15200</v>
      </c>
      <c r="U4910">
        <f t="shared" ref="U4910:U4963" si="267">S4910/T4910</f>
        <v>2.1217105263157894</v>
      </c>
      <c r="V4910">
        <f t="shared" ref="V4910:V4962" si="268">617-337</f>
        <v>280</v>
      </c>
      <c r="W4910">
        <v>337</v>
      </c>
    </row>
    <row r="4911" spans="1:23" hidden="1" x14ac:dyDescent="0.2">
      <c r="A4911">
        <v>91</v>
      </c>
      <c r="B4911" t="s">
        <v>3</v>
      </c>
      <c r="C4911" t="s">
        <v>4</v>
      </c>
      <c r="D4911" t="s">
        <v>222</v>
      </c>
      <c r="E4911">
        <v>28.54</v>
      </c>
      <c r="F4911">
        <v>151.59</v>
      </c>
      <c r="G4911">
        <v>-28.9</v>
      </c>
      <c r="H4911">
        <v>151.98330000000001</v>
      </c>
      <c r="I4911">
        <v>1125</v>
      </c>
      <c r="J4911" t="s">
        <v>40</v>
      </c>
      <c r="K4911" s="1">
        <v>18405</v>
      </c>
      <c r="L4911" t="s">
        <v>224</v>
      </c>
      <c r="M4911" t="s">
        <v>38</v>
      </c>
      <c r="N4911" t="s">
        <v>14</v>
      </c>
      <c r="O4911" t="s">
        <v>15</v>
      </c>
      <c r="P4911" t="s">
        <v>27</v>
      </c>
      <c r="Q4911">
        <v>3</v>
      </c>
      <c r="R4911">
        <v>17.68</v>
      </c>
      <c r="S4911">
        <f t="shared" si="265"/>
        <v>32250</v>
      </c>
      <c r="T4911">
        <f t="shared" si="266"/>
        <v>15200</v>
      </c>
      <c r="U4911">
        <f t="shared" si="267"/>
        <v>2.1217105263157894</v>
      </c>
      <c r="V4911">
        <f t="shared" si="268"/>
        <v>280</v>
      </c>
      <c r="W4911">
        <v>337</v>
      </c>
    </row>
    <row r="4912" spans="1:23" hidden="1" x14ac:dyDescent="0.2">
      <c r="A4912">
        <v>91</v>
      </c>
      <c r="B4912" t="s">
        <v>3</v>
      </c>
      <c r="C4912" t="s">
        <v>4</v>
      </c>
      <c r="D4912" t="s">
        <v>222</v>
      </c>
      <c r="E4912">
        <v>28.54</v>
      </c>
      <c r="F4912">
        <v>151.59</v>
      </c>
      <c r="G4912">
        <v>-28.9</v>
      </c>
      <c r="H4912">
        <v>151.98330000000001</v>
      </c>
      <c r="I4912">
        <v>1125</v>
      </c>
      <c r="J4912" t="s">
        <v>40</v>
      </c>
      <c r="K4912" s="1">
        <v>18405</v>
      </c>
      <c r="L4912" t="s">
        <v>224</v>
      </c>
      <c r="M4912" t="s">
        <v>38</v>
      </c>
      <c r="N4912" t="s">
        <v>14</v>
      </c>
      <c r="O4912" t="s">
        <v>15</v>
      </c>
      <c r="P4912" t="s">
        <v>27</v>
      </c>
      <c r="Q4912">
        <v>4</v>
      </c>
      <c r="R4912">
        <v>16.03</v>
      </c>
      <c r="S4912">
        <f t="shared" si="265"/>
        <v>32250</v>
      </c>
      <c r="T4912">
        <f t="shared" si="266"/>
        <v>15200</v>
      </c>
      <c r="U4912">
        <f t="shared" si="267"/>
        <v>2.1217105263157894</v>
      </c>
      <c r="V4912">
        <f t="shared" si="268"/>
        <v>280</v>
      </c>
      <c r="W4912">
        <v>337</v>
      </c>
    </row>
    <row r="4913" spans="1:23" hidden="1" x14ac:dyDescent="0.2">
      <c r="A4913">
        <v>91</v>
      </c>
      <c r="B4913" t="s">
        <v>3</v>
      </c>
      <c r="C4913" t="s">
        <v>4</v>
      </c>
      <c r="D4913" t="s">
        <v>222</v>
      </c>
      <c r="E4913">
        <v>28.54</v>
      </c>
      <c r="F4913">
        <v>151.59</v>
      </c>
      <c r="G4913">
        <v>-28.9</v>
      </c>
      <c r="H4913">
        <v>151.98330000000001</v>
      </c>
      <c r="I4913">
        <v>1125</v>
      </c>
      <c r="J4913" t="s">
        <v>40</v>
      </c>
      <c r="K4913" s="1">
        <v>18405</v>
      </c>
      <c r="L4913" t="s">
        <v>224</v>
      </c>
      <c r="M4913" t="s">
        <v>38</v>
      </c>
      <c r="N4913" t="s">
        <v>14</v>
      </c>
      <c r="O4913" t="s">
        <v>15</v>
      </c>
      <c r="P4913" t="s">
        <v>27</v>
      </c>
      <c r="Q4913">
        <v>5</v>
      </c>
      <c r="R4913">
        <v>17.690000000000001</v>
      </c>
      <c r="S4913">
        <f t="shared" si="265"/>
        <v>32250</v>
      </c>
      <c r="T4913">
        <f t="shared" si="266"/>
        <v>15200</v>
      </c>
      <c r="U4913">
        <f t="shared" si="267"/>
        <v>2.1217105263157894</v>
      </c>
      <c r="V4913">
        <f t="shared" si="268"/>
        <v>280</v>
      </c>
      <c r="W4913">
        <v>337</v>
      </c>
    </row>
    <row r="4914" spans="1:23" hidden="1" x14ac:dyDescent="0.2">
      <c r="A4914">
        <v>91</v>
      </c>
      <c r="B4914" t="s">
        <v>3</v>
      </c>
      <c r="C4914" t="s">
        <v>4</v>
      </c>
      <c r="D4914" t="s">
        <v>222</v>
      </c>
      <c r="E4914">
        <v>28.54</v>
      </c>
      <c r="F4914">
        <v>151.59</v>
      </c>
      <c r="G4914">
        <v>-28.9</v>
      </c>
      <c r="H4914">
        <v>151.98330000000001</v>
      </c>
      <c r="I4914">
        <v>1125</v>
      </c>
      <c r="J4914" t="s">
        <v>40</v>
      </c>
      <c r="K4914" s="1">
        <v>18405</v>
      </c>
      <c r="L4914" t="s">
        <v>224</v>
      </c>
      <c r="M4914" t="s">
        <v>38</v>
      </c>
      <c r="N4914" t="s">
        <v>14</v>
      </c>
      <c r="O4914" t="s">
        <v>15</v>
      </c>
      <c r="P4914" t="s">
        <v>27</v>
      </c>
      <c r="Q4914">
        <v>6</v>
      </c>
      <c r="R4914">
        <v>19</v>
      </c>
      <c r="S4914">
        <f t="shared" si="265"/>
        <v>32250</v>
      </c>
      <c r="T4914">
        <f t="shared" si="266"/>
        <v>15200</v>
      </c>
      <c r="U4914">
        <f t="shared" si="267"/>
        <v>2.1217105263157894</v>
      </c>
      <c r="V4914">
        <f t="shared" si="268"/>
        <v>280</v>
      </c>
      <c r="W4914">
        <v>337</v>
      </c>
    </row>
    <row r="4915" spans="1:23" hidden="1" x14ac:dyDescent="0.2">
      <c r="A4915">
        <v>91</v>
      </c>
      <c r="B4915" t="s">
        <v>3</v>
      </c>
      <c r="C4915" t="s">
        <v>4</v>
      </c>
      <c r="D4915" t="s">
        <v>222</v>
      </c>
      <c r="E4915">
        <v>28.54</v>
      </c>
      <c r="F4915">
        <v>151.59</v>
      </c>
      <c r="G4915">
        <v>-28.9</v>
      </c>
      <c r="H4915">
        <v>151.98330000000001</v>
      </c>
      <c r="I4915">
        <v>1125</v>
      </c>
      <c r="J4915" t="s">
        <v>40</v>
      </c>
      <c r="K4915" s="1">
        <v>18405</v>
      </c>
      <c r="L4915" t="s">
        <v>224</v>
      </c>
      <c r="M4915" t="s">
        <v>38</v>
      </c>
      <c r="N4915" t="s">
        <v>14</v>
      </c>
      <c r="O4915" t="s">
        <v>16</v>
      </c>
      <c r="P4915" t="s">
        <v>27</v>
      </c>
      <c r="Q4915">
        <v>1</v>
      </c>
      <c r="R4915">
        <v>12.88</v>
      </c>
      <c r="S4915">
        <f t="shared" si="265"/>
        <v>32250</v>
      </c>
      <c r="T4915">
        <f t="shared" si="266"/>
        <v>15200</v>
      </c>
      <c r="U4915">
        <f t="shared" si="267"/>
        <v>2.1217105263157894</v>
      </c>
      <c r="V4915">
        <f t="shared" si="268"/>
        <v>280</v>
      </c>
      <c r="W4915">
        <v>337</v>
      </c>
    </row>
    <row r="4916" spans="1:23" hidden="1" x14ac:dyDescent="0.2">
      <c r="A4916">
        <v>91</v>
      </c>
      <c r="B4916" t="s">
        <v>3</v>
      </c>
      <c r="C4916" t="s">
        <v>4</v>
      </c>
      <c r="D4916" t="s">
        <v>222</v>
      </c>
      <c r="E4916">
        <v>28.54</v>
      </c>
      <c r="F4916">
        <v>151.59</v>
      </c>
      <c r="G4916">
        <v>-28.9</v>
      </c>
      <c r="H4916">
        <v>151.98330000000001</v>
      </c>
      <c r="I4916">
        <v>1125</v>
      </c>
      <c r="J4916" t="s">
        <v>40</v>
      </c>
      <c r="K4916" s="1">
        <v>18405</v>
      </c>
      <c r="L4916" t="s">
        <v>224</v>
      </c>
      <c r="M4916" t="s">
        <v>38</v>
      </c>
      <c r="N4916" t="s">
        <v>14</v>
      </c>
      <c r="O4916" t="s">
        <v>16</v>
      </c>
      <c r="P4916" t="s">
        <v>27</v>
      </c>
      <c r="Q4916">
        <v>2</v>
      </c>
      <c r="R4916">
        <v>14.7</v>
      </c>
      <c r="S4916">
        <f t="shared" si="265"/>
        <v>32250</v>
      </c>
      <c r="T4916">
        <f t="shared" si="266"/>
        <v>15200</v>
      </c>
      <c r="U4916">
        <f t="shared" si="267"/>
        <v>2.1217105263157894</v>
      </c>
      <c r="V4916">
        <f t="shared" si="268"/>
        <v>280</v>
      </c>
      <c r="W4916">
        <v>337</v>
      </c>
    </row>
    <row r="4917" spans="1:23" hidden="1" x14ac:dyDescent="0.2">
      <c r="A4917">
        <v>91</v>
      </c>
      <c r="B4917" t="s">
        <v>3</v>
      </c>
      <c r="C4917" t="s">
        <v>4</v>
      </c>
      <c r="D4917" t="s">
        <v>222</v>
      </c>
      <c r="E4917">
        <v>28.54</v>
      </c>
      <c r="F4917">
        <v>151.59</v>
      </c>
      <c r="G4917">
        <v>-28.9</v>
      </c>
      <c r="H4917">
        <v>151.98330000000001</v>
      </c>
      <c r="I4917">
        <v>1125</v>
      </c>
      <c r="J4917" t="s">
        <v>40</v>
      </c>
      <c r="K4917" s="1">
        <v>18405</v>
      </c>
      <c r="L4917" t="s">
        <v>224</v>
      </c>
      <c r="M4917" t="s">
        <v>38</v>
      </c>
      <c r="N4917" t="s">
        <v>14</v>
      </c>
      <c r="O4917" t="s">
        <v>16</v>
      </c>
      <c r="P4917" t="s">
        <v>27</v>
      </c>
      <c r="Q4917">
        <v>3</v>
      </c>
      <c r="R4917">
        <v>11.63</v>
      </c>
      <c r="S4917">
        <f t="shared" si="265"/>
        <v>32250</v>
      </c>
      <c r="T4917">
        <f t="shared" si="266"/>
        <v>15200</v>
      </c>
      <c r="U4917">
        <f t="shared" si="267"/>
        <v>2.1217105263157894</v>
      </c>
      <c r="V4917">
        <f t="shared" si="268"/>
        <v>280</v>
      </c>
      <c r="W4917">
        <v>337</v>
      </c>
    </row>
    <row r="4918" spans="1:23" hidden="1" x14ac:dyDescent="0.2">
      <c r="A4918">
        <v>91</v>
      </c>
      <c r="B4918" t="s">
        <v>3</v>
      </c>
      <c r="C4918" t="s">
        <v>4</v>
      </c>
      <c r="D4918" t="s">
        <v>222</v>
      </c>
      <c r="E4918">
        <v>28.54</v>
      </c>
      <c r="F4918">
        <v>151.59</v>
      </c>
      <c r="G4918">
        <v>-28.9</v>
      </c>
      <c r="H4918">
        <v>151.98330000000001</v>
      </c>
      <c r="I4918">
        <v>1125</v>
      </c>
      <c r="J4918" t="s">
        <v>40</v>
      </c>
      <c r="K4918" s="1">
        <v>18405</v>
      </c>
      <c r="L4918" t="s">
        <v>224</v>
      </c>
      <c r="M4918" t="s">
        <v>38</v>
      </c>
      <c r="N4918" t="s">
        <v>14</v>
      </c>
      <c r="O4918" t="s">
        <v>16</v>
      </c>
      <c r="P4918" t="s">
        <v>27</v>
      </c>
      <c r="Q4918">
        <v>4</v>
      </c>
      <c r="R4918">
        <v>14.17</v>
      </c>
      <c r="S4918">
        <f t="shared" si="265"/>
        <v>32250</v>
      </c>
      <c r="T4918">
        <f t="shared" si="266"/>
        <v>15200</v>
      </c>
      <c r="U4918">
        <f t="shared" si="267"/>
        <v>2.1217105263157894</v>
      </c>
      <c r="V4918">
        <f t="shared" si="268"/>
        <v>280</v>
      </c>
      <c r="W4918">
        <v>337</v>
      </c>
    </row>
    <row r="4919" spans="1:23" hidden="1" x14ac:dyDescent="0.2">
      <c r="A4919">
        <v>91</v>
      </c>
      <c r="B4919" t="s">
        <v>3</v>
      </c>
      <c r="C4919" t="s">
        <v>4</v>
      </c>
      <c r="D4919" t="s">
        <v>222</v>
      </c>
      <c r="E4919">
        <v>28.54</v>
      </c>
      <c r="F4919">
        <v>151.59</v>
      </c>
      <c r="G4919">
        <v>-28.9</v>
      </c>
      <c r="H4919">
        <v>151.98330000000001</v>
      </c>
      <c r="I4919">
        <v>1125</v>
      </c>
      <c r="J4919" t="s">
        <v>40</v>
      </c>
      <c r="K4919" s="1">
        <v>18405</v>
      </c>
      <c r="L4919" t="s">
        <v>224</v>
      </c>
      <c r="M4919" t="s">
        <v>38</v>
      </c>
      <c r="N4919" t="s">
        <v>14</v>
      </c>
      <c r="O4919" t="s">
        <v>16</v>
      </c>
      <c r="P4919" t="s">
        <v>27</v>
      </c>
      <c r="Q4919">
        <v>5</v>
      </c>
      <c r="R4919">
        <v>10.51</v>
      </c>
      <c r="S4919">
        <f t="shared" si="265"/>
        <v>32250</v>
      </c>
      <c r="T4919">
        <f t="shared" si="266"/>
        <v>15200</v>
      </c>
      <c r="U4919">
        <f t="shared" si="267"/>
        <v>2.1217105263157894</v>
      </c>
      <c r="V4919">
        <f t="shared" si="268"/>
        <v>280</v>
      </c>
      <c r="W4919">
        <v>337</v>
      </c>
    </row>
    <row r="4920" spans="1:23" hidden="1" x14ac:dyDescent="0.2">
      <c r="A4920">
        <v>91</v>
      </c>
      <c r="B4920" t="s">
        <v>3</v>
      </c>
      <c r="C4920" t="s">
        <v>4</v>
      </c>
      <c r="D4920" t="s">
        <v>222</v>
      </c>
      <c r="E4920">
        <v>28.54</v>
      </c>
      <c r="F4920">
        <v>151.59</v>
      </c>
      <c r="G4920">
        <v>-28.9</v>
      </c>
      <c r="H4920">
        <v>151.98330000000001</v>
      </c>
      <c r="I4920">
        <v>1125</v>
      </c>
      <c r="J4920" t="s">
        <v>40</v>
      </c>
      <c r="K4920" s="1">
        <v>18405</v>
      </c>
      <c r="L4920" t="s">
        <v>224</v>
      </c>
      <c r="M4920" t="s">
        <v>38</v>
      </c>
      <c r="N4920" t="s">
        <v>14</v>
      </c>
      <c r="O4920" t="s">
        <v>16</v>
      </c>
      <c r="P4920" t="s">
        <v>27</v>
      </c>
      <c r="Q4920">
        <v>6</v>
      </c>
      <c r="R4920">
        <v>14.97</v>
      </c>
      <c r="S4920">
        <f t="shared" si="265"/>
        <v>32250</v>
      </c>
      <c r="T4920">
        <f t="shared" si="266"/>
        <v>15200</v>
      </c>
      <c r="U4920">
        <f t="shared" si="267"/>
        <v>2.1217105263157894</v>
      </c>
      <c r="V4920">
        <f t="shared" si="268"/>
        <v>280</v>
      </c>
      <c r="W4920">
        <v>337</v>
      </c>
    </row>
    <row r="4921" spans="1:23" hidden="1" x14ac:dyDescent="0.2">
      <c r="A4921">
        <v>91</v>
      </c>
      <c r="B4921" t="s">
        <v>3</v>
      </c>
      <c r="C4921" t="s">
        <v>4</v>
      </c>
      <c r="D4921" t="s">
        <v>222</v>
      </c>
      <c r="E4921">
        <v>28.54</v>
      </c>
      <c r="F4921">
        <v>151.59</v>
      </c>
      <c r="G4921">
        <v>-28.9</v>
      </c>
      <c r="H4921">
        <v>151.98330000000001</v>
      </c>
      <c r="I4921">
        <v>1125</v>
      </c>
      <c r="J4921" t="s">
        <v>40</v>
      </c>
      <c r="K4921" s="1">
        <v>18405</v>
      </c>
      <c r="L4921" t="s">
        <v>224</v>
      </c>
      <c r="M4921" t="s">
        <v>38</v>
      </c>
      <c r="N4921" t="s">
        <v>14</v>
      </c>
      <c r="O4921" t="s">
        <v>18</v>
      </c>
      <c r="P4921" t="s">
        <v>27</v>
      </c>
      <c r="Q4921">
        <v>1</v>
      </c>
      <c r="R4921">
        <v>3.1</v>
      </c>
      <c r="S4921">
        <f t="shared" si="265"/>
        <v>32250</v>
      </c>
      <c r="T4921">
        <f t="shared" si="266"/>
        <v>15200</v>
      </c>
      <c r="U4921">
        <f t="shared" si="267"/>
        <v>2.1217105263157894</v>
      </c>
      <c r="V4921">
        <f t="shared" si="268"/>
        <v>280</v>
      </c>
      <c r="W4921">
        <v>337</v>
      </c>
    </row>
    <row r="4922" spans="1:23" hidden="1" x14ac:dyDescent="0.2">
      <c r="A4922">
        <v>91</v>
      </c>
      <c r="B4922" t="s">
        <v>3</v>
      </c>
      <c r="C4922" t="s">
        <v>4</v>
      </c>
      <c r="D4922" t="s">
        <v>222</v>
      </c>
      <c r="E4922">
        <v>28.54</v>
      </c>
      <c r="F4922">
        <v>151.59</v>
      </c>
      <c r="G4922">
        <v>-28.9</v>
      </c>
      <c r="H4922">
        <v>151.98330000000001</v>
      </c>
      <c r="I4922">
        <v>1125</v>
      </c>
      <c r="J4922" t="s">
        <v>40</v>
      </c>
      <c r="K4922" s="1">
        <v>18405</v>
      </c>
      <c r="L4922" t="s">
        <v>224</v>
      </c>
      <c r="M4922" t="s">
        <v>38</v>
      </c>
      <c r="N4922" t="s">
        <v>14</v>
      </c>
      <c r="O4922" t="s">
        <v>18</v>
      </c>
      <c r="P4922" t="s">
        <v>27</v>
      </c>
      <c r="Q4922">
        <v>2</v>
      </c>
      <c r="R4922">
        <v>3.91</v>
      </c>
      <c r="S4922">
        <f t="shared" si="265"/>
        <v>32250</v>
      </c>
      <c r="T4922">
        <f t="shared" si="266"/>
        <v>15200</v>
      </c>
      <c r="U4922">
        <f t="shared" si="267"/>
        <v>2.1217105263157894</v>
      </c>
      <c r="V4922">
        <f t="shared" si="268"/>
        <v>280</v>
      </c>
      <c r="W4922">
        <v>337</v>
      </c>
    </row>
    <row r="4923" spans="1:23" hidden="1" x14ac:dyDescent="0.2">
      <c r="A4923">
        <v>91</v>
      </c>
      <c r="B4923" t="s">
        <v>3</v>
      </c>
      <c r="C4923" t="s">
        <v>4</v>
      </c>
      <c r="D4923" t="s">
        <v>222</v>
      </c>
      <c r="E4923">
        <v>28.54</v>
      </c>
      <c r="F4923">
        <v>151.59</v>
      </c>
      <c r="G4923">
        <v>-28.9</v>
      </c>
      <c r="H4923">
        <v>151.98330000000001</v>
      </c>
      <c r="I4923">
        <v>1125</v>
      </c>
      <c r="J4923" t="s">
        <v>40</v>
      </c>
      <c r="K4923" s="1">
        <v>18405</v>
      </c>
      <c r="L4923" t="s">
        <v>224</v>
      </c>
      <c r="M4923" t="s">
        <v>38</v>
      </c>
      <c r="N4923" t="s">
        <v>14</v>
      </c>
      <c r="O4923" t="s">
        <v>18</v>
      </c>
      <c r="P4923" t="s">
        <v>27</v>
      </c>
      <c r="Q4923">
        <v>3</v>
      </c>
      <c r="R4923">
        <v>6.51</v>
      </c>
      <c r="S4923">
        <f t="shared" si="265"/>
        <v>32250</v>
      </c>
      <c r="T4923">
        <f t="shared" si="266"/>
        <v>15200</v>
      </c>
      <c r="U4923">
        <f t="shared" si="267"/>
        <v>2.1217105263157894</v>
      </c>
      <c r="V4923">
        <f t="shared" si="268"/>
        <v>280</v>
      </c>
      <c r="W4923">
        <v>337</v>
      </c>
    </row>
    <row r="4924" spans="1:23" hidden="1" x14ac:dyDescent="0.2">
      <c r="A4924">
        <v>91</v>
      </c>
      <c r="B4924" t="s">
        <v>3</v>
      </c>
      <c r="C4924" t="s">
        <v>4</v>
      </c>
      <c r="D4924" t="s">
        <v>222</v>
      </c>
      <c r="E4924">
        <v>28.54</v>
      </c>
      <c r="F4924">
        <v>151.59</v>
      </c>
      <c r="G4924">
        <v>-28.9</v>
      </c>
      <c r="H4924">
        <v>151.98330000000001</v>
      </c>
      <c r="I4924">
        <v>1125</v>
      </c>
      <c r="J4924" t="s">
        <v>40</v>
      </c>
      <c r="K4924" s="1">
        <v>18405</v>
      </c>
      <c r="L4924" t="s">
        <v>224</v>
      </c>
      <c r="M4924" t="s">
        <v>38</v>
      </c>
      <c r="N4924" t="s">
        <v>14</v>
      </c>
      <c r="O4924" t="s">
        <v>18</v>
      </c>
      <c r="P4924" t="s">
        <v>27</v>
      </c>
      <c r="Q4924">
        <v>4</v>
      </c>
      <c r="R4924">
        <v>7.08</v>
      </c>
      <c r="S4924">
        <f t="shared" si="265"/>
        <v>32250</v>
      </c>
      <c r="T4924">
        <f t="shared" si="266"/>
        <v>15200</v>
      </c>
      <c r="U4924">
        <f t="shared" si="267"/>
        <v>2.1217105263157894</v>
      </c>
      <c r="V4924">
        <f t="shared" si="268"/>
        <v>280</v>
      </c>
      <c r="W4924">
        <v>337</v>
      </c>
    </row>
    <row r="4925" spans="1:23" hidden="1" x14ac:dyDescent="0.2">
      <c r="A4925">
        <v>91</v>
      </c>
      <c r="B4925" t="s">
        <v>3</v>
      </c>
      <c r="C4925" t="s">
        <v>4</v>
      </c>
      <c r="D4925" t="s">
        <v>222</v>
      </c>
      <c r="E4925">
        <v>28.54</v>
      </c>
      <c r="F4925">
        <v>151.59</v>
      </c>
      <c r="G4925">
        <v>-28.9</v>
      </c>
      <c r="H4925">
        <v>151.98330000000001</v>
      </c>
      <c r="I4925">
        <v>1125</v>
      </c>
      <c r="J4925" t="s">
        <v>40</v>
      </c>
      <c r="K4925" s="1">
        <v>18405</v>
      </c>
      <c r="L4925" t="s">
        <v>224</v>
      </c>
      <c r="M4925" t="s">
        <v>38</v>
      </c>
      <c r="N4925" t="s">
        <v>14</v>
      </c>
      <c r="O4925" t="s">
        <v>18</v>
      </c>
      <c r="P4925" t="s">
        <v>27</v>
      </c>
      <c r="Q4925">
        <v>5</v>
      </c>
      <c r="R4925">
        <v>6.41</v>
      </c>
      <c r="S4925">
        <f t="shared" si="265"/>
        <v>32250</v>
      </c>
      <c r="T4925">
        <f t="shared" si="266"/>
        <v>15200</v>
      </c>
      <c r="U4925">
        <f t="shared" si="267"/>
        <v>2.1217105263157894</v>
      </c>
      <c r="V4925">
        <f t="shared" si="268"/>
        <v>280</v>
      </c>
      <c r="W4925">
        <v>337</v>
      </c>
    </row>
    <row r="4926" spans="1:23" hidden="1" x14ac:dyDescent="0.2">
      <c r="A4926">
        <v>91</v>
      </c>
      <c r="B4926" t="s">
        <v>3</v>
      </c>
      <c r="C4926" t="s">
        <v>4</v>
      </c>
      <c r="D4926" t="s">
        <v>222</v>
      </c>
      <c r="E4926">
        <v>28.54</v>
      </c>
      <c r="F4926">
        <v>151.59</v>
      </c>
      <c r="G4926">
        <v>-28.9</v>
      </c>
      <c r="H4926">
        <v>151.98330000000001</v>
      </c>
      <c r="I4926">
        <v>1125</v>
      </c>
      <c r="J4926" t="s">
        <v>40</v>
      </c>
      <c r="K4926" s="1">
        <v>18405</v>
      </c>
      <c r="L4926" t="s">
        <v>224</v>
      </c>
      <c r="M4926" t="s">
        <v>38</v>
      </c>
      <c r="N4926" t="s">
        <v>14</v>
      </c>
      <c r="O4926" t="s">
        <v>18</v>
      </c>
      <c r="P4926" t="s">
        <v>27</v>
      </c>
      <c r="Q4926">
        <v>6</v>
      </c>
      <c r="R4926">
        <v>6.41</v>
      </c>
      <c r="S4926">
        <f t="shared" si="265"/>
        <v>32250</v>
      </c>
      <c r="T4926">
        <f t="shared" si="266"/>
        <v>15200</v>
      </c>
      <c r="U4926">
        <f t="shared" si="267"/>
        <v>2.1217105263157894</v>
      </c>
      <c r="V4926">
        <f t="shared" si="268"/>
        <v>280</v>
      </c>
      <c r="W4926">
        <v>337</v>
      </c>
    </row>
    <row r="4927" spans="1:23" hidden="1" x14ac:dyDescent="0.2">
      <c r="A4927">
        <v>91</v>
      </c>
      <c r="B4927" t="s">
        <v>3</v>
      </c>
      <c r="C4927" t="s">
        <v>4</v>
      </c>
      <c r="D4927" t="s">
        <v>222</v>
      </c>
      <c r="E4927">
        <v>28.54</v>
      </c>
      <c r="F4927">
        <v>151.59</v>
      </c>
      <c r="G4927">
        <v>-28.9</v>
      </c>
      <c r="H4927">
        <v>151.98330000000001</v>
      </c>
      <c r="I4927">
        <v>1125</v>
      </c>
      <c r="J4927" t="s">
        <v>40</v>
      </c>
      <c r="K4927" s="1">
        <v>18405</v>
      </c>
      <c r="L4927" t="s">
        <v>224</v>
      </c>
      <c r="M4927" t="s">
        <v>38</v>
      </c>
      <c r="N4927" t="s">
        <v>14</v>
      </c>
      <c r="O4927" t="s">
        <v>19</v>
      </c>
      <c r="P4927" t="s">
        <v>27</v>
      </c>
      <c r="Q4927">
        <v>1</v>
      </c>
      <c r="R4927">
        <v>13.48</v>
      </c>
      <c r="S4927">
        <f t="shared" si="265"/>
        <v>32250</v>
      </c>
      <c r="T4927">
        <f t="shared" si="266"/>
        <v>15200</v>
      </c>
      <c r="U4927">
        <f t="shared" si="267"/>
        <v>2.1217105263157894</v>
      </c>
      <c r="V4927">
        <f t="shared" si="268"/>
        <v>280</v>
      </c>
      <c r="W4927">
        <v>337</v>
      </c>
    </row>
    <row r="4928" spans="1:23" hidden="1" x14ac:dyDescent="0.2">
      <c r="A4928">
        <v>91</v>
      </c>
      <c r="B4928" t="s">
        <v>3</v>
      </c>
      <c r="C4928" t="s">
        <v>4</v>
      </c>
      <c r="D4928" t="s">
        <v>222</v>
      </c>
      <c r="E4928">
        <v>28.54</v>
      </c>
      <c r="F4928">
        <v>151.59</v>
      </c>
      <c r="G4928">
        <v>-28.9</v>
      </c>
      <c r="H4928">
        <v>151.98330000000001</v>
      </c>
      <c r="I4928">
        <v>1125</v>
      </c>
      <c r="J4928" t="s">
        <v>40</v>
      </c>
      <c r="K4928" s="1">
        <v>18405</v>
      </c>
      <c r="L4928" t="s">
        <v>224</v>
      </c>
      <c r="M4928" t="s">
        <v>38</v>
      </c>
      <c r="N4928" t="s">
        <v>14</v>
      </c>
      <c r="O4928" t="s">
        <v>19</v>
      </c>
      <c r="P4928" t="s">
        <v>27</v>
      </c>
      <c r="Q4928">
        <v>2</v>
      </c>
      <c r="R4928">
        <v>8.51</v>
      </c>
      <c r="S4928">
        <f t="shared" si="265"/>
        <v>32250</v>
      </c>
      <c r="T4928">
        <f t="shared" si="266"/>
        <v>15200</v>
      </c>
      <c r="U4928">
        <f t="shared" si="267"/>
        <v>2.1217105263157894</v>
      </c>
      <c r="V4928">
        <f t="shared" si="268"/>
        <v>280</v>
      </c>
      <c r="W4928">
        <v>337</v>
      </c>
    </row>
    <row r="4929" spans="1:23" hidden="1" x14ac:dyDescent="0.2">
      <c r="A4929">
        <v>91</v>
      </c>
      <c r="B4929" t="s">
        <v>3</v>
      </c>
      <c r="C4929" t="s">
        <v>4</v>
      </c>
      <c r="D4929" t="s">
        <v>222</v>
      </c>
      <c r="E4929">
        <v>28.54</v>
      </c>
      <c r="F4929">
        <v>151.59</v>
      </c>
      <c r="G4929">
        <v>-28.9</v>
      </c>
      <c r="H4929">
        <v>151.98330000000001</v>
      </c>
      <c r="I4929">
        <v>1125</v>
      </c>
      <c r="J4929" t="s">
        <v>40</v>
      </c>
      <c r="K4929" s="1">
        <v>18405</v>
      </c>
      <c r="L4929" t="s">
        <v>224</v>
      </c>
      <c r="M4929" t="s">
        <v>38</v>
      </c>
      <c r="N4929" t="s">
        <v>14</v>
      </c>
      <c r="O4929" t="s">
        <v>19</v>
      </c>
      <c r="P4929" t="s">
        <v>27</v>
      </c>
      <c r="Q4929">
        <v>3</v>
      </c>
      <c r="R4929">
        <v>15.23</v>
      </c>
      <c r="S4929">
        <f t="shared" si="265"/>
        <v>32250</v>
      </c>
      <c r="T4929">
        <f t="shared" si="266"/>
        <v>15200</v>
      </c>
      <c r="U4929">
        <f t="shared" si="267"/>
        <v>2.1217105263157894</v>
      </c>
      <c r="V4929">
        <f t="shared" si="268"/>
        <v>280</v>
      </c>
      <c r="W4929">
        <v>337</v>
      </c>
    </row>
    <row r="4930" spans="1:23" hidden="1" x14ac:dyDescent="0.2">
      <c r="A4930">
        <v>91</v>
      </c>
      <c r="B4930" t="s">
        <v>3</v>
      </c>
      <c r="C4930" t="s">
        <v>4</v>
      </c>
      <c r="D4930" t="s">
        <v>222</v>
      </c>
      <c r="E4930">
        <v>28.54</v>
      </c>
      <c r="F4930">
        <v>151.59</v>
      </c>
      <c r="G4930">
        <v>-28.9</v>
      </c>
      <c r="H4930">
        <v>151.98330000000001</v>
      </c>
      <c r="I4930">
        <v>1125</v>
      </c>
      <c r="J4930" t="s">
        <v>40</v>
      </c>
      <c r="K4930" s="1">
        <v>18405</v>
      </c>
      <c r="L4930" t="s">
        <v>224</v>
      </c>
      <c r="M4930" t="s">
        <v>38</v>
      </c>
      <c r="N4930" t="s">
        <v>14</v>
      </c>
      <c r="O4930" t="s">
        <v>19</v>
      </c>
      <c r="P4930" t="s">
        <v>27</v>
      </c>
      <c r="Q4930">
        <v>4</v>
      </c>
      <c r="R4930">
        <v>10.34</v>
      </c>
      <c r="S4930">
        <f t="shared" si="265"/>
        <v>32250</v>
      </c>
      <c r="T4930">
        <f t="shared" si="266"/>
        <v>15200</v>
      </c>
      <c r="U4930">
        <f t="shared" si="267"/>
        <v>2.1217105263157894</v>
      </c>
      <c r="V4930">
        <f t="shared" si="268"/>
        <v>280</v>
      </c>
      <c r="W4930">
        <v>337</v>
      </c>
    </row>
    <row r="4931" spans="1:23" hidden="1" x14ac:dyDescent="0.2">
      <c r="A4931">
        <v>91</v>
      </c>
      <c r="B4931" t="s">
        <v>3</v>
      </c>
      <c r="C4931" t="s">
        <v>4</v>
      </c>
      <c r="D4931" t="s">
        <v>222</v>
      </c>
      <c r="E4931">
        <v>28.54</v>
      </c>
      <c r="F4931">
        <v>151.59</v>
      </c>
      <c r="G4931">
        <v>-28.9</v>
      </c>
      <c r="H4931">
        <v>151.98330000000001</v>
      </c>
      <c r="I4931">
        <v>1125</v>
      </c>
      <c r="J4931" t="s">
        <v>40</v>
      </c>
      <c r="K4931" s="1">
        <v>18405</v>
      </c>
      <c r="L4931" t="s">
        <v>224</v>
      </c>
      <c r="M4931" t="s">
        <v>38</v>
      </c>
      <c r="N4931" t="s">
        <v>14</v>
      </c>
      <c r="O4931" t="s">
        <v>19</v>
      </c>
      <c r="P4931" t="s">
        <v>27</v>
      </c>
      <c r="Q4931">
        <v>5</v>
      </c>
      <c r="R4931">
        <v>7.77</v>
      </c>
      <c r="S4931">
        <f t="shared" si="265"/>
        <v>32250</v>
      </c>
      <c r="T4931">
        <f t="shared" si="266"/>
        <v>15200</v>
      </c>
      <c r="U4931">
        <f t="shared" si="267"/>
        <v>2.1217105263157894</v>
      </c>
      <c r="V4931">
        <f t="shared" si="268"/>
        <v>280</v>
      </c>
      <c r="W4931">
        <v>337</v>
      </c>
    </row>
    <row r="4932" spans="1:23" hidden="1" x14ac:dyDescent="0.2">
      <c r="A4932">
        <v>91</v>
      </c>
      <c r="B4932" t="s">
        <v>3</v>
      </c>
      <c r="C4932" t="s">
        <v>4</v>
      </c>
      <c r="D4932" t="s">
        <v>222</v>
      </c>
      <c r="E4932">
        <v>28.54</v>
      </c>
      <c r="F4932">
        <v>151.59</v>
      </c>
      <c r="G4932">
        <v>-28.9</v>
      </c>
      <c r="H4932">
        <v>151.98330000000001</v>
      </c>
      <c r="I4932">
        <v>1125</v>
      </c>
      <c r="J4932" t="s">
        <v>40</v>
      </c>
      <c r="K4932" s="1">
        <v>18405</v>
      </c>
      <c r="L4932" t="s">
        <v>224</v>
      </c>
      <c r="M4932" t="s">
        <v>38</v>
      </c>
      <c r="N4932" t="s">
        <v>14</v>
      </c>
      <c r="O4932" t="s">
        <v>19</v>
      </c>
      <c r="P4932" t="s">
        <v>27</v>
      </c>
      <c r="Q4932">
        <v>6</v>
      </c>
      <c r="R4932">
        <v>11.42</v>
      </c>
      <c r="S4932">
        <f t="shared" si="265"/>
        <v>32250</v>
      </c>
      <c r="T4932">
        <f t="shared" si="266"/>
        <v>15200</v>
      </c>
      <c r="U4932">
        <f t="shared" si="267"/>
        <v>2.1217105263157894</v>
      </c>
      <c r="V4932">
        <f t="shared" si="268"/>
        <v>280</v>
      </c>
      <c r="W4932">
        <v>337</v>
      </c>
    </row>
    <row r="4933" spans="1:23" hidden="1" x14ac:dyDescent="0.2">
      <c r="A4933">
        <v>91</v>
      </c>
      <c r="B4933" t="s">
        <v>3</v>
      </c>
      <c r="C4933" t="s">
        <v>4</v>
      </c>
      <c r="D4933" t="s">
        <v>222</v>
      </c>
      <c r="E4933">
        <v>28.54</v>
      </c>
      <c r="F4933">
        <v>151.59</v>
      </c>
      <c r="G4933">
        <v>-28.9</v>
      </c>
      <c r="H4933">
        <v>151.98330000000001</v>
      </c>
      <c r="I4933">
        <v>1125</v>
      </c>
      <c r="J4933" t="s">
        <v>40</v>
      </c>
      <c r="K4933" s="1">
        <v>18405</v>
      </c>
      <c r="L4933" t="s">
        <v>224</v>
      </c>
      <c r="M4933" t="s">
        <v>38</v>
      </c>
      <c r="N4933" t="s">
        <v>24</v>
      </c>
      <c r="O4933" t="s">
        <v>15</v>
      </c>
      <c r="P4933" t="s">
        <v>26</v>
      </c>
      <c r="Q4933">
        <v>1</v>
      </c>
      <c r="R4933">
        <v>38.200000000000003</v>
      </c>
      <c r="S4933">
        <f t="shared" si="265"/>
        <v>32250</v>
      </c>
      <c r="T4933">
        <f t="shared" si="266"/>
        <v>15200</v>
      </c>
      <c r="U4933">
        <f t="shared" si="267"/>
        <v>2.1217105263157894</v>
      </c>
      <c r="V4933">
        <f t="shared" si="268"/>
        <v>280</v>
      </c>
      <c r="W4933">
        <v>337</v>
      </c>
    </row>
    <row r="4934" spans="1:23" hidden="1" x14ac:dyDescent="0.2">
      <c r="A4934">
        <v>91</v>
      </c>
      <c r="B4934" t="s">
        <v>3</v>
      </c>
      <c r="C4934" t="s">
        <v>4</v>
      </c>
      <c r="D4934" t="s">
        <v>222</v>
      </c>
      <c r="E4934">
        <v>28.54</v>
      </c>
      <c r="F4934">
        <v>151.59</v>
      </c>
      <c r="G4934">
        <v>-28.9</v>
      </c>
      <c r="H4934">
        <v>151.98330000000001</v>
      </c>
      <c r="I4934">
        <v>1125</v>
      </c>
      <c r="J4934" t="s">
        <v>40</v>
      </c>
      <c r="K4934" s="1">
        <v>18405</v>
      </c>
      <c r="L4934" t="s">
        <v>224</v>
      </c>
      <c r="M4934" t="s">
        <v>38</v>
      </c>
      <c r="N4934" t="s">
        <v>24</v>
      </c>
      <c r="O4934" t="s">
        <v>15</v>
      </c>
      <c r="P4934" t="s">
        <v>26</v>
      </c>
      <c r="Q4934">
        <v>2</v>
      </c>
      <c r="R4934">
        <v>36.29</v>
      </c>
      <c r="S4934">
        <f t="shared" si="265"/>
        <v>32250</v>
      </c>
      <c r="T4934">
        <f t="shared" si="266"/>
        <v>15200</v>
      </c>
      <c r="U4934">
        <f t="shared" si="267"/>
        <v>2.1217105263157894</v>
      </c>
      <c r="V4934">
        <f t="shared" si="268"/>
        <v>280</v>
      </c>
      <c r="W4934">
        <v>337</v>
      </c>
    </row>
    <row r="4935" spans="1:23" hidden="1" x14ac:dyDescent="0.2">
      <c r="A4935">
        <v>91</v>
      </c>
      <c r="B4935" t="s">
        <v>3</v>
      </c>
      <c r="C4935" t="s">
        <v>4</v>
      </c>
      <c r="D4935" t="s">
        <v>222</v>
      </c>
      <c r="E4935">
        <v>28.54</v>
      </c>
      <c r="F4935">
        <v>151.59</v>
      </c>
      <c r="G4935">
        <v>-28.9</v>
      </c>
      <c r="H4935">
        <v>151.98330000000001</v>
      </c>
      <c r="I4935">
        <v>1125</v>
      </c>
      <c r="J4935" t="s">
        <v>40</v>
      </c>
      <c r="K4935" s="1">
        <v>18405</v>
      </c>
      <c r="L4935" t="s">
        <v>224</v>
      </c>
      <c r="M4935" t="s">
        <v>38</v>
      </c>
      <c r="N4935" t="s">
        <v>24</v>
      </c>
      <c r="O4935" t="s">
        <v>15</v>
      </c>
      <c r="P4935" t="s">
        <v>26</v>
      </c>
      <c r="Q4935">
        <v>3</v>
      </c>
      <c r="R4935">
        <v>26.87</v>
      </c>
      <c r="S4935">
        <f t="shared" si="265"/>
        <v>32250</v>
      </c>
      <c r="T4935">
        <f t="shared" si="266"/>
        <v>15200</v>
      </c>
      <c r="U4935">
        <f t="shared" si="267"/>
        <v>2.1217105263157894</v>
      </c>
      <c r="V4935">
        <f t="shared" si="268"/>
        <v>280</v>
      </c>
      <c r="W4935">
        <v>337</v>
      </c>
    </row>
    <row r="4936" spans="1:23" hidden="1" x14ac:dyDescent="0.2">
      <c r="A4936">
        <v>91</v>
      </c>
      <c r="B4936" t="s">
        <v>3</v>
      </c>
      <c r="C4936" t="s">
        <v>4</v>
      </c>
      <c r="D4936" t="s">
        <v>222</v>
      </c>
      <c r="E4936">
        <v>28.54</v>
      </c>
      <c r="F4936">
        <v>151.59</v>
      </c>
      <c r="G4936">
        <v>-28.9</v>
      </c>
      <c r="H4936">
        <v>151.98330000000001</v>
      </c>
      <c r="I4936">
        <v>1125</v>
      </c>
      <c r="J4936" t="s">
        <v>40</v>
      </c>
      <c r="K4936" s="1">
        <v>18405</v>
      </c>
      <c r="L4936" t="s">
        <v>224</v>
      </c>
      <c r="M4936" t="s">
        <v>38</v>
      </c>
      <c r="N4936" t="s">
        <v>24</v>
      </c>
      <c r="O4936" t="s">
        <v>15</v>
      </c>
      <c r="P4936" t="s">
        <v>26</v>
      </c>
      <c r="Q4936">
        <v>4</v>
      </c>
      <c r="R4936">
        <v>36.9</v>
      </c>
      <c r="S4936">
        <f t="shared" si="265"/>
        <v>32250</v>
      </c>
      <c r="T4936">
        <f t="shared" si="266"/>
        <v>15200</v>
      </c>
      <c r="U4936">
        <f t="shared" si="267"/>
        <v>2.1217105263157894</v>
      </c>
      <c r="V4936">
        <f t="shared" si="268"/>
        <v>280</v>
      </c>
      <c r="W4936">
        <v>337</v>
      </c>
    </row>
    <row r="4937" spans="1:23" hidden="1" x14ac:dyDescent="0.2">
      <c r="A4937">
        <v>91</v>
      </c>
      <c r="B4937" t="s">
        <v>3</v>
      </c>
      <c r="C4937" t="s">
        <v>4</v>
      </c>
      <c r="D4937" t="s">
        <v>222</v>
      </c>
      <c r="E4937">
        <v>28.54</v>
      </c>
      <c r="F4937">
        <v>151.59</v>
      </c>
      <c r="G4937">
        <v>-28.9</v>
      </c>
      <c r="H4937">
        <v>151.98330000000001</v>
      </c>
      <c r="I4937">
        <v>1125</v>
      </c>
      <c r="J4937" t="s">
        <v>40</v>
      </c>
      <c r="K4937" s="1">
        <v>18405</v>
      </c>
      <c r="L4937" t="s">
        <v>224</v>
      </c>
      <c r="M4937" t="s">
        <v>38</v>
      </c>
      <c r="N4937" t="s">
        <v>24</v>
      </c>
      <c r="O4937" t="s">
        <v>15</v>
      </c>
      <c r="P4937" t="s">
        <v>26</v>
      </c>
      <c r="Q4937">
        <v>5</v>
      </c>
      <c r="R4937">
        <v>35.96</v>
      </c>
      <c r="S4937">
        <f t="shared" si="265"/>
        <v>32250</v>
      </c>
      <c r="T4937">
        <f t="shared" si="266"/>
        <v>15200</v>
      </c>
      <c r="U4937">
        <f t="shared" si="267"/>
        <v>2.1217105263157894</v>
      </c>
      <c r="V4937">
        <f t="shared" si="268"/>
        <v>280</v>
      </c>
      <c r="W4937">
        <v>337</v>
      </c>
    </row>
    <row r="4938" spans="1:23" hidden="1" x14ac:dyDescent="0.2">
      <c r="A4938">
        <v>91</v>
      </c>
      <c r="B4938" t="s">
        <v>3</v>
      </c>
      <c r="C4938" t="s">
        <v>4</v>
      </c>
      <c r="D4938" t="s">
        <v>222</v>
      </c>
      <c r="E4938">
        <v>28.54</v>
      </c>
      <c r="F4938">
        <v>151.59</v>
      </c>
      <c r="G4938">
        <v>-28.9</v>
      </c>
      <c r="H4938">
        <v>151.98330000000001</v>
      </c>
      <c r="I4938">
        <v>1125</v>
      </c>
      <c r="J4938" t="s">
        <v>40</v>
      </c>
      <c r="K4938" s="1">
        <v>18405</v>
      </c>
      <c r="L4938" t="s">
        <v>224</v>
      </c>
      <c r="M4938" t="s">
        <v>38</v>
      </c>
      <c r="N4938" t="s">
        <v>24</v>
      </c>
      <c r="O4938" t="s">
        <v>15</v>
      </c>
      <c r="P4938" t="s">
        <v>26</v>
      </c>
      <c r="Q4938">
        <v>6</v>
      </c>
      <c r="R4938">
        <v>33.32</v>
      </c>
      <c r="S4938">
        <f t="shared" si="265"/>
        <v>32250</v>
      </c>
      <c r="T4938">
        <f t="shared" si="266"/>
        <v>15200</v>
      </c>
      <c r="U4938">
        <f t="shared" si="267"/>
        <v>2.1217105263157894</v>
      </c>
      <c r="V4938">
        <f t="shared" si="268"/>
        <v>280</v>
      </c>
      <c r="W4938">
        <v>337</v>
      </c>
    </row>
    <row r="4939" spans="1:23" hidden="1" x14ac:dyDescent="0.2">
      <c r="A4939">
        <v>91</v>
      </c>
      <c r="B4939" t="s">
        <v>3</v>
      </c>
      <c r="C4939" t="s">
        <v>4</v>
      </c>
      <c r="D4939" t="s">
        <v>222</v>
      </c>
      <c r="E4939">
        <v>28.54</v>
      </c>
      <c r="F4939">
        <v>151.59</v>
      </c>
      <c r="G4939">
        <v>-28.9</v>
      </c>
      <c r="H4939">
        <v>151.98330000000001</v>
      </c>
      <c r="I4939">
        <v>1125</v>
      </c>
      <c r="J4939" t="s">
        <v>40</v>
      </c>
      <c r="K4939" s="1">
        <v>18405</v>
      </c>
      <c r="L4939" t="s">
        <v>224</v>
      </c>
      <c r="M4939" t="s">
        <v>38</v>
      </c>
      <c r="N4939" t="s">
        <v>24</v>
      </c>
      <c r="O4939" t="s">
        <v>15</v>
      </c>
      <c r="P4939" t="s">
        <v>26</v>
      </c>
      <c r="Q4939">
        <v>7</v>
      </c>
      <c r="R4939">
        <v>33.5</v>
      </c>
      <c r="S4939">
        <f t="shared" si="265"/>
        <v>32250</v>
      </c>
      <c r="T4939">
        <f t="shared" si="266"/>
        <v>15200</v>
      </c>
      <c r="U4939">
        <f t="shared" si="267"/>
        <v>2.1217105263157894</v>
      </c>
      <c r="V4939">
        <f t="shared" si="268"/>
        <v>280</v>
      </c>
      <c r="W4939">
        <v>337</v>
      </c>
    </row>
    <row r="4940" spans="1:23" hidden="1" x14ac:dyDescent="0.2">
      <c r="A4940">
        <v>91</v>
      </c>
      <c r="B4940" t="s">
        <v>3</v>
      </c>
      <c r="C4940" t="s">
        <v>4</v>
      </c>
      <c r="D4940" t="s">
        <v>222</v>
      </c>
      <c r="E4940">
        <v>28.54</v>
      </c>
      <c r="F4940">
        <v>151.59</v>
      </c>
      <c r="G4940">
        <v>-28.9</v>
      </c>
      <c r="H4940">
        <v>151.98330000000001</v>
      </c>
      <c r="I4940">
        <v>1125</v>
      </c>
      <c r="J4940" t="s">
        <v>40</v>
      </c>
      <c r="K4940" s="1">
        <v>18405</v>
      </c>
      <c r="L4940" t="s">
        <v>224</v>
      </c>
      <c r="M4940" t="s">
        <v>38</v>
      </c>
      <c r="N4940" t="s">
        <v>24</v>
      </c>
      <c r="O4940" t="s">
        <v>15</v>
      </c>
      <c r="P4940" t="s">
        <v>26</v>
      </c>
      <c r="Q4940">
        <v>8</v>
      </c>
      <c r="R4940">
        <v>28.05</v>
      </c>
      <c r="S4940">
        <f t="shared" si="265"/>
        <v>32250</v>
      </c>
      <c r="T4940">
        <f t="shared" si="266"/>
        <v>15200</v>
      </c>
      <c r="U4940">
        <f t="shared" si="267"/>
        <v>2.1217105263157894</v>
      </c>
      <c r="V4940">
        <f t="shared" si="268"/>
        <v>280</v>
      </c>
      <c r="W4940">
        <v>337</v>
      </c>
    </row>
    <row r="4941" spans="1:23" hidden="1" x14ac:dyDescent="0.2">
      <c r="A4941">
        <v>91</v>
      </c>
      <c r="B4941" t="s">
        <v>3</v>
      </c>
      <c r="C4941" t="s">
        <v>4</v>
      </c>
      <c r="D4941" t="s">
        <v>222</v>
      </c>
      <c r="E4941">
        <v>28.54</v>
      </c>
      <c r="F4941">
        <v>151.59</v>
      </c>
      <c r="G4941">
        <v>-28.9</v>
      </c>
      <c r="H4941">
        <v>151.98330000000001</v>
      </c>
      <c r="I4941">
        <v>1125</v>
      </c>
      <c r="J4941" t="s">
        <v>40</v>
      </c>
      <c r="K4941" s="1">
        <v>18405</v>
      </c>
      <c r="L4941" t="s">
        <v>224</v>
      </c>
      <c r="M4941" t="s">
        <v>38</v>
      </c>
      <c r="N4941" t="s">
        <v>24</v>
      </c>
      <c r="O4941" t="s">
        <v>15</v>
      </c>
      <c r="P4941" t="s">
        <v>26</v>
      </c>
      <c r="Q4941">
        <v>9</v>
      </c>
      <c r="R4941">
        <v>36.78</v>
      </c>
      <c r="S4941">
        <f t="shared" si="265"/>
        <v>32250</v>
      </c>
      <c r="T4941">
        <f t="shared" si="266"/>
        <v>15200</v>
      </c>
      <c r="U4941">
        <f t="shared" si="267"/>
        <v>2.1217105263157894</v>
      </c>
      <c r="V4941">
        <f t="shared" si="268"/>
        <v>280</v>
      </c>
      <c r="W4941">
        <v>337</v>
      </c>
    </row>
    <row r="4942" spans="1:23" hidden="1" x14ac:dyDescent="0.2">
      <c r="A4942">
        <v>91</v>
      </c>
      <c r="B4942" t="s">
        <v>3</v>
      </c>
      <c r="C4942" t="s">
        <v>4</v>
      </c>
      <c r="D4942" t="s">
        <v>222</v>
      </c>
      <c r="E4942">
        <v>28.54</v>
      </c>
      <c r="F4942">
        <v>151.59</v>
      </c>
      <c r="G4942">
        <v>-28.9</v>
      </c>
      <c r="H4942">
        <v>151.98330000000001</v>
      </c>
      <c r="I4942">
        <v>1125</v>
      </c>
      <c r="J4942" t="s">
        <v>40</v>
      </c>
      <c r="K4942" s="1">
        <v>18405</v>
      </c>
      <c r="L4942" t="s">
        <v>224</v>
      </c>
      <c r="M4942" t="s">
        <v>38</v>
      </c>
      <c r="N4942" t="s">
        <v>24</v>
      </c>
      <c r="O4942" t="s">
        <v>15</v>
      </c>
      <c r="P4942" t="s">
        <v>26</v>
      </c>
      <c r="Q4942">
        <v>10</v>
      </c>
      <c r="R4942">
        <v>35.42</v>
      </c>
      <c r="S4942">
        <f t="shared" si="265"/>
        <v>32250</v>
      </c>
      <c r="T4942">
        <f t="shared" si="266"/>
        <v>15200</v>
      </c>
      <c r="U4942">
        <f t="shared" si="267"/>
        <v>2.1217105263157894</v>
      </c>
      <c r="V4942">
        <f t="shared" si="268"/>
        <v>280</v>
      </c>
      <c r="W4942">
        <v>337</v>
      </c>
    </row>
    <row r="4943" spans="1:23" x14ac:dyDescent="0.2">
      <c r="A4943">
        <v>91</v>
      </c>
      <c r="B4943" t="s">
        <v>3</v>
      </c>
      <c r="C4943" t="s">
        <v>4</v>
      </c>
      <c r="D4943" t="s">
        <v>222</v>
      </c>
      <c r="E4943">
        <v>28.54</v>
      </c>
      <c r="F4943">
        <v>151.59</v>
      </c>
      <c r="G4943">
        <v>-28.9</v>
      </c>
      <c r="H4943">
        <v>151.98330000000001</v>
      </c>
      <c r="I4943">
        <v>1125</v>
      </c>
      <c r="J4943" t="s">
        <v>40</v>
      </c>
      <c r="K4943" s="1">
        <v>18405</v>
      </c>
      <c r="L4943" t="s">
        <v>224</v>
      </c>
      <c r="M4943" t="s">
        <v>38</v>
      </c>
      <c r="N4943" t="s">
        <v>24</v>
      </c>
      <c r="O4943" t="s">
        <v>15</v>
      </c>
      <c r="P4943" t="s">
        <v>27</v>
      </c>
      <c r="Q4943">
        <v>1</v>
      </c>
      <c r="R4943">
        <v>24.29</v>
      </c>
      <c r="S4943">
        <f t="shared" si="265"/>
        <v>32250</v>
      </c>
      <c r="T4943">
        <f t="shared" si="266"/>
        <v>15200</v>
      </c>
      <c r="U4943">
        <f t="shared" si="267"/>
        <v>2.1217105263157894</v>
      </c>
      <c r="V4943">
        <f t="shared" si="268"/>
        <v>280</v>
      </c>
      <c r="W4943">
        <v>337</v>
      </c>
    </row>
    <row r="4944" spans="1:23" x14ac:dyDescent="0.2">
      <c r="A4944">
        <v>91</v>
      </c>
      <c r="B4944" t="s">
        <v>3</v>
      </c>
      <c r="C4944" t="s">
        <v>4</v>
      </c>
      <c r="D4944" t="s">
        <v>222</v>
      </c>
      <c r="E4944">
        <v>28.54</v>
      </c>
      <c r="F4944">
        <v>151.59</v>
      </c>
      <c r="G4944">
        <v>-28.9</v>
      </c>
      <c r="H4944">
        <v>151.98330000000001</v>
      </c>
      <c r="I4944">
        <v>1125</v>
      </c>
      <c r="J4944" t="s">
        <v>40</v>
      </c>
      <c r="K4944" s="1">
        <v>18405</v>
      </c>
      <c r="L4944" t="s">
        <v>224</v>
      </c>
      <c r="M4944" t="s">
        <v>38</v>
      </c>
      <c r="N4944" t="s">
        <v>24</v>
      </c>
      <c r="O4944" t="s">
        <v>15</v>
      </c>
      <c r="P4944" t="s">
        <v>27</v>
      </c>
      <c r="Q4944">
        <v>2</v>
      </c>
      <c r="R4944">
        <v>26.08</v>
      </c>
      <c r="S4944">
        <f t="shared" si="265"/>
        <v>32250</v>
      </c>
      <c r="T4944">
        <f t="shared" si="266"/>
        <v>15200</v>
      </c>
      <c r="U4944">
        <f t="shared" si="267"/>
        <v>2.1217105263157894</v>
      </c>
      <c r="V4944">
        <f t="shared" si="268"/>
        <v>280</v>
      </c>
      <c r="W4944">
        <v>337</v>
      </c>
    </row>
    <row r="4945" spans="1:23" x14ac:dyDescent="0.2">
      <c r="A4945">
        <v>91</v>
      </c>
      <c r="B4945" t="s">
        <v>3</v>
      </c>
      <c r="C4945" t="s">
        <v>4</v>
      </c>
      <c r="D4945" t="s">
        <v>222</v>
      </c>
      <c r="E4945">
        <v>28.54</v>
      </c>
      <c r="F4945">
        <v>151.59</v>
      </c>
      <c r="G4945">
        <v>-28.9</v>
      </c>
      <c r="H4945">
        <v>151.98330000000001</v>
      </c>
      <c r="I4945">
        <v>1125</v>
      </c>
      <c r="J4945" t="s">
        <v>40</v>
      </c>
      <c r="K4945" s="1">
        <v>18405</v>
      </c>
      <c r="L4945" t="s">
        <v>224</v>
      </c>
      <c r="M4945" t="s">
        <v>38</v>
      </c>
      <c r="N4945" t="s">
        <v>24</v>
      </c>
      <c r="O4945" t="s">
        <v>15</v>
      </c>
      <c r="P4945" t="s">
        <v>27</v>
      </c>
      <c r="Q4945">
        <v>3</v>
      </c>
      <c r="R4945">
        <v>23.92</v>
      </c>
      <c r="S4945">
        <f t="shared" si="265"/>
        <v>32250</v>
      </c>
      <c r="T4945">
        <f t="shared" si="266"/>
        <v>15200</v>
      </c>
      <c r="U4945">
        <f t="shared" si="267"/>
        <v>2.1217105263157894</v>
      </c>
      <c r="V4945">
        <f t="shared" si="268"/>
        <v>280</v>
      </c>
      <c r="W4945">
        <v>337</v>
      </c>
    </row>
    <row r="4946" spans="1:23" x14ac:dyDescent="0.2">
      <c r="A4946">
        <v>91</v>
      </c>
      <c r="B4946" t="s">
        <v>3</v>
      </c>
      <c r="C4946" t="s">
        <v>4</v>
      </c>
      <c r="D4946" t="s">
        <v>222</v>
      </c>
      <c r="E4946">
        <v>28.54</v>
      </c>
      <c r="F4946">
        <v>151.59</v>
      </c>
      <c r="G4946">
        <v>-28.9</v>
      </c>
      <c r="H4946">
        <v>151.98330000000001</v>
      </c>
      <c r="I4946">
        <v>1125</v>
      </c>
      <c r="J4946" t="s">
        <v>40</v>
      </c>
      <c r="K4946" s="1">
        <v>18405</v>
      </c>
      <c r="L4946" t="s">
        <v>224</v>
      </c>
      <c r="M4946" t="s">
        <v>38</v>
      </c>
      <c r="N4946" t="s">
        <v>24</v>
      </c>
      <c r="O4946" t="s">
        <v>15</v>
      </c>
      <c r="P4946" t="s">
        <v>27</v>
      </c>
      <c r="Q4946">
        <v>4</v>
      </c>
      <c r="R4946">
        <v>23.12</v>
      </c>
      <c r="S4946">
        <f t="shared" si="265"/>
        <v>32250</v>
      </c>
      <c r="T4946">
        <f t="shared" si="266"/>
        <v>15200</v>
      </c>
      <c r="U4946">
        <f t="shared" si="267"/>
        <v>2.1217105263157894</v>
      </c>
      <c r="V4946">
        <f t="shared" si="268"/>
        <v>280</v>
      </c>
      <c r="W4946">
        <v>337</v>
      </c>
    </row>
    <row r="4947" spans="1:23" x14ac:dyDescent="0.2">
      <c r="A4947">
        <v>91</v>
      </c>
      <c r="B4947" t="s">
        <v>3</v>
      </c>
      <c r="C4947" t="s">
        <v>4</v>
      </c>
      <c r="D4947" t="s">
        <v>222</v>
      </c>
      <c r="E4947">
        <v>28.54</v>
      </c>
      <c r="F4947">
        <v>151.59</v>
      </c>
      <c r="G4947">
        <v>-28.9</v>
      </c>
      <c r="H4947">
        <v>151.98330000000001</v>
      </c>
      <c r="I4947">
        <v>1125</v>
      </c>
      <c r="J4947" t="s">
        <v>40</v>
      </c>
      <c r="K4947" s="1">
        <v>18405</v>
      </c>
      <c r="L4947" t="s">
        <v>224</v>
      </c>
      <c r="M4947" t="s">
        <v>38</v>
      </c>
      <c r="N4947" t="s">
        <v>24</v>
      </c>
      <c r="O4947" t="s">
        <v>15</v>
      </c>
      <c r="P4947" t="s">
        <v>27</v>
      </c>
      <c r="Q4947">
        <v>5</v>
      </c>
      <c r="R4947">
        <v>21.39</v>
      </c>
      <c r="S4947">
        <f t="shared" si="265"/>
        <v>32250</v>
      </c>
      <c r="T4947">
        <f t="shared" si="266"/>
        <v>15200</v>
      </c>
      <c r="U4947">
        <f t="shared" si="267"/>
        <v>2.1217105263157894</v>
      </c>
      <c r="V4947">
        <f t="shared" si="268"/>
        <v>280</v>
      </c>
      <c r="W4947">
        <v>337</v>
      </c>
    </row>
    <row r="4948" spans="1:23" x14ac:dyDescent="0.2">
      <c r="A4948">
        <v>91</v>
      </c>
      <c r="B4948" t="s">
        <v>3</v>
      </c>
      <c r="C4948" t="s">
        <v>4</v>
      </c>
      <c r="D4948" t="s">
        <v>222</v>
      </c>
      <c r="E4948">
        <v>28.54</v>
      </c>
      <c r="F4948">
        <v>151.59</v>
      </c>
      <c r="G4948">
        <v>-28.9</v>
      </c>
      <c r="H4948">
        <v>151.98330000000001</v>
      </c>
      <c r="I4948">
        <v>1125</v>
      </c>
      <c r="J4948" t="s">
        <v>40</v>
      </c>
      <c r="K4948" s="1">
        <v>18405</v>
      </c>
      <c r="L4948" t="s">
        <v>224</v>
      </c>
      <c r="M4948" t="s">
        <v>38</v>
      </c>
      <c r="N4948" t="s">
        <v>24</v>
      </c>
      <c r="O4948" t="s">
        <v>15</v>
      </c>
      <c r="P4948" t="s">
        <v>27</v>
      </c>
      <c r="Q4948">
        <v>6</v>
      </c>
      <c r="R4948">
        <v>22.1</v>
      </c>
      <c r="S4948">
        <f t="shared" si="265"/>
        <v>32250</v>
      </c>
      <c r="T4948">
        <f t="shared" si="266"/>
        <v>15200</v>
      </c>
      <c r="U4948">
        <f t="shared" si="267"/>
        <v>2.1217105263157894</v>
      </c>
      <c r="V4948">
        <f t="shared" si="268"/>
        <v>280</v>
      </c>
      <c r="W4948">
        <v>337</v>
      </c>
    </row>
    <row r="4949" spans="1:23" x14ac:dyDescent="0.2">
      <c r="A4949">
        <v>91</v>
      </c>
      <c r="B4949" t="s">
        <v>3</v>
      </c>
      <c r="C4949" t="s">
        <v>4</v>
      </c>
      <c r="D4949" t="s">
        <v>222</v>
      </c>
      <c r="E4949">
        <v>28.54</v>
      </c>
      <c r="F4949">
        <v>151.59</v>
      </c>
      <c r="G4949">
        <v>-28.9</v>
      </c>
      <c r="H4949">
        <v>151.98330000000001</v>
      </c>
      <c r="I4949">
        <v>1125</v>
      </c>
      <c r="J4949" t="s">
        <v>40</v>
      </c>
      <c r="K4949" s="1">
        <v>18405</v>
      </c>
      <c r="L4949" t="s">
        <v>224</v>
      </c>
      <c r="M4949" t="s">
        <v>38</v>
      </c>
      <c r="N4949" t="s">
        <v>24</v>
      </c>
      <c r="O4949" t="s">
        <v>15</v>
      </c>
      <c r="P4949" t="s">
        <v>27</v>
      </c>
      <c r="Q4949">
        <v>7</v>
      </c>
      <c r="R4949">
        <v>24.3</v>
      </c>
      <c r="S4949">
        <f t="shared" si="265"/>
        <v>32250</v>
      </c>
      <c r="T4949">
        <f t="shared" si="266"/>
        <v>15200</v>
      </c>
      <c r="U4949">
        <f t="shared" si="267"/>
        <v>2.1217105263157894</v>
      </c>
      <c r="V4949">
        <f t="shared" si="268"/>
        <v>280</v>
      </c>
      <c r="W4949">
        <v>337</v>
      </c>
    </row>
    <row r="4950" spans="1:23" x14ac:dyDescent="0.2">
      <c r="A4950">
        <v>91</v>
      </c>
      <c r="B4950" t="s">
        <v>3</v>
      </c>
      <c r="C4950" t="s">
        <v>4</v>
      </c>
      <c r="D4950" t="s">
        <v>222</v>
      </c>
      <c r="E4950">
        <v>28.54</v>
      </c>
      <c r="F4950">
        <v>151.59</v>
      </c>
      <c r="G4950">
        <v>-28.9</v>
      </c>
      <c r="H4950">
        <v>151.98330000000001</v>
      </c>
      <c r="I4950">
        <v>1125</v>
      </c>
      <c r="J4950" t="s">
        <v>40</v>
      </c>
      <c r="K4950" s="1">
        <v>18405</v>
      </c>
      <c r="L4950" t="s">
        <v>224</v>
      </c>
      <c r="M4950" t="s">
        <v>38</v>
      </c>
      <c r="N4950" t="s">
        <v>24</v>
      </c>
      <c r="O4950" t="s">
        <v>15</v>
      </c>
      <c r="P4950" t="s">
        <v>27</v>
      </c>
      <c r="Q4950">
        <v>8</v>
      </c>
      <c r="R4950">
        <v>23.55</v>
      </c>
      <c r="S4950">
        <f t="shared" si="265"/>
        <v>32250</v>
      </c>
      <c r="T4950">
        <f t="shared" si="266"/>
        <v>15200</v>
      </c>
      <c r="U4950">
        <f t="shared" si="267"/>
        <v>2.1217105263157894</v>
      </c>
      <c r="V4950">
        <f t="shared" si="268"/>
        <v>280</v>
      </c>
      <c r="W4950">
        <v>337</v>
      </c>
    </row>
    <row r="4951" spans="1:23" x14ac:dyDescent="0.2">
      <c r="A4951">
        <v>91</v>
      </c>
      <c r="B4951" t="s">
        <v>3</v>
      </c>
      <c r="C4951" t="s">
        <v>4</v>
      </c>
      <c r="D4951" t="s">
        <v>222</v>
      </c>
      <c r="E4951">
        <v>28.54</v>
      </c>
      <c r="F4951">
        <v>151.59</v>
      </c>
      <c r="G4951">
        <v>-28.9</v>
      </c>
      <c r="H4951">
        <v>151.98330000000001</v>
      </c>
      <c r="I4951">
        <v>1125</v>
      </c>
      <c r="J4951" t="s">
        <v>40</v>
      </c>
      <c r="K4951" s="1">
        <v>18405</v>
      </c>
      <c r="L4951" t="s">
        <v>224</v>
      </c>
      <c r="M4951" t="s">
        <v>38</v>
      </c>
      <c r="N4951" t="s">
        <v>24</v>
      </c>
      <c r="O4951" t="s">
        <v>15</v>
      </c>
      <c r="P4951" t="s">
        <v>27</v>
      </c>
      <c r="Q4951">
        <v>9</v>
      </c>
      <c r="R4951">
        <v>22.65</v>
      </c>
      <c r="S4951">
        <f t="shared" si="265"/>
        <v>32250</v>
      </c>
      <c r="T4951">
        <f t="shared" si="266"/>
        <v>15200</v>
      </c>
      <c r="U4951">
        <f t="shared" si="267"/>
        <v>2.1217105263157894</v>
      </c>
      <c r="V4951">
        <f t="shared" si="268"/>
        <v>280</v>
      </c>
      <c r="W4951">
        <v>337</v>
      </c>
    </row>
    <row r="4952" spans="1:23" x14ac:dyDescent="0.2">
      <c r="A4952">
        <v>91</v>
      </c>
      <c r="B4952" t="s">
        <v>3</v>
      </c>
      <c r="C4952" t="s">
        <v>4</v>
      </c>
      <c r="D4952" t="s">
        <v>222</v>
      </c>
      <c r="E4952">
        <v>28.54</v>
      </c>
      <c r="F4952">
        <v>151.59</v>
      </c>
      <c r="G4952">
        <v>-28.9</v>
      </c>
      <c r="H4952">
        <v>151.98330000000001</v>
      </c>
      <c r="I4952">
        <v>1125</v>
      </c>
      <c r="J4952" t="s">
        <v>40</v>
      </c>
      <c r="K4952" s="1">
        <v>18405</v>
      </c>
      <c r="L4952" t="s">
        <v>224</v>
      </c>
      <c r="M4952" t="s">
        <v>38</v>
      </c>
      <c r="N4952" t="s">
        <v>24</v>
      </c>
      <c r="O4952" t="s">
        <v>15</v>
      </c>
      <c r="P4952" t="s">
        <v>27</v>
      </c>
      <c r="Q4952">
        <v>10</v>
      </c>
      <c r="R4952">
        <v>21.18</v>
      </c>
      <c r="S4952">
        <f t="shared" si="265"/>
        <v>32250</v>
      </c>
      <c r="T4952">
        <f t="shared" si="266"/>
        <v>15200</v>
      </c>
      <c r="U4952">
        <f t="shared" si="267"/>
        <v>2.1217105263157894</v>
      </c>
      <c r="V4952">
        <f t="shared" si="268"/>
        <v>280</v>
      </c>
      <c r="W4952">
        <v>337</v>
      </c>
    </row>
    <row r="4953" spans="1:23" x14ac:dyDescent="0.2">
      <c r="A4953">
        <v>91</v>
      </c>
      <c r="B4953" t="s">
        <v>3</v>
      </c>
      <c r="C4953" t="s">
        <v>4</v>
      </c>
      <c r="D4953" t="s">
        <v>222</v>
      </c>
      <c r="E4953">
        <v>28.54</v>
      </c>
      <c r="F4953">
        <v>151.59</v>
      </c>
      <c r="G4953">
        <v>-28.9</v>
      </c>
      <c r="H4953">
        <v>151.98330000000001</v>
      </c>
      <c r="I4953">
        <v>1125</v>
      </c>
      <c r="J4953" t="s">
        <v>40</v>
      </c>
      <c r="K4953" s="1">
        <v>18405</v>
      </c>
      <c r="L4953" t="s">
        <v>224</v>
      </c>
      <c r="M4953" t="s">
        <v>38</v>
      </c>
      <c r="N4953" t="s">
        <v>24</v>
      </c>
      <c r="O4953" t="s">
        <v>18</v>
      </c>
      <c r="P4953" t="s">
        <v>27</v>
      </c>
      <c r="Q4953">
        <v>1</v>
      </c>
      <c r="R4953">
        <v>15.6</v>
      </c>
      <c r="S4953">
        <f t="shared" si="265"/>
        <v>32250</v>
      </c>
      <c r="T4953">
        <f t="shared" si="266"/>
        <v>15200</v>
      </c>
      <c r="U4953">
        <f t="shared" si="267"/>
        <v>2.1217105263157894</v>
      </c>
      <c r="V4953">
        <f t="shared" si="268"/>
        <v>280</v>
      </c>
      <c r="W4953">
        <v>337</v>
      </c>
    </row>
    <row r="4954" spans="1:23" x14ac:dyDescent="0.2">
      <c r="A4954">
        <v>91</v>
      </c>
      <c r="B4954" t="s">
        <v>3</v>
      </c>
      <c r="C4954" t="s">
        <v>4</v>
      </c>
      <c r="D4954" t="s">
        <v>222</v>
      </c>
      <c r="E4954">
        <v>28.54</v>
      </c>
      <c r="F4954">
        <v>151.59</v>
      </c>
      <c r="G4954">
        <v>-28.9</v>
      </c>
      <c r="H4954">
        <v>151.98330000000001</v>
      </c>
      <c r="I4954">
        <v>1125</v>
      </c>
      <c r="J4954" t="s">
        <v>40</v>
      </c>
      <c r="K4954" s="1">
        <v>18405</v>
      </c>
      <c r="L4954" t="s">
        <v>224</v>
      </c>
      <c r="M4954" t="s">
        <v>38</v>
      </c>
      <c r="N4954" t="s">
        <v>24</v>
      </c>
      <c r="O4954" t="s">
        <v>18</v>
      </c>
      <c r="P4954" t="s">
        <v>27</v>
      </c>
      <c r="Q4954">
        <v>2</v>
      </c>
      <c r="R4954">
        <v>16.86</v>
      </c>
      <c r="S4954">
        <f t="shared" si="265"/>
        <v>32250</v>
      </c>
      <c r="T4954">
        <f t="shared" si="266"/>
        <v>15200</v>
      </c>
      <c r="U4954">
        <f t="shared" si="267"/>
        <v>2.1217105263157894</v>
      </c>
      <c r="V4954">
        <f t="shared" si="268"/>
        <v>280</v>
      </c>
      <c r="W4954">
        <v>337</v>
      </c>
    </row>
    <row r="4955" spans="1:23" x14ac:dyDescent="0.2">
      <c r="A4955">
        <v>91</v>
      </c>
      <c r="B4955" t="s">
        <v>3</v>
      </c>
      <c r="C4955" t="s">
        <v>4</v>
      </c>
      <c r="D4955" t="s">
        <v>222</v>
      </c>
      <c r="E4955">
        <v>28.54</v>
      </c>
      <c r="F4955">
        <v>151.59</v>
      </c>
      <c r="G4955">
        <v>-28.9</v>
      </c>
      <c r="H4955">
        <v>151.98330000000001</v>
      </c>
      <c r="I4955">
        <v>1125</v>
      </c>
      <c r="J4955" t="s">
        <v>40</v>
      </c>
      <c r="K4955" s="1">
        <v>18405</v>
      </c>
      <c r="L4955" t="s">
        <v>224</v>
      </c>
      <c r="M4955" t="s">
        <v>38</v>
      </c>
      <c r="N4955" t="s">
        <v>24</v>
      </c>
      <c r="O4955" t="s">
        <v>18</v>
      </c>
      <c r="P4955" t="s">
        <v>27</v>
      </c>
      <c r="Q4955">
        <v>3</v>
      </c>
      <c r="R4955">
        <v>17.68</v>
      </c>
      <c r="S4955">
        <f t="shared" si="265"/>
        <v>32250</v>
      </c>
      <c r="T4955">
        <f t="shared" si="266"/>
        <v>15200</v>
      </c>
      <c r="U4955">
        <f t="shared" si="267"/>
        <v>2.1217105263157894</v>
      </c>
      <c r="V4955">
        <f t="shared" si="268"/>
        <v>280</v>
      </c>
      <c r="W4955">
        <v>337</v>
      </c>
    </row>
    <row r="4956" spans="1:23" x14ac:dyDescent="0.2">
      <c r="A4956">
        <v>91</v>
      </c>
      <c r="B4956" t="s">
        <v>3</v>
      </c>
      <c r="C4956" t="s">
        <v>4</v>
      </c>
      <c r="D4956" t="s">
        <v>222</v>
      </c>
      <c r="E4956">
        <v>28.54</v>
      </c>
      <c r="F4956">
        <v>151.59</v>
      </c>
      <c r="G4956">
        <v>-28.9</v>
      </c>
      <c r="H4956">
        <v>151.98330000000001</v>
      </c>
      <c r="I4956">
        <v>1125</v>
      </c>
      <c r="J4956" t="s">
        <v>40</v>
      </c>
      <c r="K4956" s="1">
        <v>18405</v>
      </c>
      <c r="L4956" t="s">
        <v>224</v>
      </c>
      <c r="M4956" t="s">
        <v>38</v>
      </c>
      <c r="N4956" t="s">
        <v>24</v>
      </c>
      <c r="O4956" t="s">
        <v>18</v>
      </c>
      <c r="P4956" t="s">
        <v>27</v>
      </c>
      <c r="Q4956">
        <v>4</v>
      </c>
      <c r="R4956">
        <v>14.07</v>
      </c>
      <c r="S4956">
        <f t="shared" si="265"/>
        <v>32250</v>
      </c>
      <c r="T4956">
        <f t="shared" si="266"/>
        <v>15200</v>
      </c>
      <c r="U4956">
        <f t="shared" si="267"/>
        <v>2.1217105263157894</v>
      </c>
      <c r="V4956">
        <f t="shared" si="268"/>
        <v>280</v>
      </c>
      <c r="W4956">
        <v>337</v>
      </c>
    </row>
    <row r="4957" spans="1:23" x14ac:dyDescent="0.2">
      <c r="A4957">
        <v>91</v>
      </c>
      <c r="B4957" t="s">
        <v>3</v>
      </c>
      <c r="C4957" t="s">
        <v>4</v>
      </c>
      <c r="D4957" t="s">
        <v>222</v>
      </c>
      <c r="E4957">
        <v>28.54</v>
      </c>
      <c r="F4957">
        <v>151.59</v>
      </c>
      <c r="G4957">
        <v>-28.9</v>
      </c>
      <c r="H4957">
        <v>151.98330000000001</v>
      </c>
      <c r="I4957">
        <v>1125</v>
      </c>
      <c r="J4957" t="s">
        <v>40</v>
      </c>
      <c r="K4957" s="1">
        <v>18405</v>
      </c>
      <c r="L4957" t="s">
        <v>224</v>
      </c>
      <c r="M4957" t="s">
        <v>38</v>
      </c>
      <c r="N4957" t="s">
        <v>24</v>
      </c>
      <c r="O4957" t="s">
        <v>18</v>
      </c>
      <c r="P4957" t="s">
        <v>27</v>
      </c>
      <c r="Q4957">
        <v>5</v>
      </c>
      <c r="R4957">
        <v>16.87</v>
      </c>
      <c r="S4957">
        <f t="shared" si="265"/>
        <v>32250</v>
      </c>
      <c r="T4957">
        <f t="shared" si="266"/>
        <v>15200</v>
      </c>
      <c r="U4957">
        <f t="shared" si="267"/>
        <v>2.1217105263157894</v>
      </c>
      <c r="V4957">
        <f t="shared" si="268"/>
        <v>280</v>
      </c>
      <c r="W4957">
        <v>337</v>
      </c>
    </row>
    <row r="4958" spans="1:23" x14ac:dyDescent="0.2">
      <c r="A4958">
        <v>91</v>
      </c>
      <c r="B4958" t="s">
        <v>3</v>
      </c>
      <c r="C4958" t="s">
        <v>4</v>
      </c>
      <c r="D4958" t="s">
        <v>222</v>
      </c>
      <c r="E4958">
        <v>28.54</v>
      </c>
      <c r="F4958">
        <v>151.59</v>
      </c>
      <c r="G4958">
        <v>-28.9</v>
      </c>
      <c r="H4958">
        <v>151.98330000000001</v>
      </c>
      <c r="I4958">
        <v>1125</v>
      </c>
      <c r="J4958" t="s">
        <v>40</v>
      </c>
      <c r="K4958" s="1">
        <v>18405</v>
      </c>
      <c r="L4958" t="s">
        <v>224</v>
      </c>
      <c r="M4958" t="s">
        <v>38</v>
      </c>
      <c r="N4958" t="s">
        <v>24</v>
      </c>
      <c r="O4958" t="s">
        <v>18</v>
      </c>
      <c r="P4958" t="s">
        <v>27</v>
      </c>
      <c r="Q4958">
        <v>6</v>
      </c>
      <c r="R4958">
        <v>16.190000000000001</v>
      </c>
      <c r="S4958">
        <f t="shared" si="265"/>
        <v>32250</v>
      </c>
      <c r="T4958">
        <f t="shared" si="266"/>
        <v>15200</v>
      </c>
      <c r="U4958">
        <f t="shared" si="267"/>
        <v>2.1217105263157894</v>
      </c>
      <c r="V4958">
        <f t="shared" si="268"/>
        <v>280</v>
      </c>
      <c r="W4958">
        <v>337</v>
      </c>
    </row>
    <row r="4959" spans="1:23" x14ac:dyDescent="0.2">
      <c r="A4959">
        <v>91</v>
      </c>
      <c r="B4959" t="s">
        <v>3</v>
      </c>
      <c r="C4959" t="s">
        <v>4</v>
      </c>
      <c r="D4959" t="s">
        <v>222</v>
      </c>
      <c r="E4959">
        <v>28.54</v>
      </c>
      <c r="F4959">
        <v>151.59</v>
      </c>
      <c r="G4959">
        <v>-28.9</v>
      </c>
      <c r="H4959">
        <v>151.98330000000001</v>
      </c>
      <c r="I4959">
        <v>1125</v>
      </c>
      <c r="J4959" t="s">
        <v>40</v>
      </c>
      <c r="K4959" s="1">
        <v>18405</v>
      </c>
      <c r="L4959" t="s">
        <v>224</v>
      </c>
      <c r="M4959" t="s">
        <v>38</v>
      </c>
      <c r="N4959" t="s">
        <v>24</v>
      </c>
      <c r="O4959" t="s">
        <v>18</v>
      </c>
      <c r="P4959" t="s">
        <v>27</v>
      </c>
      <c r="Q4959">
        <v>7</v>
      </c>
      <c r="R4959">
        <v>19.72</v>
      </c>
      <c r="S4959">
        <f t="shared" si="265"/>
        <v>32250</v>
      </c>
      <c r="T4959">
        <f t="shared" si="266"/>
        <v>15200</v>
      </c>
      <c r="U4959">
        <f t="shared" si="267"/>
        <v>2.1217105263157894</v>
      </c>
      <c r="V4959">
        <f t="shared" si="268"/>
        <v>280</v>
      </c>
      <c r="W4959">
        <v>337</v>
      </c>
    </row>
    <row r="4960" spans="1:23" x14ac:dyDescent="0.2">
      <c r="A4960">
        <v>91</v>
      </c>
      <c r="B4960" t="s">
        <v>3</v>
      </c>
      <c r="C4960" t="s">
        <v>4</v>
      </c>
      <c r="D4960" t="s">
        <v>222</v>
      </c>
      <c r="E4960">
        <v>28.54</v>
      </c>
      <c r="F4960">
        <v>151.59</v>
      </c>
      <c r="G4960">
        <v>-28.9</v>
      </c>
      <c r="H4960">
        <v>151.98330000000001</v>
      </c>
      <c r="I4960">
        <v>1125</v>
      </c>
      <c r="J4960" t="s">
        <v>40</v>
      </c>
      <c r="K4960" s="1">
        <v>18405</v>
      </c>
      <c r="L4960" t="s">
        <v>224</v>
      </c>
      <c r="M4960" t="s">
        <v>38</v>
      </c>
      <c r="N4960" t="s">
        <v>24</v>
      </c>
      <c r="O4960" t="s">
        <v>18</v>
      </c>
      <c r="P4960" t="s">
        <v>27</v>
      </c>
      <c r="Q4960">
        <v>8</v>
      </c>
      <c r="R4960">
        <v>12.5</v>
      </c>
      <c r="S4960">
        <f t="shared" si="265"/>
        <v>32250</v>
      </c>
      <c r="T4960">
        <f t="shared" si="266"/>
        <v>15200</v>
      </c>
      <c r="U4960">
        <f t="shared" si="267"/>
        <v>2.1217105263157894</v>
      </c>
      <c r="V4960">
        <f t="shared" si="268"/>
        <v>280</v>
      </c>
      <c r="W4960">
        <v>337</v>
      </c>
    </row>
    <row r="4961" spans="1:23" x14ac:dyDescent="0.2">
      <c r="A4961">
        <v>91</v>
      </c>
      <c r="B4961" t="s">
        <v>3</v>
      </c>
      <c r="C4961" t="s">
        <v>4</v>
      </c>
      <c r="D4961" t="s">
        <v>222</v>
      </c>
      <c r="E4961">
        <v>28.54</v>
      </c>
      <c r="F4961">
        <v>151.59</v>
      </c>
      <c r="G4961">
        <v>-28.9</v>
      </c>
      <c r="H4961">
        <v>151.98330000000001</v>
      </c>
      <c r="I4961">
        <v>1125</v>
      </c>
      <c r="J4961" t="s">
        <v>40</v>
      </c>
      <c r="K4961" s="1">
        <v>18405</v>
      </c>
      <c r="L4961" t="s">
        <v>224</v>
      </c>
      <c r="M4961" t="s">
        <v>38</v>
      </c>
      <c r="N4961" t="s">
        <v>24</v>
      </c>
      <c r="O4961" t="s">
        <v>18</v>
      </c>
      <c r="P4961" t="s">
        <v>27</v>
      </c>
      <c r="Q4961">
        <v>9</v>
      </c>
      <c r="R4961">
        <v>18.100000000000001</v>
      </c>
      <c r="S4961">
        <f t="shared" si="265"/>
        <v>32250</v>
      </c>
      <c r="T4961">
        <f t="shared" si="266"/>
        <v>15200</v>
      </c>
      <c r="U4961">
        <f t="shared" si="267"/>
        <v>2.1217105263157894</v>
      </c>
      <c r="V4961">
        <f t="shared" si="268"/>
        <v>280</v>
      </c>
      <c r="W4961">
        <v>337</v>
      </c>
    </row>
    <row r="4962" spans="1:23" x14ac:dyDescent="0.2">
      <c r="A4962">
        <v>91</v>
      </c>
      <c r="B4962" t="s">
        <v>3</v>
      </c>
      <c r="C4962" t="s">
        <v>4</v>
      </c>
      <c r="D4962" t="s">
        <v>222</v>
      </c>
      <c r="E4962">
        <v>28.54</v>
      </c>
      <c r="F4962">
        <v>151.59</v>
      </c>
      <c r="G4962">
        <v>-28.9</v>
      </c>
      <c r="H4962">
        <v>151.98330000000001</v>
      </c>
      <c r="I4962">
        <v>1125</v>
      </c>
      <c r="J4962" t="s">
        <v>40</v>
      </c>
      <c r="K4962" s="1">
        <v>18405</v>
      </c>
      <c r="L4962" t="s">
        <v>224</v>
      </c>
      <c r="M4962" t="s">
        <v>38</v>
      </c>
      <c r="N4962" t="s">
        <v>24</v>
      </c>
      <c r="O4962" t="s">
        <v>18</v>
      </c>
      <c r="P4962" t="s">
        <v>27</v>
      </c>
      <c r="Q4962">
        <v>10</v>
      </c>
      <c r="R4962">
        <v>15.81</v>
      </c>
      <c r="S4962">
        <f t="shared" si="265"/>
        <v>32250</v>
      </c>
      <c r="T4962">
        <f t="shared" si="266"/>
        <v>15200</v>
      </c>
      <c r="U4962">
        <f t="shared" si="267"/>
        <v>2.1217105263157894</v>
      </c>
      <c r="V4962">
        <f t="shared" si="268"/>
        <v>280</v>
      </c>
      <c r="W4962">
        <v>337</v>
      </c>
    </row>
    <row r="4963" spans="1:23" hidden="1" x14ac:dyDescent="0.2">
      <c r="A4963">
        <v>92</v>
      </c>
      <c r="B4963" t="s">
        <v>3</v>
      </c>
      <c r="C4963" t="s">
        <v>4</v>
      </c>
      <c r="D4963" t="s">
        <v>82</v>
      </c>
      <c r="E4963">
        <v>16.260000000000002</v>
      </c>
      <c r="F4963">
        <v>145.12</v>
      </c>
      <c r="G4963">
        <v>-16.433</v>
      </c>
      <c r="H4963">
        <v>145.19999999999999</v>
      </c>
      <c r="I4963">
        <v>1250</v>
      </c>
      <c r="J4963" t="s">
        <v>40</v>
      </c>
      <c r="K4963" s="1">
        <v>13919</v>
      </c>
      <c r="L4963" t="s">
        <v>225</v>
      </c>
      <c r="M4963" t="s">
        <v>86</v>
      </c>
      <c r="N4963" t="s">
        <v>14</v>
      </c>
      <c r="O4963" t="s">
        <v>15</v>
      </c>
      <c r="P4963" t="s">
        <v>27</v>
      </c>
      <c r="Q4963">
        <v>1</v>
      </c>
      <c r="R4963">
        <v>9.7200000000000006</v>
      </c>
      <c r="S4963">
        <f>160*272</f>
        <v>43520</v>
      </c>
      <c r="T4963">
        <f>230*80</f>
        <v>18400</v>
      </c>
      <c r="U4963">
        <f t="shared" si="267"/>
        <v>2.3652173913043479</v>
      </c>
      <c r="V4963">
        <v>362</v>
      </c>
      <c r="W4963">
        <f>270+80</f>
        <v>350</v>
      </c>
    </row>
    <row r="4964" spans="1:23" hidden="1" x14ac:dyDescent="0.2">
      <c r="A4964">
        <v>92</v>
      </c>
      <c r="B4964" t="s">
        <v>3</v>
      </c>
      <c r="C4964" t="s">
        <v>4</v>
      </c>
      <c r="D4964" t="s">
        <v>82</v>
      </c>
      <c r="E4964">
        <v>16.260000000000002</v>
      </c>
      <c r="F4964">
        <v>145.12</v>
      </c>
      <c r="G4964">
        <v>-16.433</v>
      </c>
      <c r="H4964">
        <v>145.19999999999999</v>
      </c>
      <c r="I4964">
        <v>1250</v>
      </c>
      <c r="J4964" t="s">
        <v>40</v>
      </c>
      <c r="K4964" s="1">
        <v>13919</v>
      </c>
      <c r="L4964" t="s">
        <v>225</v>
      </c>
      <c r="M4964" t="s">
        <v>86</v>
      </c>
      <c r="N4964" t="s">
        <v>14</v>
      </c>
      <c r="O4964" t="s">
        <v>15</v>
      </c>
      <c r="P4964" t="s">
        <v>27</v>
      </c>
      <c r="Q4964">
        <v>2</v>
      </c>
      <c r="R4964">
        <v>9.59</v>
      </c>
      <c r="S4964">
        <f t="shared" ref="S4964:S5016" si="269">160*272</f>
        <v>43520</v>
      </c>
      <c r="T4964">
        <f t="shared" ref="T4964:T5016" si="270">230*80</f>
        <v>18400</v>
      </c>
      <c r="U4964">
        <f t="shared" ref="U4964:U5017" si="271">S4964/T4964</f>
        <v>2.3652173913043479</v>
      </c>
      <c r="V4964">
        <v>362</v>
      </c>
      <c r="W4964">
        <f t="shared" ref="W4964:W5016" si="272">270+80</f>
        <v>350</v>
      </c>
    </row>
    <row r="4965" spans="1:23" hidden="1" x14ac:dyDescent="0.2">
      <c r="A4965">
        <v>92</v>
      </c>
      <c r="B4965" t="s">
        <v>3</v>
      </c>
      <c r="C4965" t="s">
        <v>4</v>
      </c>
      <c r="D4965" t="s">
        <v>82</v>
      </c>
      <c r="E4965">
        <v>16.260000000000002</v>
      </c>
      <c r="F4965">
        <v>145.12</v>
      </c>
      <c r="G4965">
        <v>-16.433</v>
      </c>
      <c r="H4965">
        <v>145.19999999999999</v>
      </c>
      <c r="I4965">
        <v>1250</v>
      </c>
      <c r="J4965" t="s">
        <v>40</v>
      </c>
      <c r="K4965" s="1">
        <v>13919</v>
      </c>
      <c r="L4965" t="s">
        <v>225</v>
      </c>
      <c r="M4965" t="s">
        <v>86</v>
      </c>
      <c r="N4965" t="s">
        <v>14</v>
      </c>
      <c r="O4965" t="s">
        <v>15</v>
      </c>
      <c r="P4965" t="s">
        <v>27</v>
      </c>
      <c r="Q4965">
        <v>3</v>
      </c>
      <c r="R4965">
        <v>7.58</v>
      </c>
      <c r="S4965">
        <f t="shared" si="269"/>
        <v>43520</v>
      </c>
      <c r="T4965">
        <f t="shared" si="270"/>
        <v>18400</v>
      </c>
      <c r="U4965">
        <f t="shared" si="271"/>
        <v>2.3652173913043479</v>
      </c>
      <c r="V4965">
        <v>362</v>
      </c>
      <c r="W4965">
        <f t="shared" si="272"/>
        <v>350</v>
      </c>
    </row>
    <row r="4966" spans="1:23" hidden="1" x14ac:dyDescent="0.2">
      <c r="A4966">
        <v>92</v>
      </c>
      <c r="B4966" t="s">
        <v>3</v>
      </c>
      <c r="C4966" t="s">
        <v>4</v>
      </c>
      <c r="D4966" t="s">
        <v>82</v>
      </c>
      <c r="E4966">
        <v>16.260000000000002</v>
      </c>
      <c r="F4966">
        <v>145.12</v>
      </c>
      <c r="G4966">
        <v>-16.433</v>
      </c>
      <c r="H4966">
        <v>145.19999999999999</v>
      </c>
      <c r="I4966">
        <v>1250</v>
      </c>
      <c r="J4966" t="s">
        <v>40</v>
      </c>
      <c r="K4966" s="1">
        <v>13919</v>
      </c>
      <c r="L4966" t="s">
        <v>225</v>
      </c>
      <c r="M4966" t="s">
        <v>86</v>
      </c>
      <c r="N4966" t="s">
        <v>14</v>
      </c>
      <c r="O4966" t="s">
        <v>15</v>
      </c>
      <c r="P4966" t="s">
        <v>27</v>
      </c>
      <c r="Q4966">
        <v>4</v>
      </c>
      <c r="R4966">
        <v>10.94</v>
      </c>
      <c r="S4966">
        <f t="shared" si="269"/>
        <v>43520</v>
      </c>
      <c r="T4966">
        <f t="shared" si="270"/>
        <v>18400</v>
      </c>
      <c r="U4966">
        <f t="shared" si="271"/>
        <v>2.3652173913043479</v>
      </c>
      <c r="V4966">
        <v>362</v>
      </c>
      <c r="W4966">
        <f t="shared" si="272"/>
        <v>350</v>
      </c>
    </row>
    <row r="4967" spans="1:23" hidden="1" x14ac:dyDescent="0.2">
      <c r="A4967">
        <v>92</v>
      </c>
      <c r="B4967" t="s">
        <v>3</v>
      </c>
      <c r="C4967" t="s">
        <v>4</v>
      </c>
      <c r="D4967" t="s">
        <v>82</v>
      </c>
      <c r="E4967">
        <v>16.260000000000002</v>
      </c>
      <c r="F4967">
        <v>145.12</v>
      </c>
      <c r="G4967">
        <v>-16.433</v>
      </c>
      <c r="H4967">
        <v>145.19999999999999</v>
      </c>
      <c r="I4967">
        <v>1250</v>
      </c>
      <c r="J4967" t="s">
        <v>40</v>
      </c>
      <c r="K4967" s="1">
        <v>13919</v>
      </c>
      <c r="L4967" t="s">
        <v>225</v>
      </c>
      <c r="M4967" t="s">
        <v>86</v>
      </c>
      <c r="N4967" t="s">
        <v>14</v>
      </c>
      <c r="O4967" t="s">
        <v>15</v>
      </c>
      <c r="P4967" t="s">
        <v>27</v>
      </c>
      <c r="Q4967">
        <v>5</v>
      </c>
      <c r="R4967">
        <v>9.0500000000000007</v>
      </c>
      <c r="S4967">
        <f t="shared" si="269"/>
        <v>43520</v>
      </c>
      <c r="T4967">
        <f t="shared" si="270"/>
        <v>18400</v>
      </c>
      <c r="U4967">
        <f t="shared" si="271"/>
        <v>2.3652173913043479</v>
      </c>
      <c r="V4967">
        <v>362</v>
      </c>
      <c r="W4967">
        <f t="shared" si="272"/>
        <v>350</v>
      </c>
    </row>
    <row r="4968" spans="1:23" hidden="1" x14ac:dyDescent="0.2">
      <c r="A4968">
        <v>92</v>
      </c>
      <c r="B4968" t="s">
        <v>3</v>
      </c>
      <c r="C4968" t="s">
        <v>4</v>
      </c>
      <c r="D4968" t="s">
        <v>82</v>
      </c>
      <c r="E4968">
        <v>16.260000000000002</v>
      </c>
      <c r="F4968">
        <v>145.12</v>
      </c>
      <c r="G4968">
        <v>-16.433</v>
      </c>
      <c r="H4968">
        <v>145.19999999999999</v>
      </c>
      <c r="I4968">
        <v>1250</v>
      </c>
      <c r="J4968" t="s">
        <v>40</v>
      </c>
      <c r="K4968" s="1">
        <v>13919</v>
      </c>
      <c r="L4968" t="s">
        <v>225</v>
      </c>
      <c r="M4968" t="s">
        <v>86</v>
      </c>
      <c r="N4968" t="s">
        <v>14</v>
      </c>
      <c r="O4968" t="s">
        <v>15</v>
      </c>
      <c r="P4968" t="s">
        <v>27</v>
      </c>
      <c r="Q4968">
        <v>6</v>
      </c>
      <c r="R4968">
        <v>8.15</v>
      </c>
      <c r="S4968">
        <f t="shared" si="269"/>
        <v>43520</v>
      </c>
      <c r="T4968">
        <f t="shared" si="270"/>
        <v>18400</v>
      </c>
      <c r="U4968">
        <f t="shared" si="271"/>
        <v>2.3652173913043479</v>
      </c>
      <c r="V4968">
        <v>362</v>
      </c>
      <c r="W4968">
        <f t="shared" si="272"/>
        <v>350</v>
      </c>
    </row>
    <row r="4969" spans="1:23" hidden="1" x14ac:dyDescent="0.2">
      <c r="A4969">
        <v>92</v>
      </c>
      <c r="B4969" t="s">
        <v>3</v>
      </c>
      <c r="C4969" t="s">
        <v>4</v>
      </c>
      <c r="D4969" t="s">
        <v>82</v>
      </c>
      <c r="E4969">
        <v>16.260000000000002</v>
      </c>
      <c r="F4969">
        <v>145.12</v>
      </c>
      <c r="G4969">
        <v>-16.433</v>
      </c>
      <c r="H4969">
        <v>145.19999999999999</v>
      </c>
      <c r="I4969">
        <v>1250</v>
      </c>
      <c r="J4969" t="s">
        <v>40</v>
      </c>
      <c r="K4969" s="1">
        <v>13919</v>
      </c>
      <c r="L4969" t="s">
        <v>225</v>
      </c>
      <c r="M4969" t="s">
        <v>86</v>
      </c>
      <c r="N4969" t="s">
        <v>14</v>
      </c>
      <c r="O4969" t="s">
        <v>16</v>
      </c>
      <c r="P4969" t="s">
        <v>27</v>
      </c>
      <c r="Q4969">
        <v>1</v>
      </c>
      <c r="R4969">
        <v>9.57</v>
      </c>
      <c r="S4969">
        <f t="shared" si="269"/>
        <v>43520</v>
      </c>
      <c r="T4969">
        <f t="shared" si="270"/>
        <v>18400</v>
      </c>
      <c r="U4969">
        <f t="shared" si="271"/>
        <v>2.3652173913043479</v>
      </c>
      <c r="V4969">
        <v>362</v>
      </c>
      <c r="W4969">
        <f t="shared" si="272"/>
        <v>350</v>
      </c>
    </row>
    <row r="4970" spans="1:23" hidden="1" x14ac:dyDescent="0.2">
      <c r="A4970">
        <v>92</v>
      </c>
      <c r="B4970" t="s">
        <v>3</v>
      </c>
      <c r="C4970" t="s">
        <v>4</v>
      </c>
      <c r="D4970" t="s">
        <v>82</v>
      </c>
      <c r="E4970">
        <v>16.260000000000002</v>
      </c>
      <c r="F4970">
        <v>145.12</v>
      </c>
      <c r="G4970">
        <v>-16.433</v>
      </c>
      <c r="H4970">
        <v>145.19999999999999</v>
      </c>
      <c r="I4970">
        <v>1250</v>
      </c>
      <c r="J4970" t="s">
        <v>40</v>
      </c>
      <c r="K4970" s="1">
        <v>13919</v>
      </c>
      <c r="L4970" t="s">
        <v>225</v>
      </c>
      <c r="M4970" t="s">
        <v>86</v>
      </c>
      <c r="N4970" t="s">
        <v>14</v>
      </c>
      <c r="O4970" t="s">
        <v>16</v>
      </c>
      <c r="P4970" t="s">
        <v>27</v>
      </c>
      <c r="Q4970">
        <v>2</v>
      </c>
      <c r="R4970">
        <v>7.78</v>
      </c>
      <c r="S4970">
        <f t="shared" si="269"/>
        <v>43520</v>
      </c>
      <c r="T4970">
        <f t="shared" si="270"/>
        <v>18400</v>
      </c>
      <c r="U4970">
        <f t="shared" si="271"/>
        <v>2.3652173913043479</v>
      </c>
      <c r="V4970">
        <v>362</v>
      </c>
      <c r="W4970">
        <f t="shared" si="272"/>
        <v>350</v>
      </c>
    </row>
    <row r="4971" spans="1:23" hidden="1" x14ac:dyDescent="0.2">
      <c r="A4971">
        <v>92</v>
      </c>
      <c r="B4971" t="s">
        <v>3</v>
      </c>
      <c r="C4971" t="s">
        <v>4</v>
      </c>
      <c r="D4971" t="s">
        <v>82</v>
      </c>
      <c r="E4971">
        <v>16.260000000000002</v>
      </c>
      <c r="F4971">
        <v>145.12</v>
      </c>
      <c r="G4971">
        <v>-16.433</v>
      </c>
      <c r="H4971">
        <v>145.19999999999999</v>
      </c>
      <c r="I4971">
        <v>1250</v>
      </c>
      <c r="J4971" t="s">
        <v>40</v>
      </c>
      <c r="K4971" s="1">
        <v>13919</v>
      </c>
      <c r="L4971" t="s">
        <v>225</v>
      </c>
      <c r="M4971" t="s">
        <v>86</v>
      </c>
      <c r="N4971" t="s">
        <v>14</v>
      </c>
      <c r="O4971" t="s">
        <v>16</v>
      </c>
      <c r="P4971" t="s">
        <v>27</v>
      </c>
      <c r="Q4971">
        <v>3</v>
      </c>
      <c r="R4971">
        <v>8.3800000000000008</v>
      </c>
      <c r="S4971">
        <f t="shared" si="269"/>
        <v>43520</v>
      </c>
      <c r="T4971">
        <f t="shared" si="270"/>
        <v>18400</v>
      </c>
      <c r="U4971">
        <f t="shared" si="271"/>
        <v>2.3652173913043479</v>
      </c>
      <c r="V4971">
        <v>362</v>
      </c>
      <c r="W4971">
        <f t="shared" si="272"/>
        <v>350</v>
      </c>
    </row>
    <row r="4972" spans="1:23" hidden="1" x14ac:dyDescent="0.2">
      <c r="A4972">
        <v>92</v>
      </c>
      <c r="B4972" t="s">
        <v>3</v>
      </c>
      <c r="C4972" t="s">
        <v>4</v>
      </c>
      <c r="D4972" t="s">
        <v>82</v>
      </c>
      <c r="E4972">
        <v>16.260000000000002</v>
      </c>
      <c r="F4972">
        <v>145.12</v>
      </c>
      <c r="G4972">
        <v>-16.433</v>
      </c>
      <c r="H4972">
        <v>145.19999999999999</v>
      </c>
      <c r="I4972">
        <v>1250</v>
      </c>
      <c r="J4972" t="s">
        <v>40</v>
      </c>
      <c r="K4972" s="1">
        <v>13919</v>
      </c>
      <c r="L4972" t="s">
        <v>225</v>
      </c>
      <c r="M4972" t="s">
        <v>86</v>
      </c>
      <c r="N4972" t="s">
        <v>14</v>
      </c>
      <c r="O4972" t="s">
        <v>16</v>
      </c>
      <c r="P4972" t="s">
        <v>27</v>
      </c>
      <c r="Q4972">
        <v>4</v>
      </c>
      <c r="R4972">
        <v>10.82</v>
      </c>
      <c r="S4972">
        <f t="shared" si="269"/>
        <v>43520</v>
      </c>
      <c r="T4972">
        <f t="shared" si="270"/>
        <v>18400</v>
      </c>
      <c r="U4972">
        <f t="shared" si="271"/>
        <v>2.3652173913043479</v>
      </c>
      <c r="V4972">
        <v>362</v>
      </c>
      <c r="W4972">
        <f t="shared" si="272"/>
        <v>350</v>
      </c>
    </row>
    <row r="4973" spans="1:23" hidden="1" x14ac:dyDescent="0.2">
      <c r="A4973">
        <v>92</v>
      </c>
      <c r="B4973" t="s">
        <v>3</v>
      </c>
      <c r="C4973" t="s">
        <v>4</v>
      </c>
      <c r="D4973" t="s">
        <v>82</v>
      </c>
      <c r="E4973">
        <v>16.260000000000002</v>
      </c>
      <c r="F4973">
        <v>145.12</v>
      </c>
      <c r="G4973">
        <v>-16.433</v>
      </c>
      <c r="H4973">
        <v>145.19999999999999</v>
      </c>
      <c r="I4973">
        <v>1250</v>
      </c>
      <c r="J4973" t="s">
        <v>40</v>
      </c>
      <c r="K4973" s="1">
        <v>13919</v>
      </c>
      <c r="L4973" t="s">
        <v>225</v>
      </c>
      <c r="M4973" t="s">
        <v>86</v>
      </c>
      <c r="N4973" t="s">
        <v>14</v>
      </c>
      <c r="O4973" t="s">
        <v>16</v>
      </c>
      <c r="P4973" t="s">
        <v>27</v>
      </c>
      <c r="Q4973">
        <v>5</v>
      </c>
      <c r="R4973">
        <v>9.6</v>
      </c>
      <c r="S4973">
        <f t="shared" si="269"/>
        <v>43520</v>
      </c>
      <c r="T4973">
        <f t="shared" si="270"/>
        <v>18400</v>
      </c>
      <c r="U4973">
        <f t="shared" si="271"/>
        <v>2.3652173913043479</v>
      </c>
      <c r="V4973">
        <v>362</v>
      </c>
      <c r="W4973">
        <f t="shared" si="272"/>
        <v>350</v>
      </c>
    </row>
    <row r="4974" spans="1:23" hidden="1" x14ac:dyDescent="0.2">
      <c r="A4974">
        <v>92</v>
      </c>
      <c r="B4974" t="s">
        <v>3</v>
      </c>
      <c r="C4974" t="s">
        <v>4</v>
      </c>
      <c r="D4974" t="s">
        <v>82</v>
      </c>
      <c r="E4974">
        <v>16.260000000000002</v>
      </c>
      <c r="F4974">
        <v>145.12</v>
      </c>
      <c r="G4974">
        <v>-16.433</v>
      </c>
      <c r="H4974">
        <v>145.19999999999999</v>
      </c>
      <c r="I4974">
        <v>1250</v>
      </c>
      <c r="J4974" t="s">
        <v>40</v>
      </c>
      <c r="K4974" s="1">
        <v>13919</v>
      </c>
      <c r="L4974" t="s">
        <v>225</v>
      </c>
      <c r="M4974" t="s">
        <v>86</v>
      </c>
      <c r="N4974" t="s">
        <v>14</v>
      </c>
      <c r="O4974" t="s">
        <v>16</v>
      </c>
      <c r="P4974" t="s">
        <v>27</v>
      </c>
      <c r="Q4974">
        <v>6</v>
      </c>
      <c r="R4974">
        <v>8.09</v>
      </c>
      <c r="S4974">
        <f t="shared" si="269"/>
        <v>43520</v>
      </c>
      <c r="T4974">
        <f t="shared" si="270"/>
        <v>18400</v>
      </c>
      <c r="U4974">
        <f t="shared" si="271"/>
        <v>2.3652173913043479</v>
      </c>
      <c r="V4974">
        <v>362</v>
      </c>
      <c r="W4974">
        <f t="shared" si="272"/>
        <v>350</v>
      </c>
    </row>
    <row r="4975" spans="1:23" hidden="1" x14ac:dyDescent="0.2">
      <c r="A4975">
        <v>92</v>
      </c>
      <c r="B4975" t="s">
        <v>3</v>
      </c>
      <c r="C4975" t="s">
        <v>4</v>
      </c>
      <c r="D4975" t="s">
        <v>82</v>
      </c>
      <c r="E4975">
        <v>16.260000000000002</v>
      </c>
      <c r="F4975">
        <v>145.12</v>
      </c>
      <c r="G4975">
        <v>-16.433</v>
      </c>
      <c r="H4975">
        <v>145.19999999999999</v>
      </c>
      <c r="I4975">
        <v>1250</v>
      </c>
      <c r="J4975" t="s">
        <v>40</v>
      </c>
      <c r="K4975" s="1">
        <v>13919</v>
      </c>
      <c r="L4975" t="s">
        <v>225</v>
      </c>
      <c r="M4975" t="s">
        <v>86</v>
      </c>
      <c r="N4975" t="s">
        <v>14</v>
      </c>
      <c r="O4975" t="s">
        <v>18</v>
      </c>
      <c r="P4975" t="s">
        <v>27</v>
      </c>
      <c r="Q4975">
        <v>1</v>
      </c>
      <c r="R4975">
        <v>2.08</v>
      </c>
      <c r="S4975">
        <f t="shared" si="269"/>
        <v>43520</v>
      </c>
      <c r="T4975">
        <f t="shared" si="270"/>
        <v>18400</v>
      </c>
      <c r="U4975">
        <f t="shared" si="271"/>
        <v>2.3652173913043479</v>
      </c>
      <c r="V4975">
        <v>362</v>
      </c>
      <c r="W4975">
        <f t="shared" si="272"/>
        <v>350</v>
      </c>
    </row>
    <row r="4976" spans="1:23" hidden="1" x14ac:dyDescent="0.2">
      <c r="A4976">
        <v>92</v>
      </c>
      <c r="B4976" t="s">
        <v>3</v>
      </c>
      <c r="C4976" t="s">
        <v>4</v>
      </c>
      <c r="D4976" t="s">
        <v>82</v>
      </c>
      <c r="E4976">
        <v>16.260000000000002</v>
      </c>
      <c r="F4976">
        <v>145.12</v>
      </c>
      <c r="G4976">
        <v>-16.433</v>
      </c>
      <c r="H4976">
        <v>145.19999999999999</v>
      </c>
      <c r="I4976">
        <v>1250</v>
      </c>
      <c r="J4976" t="s">
        <v>40</v>
      </c>
      <c r="K4976" s="1">
        <v>13919</v>
      </c>
      <c r="L4976" t="s">
        <v>225</v>
      </c>
      <c r="M4976" t="s">
        <v>86</v>
      </c>
      <c r="N4976" t="s">
        <v>14</v>
      </c>
      <c r="O4976" t="s">
        <v>18</v>
      </c>
      <c r="P4976" t="s">
        <v>27</v>
      </c>
      <c r="Q4976">
        <v>2</v>
      </c>
      <c r="R4976">
        <v>2.34</v>
      </c>
      <c r="S4976">
        <f t="shared" si="269"/>
        <v>43520</v>
      </c>
      <c r="T4976">
        <f t="shared" si="270"/>
        <v>18400</v>
      </c>
      <c r="U4976">
        <f t="shared" si="271"/>
        <v>2.3652173913043479</v>
      </c>
      <c r="V4976">
        <v>362</v>
      </c>
      <c r="W4976">
        <f t="shared" si="272"/>
        <v>350</v>
      </c>
    </row>
    <row r="4977" spans="1:23" hidden="1" x14ac:dyDescent="0.2">
      <c r="A4977">
        <v>92</v>
      </c>
      <c r="B4977" t="s">
        <v>3</v>
      </c>
      <c r="C4977" t="s">
        <v>4</v>
      </c>
      <c r="D4977" t="s">
        <v>82</v>
      </c>
      <c r="E4977">
        <v>16.260000000000002</v>
      </c>
      <c r="F4977">
        <v>145.12</v>
      </c>
      <c r="G4977">
        <v>-16.433</v>
      </c>
      <c r="H4977">
        <v>145.19999999999999</v>
      </c>
      <c r="I4977">
        <v>1250</v>
      </c>
      <c r="J4977" t="s">
        <v>40</v>
      </c>
      <c r="K4977" s="1">
        <v>13919</v>
      </c>
      <c r="L4977" t="s">
        <v>225</v>
      </c>
      <c r="M4977" t="s">
        <v>86</v>
      </c>
      <c r="N4977" t="s">
        <v>14</v>
      </c>
      <c r="O4977" t="s">
        <v>18</v>
      </c>
      <c r="P4977" t="s">
        <v>27</v>
      </c>
      <c r="Q4977">
        <v>3</v>
      </c>
      <c r="R4977">
        <v>2.15</v>
      </c>
      <c r="S4977">
        <f t="shared" si="269"/>
        <v>43520</v>
      </c>
      <c r="T4977">
        <f t="shared" si="270"/>
        <v>18400</v>
      </c>
      <c r="U4977">
        <f t="shared" si="271"/>
        <v>2.3652173913043479</v>
      </c>
      <c r="V4977">
        <v>362</v>
      </c>
      <c r="W4977">
        <f t="shared" si="272"/>
        <v>350</v>
      </c>
    </row>
    <row r="4978" spans="1:23" hidden="1" x14ac:dyDescent="0.2">
      <c r="A4978">
        <v>92</v>
      </c>
      <c r="B4978" t="s">
        <v>3</v>
      </c>
      <c r="C4978" t="s">
        <v>4</v>
      </c>
      <c r="D4978" t="s">
        <v>82</v>
      </c>
      <c r="E4978">
        <v>16.260000000000002</v>
      </c>
      <c r="F4978">
        <v>145.12</v>
      </c>
      <c r="G4978">
        <v>-16.433</v>
      </c>
      <c r="H4978">
        <v>145.19999999999999</v>
      </c>
      <c r="I4978">
        <v>1250</v>
      </c>
      <c r="J4978" t="s">
        <v>40</v>
      </c>
      <c r="K4978" s="1">
        <v>13919</v>
      </c>
      <c r="L4978" t="s">
        <v>225</v>
      </c>
      <c r="M4978" t="s">
        <v>86</v>
      </c>
      <c r="N4978" t="s">
        <v>14</v>
      </c>
      <c r="O4978" t="s">
        <v>18</v>
      </c>
      <c r="P4978" t="s">
        <v>27</v>
      </c>
      <c r="Q4978">
        <v>4</v>
      </c>
      <c r="R4978">
        <v>1.9</v>
      </c>
      <c r="S4978">
        <f t="shared" si="269"/>
        <v>43520</v>
      </c>
      <c r="T4978">
        <f t="shared" si="270"/>
        <v>18400</v>
      </c>
      <c r="U4978">
        <f t="shared" si="271"/>
        <v>2.3652173913043479</v>
      </c>
      <c r="V4978">
        <v>362</v>
      </c>
      <c r="W4978">
        <f t="shared" si="272"/>
        <v>350</v>
      </c>
    </row>
    <row r="4979" spans="1:23" hidden="1" x14ac:dyDescent="0.2">
      <c r="A4979">
        <v>92</v>
      </c>
      <c r="B4979" t="s">
        <v>3</v>
      </c>
      <c r="C4979" t="s">
        <v>4</v>
      </c>
      <c r="D4979" t="s">
        <v>82</v>
      </c>
      <c r="E4979">
        <v>16.260000000000002</v>
      </c>
      <c r="F4979">
        <v>145.12</v>
      </c>
      <c r="G4979">
        <v>-16.433</v>
      </c>
      <c r="H4979">
        <v>145.19999999999999</v>
      </c>
      <c r="I4979">
        <v>1250</v>
      </c>
      <c r="J4979" t="s">
        <v>40</v>
      </c>
      <c r="K4979" s="1">
        <v>13919</v>
      </c>
      <c r="L4979" t="s">
        <v>225</v>
      </c>
      <c r="M4979" t="s">
        <v>86</v>
      </c>
      <c r="N4979" t="s">
        <v>14</v>
      </c>
      <c r="O4979" t="s">
        <v>18</v>
      </c>
      <c r="P4979" t="s">
        <v>27</v>
      </c>
      <c r="Q4979">
        <v>5</v>
      </c>
      <c r="R4979">
        <v>2.08</v>
      </c>
      <c r="S4979">
        <f t="shared" si="269"/>
        <v>43520</v>
      </c>
      <c r="T4979">
        <f t="shared" si="270"/>
        <v>18400</v>
      </c>
      <c r="U4979">
        <f t="shared" si="271"/>
        <v>2.3652173913043479</v>
      </c>
      <c r="V4979">
        <v>362</v>
      </c>
      <c r="W4979">
        <f t="shared" si="272"/>
        <v>350</v>
      </c>
    </row>
    <row r="4980" spans="1:23" hidden="1" x14ac:dyDescent="0.2">
      <c r="A4980">
        <v>92</v>
      </c>
      <c r="B4980" t="s">
        <v>3</v>
      </c>
      <c r="C4980" t="s">
        <v>4</v>
      </c>
      <c r="D4980" t="s">
        <v>82</v>
      </c>
      <c r="E4980">
        <v>16.260000000000002</v>
      </c>
      <c r="F4980">
        <v>145.12</v>
      </c>
      <c r="G4980">
        <v>-16.433</v>
      </c>
      <c r="H4980">
        <v>145.19999999999999</v>
      </c>
      <c r="I4980">
        <v>1250</v>
      </c>
      <c r="J4980" t="s">
        <v>40</v>
      </c>
      <c r="K4980" s="1">
        <v>13919</v>
      </c>
      <c r="L4980" t="s">
        <v>225</v>
      </c>
      <c r="M4980" t="s">
        <v>86</v>
      </c>
      <c r="N4980" t="s">
        <v>14</v>
      </c>
      <c r="O4980" t="s">
        <v>18</v>
      </c>
      <c r="P4980" t="s">
        <v>27</v>
      </c>
      <c r="Q4980">
        <v>6</v>
      </c>
      <c r="R4980">
        <v>1.91</v>
      </c>
      <c r="S4980">
        <f t="shared" si="269"/>
        <v>43520</v>
      </c>
      <c r="T4980">
        <f t="shared" si="270"/>
        <v>18400</v>
      </c>
      <c r="U4980">
        <f t="shared" si="271"/>
        <v>2.3652173913043479</v>
      </c>
      <c r="V4980">
        <v>362</v>
      </c>
      <c r="W4980">
        <f t="shared" si="272"/>
        <v>350</v>
      </c>
    </row>
    <row r="4981" spans="1:23" hidden="1" x14ac:dyDescent="0.2">
      <c r="A4981">
        <v>92</v>
      </c>
      <c r="B4981" t="s">
        <v>3</v>
      </c>
      <c r="C4981" t="s">
        <v>4</v>
      </c>
      <c r="D4981" t="s">
        <v>82</v>
      </c>
      <c r="E4981">
        <v>16.260000000000002</v>
      </c>
      <c r="F4981">
        <v>145.12</v>
      </c>
      <c r="G4981">
        <v>-16.433</v>
      </c>
      <c r="H4981">
        <v>145.19999999999999</v>
      </c>
      <c r="I4981">
        <v>1250</v>
      </c>
      <c r="J4981" t="s">
        <v>40</v>
      </c>
      <c r="K4981" s="1">
        <v>13919</v>
      </c>
      <c r="L4981" t="s">
        <v>225</v>
      </c>
      <c r="M4981" t="s">
        <v>86</v>
      </c>
      <c r="N4981" t="s">
        <v>14</v>
      </c>
      <c r="O4981" t="s">
        <v>19</v>
      </c>
      <c r="P4981" t="s">
        <v>27</v>
      </c>
      <c r="Q4981">
        <v>1</v>
      </c>
      <c r="R4981">
        <v>4.7</v>
      </c>
      <c r="S4981">
        <f t="shared" si="269"/>
        <v>43520</v>
      </c>
      <c r="T4981">
        <f t="shared" si="270"/>
        <v>18400</v>
      </c>
      <c r="U4981">
        <f t="shared" si="271"/>
        <v>2.3652173913043479</v>
      </c>
      <c r="V4981">
        <v>362</v>
      </c>
      <c r="W4981">
        <f t="shared" si="272"/>
        <v>350</v>
      </c>
    </row>
    <row r="4982" spans="1:23" hidden="1" x14ac:dyDescent="0.2">
      <c r="A4982">
        <v>92</v>
      </c>
      <c r="B4982" t="s">
        <v>3</v>
      </c>
      <c r="C4982" t="s">
        <v>4</v>
      </c>
      <c r="D4982" t="s">
        <v>82</v>
      </c>
      <c r="E4982">
        <v>16.260000000000002</v>
      </c>
      <c r="F4982">
        <v>145.12</v>
      </c>
      <c r="G4982">
        <v>-16.433</v>
      </c>
      <c r="H4982">
        <v>145.19999999999999</v>
      </c>
      <c r="I4982">
        <v>1250</v>
      </c>
      <c r="J4982" t="s">
        <v>40</v>
      </c>
      <c r="K4982" s="1">
        <v>13919</v>
      </c>
      <c r="L4982" t="s">
        <v>225</v>
      </c>
      <c r="M4982" t="s">
        <v>86</v>
      </c>
      <c r="N4982" t="s">
        <v>14</v>
      </c>
      <c r="O4982" t="s">
        <v>19</v>
      </c>
      <c r="P4982" t="s">
        <v>27</v>
      </c>
      <c r="Q4982">
        <v>2</v>
      </c>
      <c r="R4982">
        <v>4.49</v>
      </c>
      <c r="S4982">
        <f t="shared" si="269"/>
        <v>43520</v>
      </c>
      <c r="T4982">
        <f t="shared" si="270"/>
        <v>18400</v>
      </c>
      <c r="U4982">
        <f t="shared" si="271"/>
        <v>2.3652173913043479</v>
      </c>
      <c r="V4982">
        <v>362</v>
      </c>
      <c r="W4982">
        <f t="shared" si="272"/>
        <v>350</v>
      </c>
    </row>
    <row r="4983" spans="1:23" hidden="1" x14ac:dyDescent="0.2">
      <c r="A4983">
        <v>92</v>
      </c>
      <c r="B4983" t="s">
        <v>3</v>
      </c>
      <c r="C4983" t="s">
        <v>4</v>
      </c>
      <c r="D4983" t="s">
        <v>82</v>
      </c>
      <c r="E4983">
        <v>16.260000000000002</v>
      </c>
      <c r="F4983">
        <v>145.12</v>
      </c>
      <c r="G4983">
        <v>-16.433</v>
      </c>
      <c r="H4983">
        <v>145.19999999999999</v>
      </c>
      <c r="I4983">
        <v>1250</v>
      </c>
      <c r="J4983" t="s">
        <v>40</v>
      </c>
      <c r="K4983" s="1">
        <v>13919</v>
      </c>
      <c r="L4983" t="s">
        <v>225</v>
      </c>
      <c r="M4983" t="s">
        <v>86</v>
      </c>
      <c r="N4983" t="s">
        <v>14</v>
      </c>
      <c r="O4983" t="s">
        <v>19</v>
      </c>
      <c r="P4983" t="s">
        <v>27</v>
      </c>
      <c r="Q4983">
        <v>3</v>
      </c>
      <c r="R4983">
        <v>7</v>
      </c>
      <c r="S4983">
        <f t="shared" si="269"/>
        <v>43520</v>
      </c>
      <c r="T4983">
        <f t="shared" si="270"/>
        <v>18400</v>
      </c>
      <c r="U4983">
        <f t="shared" si="271"/>
        <v>2.3652173913043479</v>
      </c>
      <c r="V4983">
        <v>362</v>
      </c>
      <c r="W4983">
        <f t="shared" si="272"/>
        <v>350</v>
      </c>
    </row>
    <row r="4984" spans="1:23" hidden="1" x14ac:dyDescent="0.2">
      <c r="A4984">
        <v>92</v>
      </c>
      <c r="B4984" t="s">
        <v>3</v>
      </c>
      <c r="C4984" t="s">
        <v>4</v>
      </c>
      <c r="D4984" t="s">
        <v>82</v>
      </c>
      <c r="E4984">
        <v>16.260000000000002</v>
      </c>
      <c r="F4984">
        <v>145.12</v>
      </c>
      <c r="G4984">
        <v>-16.433</v>
      </c>
      <c r="H4984">
        <v>145.19999999999999</v>
      </c>
      <c r="I4984">
        <v>1250</v>
      </c>
      <c r="J4984" t="s">
        <v>40</v>
      </c>
      <c r="K4984" s="1">
        <v>13919</v>
      </c>
      <c r="L4984" t="s">
        <v>225</v>
      </c>
      <c r="M4984" t="s">
        <v>86</v>
      </c>
      <c r="N4984" t="s">
        <v>14</v>
      </c>
      <c r="O4984" t="s">
        <v>19</v>
      </c>
      <c r="P4984" t="s">
        <v>27</v>
      </c>
      <c r="Q4984">
        <v>4</v>
      </c>
      <c r="R4984">
        <v>5.16</v>
      </c>
      <c r="S4984">
        <f t="shared" si="269"/>
        <v>43520</v>
      </c>
      <c r="T4984">
        <f t="shared" si="270"/>
        <v>18400</v>
      </c>
      <c r="U4984">
        <f t="shared" si="271"/>
        <v>2.3652173913043479</v>
      </c>
      <c r="V4984">
        <v>362</v>
      </c>
      <c r="W4984">
        <f t="shared" si="272"/>
        <v>350</v>
      </c>
    </row>
    <row r="4985" spans="1:23" hidden="1" x14ac:dyDescent="0.2">
      <c r="A4985">
        <v>92</v>
      </c>
      <c r="B4985" t="s">
        <v>3</v>
      </c>
      <c r="C4985" t="s">
        <v>4</v>
      </c>
      <c r="D4985" t="s">
        <v>82</v>
      </c>
      <c r="E4985">
        <v>16.260000000000002</v>
      </c>
      <c r="F4985">
        <v>145.12</v>
      </c>
      <c r="G4985">
        <v>-16.433</v>
      </c>
      <c r="H4985">
        <v>145.19999999999999</v>
      </c>
      <c r="I4985">
        <v>1250</v>
      </c>
      <c r="J4985" t="s">
        <v>40</v>
      </c>
      <c r="K4985" s="1">
        <v>13919</v>
      </c>
      <c r="L4985" t="s">
        <v>225</v>
      </c>
      <c r="M4985" t="s">
        <v>86</v>
      </c>
      <c r="N4985" t="s">
        <v>14</v>
      </c>
      <c r="O4985" t="s">
        <v>19</v>
      </c>
      <c r="P4985" t="s">
        <v>27</v>
      </c>
      <c r="Q4985">
        <v>5</v>
      </c>
      <c r="R4985">
        <v>4.24</v>
      </c>
      <c r="S4985">
        <f t="shared" si="269"/>
        <v>43520</v>
      </c>
      <c r="T4985">
        <f t="shared" si="270"/>
        <v>18400</v>
      </c>
      <c r="U4985">
        <f t="shared" si="271"/>
        <v>2.3652173913043479</v>
      </c>
      <c r="V4985">
        <v>362</v>
      </c>
      <c r="W4985">
        <f t="shared" si="272"/>
        <v>350</v>
      </c>
    </row>
    <row r="4986" spans="1:23" hidden="1" x14ac:dyDescent="0.2">
      <c r="A4986">
        <v>92</v>
      </c>
      <c r="B4986" t="s">
        <v>3</v>
      </c>
      <c r="C4986" t="s">
        <v>4</v>
      </c>
      <c r="D4986" t="s">
        <v>82</v>
      </c>
      <c r="E4986">
        <v>16.260000000000002</v>
      </c>
      <c r="F4986">
        <v>145.12</v>
      </c>
      <c r="G4986">
        <v>-16.433</v>
      </c>
      <c r="H4986">
        <v>145.19999999999999</v>
      </c>
      <c r="I4986">
        <v>1250</v>
      </c>
      <c r="J4986" t="s">
        <v>40</v>
      </c>
      <c r="K4986" s="1">
        <v>13919</v>
      </c>
      <c r="L4986" t="s">
        <v>225</v>
      </c>
      <c r="M4986" t="s">
        <v>86</v>
      </c>
      <c r="N4986" t="s">
        <v>14</v>
      </c>
      <c r="O4986" t="s">
        <v>19</v>
      </c>
      <c r="P4986" t="s">
        <v>27</v>
      </c>
      <c r="Q4986">
        <v>6</v>
      </c>
      <c r="R4986">
        <v>3.76</v>
      </c>
      <c r="S4986">
        <f t="shared" si="269"/>
        <v>43520</v>
      </c>
      <c r="T4986">
        <f t="shared" si="270"/>
        <v>18400</v>
      </c>
      <c r="U4986">
        <f t="shared" si="271"/>
        <v>2.3652173913043479</v>
      </c>
      <c r="V4986">
        <v>362</v>
      </c>
      <c r="W4986">
        <f t="shared" si="272"/>
        <v>350</v>
      </c>
    </row>
    <row r="4987" spans="1:23" hidden="1" x14ac:dyDescent="0.2">
      <c r="A4987">
        <v>92</v>
      </c>
      <c r="B4987" t="s">
        <v>3</v>
      </c>
      <c r="C4987" t="s">
        <v>4</v>
      </c>
      <c r="D4987" t="s">
        <v>82</v>
      </c>
      <c r="E4987">
        <v>16.260000000000002</v>
      </c>
      <c r="F4987">
        <v>145.12</v>
      </c>
      <c r="G4987">
        <v>-16.433</v>
      </c>
      <c r="H4987">
        <v>145.19999999999999</v>
      </c>
      <c r="I4987">
        <v>1250</v>
      </c>
      <c r="J4987" t="s">
        <v>40</v>
      </c>
      <c r="K4987" s="1">
        <v>13919</v>
      </c>
      <c r="L4987" t="s">
        <v>225</v>
      </c>
      <c r="M4987" t="s">
        <v>86</v>
      </c>
      <c r="N4987" t="s">
        <v>24</v>
      </c>
      <c r="O4987" t="s">
        <v>15</v>
      </c>
      <c r="P4987" t="s">
        <v>26</v>
      </c>
      <c r="Q4987">
        <v>1</v>
      </c>
      <c r="R4987">
        <v>20.63</v>
      </c>
      <c r="S4987">
        <f t="shared" si="269"/>
        <v>43520</v>
      </c>
      <c r="T4987">
        <f t="shared" si="270"/>
        <v>18400</v>
      </c>
      <c r="U4987">
        <f t="shared" si="271"/>
        <v>2.3652173913043479</v>
      </c>
      <c r="V4987">
        <v>362</v>
      </c>
      <c r="W4987">
        <f t="shared" si="272"/>
        <v>350</v>
      </c>
    </row>
    <row r="4988" spans="1:23" hidden="1" x14ac:dyDescent="0.2">
      <c r="A4988">
        <v>92</v>
      </c>
      <c r="B4988" t="s">
        <v>3</v>
      </c>
      <c r="C4988" t="s">
        <v>4</v>
      </c>
      <c r="D4988" t="s">
        <v>82</v>
      </c>
      <c r="E4988">
        <v>16.260000000000002</v>
      </c>
      <c r="F4988">
        <v>145.12</v>
      </c>
      <c r="G4988">
        <v>-16.433</v>
      </c>
      <c r="H4988">
        <v>145.19999999999999</v>
      </c>
      <c r="I4988">
        <v>1250</v>
      </c>
      <c r="J4988" t="s">
        <v>40</v>
      </c>
      <c r="K4988" s="1">
        <v>13919</v>
      </c>
      <c r="L4988" t="s">
        <v>225</v>
      </c>
      <c r="M4988" t="s">
        <v>86</v>
      </c>
      <c r="N4988" t="s">
        <v>24</v>
      </c>
      <c r="O4988" t="s">
        <v>15</v>
      </c>
      <c r="P4988" t="s">
        <v>26</v>
      </c>
      <c r="Q4988">
        <v>2</v>
      </c>
      <c r="R4988">
        <v>19.079999999999998</v>
      </c>
      <c r="S4988">
        <f t="shared" si="269"/>
        <v>43520</v>
      </c>
      <c r="T4988">
        <f t="shared" si="270"/>
        <v>18400</v>
      </c>
      <c r="U4988">
        <f t="shared" si="271"/>
        <v>2.3652173913043479</v>
      </c>
      <c r="V4988">
        <v>362</v>
      </c>
      <c r="W4988">
        <f t="shared" si="272"/>
        <v>350</v>
      </c>
    </row>
    <row r="4989" spans="1:23" hidden="1" x14ac:dyDescent="0.2">
      <c r="A4989">
        <v>92</v>
      </c>
      <c r="B4989" t="s">
        <v>3</v>
      </c>
      <c r="C4989" t="s">
        <v>4</v>
      </c>
      <c r="D4989" t="s">
        <v>82</v>
      </c>
      <c r="E4989">
        <v>16.260000000000002</v>
      </c>
      <c r="F4989">
        <v>145.12</v>
      </c>
      <c r="G4989">
        <v>-16.433</v>
      </c>
      <c r="H4989">
        <v>145.19999999999999</v>
      </c>
      <c r="I4989">
        <v>1250</v>
      </c>
      <c r="J4989" t="s">
        <v>40</v>
      </c>
      <c r="K4989" s="1">
        <v>13919</v>
      </c>
      <c r="L4989" t="s">
        <v>225</v>
      </c>
      <c r="M4989" t="s">
        <v>86</v>
      </c>
      <c r="N4989" t="s">
        <v>24</v>
      </c>
      <c r="O4989" t="s">
        <v>15</v>
      </c>
      <c r="P4989" t="s">
        <v>26</v>
      </c>
      <c r="Q4989">
        <v>3</v>
      </c>
      <c r="R4989">
        <v>20.77</v>
      </c>
      <c r="S4989">
        <f t="shared" si="269"/>
        <v>43520</v>
      </c>
      <c r="T4989">
        <f t="shared" si="270"/>
        <v>18400</v>
      </c>
      <c r="U4989">
        <f t="shared" si="271"/>
        <v>2.3652173913043479</v>
      </c>
      <c r="V4989">
        <v>362</v>
      </c>
      <c r="W4989">
        <f t="shared" si="272"/>
        <v>350</v>
      </c>
    </row>
    <row r="4990" spans="1:23" hidden="1" x14ac:dyDescent="0.2">
      <c r="A4990">
        <v>92</v>
      </c>
      <c r="B4990" t="s">
        <v>3</v>
      </c>
      <c r="C4990" t="s">
        <v>4</v>
      </c>
      <c r="D4990" t="s">
        <v>82</v>
      </c>
      <c r="E4990">
        <v>16.260000000000002</v>
      </c>
      <c r="F4990">
        <v>145.12</v>
      </c>
      <c r="G4990">
        <v>-16.433</v>
      </c>
      <c r="H4990">
        <v>145.19999999999999</v>
      </c>
      <c r="I4990">
        <v>1250</v>
      </c>
      <c r="J4990" t="s">
        <v>40</v>
      </c>
      <c r="K4990" s="1">
        <v>13919</v>
      </c>
      <c r="L4990" t="s">
        <v>225</v>
      </c>
      <c r="M4990" t="s">
        <v>86</v>
      </c>
      <c r="N4990" t="s">
        <v>24</v>
      </c>
      <c r="O4990" t="s">
        <v>15</v>
      </c>
      <c r="P4990" t="s">
        <v>26</v>
      </c>
      <c r="Q4990">
        <v>4</v>
      </c>
      <c r="R4990">
        <v>19.420000000000002</v>
      </c>
      <c r="S4990">
        <f t="shared" si="269"/>
        <v>43520</v>
      </c>
      <c r="T4990">
        <f t="shared" si="270"/>
        <v>18400</v>
      </c>
      <c r="U4990">
        <f t="shared" si="271"/>
        <v>2.3652173913043479</v>
      </c>
      <c r="V4990">
        <v>362</v>
      </c>
      <c r="W4990">
        <f t="shared" si="272"/>
        <v>350</v>
      </c>
    </row>
    <row r="4991" spans="1:23" hidden="1" x14ac:dyDescent="0.2">
      <c r="A4991">
        <v>92</v>
      </c>
      <c r="B4991" t="s">
        <v>3</v>
      </c>
      <c r="C4991" t="s">
        <v>4</v>
      </c>
      <c r="D4991" t="s">
        <v>82</v>
      </c>
      <c r="E4991">
        <v>16.260000000000002</v>
      </c>
      <c r="F4991">
        <v>145.12</v>
      </c>
      <c r="G4991">
        <v>-16.433</v>
      </c>
      <c r="H4991">
        <v>145.19999999999999</v>
      </c>
      <c r="I4991">
        <v>1250</v>
      </c>
      <c r="J4991" t="s">
        <v>40</v>
      </c>
      <c r="K4991" s="1">
        <v>13919</v>
      </c>
      <c r="L4991" t="s">
        <v>225</v>
      </c>
      <c r="M4991" t="s">
        <v>86</v>
      </c>
      <c r="N4991" t="s">
        <v>24</v>
      </c>
      <c r="O4991" t="s">
        <v>15</v>
      </c>
      <c r="P4991" t="s">
        <v>26</v>
      </c>
      <c r="Q4991">
        <v>5</v>
      </c>
      <c r="R4991">
        <v>21.74</v>
      </c>
      <c r="S4991">
        <f t="shared" si="269"/>
        <v>43520</v>
      </c>
      <c r="T4991">
        <f t="shared" si="270"/>
        <v>18400</v>
      </c>
      <c r="U4991">
        <f t="shared" si="271"/>
        <v>2.3652173913043479</v>
      </c>
      <c r="V4991">
        <v>362</v>
      </c>
      <c r="W4991">
        <f t="shared" si="272"/>
        <v>350</v>
      </c>
    </row>
    <row r="4992" spans="1:23" hidden="1" x14ac:dyDescent="0.2">
      <c r="A4992">
        <v>92</v>
      </c>
      <c r="B4992" t="s">
        <v>3</v>
      </c>
      <c r="C4992" t="s">
        <v>4</v>
      </c>
      <c r="D4992" t="s">
        <v>82</v>
      </c>
      <c r="E4992">
        <v>16.260000000000002</v>
      </c>
      <c r="F4992">
        <v>145.12</v>
      </c>
      <c r="G4992">
        <v>-16.433</v>
      </c>
      <c r="H4992">
        <v>145.19999999999999</v>
      </c>
      <c r="I4992">
        <v>1250</v>
      </c>
      <c r="J4992" t="s">
        <v>40</v>
      </c>
      <c r="K4992" s="1">
        <v>13919</v>
      </c>
      <c r="L4992" t="s">
        <v>225</v>
      </c>
      <c r="M4992" t="s">
        <v>86</v>
      </c>
      <c r="N4992" t="s">
        <v>24</v>
      </c>
      <c r="O4992" t="s">
        <v>15</v>
      </c>
      <c r="P4992" t="s">
        <v>26</v>
      </c>
      <c r="Q4992">
        <v>6</v>
      </c>
      <c r="R4992">
        <v>20.8</v>
      </c>
      <c r="S4992">
        <f t="shared" si="269"/>
        <v>43520</v>
      </c>
      <c r="T4992">
        <f t="shared" si="270"/>
        <v>18400</v>
      </c>
      <c r="U4992">
        <f t="shared" si="271"/>
        <v>2.3652173913043479</v>
      </c>
      <c r="V4992">
        <v>362</v>
      </c>
      <c r="W4992">
        <f t="shared" si="272"/>
        <v>350</v>
      </c>
    </row>
    <row r="4993" spans="1:23" hidden="1" x14ac:dyDescent="0.2">
      <c r="A4993">
        <v>92</v>
      </c>
      <c r="B4993" t="s">
        <v>3</v>
      </c>
      <c r="C4993" t="s">
        <v>4</v>
      </c>
      <c r="D4993" t="s">
        <v>82</v>
      </c>
      <c r="E4993">
        <v>16.260000000000002</v>
      </c>
      <c r="F4993">
        <v>145.12</v>
      </c>
      <c r="G4993">
        <v>-16.433</v>
      </c>
      <c r="H4993">
        <v>145.19999999999999</v>
      </c>
      <c r="I4993">
        <v>1250</v>
      </c>
      <c r="J4993" t="s">
        <v>40</v>
      </c>
      <c r="K4993" s="1">
        <v>13919</v>
      </c>
      <c r="L4993" t="s">
        <v>225</v>
      </c>
      <c r="M4993" t="s">
        <v>86</v>
      </c>
      <c r="N4993" t="s">
        <v>24</v>
      </c>
      <c r="O4993" t="s">
        <v>15</v>
      </c>
      <c r="P4993" t="s">
        <v>26</v>
      </c>
      <c r="Q4993">
        <v>7</v>
      </c>
      <c r="R4993">
        <v>25.9</v>
      </c>
      <c r="S4993">
        <f t="shared" si="269"/>
        <v>43520</v>
      </c>
      <c r="T4993">
        <f t="shared" si="270"/>
        <v>18400</v>
      </c>
      <c r="U4993">
        <f t="shared" si="271"/>
        <v>2.3652173913043479</v>
      </c>
      <c r="V4993">
        <v>362</v>
      </c>
      <c r="W4993">
        <f t="shared" si="272"/>
        <v>350</v>
      </c>
    </row>
    <row r="4994" spans="1:23" hidden="1" x14ac:dyDescent="0.2">
      <c r="A4994">
        <v>92</v>
      </c>
      <c r="B4994" t="s">
        <v>3</v>
      </c>
      <c r="C4994" t="s">
        <v>4</v>
      </c>
      <c r="D4994" t="s">
        <v>82</v>
      </c>
      <c r="E4994">
        <v>16.260000000000002</v>
      </c>
      <c r="F4994">
        <v>145.12</v>
      </c>
      <c r="G4994">
        <v>-16.433</v>
      </c>
      <c r="H4994">
        <v>145.19999999999999</v>
      </c>
      <c r="I4994">
        <v>1250</v>
      </c>
      <c r="J4994" t="s">
        <v>40</v>
      </c>
      <c r="K4994" s="1">
        <v>13919</v>
      </c>
      <c r="L4994" t="s">
        <v>225</v>
      </c>
      <c r="M4994" t="s">
        <v>86</v>
      </c>
      <c r="N4994" t="s">
        <v>24</v>
      </c>
      <c r="O4994" t="s">
        <v>15</v>
      </c>
      <c r="P4994" t="s">
        <v>26</v>
      </c>
      <c r="Q4994">
        <v>8</v>
      </c>
      <c r="R4994">
        <v>22.97</v>
      </c>
      <c r="S4994">
        <f t="shared" si="269"/>
        <v>43520</v>
      </c>
      <c r="T4994">
        <f t="shared" si="270"/>
        <v>18400</v>
      </c>
      <c r="U4994">
        <f t="shared" si="271"/>
        <v>2.3652173913043479</v>
      </c>
      <c r="V4994">
        <v>362</v>
      </c>
      <c r="W4994">
        <f t="shared" si="272"/>
        <v>350</v>
      </c>
    </row>
    <row r="4995" spans="1:23" hidden="1" x14ac:dyDescent="0.2">
      <c r="A4995">
        <v>92</v>
      </c>
      <c r="B4995" t="s">
        <v>3</v>
      </c>
      <c r="C4995" t="s">
        <v>4</v>
      </c>
      <c r="D4995" t="s">
        <v>82</v>
      </c>
      <c r="E4995">
        <v>16.260000000000002</v>
      </c>
      <c r="F4995">
        <v>145.12</v>
      </c>
      <c r="G4995">
        <v>-16.433</v>
      </c>
      <c r="H4995">
        <v>145.19999999999999</v>
      </c>
      <c r="I4995">
        <v>1250</v>
      </c>
      <c r="J4995" t="s">
        <v>40</v>
      </c>
      <c r="K4995" s="1">
        <v>13919</v>
      </c>
      <c r="L4995" t="s">
        <v>225</v>
      </c>
      <c r="M4995" t="s">
        <v>86</v>
      </c>
      <c r="N4995" t="s">
        <v>24</v>
      </c>
      <c r="O4995" t="s">
        <v>15</v>
      </c>
      <c r="P4995" t="s">
        <v>26</v>
      </c>
      <c r="Q4995">
        <v>9</v>
      </c>
      <c r="R4995">
        <v>19.809999999999999</v>
      </c>
      <c r="S4995">
        <f t="shared" si="269"/>
        <v>43520</v>
      </c>
      <c r="T4995">
        <f t="shared" si="270"/>
        <v>18400</v>
      </c>
      <c r="U4995">
        <f t="shared" si="271"/>
        <v>2.3652173913043479</v>
      </c>
      <c r="V4995">
        <v>362</v>
      </c>
      <c r="W4995">
        <f t="shared" si="272"/>
        <v>350</v>
      </c>
    </row>
    <row r="4996" spans="1:23" hidden="1" x14ac:dyDescent="0.2">
      <c r="A4996">
        <v>92</v>
      </c>
      <c r="B4996" t="s">
        <v>3</v>
      </c>
      <c r="C4996" t="s">
        <v>4</v>
      </c>
      <c r="D4996" t="s">
        <v>82</v>
      </c>
      <c r="E4996">
        <v>16.260000000000002</v>
      </c>
      <c r="F4996">
        <v>145.12</v>
      </c>
      <c r="G4996">
        <v>-16.433</v>
      </c>
      <c r="H4996">
        <v>145.19999999999999</v>
      </c>
      <c r="I4996">
        <v>1250</v>
      </c>
      <c r="J4996" t="s">
        <v>40</v>
      </c>
      <c r="K4996" s="1">
        <v>13919</v>
      </c>
      <c r="L4996" t="s">
        <v>225</v>
      </c>
      <c r="M4996" t="s">
        <v>86</v>
      </c>
      <c r="N4996" t="s">
        <v>24</v>
      </c>
      <c r="O4996" t="s">
        <v>15</v>
      </c>
      <c r="P4996" t="s">
        <v>26</v>
      </c>
      <c r="Q4996">
        <v>10</v>
      </c>
      <c r="R4996">
        <v>19.48</v>
      </c>
      <c r="S4996">
        <f t="shared" si="269"/>
        <v>43520</v>
      </c>
      <c r="T4996">
        <f t="shared" si="270"/>
        <v>18400</v>
      </c>
      <c r="U4996">
        <f t="shared" si="271"/>
        <v>2.3652173913043479</v>
      </c>
      <c r="V4996">
        <v>362</v>
      </c>
      <c r="W4996">
        <f t="shared" si="272"/>
        <v>350</v>
      </c>
    </row>
    <row r="4997" spans="1:23" x14ac:dyDescent="0.2">
      <c r="A4997">
        <v>92</v>
      </c>
      <c r="B4997" t="s">
        <v>3</v>
      </c>
      <c r="C4997" t="s">
        <v>4</v>
      </c>
      <c r="D4997" t="s">
        <v>82</v>
      </c>
      <c r="E4997">
        <v>16.260000000000002</v>
      </c>
      <c r="F4997">
        <v>145.12</v>
      </c>
      <c r="G4997">
        <v>-16.433</v>
      </c>
      <c r="H4997">
        <v>145.19999999999999</v>
      </c>
      <c r="I4997">
        <v>1250</v>
      </c>
      <c r="J4997" t="s">
        <v>40</v>
      </c>
      <c r="K4997" s="1">
        <v>13919</v>
      </c>
      <c r="L4997" t="s">
        <v>225</v>
      </c>
      <c r="M4997" t="s">
        <v>86</v>
      </c>
      <c r="N4997" t="s">
        <v>24</v>
      </c>
      <c r="O4997" t="s">
        <v>15</v>
      </c>
      <c r="P4997" t="s">
        <v>27</v>
      </c>
      <c r="Q4997">
        <v>1</v>
      </c>
      <c r="R4997">
        <v>15.18</v>
      </c>
      <c r="S4997">
        <f t="shared" si="269"/>
        <v>43520</v>
      </c>
      <c r="T4997">
        <f t="shared" si="270"/>
        <v>18400</v>
      </c>
      <c r="U4997">
        <f t="shared" si="271"/>
        <v>2.3652173913043479</v>
      </c>
      <c r="V4997">
        <v>362</v>
      </c>
      <c r="W4997">
        <f t="shared" si="272"/>
        <v>350</v>
      </c>
    </row>
    <row r="4998" spans="1:23" x14ac:dyDescent="0.2">
      <c r="A4998">
        <v>92</v>
      </c>
      <c r="B4998" t="s">
        <v>3</v>
      </c>
      <c r="C4998" t="s">
        <v>4</v>
      </c>
      <c r="D4998" t="s">
        <v>82</v>
      </c>
      <c r="E4998">
        <v>16.260000000000002</v>
      </c>
      <c r="F4998">
        <v>145.12</v>
      </c>
      <c r="G4998">
        <v>-16.433</v>
      </c>
      <c r="H4998">
        <v>145.19999999999999</v>
      </c>
      <c r="I4998">
        <v>1250</v>
      </c>
      <c r="J4998" t="s">
        <v>40</v>
      </c>
      <c r="K4998" s="1">
        <v>13919</v>
      </c>
      <c r="L4998" t="s">
        <v>225</v>
      </c>
      <c r="M4998" t="s">
        <v>86</v>
      </c>
      <c r="N4998" t="s">
        <v>24</v>
      </c>
      <c r="O4998" t="s">
        <v>15</v>
      </c>
      <c r="P4998" t="s">
        <v>27</v>
      </c>
      <c r="Q4998">
        <v>2</v>
      </c>
      <c r="R4998">
        <v>13.25</v>
      </c>
      <c r="S4998">
        <f t="shared" si="269"/>
        <v>43520</v>
      </c>
      <c r="T4998">
        <f t="shared" si="270"/>
        <v>18400</v>
      </c>
      <c r="U4998">
        <f t="shared" si="271"/>
        <v>2.3652173913043479</v>
      </c>
      <c r="V4998">
        <v>362</v>
      </c>
      <c r="W4998">
        <f t="shared" si="272"/>
        <v>350</v>
      </c>
    </row>
    <row r="4999" spans="1:23" x14ac:dyDescent="0.2">
      <c r="A4999">
        <v>92</v>
      </c>
      <c r="B4999" t="s">
        <v>3</v>
      </c>
      <c r="C4999" t="s">
        <v>4</v>
      </c>
      <c r="D4999" t="s">
        <v>82</v>
      </c>
      <c r="E4999">
        <v>16.260000000000002</v>
      </c>
      <c r="F4999">
        <v>145.12</v>
      </c>
      <c r="G4999">
        <v>-16.433</v>
      </c>
      <c r="H4999">
        <v>145.19999999999999</v>
      </c>
      <c r="I4999">
        <v>1250</v>
      </c>
      <c r="J4999" t="s">
        <v>40</v>
      </c>
      <c r="K4999" s="1">
        <v>13919</v>
      </c>
      <c r="L4999" t="s">
        <v>225</v>
      </c>
      <c r="M4999" t="s">
        <v>86</v>
      </c>
      <c r="N4999" t="s">
        <v>24</v>
      </c>
      <c r="O4999" t="s">
        <v>15</v>
      </c>
      <c r="P4999" t="s">
        <v>27</v>
      </c>
      <c r="Q4999">
        <v>3</v>
      </c>
      <c r="R4999">
        <v>14.28</v>
      </c>
      <c r="S4999">
        <f t="shared" si="269"/>
        <v>43520</v>
      </c>
      <c r="T4999">
        <f t="shared" si="270"/>
        <v>18400</v>
      </c>
      <c r="U4999">
        <f t="shared" si="271"/>
        <v>2.3652173913043479</v>
      </c>
      <c r="V4999">
        <v>362</v>
      </c>
      <c r="W4999">
        <f t="shared" si="272"/>
        <v>350</v>
      </c>
    </row>
    <row r="5000" spans="1:23" x14ac:dyDescent="0.2">
      <c r="A5000">
        <v>92</v>
      </c>
      <c r="B5000" t="s">
        <v>3</v>
      </c>
      <c r="C5000" t="s">
        <v>4</v>
      </c>
      <c r="D5000" t="s">
        <v>82</v>
      </c>
      <c r="E5000">
        <v>16.260000000000002</v>
      </c>
      <c r="F5000">
        <v>145.12</v>
      </c>
      <c r="G5000">
        <v>-16.433</v>
      </c>
      <c r="H5000">
        <v>145.19999999999999</v>
      </c>
      <c r="I5000">
        <v>1250</v>
      </c>
      <c r="J5000" t="s">
        <v>40</v>
      </c>
      <c r="K5000" s="1">
        <v>13919</v>
      </c>
      <c r="L5000" t="s">
        <v>225</v>
      </c>
      <c r="M5000" t="s">
        <v>86</v>
      </c>
      <c r="N5000" t="s">
        <v>24</v>
      </c>
      <c r="O5000" t="s">
        <v>15</v>
      </c>
      <c r="P5000" t="s">
        <v>27</v>
      </c>
      <c r="Q5000">
        <v>4</v>
      </c>
      <c r="R5000">
        <v>13.96</v>
      </c>
      <c r="S5000">
        <f t="shared" si="269"/>
        <v>43520</v>
      </c>
      <c r="T5000">
        <f t="shared" si="270"/>
        <v>18400</v>
      </c>
      <c r="U5000">
        <f t="shared" si="271"/>
        <v>2.3652173913043479</v>
      </c>
      <c r="V5000">
        <v>362</v>
      </c>
      <c r="W5000">
        <f t="shared" si="272"/>
        <v>350</v>
      </c>
    </row>
    <row r="5001" spans="1:23" x14ac:dyDescent="0.2">
      <c r="A5001">
        <v>92</v>
      </c>
      <c r="B5001" t="s">
        <v>3</v>
      </c>
      <c r="C5001" t="s">
        <v>4</v>
      </c>
      <c r="D5001" t="s">
        <v>82</v>
      </c>
      <c r="E5001">
        <v>16.260000000000002</v>
      </c>
      <c r="F5001">
        <v>145.12</v>
      </c>
      <c r="G5001">
        <v>-16.433</v>
      </c>
      <c r="H5001">
        <v>145.19999999999999</v>
      </c>
      <c r="I5001">
        <v>1250</v>
      </c>
      <c r="J5001" t="s">
        <v>40</v>
      </c>
      <c r="K5001" s="1">
        <v>13919</v>
      </c>
      <c r="L5001" t="s">
        <v>225</v>
      </c>
      <c r="M5001" t="s">
        <v>86</v>
      </c>
      <c r="N5001" t="s">
        <v>24</v>
      </c>
      <c r="O5001" t="s">
        <v>15</v>
      </c>
      <c r="P5001" t="s">
        <v>27</v>
      </c>
      <c r="Q5001">
        <v>5</v>
      </c>
      <c r="R5001">
        <v>13.06</v>
      </c>
      <c r="S5001">
        <f t="shared" si="269"/>
        <v>43520</v>
      </c>
      <c r="T5001">
        <f t="shared" si="270"/>
        <v>18400</v>
      </c>
      <c r="U5001">
        <f t="shared" si="271"/>
        <v>2.3652173913043479</v>
      </c>
      <c r="V5001">
        <v>362</v>
      </c>
      <c r="W5001">
        <f t="shared" si="272"/>
        <v>350</v>
      </c>
    </row>
    <row r="5002" spans="1:23" x14ac:dyDescent="0.2">
      <c r="A5002">
        <v>92</v>
      </c>
      <c r="B5002" t="s">
        <v>3</v>
      </c>
      <c r="C5002" t="s">
        <v>4</v>
      </c>
      <c r="D5002" t="s">
        <v>82</v>
      </c>
      <c r="E5002">
        <v>16.260000000000002</v>
      </c>
      <c r="F5002">
        <v>145.12</v>
      </c>
      <c r="G5002">
        <v>-16.433</v>
      </c>
      <c r="H5002">
        <v>145.19999999999999</v>
      </c>
      <c r="I5002">
        <v>1250</v>
      </c>
      <c r="J5002" t="s">
        <v>40</v>
      </c>
      <c r="K5002" s="1">
        <v>13919</v>
      </c>
      <c r="L5002" t="s">
        <v>225</v>
      </c>
      <c r="M5002" t="s">
        <v>86</v>
      </c>
      <c r="N5002" t="s">
        <v>24</v>
      </c>
      <c r="O5002" t="s">
        <v>15</v>
      </c>
      <c r="P5002" t="s">
        <v>27</v>
      </c>
      <c r="Q5002">
        <v>6</v>
      </c>
      <c r="R5002">
        <v>13.13</v>
      </c>
      <c r="S5002">
        <f t="shared" si="269"/>
        <v>43520</v>
      </c>
      <c r="T5002">
        <f t="shared" si="270"/>
        <v>18400</v>
      </c>
      <c r="U5002">
        <f t="shared" si="271"/>
        <v>2.3652173913043479</v>
      </c>
      <c r="V5002">
        <v>362</v>
      </c>
      <c r="W5002">
        <f t="shared" si="272"/>
        <v>350</v>
      </c>
    </row>
    <row r="5003" spans="1:23" x14ac:dyDescent="0.2">
      <c r="A5003">
        <v>92</v>
      </c>
      <c r="B5003" t="s">
        <v>3</v>
      </c>
      <c r="C5003" t="s">
        <v>4</v>
      </c>
      <c r="D5003" t="s">
        <v>82</v>
      </c>
      <c r="E5003">
        <v>16.260000000000002</v>
      </c>
      <c r="F5003">
        <v>145.12</v>
      </c>
      <c r="G5003">
        <v>-16.433</v>
      </c>
      <c r="H5003">
        <v>145.19999999999999</v>
      </c>
      <c r="I5003">
        <v>1250</v>
      </c>
      <c r="J5003" t="s">
        <v>40</v>
      </c>
      <c r="K5003" s="1">
        <v>13919</v>
      </c>
      <c r="L5003" t="s">
        <v>225</v>
      </c>
      <c r="M5003" t="s">
        <v>86</v>
      </c>
      <c r="N5003" t="s">
        <v>24</v>
      </c>
      <c r="O5003" t="s">
        <v>15</v>
      </c>
      <c r="P5003" t="s">
        <v>27</v>
      </c>
      <c r="Q5003">
        <v>7</v>
      </c>
      <c r="R5003">
        <v>14.72</v>
      </c>
      <c r="S5003">
        <f t="shared" si="269"/>
        <v>43520</v>
      </c>
      <c r="T5003">
        <f t="shared" si="270"/>
        <v>18400</v>
      </c>
      <c r="U5003">
        <f t="shared" si="271"/>
        <v>2.3652173913043479</v>
      </c>
      <c r="V5003">
        <v>362</v>
      </c>
      <c r="W5003">
        <f t="shared" si="272"/>
        <v>350</v>
      </c>
    </row>
    <row r="5004" spans="1:23" x14ac:dyDescent="0.2">
      <c r="A5004">
        <v>92</v>
      </c>
      <c r="B5004" t="s">
        <v>3</v>
      </c>
      <c r="C5004" t="s">
        <v>4</v>
      </c>
      <c r="D5004" t="s">
        <v>82</v>
      </c>
      <c r="E5004">
        <v>16.260000000000002</v>
      </c>
      <c r="F5004">
        <v>145.12</v>
      </c>
      <c r="G5004">
        <v>-16.433</v>
      </c>
      <c r="H5004">
        <v>145.19999999999999</v>
      </c>
      <c r="I5004">
        <v>1250</v>
      </c>
      <c r="J5004" t="s">
        <v>40</v>
      </c>
      <c r="K5004" s="1">
        <v>13919</v>
      </c>
      <c r="L5004" t="s">
        <v>225</v>
      </c>
      <c r="M5004" t="s">
        <v>86</v>
      </c>
      <c r="N5004" t="s">
        <v>24</v>
      </c>
      <c r="O5004" t="s">
        <v>15</v>
      </c>
      <c r="P5004" t="s">
        <v>27</v>
      </c>
      <c r="Q5004">
        <v>8</v>
      </c>
      <c r="R5004">
        <v>16.260000000000002</v>
      </c>
      <c r="S5004">
        <f t="shared" si="269"/>
        <v>43520</v>
      </c>
      <c r="T5004">
        <f t="shared" si="270"/>
        <v>18400</v>
      </c>
      <c r="U5004">
        <f t="shared" si="271"/>
        <v>2.3652173913043479</v>
      </c>
      <c r="V5004">
        <v>362</v>
      </c>
      <c r="W5004">
        <f t="shared" si="272"/>
        <v>350</v>
      </c>
    </row>
    <row r="5005" spans="1:23" x14ac:dyDescent="0.2">
      <c r="A5005">
        <v>92</v>
      </c>
      <c r="B5005" t="s">
        <v>3</v>
      </c>
      <c r="C5005" t="s">
        <v>4</v>
      </c>
      <c r="D5005" t="s">
        <v>82</v>
      </c>
      <c r="E5005">
        <v>16.260000000000002</v>
      </c>
      <c r="F5005">
        <v>145.12</v>
      </c>
      <c r="G5005">
        <v>-16.433</v>
      </c>
      <c r="H5005">
        <v>145.19999999999999</v>
      </c>
      <c r="I5005">
        <v>1250</v>
      </c>
      <c r="J5005" t="s">
        <v>40</v>
      </c>
      <c r="K5005" s="1">
        <v>13919</v>
      </c>
      <c r="L5005" t="s">
        <v>225</v>
      </c>
      <c r="M5005" t="s">
        <v>86</v>
      </c>
      <c r="N5005" t="s">
        <v>24</v>
      </c>
      <c r="O5005" t="s">
        <v>15</v>
      </c>
      <c r="P5005" t="s">
        <v>27</v>
      </c>
      <c r="Q5005">
        <v>9</v>
      </c>
      <c r="R5005">
        <v>14.39</v>
      </c>
      <c r="S5005">
        <f t="shared" si="269"/>
        <v>43520</v>
      </c>
      <c r="T5005">
        <f t="shared" si="270"/>
        <v>18400</v>
      </c>
      <c r="U5005">
        <f t="shared" si="271"/>
        <v>2.3652173913043479</v>
      </c>
      <c r="V5005">
        <v>362</v>
      </c>
      <c r="W5005">
        <f t="shared" si="272"/>
        <v>350</v>
      </c>
    </row>
    <row r="5006" spans="1:23" x14ac:dyDescent="0.2">
      <c r="A5006">
        <v>92</v>
      </c>
      <c r="B5006" t="s">
        <v>3</v>
      </c>
      <c r="C5006" t="s">
        <v>4</v>
      </c>
      <c r="D5006" t="s">
        <v>82</v>
      </c>
      <c r="E5006">
        <v>16.260000000000002</v>
      </c>
      <c r="F5006">
        <v>145.12</v>
      </c>
      <c r="G5006">
        <v>-16.433</v>
      </c>
      <c r="H5006">
        <v>145.19999999999999</v>
      </c>
      <c r="I5006">
        <v>1250</v>
      </c>
      <c r="J5006" t="s">
        <v>40</v>
      </c>
      <c r="K5006" s="1">
        <v>13919</v>
      </c>
      <c r="L5006" t="s">
        <v>225</v>
      </c>
      <c r="M5006" t="s">
        <v>86</v>
      </c>
      <c r="N5006" t="s">
        <v>24</v>
      </c>
      <c r="O5006" t="s">
        <v>15</v>
      </c>
      <c r="P5006" t="s">
        <v>27</v>
      </c>
      <c r="Q5006">
        <v>10</v>
      </c>
      <c r="R5006">
        <v>14.18</v>
      </c>
      <c r="S5006">
        <f t="shared" si="269"/>
        <v>43520</v>
      </c>
      <c r="T5006">
        <f t="shared" si="270"/>
        <v>18400</v>
      </c>
      <c r="U5006">
        <f t="shared" si="271"/>
        <v>2.3652173913043479</v>
      </c>
      <c r="V5006">
        <v>362</v>
      </c>
      <c r="W5006">
        <f t="shared" si="272"/>
        <v>350</v>
      </c>
    </row>
    <row r="5007" spans="1:23" x14ac:dyDescent="0.2">
      <c r="A5007">
        <v>92</v>
      </c>
      <c r="B5007" t="s">
        <v>3</v>
      </c>
      <c r="C5007" t="s">
        <v>4</v>
      </c>
      <c r="D5007" t="s">
        <v>82</v>
      </c>
      <c r="E5007">
        <v>16.260000000000002</v>
      </c>
      <c r="F5007">
        <v>145.12</v>
      </c>
      <c r="G5007">
        <v>-16.433</v>
      </c>
      <c r="H5007">
        <v>145.19999999999999</v>
      </c>
      <c r="I5007">
        <v>1250</v>
      </c>
      <c r="J5007" t="s">
        <v>40</v>
      </c>
      <c r="K5007" s="1">
        <v>13919</v>
      </c>
      <c r="L5007" t="s">
        <v>225</v>
      </c>
      <c r="M5007" t="s">
        <v>86</v>
      </c>
      <c r="N5007" t="s">
        <v>24</v>
      </c>
      <c r="O5007" t="s">
        <v>18</v>
      </c>
      <c r="P5007" t="s">
        <v>27</v>
      </c>
      <c r="Q5007">
        <v>1</v>
      </c>
      <c r="R5007">
        <v>7.89</v>
      </c>
      <c r="S5007">
        <f t="shared" si="269"/>
        <v>43520</v>
      </c>
      <c r="T5007">
        <f t="shared" si="270"/>
        <v>18400</v>
      </c>
      <c r="U5007">
        <f t="shared" si="271"/>
        <v>2.3652173913043479</v>
      </c>
      <c r="V5007">
        <v>362</v>
      </c>
      <c r="W5007">
        <f t="shared" si="272"/>
        <v>350</v>
      </c>
    </row>
    <row r="5008" spans="1:23" x14ac:dyDescent="0.2">
      <c r="A5008">
        <v>92</v>
      </c>
      <c r="B5008" t="s">
        <v>3</v>
      </c>
      <c r="C5008" t="s">
        <v>4</v>
      </c>
      <c r="D5008" t="s">
        <v>82</v>
      </c>
      <c r="E5008">
        <v>16.260000000000002</v>
      </c>
      <c r="F5008">
        <v>145.12</v>
      </c>
      <c r="G5008">
        <v>-16.433</v>
      </c>
      <c r="H5008">
        <v>145.19999999999999</v>
      </c>
      <c r="I5008">
        <v>1250</v>
      </c>
      <c r="J5008" t="s">
        <v>40</v>
      </c>
      <c r="K5008" s="1">
        <v>13919</v>
      </c>
      <c r="L5008" t="s">
        <v>225</v>
      </c>
      <c r="M5008" t="s">
        <v>86</v>
      </c>
      <c r="N5008" t="s">
        <v>24</v>
      </c>
      <c r="O5008" t="s">
        <v>18</v>
      </c>
      <c r="P5008" t="s">
        <v>27</v>
      </c>
      <c r="Q5008">
        <v>2</v>
      </c>
      <c r="R5008">
        <v>5.59</v>
      </c>
      <c r="S5008">
        <f t="shared" si="269"/>
        <v>43520</v>
      </c>
      <c r="T5008">
        <f t="shared" si="270"/>
        <v>18400</v>
      </c>
      <c r="U5008">
        <f t="shared" si="271"/>
        <v>2.3652173913043479</v>
      </c>
      <c r="V5008">
        <v>362</v>
      </c>
      <c r="W5008">
        <f t="shared" si="272"/>
        <v>350</v>
      </c>
    </row>
    <row r="5009" spans="1:23" x14ac:dyDescent="0.2">
      <c r="A5009">
        <v>92</v>
      </c>
      <c r="B5009" t="s">
        <v>3</v>
      </c>
      <c r="C5009" t="s">
        <v>4</v>
      </c>
      <c r="D5009" t="s">
        <v>82</v>
      </c>
      <c r="E5009">
        <v>16.260000000000002</v>
      </c>
      <c r="F5009">
        <v>145.12</v>
      </c>
      <c r="G5009">
        <v>-16.433</v>
      </c>
      <c r="H5009">
        <v>145.19999999999999</v>
      </c>
      <c r="I5009">
        <v>1250</v>
      </c>
      <c r="J5009" t="s">
        <v>40</v>
      </c>
      <c r="K5009" s="1">
        <v>13919</v>
      </c>
      <c r="L5009" t="s">
        <v>225</v>
      </c>
      <c r="M5009" t="s">
        <v>86</v>
      </c>
      <c r="N5009" t="s">
        <v>24</v>
      </c>
      <c r="O5009" t="s">
        <v>18</v>
      </c>
      <c r="P5009" t="s">
        <v>27</v>
      </c>
      <c r="Q5009">
        <v>3</v>
      </c>
      <c r="R5009">
        <v>9.17</v>
      </c>
      <c r="S5009">
        <f t="shared" si="269"/>
        <v>43520</v>
      </c>
      <c r="T5009">
        <f t="shared" si="270"/>
        <v>18400</v>
      </c>
      <c r="U5009">
        <f t="shared" si="271"/>
        <v>2.3652173913043479</v>
      </c>
      <c r="V5009">
        <v>362</v>
      </c>
      <c r="W5009">
        <f t="shared" si="272"/>
        <v>350</v>
      </c>
    </row>
    <row r="5010" spans="1:23" x14ac:dyDescent="0.2">
      <c r="A5010">
        <v>92</v>
      </c>
      <c r="B5010" t="s">
        <v>3</v>
      </c>
      <c r="C5010" t="s">
        <v>4</v>
      </c>
      <c r="D5010" t="s">
        <v>82</v>
      </c>
      <c r="E5010">
        <v>16.260000000000002</v>
      </c>
      <c r="F5010">
        <v>145.12</v>
      </c>
      <c r="G5010">
        <v>-16.433</v>
      </c>
      <c r="H5010">
        <v>145.19999999999999</v>
      </c>
      <c r="I5010">
        <v>1250</v>
      </c>
      <c r="J5010" t="s">
        <v>40</v>
      </c>
      <c r="K5010" s="1">
        <v>13919</v>
      </c>
      <c r="L5010" t="s">
        <v>225</v>
      </c>
      <c r="M5010" t="s">
        <v>86</v>
      </c>
      <c r="N5010" t="s">
        <v>24</v>
      </c>
      <c r="O5010" t="s">
        <v>18</v>
      </c>
      <c r="P5010" t="s">
        <v>27</v>
      </c>
      <c r="Q5010">
        <v>4</v>
      </c>
      <c r="R5010">
        <v>7.65</v>
      </c>
      <c r="S5010">
        <f t="shared" si="269"/>
        <v>43520</v>
      </c>
      <c r="T5010">
        <f t="shared" si="270"/>
        <v>18400</v>
      </c>
      <c r="U5010">
        <f t="shared" si="271"/>
        <v>2.3652173913043479</v>
      </c>
      <c r="V5010">
        <v>362</v>
      </c>
      <c r="W5010">
        <f t="shared" si="272"/>
        <v>350</v>
      </c>
    </row>
    <row r="5011" spans="1:23" x14ac:dyDescent="0.2">
      <c r="A5011">
        <v>92</v>
      </c>
      <c r="B5011" t="s">
        <v>3</v>
      </c>
      <c r="C5011" t="s">
        <v>4</v>
      </c>
      <c r="D5011" t="s">
        <v>82</v>
      </c>
      <c r="E5011">
        <v>16.260000000000002</v>
      </c>
      <c r="F5011">
        <v>145.12</v>
      </c>
      <c r="G5011">
        <v>-16.433</v>
      </c>
      <c r="H5011">
        <v>145.19999999999999</v>
      </c>
      <c r="I5011">
        <v>1250</v>
      </c>
      <c r="J5011" t="s">
        <v>40</v>
      </c>
      <c r="K5011" s="1">
        <v>13919</v>
      </c>
      <c r="L5011" t="s">
        <v>225</v>
      </c>
      <c r="M5011" t="s">
        <v>86</v>
      </c>
      <c r="N5011" t="s">
        <v>24</v>
      </c>
      <c r="O5011" t="s">
        <v>18</v>
      </c>
      <c r="P5011" t="s">
        <v>27</v>
      </c>
      <c r="Q5011">
        <v>5</v>
      </c>
      <c r="R5011">
        <v>11.58</v>
      </c>
      <c r="S5011">
        <f t="shared" si="269"/>
        <v>43520</v>
      </c>
      <c r="T5011">
        <f t="shared" si="270"/>
        <v>18400</v>
      </c>
      <c r="U5011">
        <f t="shared" si="271"/>
        <v>2.3652173913043479</v>
      </c>
      <c r="V5011">
        <v>362</v>
      </c>
      <c r="W5011">
        <f t="shared" si="272"/>
        <v>350</v>
      </c>
    </row>
    <row r="5012" spans="1:23" x14ac:dyDescent="0.2">
      <c r="A5012">
        <v>92</v>
      </c>
      <c r="B5012" t="s">
        <v>3</v>
      </c>
      <c r="C5012" t="s">
        <v>4</v>
      </c>
      <c r="D5012" t="s">
        <v>82</v>
      </c>
      <c r="E5012">
        <v>16.260000000000002</v>
      </c>
      <c r="F5012">
        <v>145.12</v>
      </c>
      <c r="G5012">
        <v>-16.433</v>
      </c>
      <c r="H5012">
        <v>145.19999999999999</v>
      </c>
      <c r="I5012">
        <v>1250</v>
      </c>
      <c r="J5012" t="s">
        <v>40</v>
      </c>
      <c r="K5012" s="1">
        <v>13919</v>
      </c>
      <c r="L5012" t="s">
        <v>225</v>
      </c>
      <c r="M5012" t="s">
        <v>86</v>
      </c>
      <c r="N5012" t="s">
        <v>24</v>
      </c>
      <c r="O5012" t="s">
        <v>18</v>
      </c>
      <c r="P5012" t="s">
        <v>27</v>
      </c>
      <c r="Q5012">
        <v>6</v>
      </c>
      <c r="R5012">
        <v>6.92</v>
      </c>
      <c r="S5012">
        <f t="shared" si="269"/>
        <v>43520</v>
      </c>
      <c r="T5012">
        <f t="shared" si="270"/>
        <v>18400</v>
      </c>
      <c r="U5012">
        <f t="shared" si="271"/>
        <v>2.3652173913043479</v>
      </c>
      <c r="V5012">
        <v>362</v>
      </c>
      <c r="W5012">
        <f t="shared" si="272"/>
        <v>350</v>
      </c>
    </row>
    <row r="5013" spans="1:23" x14ac:dyDescent="0.2">
      <c r="A5013">
        <v>92</v>
      </c>
      <c r="B5013" t="s">
        <v>3</v>
      </c>
      <c r="C5013" t="s">
        <v>4</v>
      </c>
      <c r="D5013" t="s">
        <v>82</v>
      </c>
      <c r="E5013">
        <v>16.260000000000002</v>
      </c>
      <c r="F5013">
        <v>145.12</v>
      </c>
      <c r="G5013">
        <v>-16.433</v>
      </c>
      <c r="H5013">
        <v>145.19999999999999</v>
      </c>
      <c r="I5013">
        <v>1250</v>
      </c>
      <c r="J5013" t="s">
        <v>40</v>
      </c>
      <c r="K5013" s="1">
        <v>13919</v>
      </c>
      <c r="L5013" t="s">
        <v>225</v>
      </c>
      <c r="M5013" t="s">
        <v>86</v>
      </c>
      <c r="N5013" t="s">
        <v>24</v>
      </c>
      <c r="O5013" t="s">
        <v>18</v>
      </c>
      <c r="P5013" t="s">
        <v>27</v>
      </c>
      <c r="Q5013">
        <v>7</v>
      </c>
      <c r="R5013">
        <v>9.25</v>
      </c>
      <c r="S5013">
        <f t="shared" si="269"/>
        <v>43520</v>
      </c>
      <c r="T5013">
        <f t="shared" si="270"/>
        <v>18400</v>
      </c>
      <c r="U5013">
        <f t="shared" si="271"/>
        <v>2.3652173913043479</v>
      </c>
      <c r="V5013">
        <v>362</v>
      </c>
      <c r="W5013">
        <f t="shared" si="272"/>
        <v>350</v>
      </c>
    </row>
    <row r="5014" spans="1:23" x14ac:dyDescent="0.2">
      <c r="A5014">
        <v>92</v>
      </c>
      <c r="B5014" t="s">
        <v>3</v>
      </c>
      <c r="C5014" t="s">
        <v>4</v>
      </c>
      <c r="D5014" t="s">
        <v>82</v>
      </c>
      <c r="E5014">
        <v>16.260000000000002</v>
      </c>
      <c r="F5014">
        <v>145.12</v>
      </c>
      <c r="G5014">
        <v>-16.433</v>
      </c>
      <c r="H5014">
        <v>145.19999999999999</v>
      </c>
      <c r="I5014">
        <v>1250</v>
      </c>
      <c r="J5014" t="s">
        <v>40</v>
      </c>
      <c r="K5014" s="1">
        <v>13919</v>
      </c>
      <c r="L5014" t="s">
        <v>225</v>
      </c>
      <c r="M5014" t="s">
        <v>86</v>
      </c>
      <c r="N5014" t="s">
        <v>24</v>
      </c>
      <c r="O5014" t="s">
        <v>18</v>
      </c>
      <c r="P5014" t="s">
        <v>27</v>
      </c>
      <c r="Q5014">
        <v>8</v>
      </c>
      <c r="R5014">
        <v>6.9</v>
      </c>
      <c r="S5014">
        <f t="shared" si="269"/>
        <v>43520</v>
      </c>
      <c r="T5014">
        <f t="shared" si="270"/>
        <v>18400</v>
      </c>
      <c r="U5014">
        <f t="shared" si="271"/>
        <v>2.3652173913043479</v>
      </c>
      <c r="V5014">
        <v>362</v>
      </c>
      <c r="W5014">
        <f t="shared" si="272"/>
        <v>350</v>
      </c>
    </row>
    <row r="5015" spans="1:23" x14ac:dyDescent="0.2">
      <c r="A5015">
        <v>92</v>
      </c>
      <c r="B5015" t="s">
        <v>3</v>
      </c>
      <c r="C5015" t="s">
        <v>4</v>
      </c>
      <c r="D5015" t="s">
        <v>82</v>
      </c>
      <c r="E5015">
        <v>16.260000000000002</v>
      </c>
      <c r="F5015">
        <v>145.12</v>
      </c>
      <c r="G5015">
        <v>-16.433</v>
      </c>
      <c r="H5015">
        <v>145.19999999999999</v>
      </c>
      <c r="I5015">
        <v>1250</v>
      </c>
      <c r="J5015" t="s">
        <v>40</v>
      </c>
      <c r="K5015" s="1">
        <v>13919</v>
      </c>
      <c r="L5015" t="s">
        <v>225</v>
      </c>
      <c r="M5015" t="s">
        <v>86</v>
      </c>
      <c r="N5015" t="s">
        <v>24</v>
      </c>
      <c r="O5015" t="s">
        <v>18</v>
      </c>
      <c r="P5015" t="s">
        <v>27</v>
      </c>
      <c r="Q5015">
        <v>9</v>
      </c>
      <c r="R5015">
        <v>6.62</v>
      </c>
      <c r="S5015">
        <f t="shared" si="269"/>
        <v>43520</v>
      </c>
      <c r="T5015">
        <f t="shared" si="270"/>
        <v>18400</v>
      </c>
      <c r="U5015">
        <f t="shared" si="271"/>
        <v>2.3652173913043479</v>
      </c>
      <c r="V5015">
        <v>362</v>
      </c>
      <c r="W5015">
        <f t="shared" si="272"/>
        <v>350</v>
      </c>
    </row>
    <row r="5016" spans="1:23" x14ac:dyDescent="0.2">
      <c r="A5016">
        <v>92</v>
      </c>
      <c r="B5016" t="s">
        <v>3</v>
      </c>
      <c r="C5016" t="s">
        <v>4</v>
      </c>
      <c r="D5016" t="s">
        <v>82</v>
      </c>
      <c r="E5016">
        <v>16.260000000000002</v>
      </c>
      <c r="F5016">
        <v>145.12</v>
      </c>
      <c r="G5016">
        <v>-16.433</v>
      </c>
      <c r="H5016">
        <v>145.19999999999999</v>
      </c>
      <c r="I5016">
        <v>1250</v>
      </c>
      <c r="J5016" t="s">
        <v>40</v>
      </c>
      <c r="K5016" s="1">
        <v>13919</v>
      </c>
      <c r="L5016" t="s">
        <v>225</v>
      </c>
      <c r="M5016" t="s">
        <v>86</v>
      </c>
      <c r="N5016" t="s">
        <v>24</v>
      </c>
      <c r="O5016" t="s">
        <v>18</v>
      </c>
      <c r="P5016" t="s">
        <v>27</v>
      </c>
      <c r="Q5016">
        <v>10</v>
      </c>
      <c r="R5016">
        <v>11.03</v>
      </c>
      <c r="S5016">
        <f t="shared" si="269"/>
        <v>43520</v>
      </c>
      <c r="T5016">
        <f t="shared" si="270"/>
        <v>18400</v>
      </c>
      <c r="U5016">
        <f t="shared" si="271"/>
        <v>2.3652173913043479</v>
      </c>
      <c r="V5016">
        <v>362</v>
      </c>
      <c r="W5016">
        <f t="shared" si="272"/>
        <v>350</v>
      </c>
    </row>
    <row r="5017" spans="1:23" hidden="1" x14ac:dyDescent="0.2">
      <c r="A5017">
        <v>93</v>
      </c>
      <c r="B5017" t="s">
        <v>3</v>
      </c>
      <c r="C5017" t="s">
        <v>4</v>
      </c>
      <c r="D5017" t="s">
        <v>39</v>
      </c>
      <c r="E5017">
        <v>26.51</v>
      </c>
      <c r="F5017">
        <v>151.59</v>
      </c>
      <c r="G5017">
        <v>-26.85</v>
      </c>
      <c r="H5017">
        <v>151.983</v>
      </c>
      <c r="I5017">
        <v>470</v>
      </c>
      <c r="J5017" t="s">
        <v>6</v>
      </c>
      <c r="K5017" s="1">
        <v>21058</v>
      </c>
      <c r="L5017" t="s">
        <v>226</v>
      </c>
      <c r="M5017" t="s">
        <v>62</v>
      </c>
      <c r="N5017" t="s">
        <v>14</v>
      </c>
      <c r="O5017" t="s">
        <v>15</v>
      </c>
      <c r="P5017" t="s">
        <v>27</v>
      </c>
      <c r="Q5017">
        <v>1</v>
      </c>
      <c r="R5017">
        <v>9.27</v>
      </c>
      <c r="S5017">
        <f>127*205</f>
        <v>26035</v>
      </c>
      <c r="T5017">
        <f>180*67</f>
        <v>12060</v>
      </c>
      <c r="U5017">
        <f t="shared" si="271"/>
        <v>2.1587893864013266</v>
      </c>
      <c r="V5017">
        <v>274</v>
      </c>
      <c r="W5017">
        <v>299</v>
      </c>
    </row>
    <row r="5018" spans="1:23" hidden="1" x14ac:dyDescent="0.2">
      <c r="A5018">
        <v>93</v>
      </c>
      <c r="B5018" t="s">
        <v>3</v>
      </c>
      <c r="C5018" t="s">
        <v>4</v>
      </c>
      <c r="D5018" t="s">
        <v>39</v>
      </c>
      <c r="E5018">
        <v>26.51</v>
      </c>
      <c r="F5018">
        <v>151.59</v>
      </c>
      <c r="G5018">
        <v>-26.85</v>
      </c>
      <c r="H5018">
        <v>151.983</v>
      </c>
      <c r="I5018">
        <v>470</v>
      </c>
      <c r="J5018" t="s">
        <v>6</v>
      </c>
      <c r="K5018" s="1">
        <v>21058</v>
      </c>
      <c r="L5018" t="s">
        <v>226</v>
      </c>
      <c r="M5018" t="s">
        <v>62</v>
      </c>
      <c r="N5018" t="s">
        <v>14</v>
      </c>
      <c r="O5018" t="s">
        <v>15</v>
      </c>
      <c r="P5018" t="s">
        <v>27</v>
      </c>
      <c r="Q5018">
        <v>2</v>
      </c>
      <c r="R5018">
        <v>10.18</v>
      </c>
      <c r="S5018">
        <f t="shared" ref="S5018:S5070" si="273">127*205</f>
        <v>26035</v>
      </c>
      <c r="T5018">
        <f t="shared" ref="T5018:T5070" si="274">180*67</f>
        <v>12060</v>
      </c>
      <c r="U5018">
        <f t="shared" ref="U5018:U5071" si="275">S5018/T5018</f>
        <v>2.1587893864013266</v>
      </c>
      <c r="V5018">
        <v>274</v>
      </c>
      <c r="W5018">
        <v>299</v>
      </c>
    </row>
    <row r="5019" spans="1:23" hidden="1" x14ac:dyDescent="0.2">
      <c r="A5019">
        <v>93</v>
      </c>
      <c r="B5019" t="s">
        <v>3</v>
      </c>
      <c r="C5019" t="s">
        <v>4</v>
      </c>
      <c r="D5019" t="s">
        <v>39</v>
      </c>
      <c r="E5019">
        <v>26.51</v>
      </c>
      <c r="F5019">
        <v>151.59</v>
      </c>
      <c r="G5019">
        <v>-26.85</v>
      </c>
      <c r="H5019">
        <v>151.983</v>
      </c>
      <c r="I5019">
        <v>470</v>
      </c>
      <c r="J5019" t="s">
        <v>6</v>
      </c>
      <c r="K5019" s="1">
        <v>21058</v>
      </c>
      <c r="L5019" t="s">
        <v>226</v>
      </c>
      <c r="M5019" t="s">
        <v>62</v>
      </c>
      <c r="N5019" t="s">
        <v>14</v>
      </c>
      <c r="O5019" t="s">
        <v>15</v>
      </c>
      <c r="P5019" t="s">
        <v>27</v>
      </c>
      <c r="Q5019">
        <v>3</v>
      </c>
      <c r="R5019">
        <v>10.54</v>
      </c>
      <c r="S5019">
        <f t="shared" si="273"/>
        <v>26035</v>
      </c>
      <c r="T5019">
        <f t="shared" si="274"/>
        <v>12060</v>
      </c>
      <c r="U5019">
        <f t="shared" si="275"/>
        <v>2.1587893864013266</v>
      </c>
      <c r="V5019">
        <v>274</v>
      </c>
      <c r="W5019">
        <v>299</v>
      </c>
    </row>
    <row r="5020" spans="1:23" hidden="1" x14ac:dyDescent="0.2">
      <c r="A5020">
        <v>93</v>
      </c>
      <c r="B5020" t="s">
        <v>3</v>
      </c>
      <c r="C5020" t="s">
        <v>4</v>
      </c>
      <c r="D5020" t="s">
        <v>39</v>
      </c>
      <c r="E5020">
        <v>26.51</v>
      </c>
      <c r="F5020">
        <v>151.59</v>
      </c>
      <c r="G5020">
        <v>-26.85</v>
      </c>
      <c r="H5020">
        <v>151.983</v>
      </c>
      <c r="I5020">
        <v>470</v>
      </c>
      <c r="J5020" t="s">
        <v>6</v>
      </c>
      <c r="K5020" s="1">
        <v>21058</v>
      </c>
      <c r="L5020" t="s">
        <v>226</v>
      </c>
      <c r="M5020" t="s">
        <v>62</v>
      </c>
      <c r="N5020" t="s">
        <v>14</v>
      </c>
      <c r="O5020" t="s">
        <v>15</v>
      </c>
      <c r="P5020" t="s">
        <v>27</v>
      </c>
      <c r="Q5020">
        <v>4</v>
      </c>
      <c r="R5020">
        <v>10.91</v>
      </c>
      <c r="S5020">
        <f t="shared" si="273"/>
        <v>26035</v>
      </c>
      <c r="T5020">
        <f t="shared" si="274"/>
        <v>12060</v>
      </c>
      <c r="U5020">
        <f t="shared" si="275"/>
        <v>2.1587893864013266</v>
      </c>
      <c r="V5020">
        <v>274</v>
      </c>
      <c r="W5020">
        <v>299</v>
      </c>
    </row>
    <row r="5021" spans="1:23" hidden="1" x14ac:dyDescent="0.2">
      <c r="A5021">
        <v>93</v>
      </c>
      <c r="B5021" t="s">
        <v>3</v>
      </c>
      <c r="C5021" t="s">
        <v>4</v>
      </c>
      <c r="D5021" t="s">
        <v>39</v>
      </c>
      <c r="E5021">
        <v>26.51</v>
      </c>
      <c r="F5021">
        <v>151.59</v>
      </c>
      <c r="G5021">
        <v>-26.85</v>
      </c>
      <c r="H5021">
        <v>151.983</v>
      </c>
      <c r="I5021">
        <v>470</v>
      </c>
      <c r="J5021" t="s">
        <v>6</v>
      </c>
      <c r="K5021" s="1">
        <v>21058</v>
      </c>
      <c r="L5021" t="s">
        <v>226</v>
      </c>
      <c r="M5021" t="s">
        <v>62</v>
      </c>
      <c r="N5021" t="s">
        <v>14</v>
      </c>
      <c r="O5021" t="s">
        <v>15</v>
      </c>
      <c r="P5021" t="s">
        <v>27</v>
      </c>
      <c r="Q5021">
        <v>5</v>
      </c>
      <c r="R5021">
        <v>8.7100000000000009</v>
      </c>
      <c r="S5021">
        <f t="shared" si="273"/>
        <v>26035</v>
      </c>
      <c r="T5021">
        <f t="shared" si="274"/>
        <v>12060</v>
      </c>
      <c r="U5021">
        <f t="shared" si="275"/>
        <v>2.1587893864013266</v>
      </c>
      <c r="V5021">
        <v>274</v>
      </c>
      <c r="W5021">
        <v>299</v>
      </c>
    </row>
    <row r="5022" spans="1:23" hidden="1" x14ac:dyDescent="0.2">
      <c r="A5022">
        <v>93</v>
      </c>
      <c r="B5022" t="s">
        <v>3</v>
      </c>
      <c r="C5022" t="s">
        <v>4</v>
      </c>
      <c r="D5022" t="s">
        <v>39</v>
      </c>
      <c r="E5022">
        <v>26.51</v>
      </c>
      <c r="F5022">
        <v>151.59</v>
      </c>
      <c r="G5022">
        <v>-26.85</v>
      </c>
      <c r="H5022">
        <v>151.983</v>
      </c>
      <c r="I5022">
        <v>470</v>
      </c>
      <c r="J5022" t="s">
        <v>6</v>
      </c>
      <c r="K5022" s="1">
        <v>21058</v>
      </c>
      <c r="L5022" t="s">
        <v>226</v>
      </c>
      <c r="M5022" t="s">
        <v>62</v>
      </c>
      <c r="N5022" t="s">
        <v>14</v>
      </c>
      <c r="O5022" t="s">
        <v>15</v>
      </c>
      <c r="P5022" t="s">
        <v>27</v>
      </c>
      <c r="Q5022">
        <v>6</v>
      </c>
      <c r="R5022">
        <v>11.77</v>
      </c>
      <c r="S5022">
        <f t="shared" si="273"/>
        <v>26035</v>
      </c>
      <c r="T5022">
        <f t="shared" si="274"/>
        <v>12060</v>
      </c>
      <c r="U5022">
        <f t="shared" si="275"/>
        <v>2.1587893864013266</v>
      </c>
      <c r="V5022">
        <v>274</v>
      </c>
      <c r="W5022">
        <v>299</v>
      </c>
    </row>
    <row r="5023" spans="1:23" hidden="1" x14ac:dyDescent="0.2">
      <c r="A5023">
        <v>93</v>
      </c>
      <c r="B5023" t="s">
        <v>3</v>
      </c>
      <c r="C5023" t="s">
        <v>4</v>
      </c>
      <c r="D5023" t="s">
        <v>39</v>
      </c>
      <c r="E5023">
        <v>26.51</v>
      </c>
      <c r="F5023">
        <v>151.59</v>
      </c>
      <c r="G5023">
        <v>-26.85</v>
      </c>
      <c r="H5023">
        <v>151.983</v>
      </c>
      <c r="I5023">
        <v>470</v>
      </c>
      <c r="J5023" t="s">
        <v>6</v>
      </c>
      <c r="K5023" s="1">
        <v>21058</v>
      </c>
      <c r="L5023" t="s">
        <v>226</v>
      </c>
      <c r="M5023" t="s">
        <v>62</v>
      </c>
      <c r="N5023" t="s">
        <v>14</v>
      </c>
      <c r="O5023" t="s">
        <v>16</v>
      </c>
      <c r="P5023" t="s">
        <v>27</v>
      </c>
      <c r="Q5023">
        <v>1</v>
      </c>
      <c r="R5023">
        <v>7.74</v>
      </c>
      <c r="S5023">
        <f t="shared" si="273"/>
        <v>26035</v>
      </c>
      <c r="T5023">
        <f t="shared" si="274"/>
        <v>12060</v>
      </c>
      <c r="U5023">
        <f t="shared" si="275"/>
        <v>2.1587893864013266</v>
      </c>
      <c r="V5023">
        <v>274</v>
      </c>
      <c r="W5023">
        <v>299</v>
      </c>
    </row>
    <row r="5024" spans="1:23" hidden="1" x14ac:dyDescent="0.2">
      <c r="A5024">
        <v>93</v>
      </c>
      <c r="B5024" t="s">
        <v>3</v>
      </c>
      <c r="C5024" t="s">
        <v>4</v>
      </c>
      <c r="D5024" t="s">
        <v>39</v>
      </c>
      <c r="E5024">
        <v>26.51</v>
      </c>
      <c r="F5024">
        <v>151.59</v>
      </c>
      <c r="G5024">
        <v>-26.85</v>
      </c>
      <c r="H5024">
        <v>151.983</v>
      </c>
      <c r="I5024">
        <v>470</v>
      </c>
      <c r="J5024" t="s">
        <v>6</v>
      </c>
      <c r="K5024" s="1">
        <v>21058</v>
      </c>
      <c r="L5024" t="s">
        <v>226</v>
      </c>
      <c r="M5024" t="s">
        <v>62</v>
      </c>
      <c r="N5024" t="s">
        <v>14</v>
      </c>
      <c r="O5024" t="s">
        <v>16</v>
      </c>
      <c r="P5024" t="s">
        <v>27</v>
      </c>
      <c r="Q5024">
        <v>2</v>
      </c>
      <c r="R5024">
        <v>13.35</v>
      </c>
      <c r="S5024">
        <f t="shared" si="273"/>
        <v>26035</v>
      </c>
      <c r="T5024">
        <f t="shared" si="274"/>
        <v>12060</v>
      </c>
      <c r="U5024">
        <f t="shared" si="275"/>
        <v>2.1587893864013266</v>
      </c>
      <c r="V5024">
        <v>274</v>
      </c>
      <c r="W5024">
        <v>299</v>
      </c>
    </row>
    <row r="5025" spans="1:23" hidden="1" x14ac:dyDescent="0.2">
      <c r="A5025">
        <v>93</v>
      </c>
      <c r="B5025" t="s">
        <v>3</v>
      </c>
      <c r="C5025" t="s">
        <v>4</v>
      </c>
      <c r="D5025" t="s">
        <v>39</v>
      </c>
      <c r="E5025">
        <v>26.51</v>
      </c>
      <c r="F5025">
        <v>151.59</v>
      </c>
      <c r="G5025">
        <v>-26.85</v>
      </c>
      <c r="H5025">
        <v>151.983</v>
      </c>
      <c r="I5025">
        <v>470</v>
      </c>
      <c r="J5025" t="s">
        <v>6</v>
      </c>
      <c r="K5025" s="1">
        <v>21058</v>
      </c>
      <c r="L5025" t="s">
        <v>226</v>
      </c>
      <c r="M5025" t="s">
        <v>62</v>
      </c>
      <c r="N5025" t="s">
        <v>14</v>
      </c>
      <c r="O5025" t="s">
        <v>16</v>
      </c>
      <c r="P5025" t="s">
        <v>27</v>
      </c>
      <c r="Q5025">
        <v>3</v>
      </c>
      <c r="R5025">
        <v>8.25</v>
      </c>
      <c r="S5025">
        <f t="shared" si="273"/>
        <v>26035</v>
      </c>
      <c r="T5025">
        <f t="shared" si="274"/>
        <v>12060</v>
      </c>
      <c r="U5025">
        <f t="shared" si="275"/>
        <v>2.1587893864013266</v>
      </c>
      <c r="V5025">
        <v>274</v>
      </c>
      <c r="W5025">
        <v>299</v>
      </c>
    </row>
    <row r="5026" spans="1:23" hidden="1" x14ac:dyDescent="0.2">
      <c r="A5026">
        <v>93</v>
      </c>
      <c r="B5026" t="s">
        <v>3</v>
      </c>
      <c r="C5026" t="s">
        <v>4</v>
      </c>
      <c r="D5026" t="s">
        <v>39</v>
      </c>
      <c r="E5026">
        <v>26.51</v>
      </c>
      <c r="F5026">
        <v>151.59</v>
      </c>
      <c r="G5026">
        <v>-26.85</v>
      </c>
      <c r="H5026">
        <v>151.983</v>
      </c>
      <c r="I5026">
        <v>470</v>
      </c>
      <c r="J5026" t="s">
        <v>6</v>
      </c>
      <c r="K5026" s="1">
        <v>21058</v>
      </c>
      <c r="L5026" t="s">
        <v>226</v>
      </c>
      <c r="M5026" t="s">
        <v>62</v>
      </c>
      <c r="N5026" t="s">
        <v>14</v>
      </c>
      <c r="O5026" t="s">
        <v>16</v>
      </c>
      <c r="P5026" t="s">
        <v>27</v>
      </c>
      <c r="Q5026">
        <v>4</v>
      </c>
      <c r="R5026">
        <v>7.44</v>
      </c>
      <c r="S5026">
        <f t="shared" si="273"/>
        <v>26035</v>
      </c>
      <c r="T5026">
        <f t="shared" si="274"/>
        <v>12060</v>
      </c>
      <c r="U5026">
        <f t="shared" si="275"/>
        <v>2.1587893864013266</v>
      </c>
      <c r="V5026">
        <v>274</v>
      </c>
      <c r="W5026">
        <v>299</v>
      </c>
    </row>
    <row r="5027" spans="1:23" hidden="1" x14ac:dyDescent="0.2">
      <c r="A5027">
        <v>93</v>
      </c>
      <c r="B5027" t="s">
        <v>3</v>
      </c>
      <c r="C5027" t="s">
        <v>4</v>
      </c>
      <c r="D5027" t="s">
        <v>39</v>
      </c>
      <c r="E5027">
        <v>26.51</v>
      </c>
      <c r="F5027">
        <v>151.59</v>
      </c>
      <c r="G5027">
        <v>-26.85</v>
      </c>
      <c r="H5027">
        <v>151.983</v>
      </c>
      <c r="I5027">
        <v>470</v>
      </c>
      <c r="J5027" t="s">
        <v>6</v>
      </c>
      <c r="K5027" s="1">
        <v>21058</v>
      </c>
      <c r="L5027" t="s">
        <v>226</v>
      </c>
      <c r="M5027" t="s">
        <v>62</v>
      </c>
      <c r="N5027" t="s">
        <v>14</v>
      </c>
      <c r="O5027" t="s">
        <v>16</v>
      </c>
      <c r="P5027" t="s">
        <v>27</v>
      </c>
      <c r="Q5027">
        <v>5</v>
      </c>
      <c r="R5027">
        <v>8.1300000000000008</v>
      </c>
      <c r="S5027">
        <f t="shared" si="273"/>
        <v>26035</v>
      </c>
      <c r="T5027">
        <f t="shared" si="274"/>
        <v>12060</v>
      </c>
      <c r="U5027">
        <f t="shared" si="275"/>
        <v>2.1587893864013266</v>
      </c>
      <c r="V5027">
        <v>274</v>
      </c>
      <c r="W5027">
        <v>299</v>
      </c>
    </row>
    <row r="5028" spans="1:23" hidden="1" x14ac:dyDescent="0.2">
      <c r="A5028">
        <v>93</v>
      </c>
      <c r="B5028" t="s">
        <v>3</v>
      </c>
      <c r="C5028" t="s">
        <v>4</v>
      </c>
      <c r="D5028" t="s">
        <v>39</v>
      </c>
      <c r="E5028">
        <v>26.51</v>
      </c>
      <c r="F5028">
        <v>151.59</v>
      </c>
      <c r="G5028">
        <v>-26.85</v>
      </c>
      <c r="H5028">
        <v>151.983</v>
      </c>
      <c r="I5028">
        <v>470</v>
      </c>
      <c r="J5028" t="s">
        <v>6</v>
      </c>
      <c r="K5028" s="1">
        <v>21058</v>
      </c>
      <c r="L5028" t="s">
        <v>226</v>
      </c>
      <c r="M5028" t="s">
        <v>62</v>
      </c>
      <c r="N5028" t="s">
        <v>14</v>
      </c>
      <c r="O5028" t="s">
        <v>16</v>
      </c>
      <c r="P5028" t="s">
        <v>27</v>
      </c>
      <c r="Q5028">
        <v>6</v>
      </c>
      <c r="R5028">
        <v>9.2899999999999991</v>
      </c>
      <c r="S5028">
        <f t="shared" si="273"/>
        <v>26035</v>
      </c>
      <c r="T5028">
        <f t="shared" si="274"/>
        <v>12060</v>
      </c>
      <c r="U5028">
        <f t="shared" si="275"/>
        <v>2.1587893864013266</v>
      </c>
      <c r="V5028">
        <v>274</v>
      </c>
      <c r="W5028">
        <v>299</v>
      </c>
    </row>
    <row r="5029" spans="1:23" hidden="1" x14ac:dyDescent="0.2">
      <c r="A5029">
        <v>93</v>
      </c>
      <c r="B5029" t="s">
        <v>3</v>
      </c>
      <c r="C5029" t="s">
        <v>4</v>
      </c>
      <c r="D5029" t="s">
        <v>39</v>
      </c>
      <c r="E5029">
        <v>26.51</v>
      </c>
      <c r="F5029">
        <v>151.59</v>
      </c>
      <c r="G5029">
        <v>-26.85</v>
      </c>
      <c r="H5029">
        <v>151.983</v>
      </c>
      <c r="I5029">
        <v>470</v>
      </c>
      <c r="J5029" t="s">
        <v>6</v>
      </c>
      <c r="K5029" s="1">
        <v>21058</v>
      </c>
      <c r="L5029" t="s">
        <v>226</v>
      </c>
      <c r="M5029" t="s">
        <v>62</v>
      </c>
      <c r="N5029" t="s">
        <v>14</v>
      </c>
      <c r="O5029" t="s">
        <v>18</v>
      </c>
      <c r="P5029" t="s">
        <v>27</v>
      </c>
      <c r="Q5029">
        <v>1</v>
      </c>
      <c r="R5029">
        <v>2.33</v>
      </c>
      <c r="S5029">
        <f t="shared" si="273"/>
        <v>26035</v>
      </c>
      <c r="T5029">
        <f t="shared" si="274"/>
        <v>12060</v>
      </c>
      <c r="U5029">
        <f t="shared" si="275"/>
        <v>2.1587893864013266</v>
      </c>
      <c r="V5029">
        <v>274</v>
      </c>
      <c r="W5029">
        <v>299</v>
      </c>
    </row>
    <row r="5030" spans="1:23" hidden="1" x14ac:dyDescent="0.2">
      <c r="A5030">
        <v>93</v>
      </c>
      <c r="B5030" t="s">
        <v>3</v>
      </c>
      <c r="C5030" t="s">
        <v>4</v>
      </c>
      <c r="D5030" t="s">
        <v>39</v>
      </c>
      <c r="E5030">
        <v>26.51</v>
      </c>
      <c r="F5030">
        <v>151.59</v>
      </c>
      <c r="G5030">
        <v>-26.85</v>
      </c>
      <c r="H5030">
        <v>151.983</v>
      </c>
      <c r="I5030">
        <v>470</v>
      </c>
      <c r="J5030" t="s">
        <v>6</v>
      </c>
      <c r="K5030" s="1">
        <v>21058</v>
      </c>
      <c r="L5030" t="s">
        <v>226</v>
      </c>
      <c r="M5030" t="s">
        <v>62</v>
      </c>
      <c r="N5030" t="s">
        <v>14</v>
      </c>
      <c r="O5030" t="s">
        <v>18</v>
      </c>
      <c r="P5030" t="s">
        <v>27</v>
      </c>
      <c r="Q5030">
        <v>2</v>
      </c>
      <c r="R5030">
        <v>3.52</v>
      </c>
      <c r="S5030">
        <f t="shared" si="273"/>
        <v>26035</v>
      </c>
      <c r="T5030">
        <f t="shared" si="274"/>
        <v>12060</v>
      </c>
      <c r="U5030">
        <f t="shared" si="275"/>
        <v>2.1587893864013266</v>
      </c>
      <c r="V5030">
        <v>274</v>
      </c>
      <c r="W5030">
        <v>299</v>
      </c>
    </row>
    <row r="5031" spans="1:23" hidden="1" x14ac:dyDescent="0.2">
      <c r="A5031">
        <v>93</v>
      </c>
      <c r="B5031" t="s">
        <v>3</v>
      </c>
      <c r="C5031" t="s">
        <v>4</v>
      </c>
      <c r="D5031" t="s">
        <v>39</v>
      </c>
      <c r="E5031">
        <v>26.51</v>
      </c>
      <c r="F5031">
        <v>151.59</v>
      </c>
      <c r="G5031">
        <v>-26.85</v>
      </c>
      <c r="H5031">
        <v>151.983</v>
      </c>
      <c r="I5031">
        <v>470</v>
      </c>
      <c r="J5031" t="s">
        <v>6</v>
      </c>
      <c r="K5031" s="1">
        <v>21058</v>
      </c>
      <c r="L5031" t="s">
        <v>226</v>
      </c>
      <c r="M5031" t="s">
        <v>62</v>
      </c>
      <c r="N5031" t="s">
        <v>14</v>
      </c>
      <c r="O5031" t="s">
        <v>18</v>
      </c>
      <c r="P5031" t="s">
        <v>27</v>
      </c>
      <c r="Q5031">
        <v>3</v>
      </c>
      <c r="R5031">
        <v>3.38</v>
      </c>
      <c r="S5031">
        <f t="shared" si="273"/>
        <v>26035</v>
      </c>
      <c r="T5031">
        <f t="shared" si="274"/>
        <v>12060</v>
      </c>
      <c r="U5031">
        <f t="shared" si="275"/>
        <v>2.1587893864013266</v>
      </c>
      <c r="V5031">
        <v>274</v>
      </c>
      <c r="W5031">
        <v>299</v>
      </c>
    </row>
    <row r="5032" spans="1:23" hidden="1" x14ac:dyDescent="0.2">
      <c r="A5032">
        <v>93</v>
      </c>
      <c r="B5032" t="s">
        <v>3</v>
      </c>
      <c r="C5032" t="s">
        <v>4</v>
      </c>
      <c r="D5032" t="s">
        <v>39</v>
      </c>
      <c r="E5032">
        <v>26.51</v>
      </c>
      <c r="F5032">
        <v>151.59</v>
      </c>
      <c r="G5032">
        <v>-26.85</v>
      </c>
      <c r="H5032">
        <v>151.983</v>
      </c>
      <c r="I5032">
        <v>470</v>
      </c>
      <c r="J5032" t="s">
        <v>6</v>
      </c>
      <c r="K5032" s="1">
        <v>21058</v>
      </c>
      <c r="L5032" t="s">
        <v>226</v>
      </c>
      <c r="M5032" t="s">
        <v>62</v>
      </c>
      <c r="N5032" t="s">
        <v>14</v>
      </c>
      <c r="O5032" t="s">
        <v>18</v>
      </c>
      <c r="P5032" t="s">
        <v>27</v>
      </c>
      <c r="Q5032">
        <v>4</v>
      </c>
      <c r="R5032">
        <v>1.94</v>
      </c>
      <c r="S5032">
        <f t="shared" si="273"/>
        <v>26035</v>
      </c>
      <c r="T5032">
        <f t="shared" si="274"/>
        <v>12060</v>
      </c>
      <c r="U5032">
        <f t="shared" si="275"/>
        <v>2.1587893864013266</v>
      </c>
      <c r="V5032">
        <v>274</v>
      </c>
      <c r="W5032">
        <v>299</v>
      </c>
    </row>
    <row r="5033" spans="1:23" hidden="1" x14ac:dyDescent="0.2">
      <c r="A5033">
        <v>93</v>
      </c>
      <c r="B5033" t="s">
        <v>3</v>
      </c>
      <c r="C5033" t="s">
        <v>4</v>
      </c>
      <c r="D5033" t="s">
        <v>39</v>
      </c>
      <c r="E5033">
        <v>26.51</v>
      </c>
      <c r="F5033">
        <v>151.59</v>
      </c>
      <c r="G5033">
        <v>-26.85</v>
      </c>
      <c r="H5033">
        <v>151.983</v>
      </c>
      <c r="I5033">
        <v>470</v>
      </c>
      <c r="J5033" t="s">
        <v>6</v>
      </c>
      <c r="K5033" s="1">
        <v>21058</v>
      </c>
      <c r="L5033" t="s">
        <v>226</v>
      </c>
      <c r="M5033" t="s">
        <v>62</v>
      </c>
      <c r="N5033" t="s">
        <v>14</v>
      </c>
      <c r="O5033" t="s">
        <v>18</v>
      </c>
      <c r="P5033" t="s">
        <v>27</v>
      </c>
      <c r="Q5033">
        <v>5</v>
      </c>
      <c r="R5033">
        <v>1.89</v>
      </c>
      <c r="S5033">
        <f t="shared" si="273"/>
        <v>26035</v>
      </c>
      <c r="T5033">
        <f t="shared" si="274"/>
        <v>12060</v>
      </c>
      <c r="U5033">
        <f t="shared" si="275"/>
        <v>2.1587893864013266</v>
      </c>
      <c r="V5033">
        <v>274</v>
      </c>
      <c r="W5033">
        <v>299</v>
      </c>
    </row>
    <row r="5034" spans="1:23" hidden="1" x14ac:dyDescent="0.2">
      <c r="A5034">
        <v>93</v>
      </c>
      <c r="B5034" t="s">
        <v>3</v>
      </c>
      <c r="C5034" t="s">
        <v>4</v>
      </c>
      <c r="D5034" t="s">
        <v>39</v>
      </c>
      <c r="E5034">
        <v>26.51</v>
      </c>
      <c r="F5034">
        <v>151.59</v>
      </c>
      <c r="G5034">
        <v>-26.85</v>
      </c>
      <c r="H5034">
        <v>151.983</v>
      </c>
      <c r="I5034">
        <v>470</v>
      </c>
      <c r="J5034" t="s">
        <v>6</v>
      </c>
      <c r="K5034" s="1">
        <v>21058</v>
      </c>
      <c r="L5034" t="s">
        <v>226</v>
      </c>
      <c r="M5034" t="s">
        <v>62</v>
      </c>
      <c r="N5034" t="s">
        <v>14</v>
      </c>
      <c r="O5034" t="s">
        <v>18</v>
      </c>
      <c r="P5034" t="s">
        <v>27</v>
      </c>
      <c r="Q5034">
        <v>6</v>
      </c>
      <c r="R5034">
        <v>2.2000000000000002</v>
      </c>
      <c r="S5034">
        <f t="shared" si="273"/>
        <v>26035</v>
      </c>
      <c r="T5034">
        <f t="shared" si="274"/>
        <v>12060</v>
      </c>
      <c r="U5034">
        <f t="shared" si="275"/>
        <v>2.1587893864013266</v>
      </c>
      <c r="V5034">
        <v>274</v>
      </c>
      <c r="W5034">
        <v>299</v>
      </c>
    </row>
    <row r="5035" spans="1:23" hidden="1" x14ac:dyDescent="0.2">
      <c r="A5035">
        <v>93</v>
      </c>
      <c r="B5035" t="s">
        <v>3</v>
      </c>
      <c r="C5035" t="s">
        <v>4</v>
      </c>
      <c r="D5035" t="s">
        <v>39</v>
      </c>
      <c r="E5035">
        <v>26.51</v>
      </c>
      <c r="F5035">
        <v>151.59</v>
      </c>
      <c r="G5035">
        <v>-26.85</v>
      </c>
      <c r="H5035">
        <v>151.983</v>
      </c>
      <c r="I5035">
        <v>470</v>
      </c>
      <c r="J5035" t="s">
        <v>6</v>
      </c>
      <c r="K5035" s="1">
        <v>21058</v>
      </c>
      <c r="L5035" t="s">
        <v>226</v>
      </c>
      <c r="M5035" t="s">
        <v>62</v>
      </c>
      <c r="N5035" t="s">
        <v>14</v>
      </c>
      <c r="O5035" t="s">
        <v>19</v>
      </c>
      <c r="P5035" t="s">
        <v>27</v>
      </c>
      <c r="Q5035">
        <v>1</v>
      </c>
      <c r="R5035">
        <v>5.9</v>
      </c>
      <c r="S5035">
        <f t="shared" si="273"/>
        <v>26035</v>
      </c>
      <c r="T5035">
        <f t="shared" si="274"/>
        <v>12060</v>
      </c>
      <c r="U5035">
        <f t="shared" si="275"/>
        <v>2.1587893864013266</v>
      </c>
      <c r="V5035">
        <v>274</v>
      </c>
      <c r="W5035">
        <v>299</v>
      </c>
    </row>
    <row r="5036" spans="1:23" hidden="1" x14ac:dyDescent="0.2">
      <c r="A5036">
        <v>93</v>
      </c>
      <c r="B5036" t="s">
        <v>3</v>
      </c>
      <c r="C5036" t="s">
        <v>4</v>
      </c>
      <c r="D5036" t="s">
        <v>39</v>
      </c>
      <c r="E5036">
        <v>26.51</v>
      </c>
      <c r="F5036">
        <v>151.59</v>
      </c>
      <c r="G5036">
        <v>-26.85</v>
      </c>
      <c r="H5036">
        <v>151.983</v>
      </c>
      <c r="I5036">
        <v>470</v>
      </c>
      <c r="J5036" t="s">
        <v>6</v>
      </c>
      <c r="K5036" s="1">
        <v>21058</v>
      </c>
      <c r="L5036" t="s">
        <v>226</v>
      </c>
      <c r="M5036" t="s">
        <v>62</v>
      </c>
      <c r="N5036" t="s">
        <v>14</v>
      </c>
      <c r="O5036" t="s">
        <v>19</v>
      </c>
      <c r="P5036" t="s">
        <v>27</v>
      </c>
      <c r="Q5036">
        <v>2</v>
      </c>
      <c r="R5036">
        <v>5.18</v>
      </c>
      <c r="S5036">
        <f t="shared" si="273"/>
        <v>26035</v>
      </c>
      <c r="T5036">
        <f t="shared" si="274"/>
        <v>12060</v>
      </c>
      <c r="U5036">
        <f t="shared" si="275"/>
        <v>2.1587893864013266</v>
      </c>
      <c r="V5036">
        <v>274</v>
      </c>
      <c r="W5036">
        <v>299</v>
      </c>
    </row>
    <row r="5037" spans="1:23" hidden="1" x14ac:dyDescent="0.2">
      <c r="A5037">
        <v>93</v>
      </c>
      <c r="B5037" t="s">
        <v>3</v>
      </c>
      <c r="C5037" t="s">
        <v>4</v>
      </c>
      <c r="D5037" t="s">
        <v>39</v>
      </c>
      <c r="E5037">
        <v>26.51</v>
      </c>
      <c r="F5037">
        <v>151.59</v>
      </c>
      <c r="G5037">
        <v>-26.85</v>
      </c>
      <c r="H5037">
        <v>151.983</v>
      </c>
      <c r="I5037">
        <v>470</v>
      </c>
      <c r="J5037" t="s">
        <v>6</v>
      </c>
      <c r="K5037" s="1">
        <v>21058</v>
      </c>
      <c r="L5037" t="s">
        <v>226</v>
      </c>
      <c r="M5037" t="s">
        <v>62</v>
      </c>
      <c r="N5037" t="s">
        <v>14</v>
      </c>
      <c r="O5037" t="s">
        <v>19</v>
      </c>
      <c r="P5037" t="s">
        <v>27</v>
      </c>
      <c r="Q5037">
        <v>3</v>
      </c>
      <c r="R5037">
        <v>7</v>
      </c>
      <c r="S5037">
        <f t="shared" si="273"/>
        <v>26035</v>
      </c>
      <c r="T5037">
        <f t="shared" si="274"/>
        <v>12060</v>
      </c>
      <c r="U5037">
        <f t="shared" si="275"/>
        <v>2.1587893864013266</v>
      </c>
      <c r="V5037">
        <v>274</v>
      </c>
      <c r="W5037">
        <v>299</v>
      </c>
    </row>
    <row r="5038" spans="1:23" hidden="1" x14ac:dyDescent="0.2">
      <c r="A5038">
        <v>93</v>
      </c>
      <c r="B5038" t="s">
        <v>3</v>
      </c>
      <c r="C5038" t="s">
        <v>4</v>
      </c>
      <c r="D5038" t="s">
        <v>39</v>
      </c>
      <c r="E5038">
        <v>26.51</v>
      </c>
      <c r="F5038">
        <v>151.59</v>
      </c>
      <c r="G5038">
        <v>-26.85</v>
      </c>
      <c r="H5038">
        <v>151.983</v>
      </c>
      <c r="I5038">
        <v>470</v>
      </c>
      <c r="J5038" t="s">
        <v>6</v>
      </c>
      <c r="K5038" s="1">
        <v>21058</v>
      </c>
      <c r="L5038" t="s">
        <v>226</v>
      </c>
      <c r="M5038" t="s">
        <v>62</v>
      </c>
      <c r="N5038" t="s">
        <v>14</v>
      </c>
      <c r="O5038" t="s">
        <v>19</v>
      </c>
      <c r="P5038" t="s">
        <v>27</v>
      </c>
      <c r="Q5038">
        <v>4</v>
      </c>
      <c r="R5038">
        <v>7.01</v>
      </c>
      <c r="S5038">
        <f t="shared" si="273"/>
        <v>26035</v>
      </c>
      <c r="T5038">
        <f t="shared" si="274"/>
        <v>12060</v>
      </c>
      <c r="U5038">
        <f t="shared" si="275"/>
        <v>2.1587893864013266</v>
      </c>
      <c r="V5038">
        <v>274</v>
      </c>
      <c r="W5038">
        <v>299</v>
      </c>
    </row>
    <row r="5039" spans="1:23" hidden="1" x14ac:dyDescent="0.2">
      <c r="A5039">
        <v>93</v>
      </c>
      <c r="B5039" t="s">
        <v>3</v>
      </c>
      <c r="C5039" t="s">
        <v>4</v>
      </c>
      <c r="D5039" t="s">
        <v>39</v>
      </c>
      <c r="E5039">
        <v>26.51</v>
      </c>
      <c r="F5039">
        <v>151.59</v>
      </c>
      <c r="G5039">
        <v>-26.85</v>
      </c>
      <c r="H5039">
        <v>151.983</v>
      </c>
      <c r="I5039">
        <v>470</v>
      </c>
      <c r="J5039" t="s">
        <v>6</v>
      </c>
      <c r="K5039" s="1">
        <v>21058</v>
      </c>
      <c r="L5039" t="s">
        <v>226</v>
      </c>
      <c r="M5039" t="s">
        <v>62</v>
      </c>
      <c r="N5039" t="s">
        <v>14</v>
      </c>
      <c r="O5039" t="s">
        <v>19</v>
      </c>
      <c r="P5039" t="s">
        <v>27</v>
      </c>
      <c r="Q5039">
        <v>5</v>
      </c>
      <c r="R5039">
        <v>7.01</v>
      </c>
      <c r="S5039">
        <f t="shared" si="273"/>
        <v>26035</v>
      </c>
      <c r="T5039">
        <f t="shared" si="274"/>
        <v>12060</v>
      </c>
      <c r="U5039">
        <f t="shared" si="275"/>
        <v>2.1587893864013266</v>
      </c>
      <c r="V5039">
        <v>274</v>
      </c>
      <c r="W5039">
        <v>299</v>
      </c>
    </row>
    <row r="5040" spans="1:23" hidden="1" x14ac:dyDescent="0.2">
      <c r="A5040">
        <v>93</v>
      </c>
      <c r="B5040" t="s">
        <v>3</v>
      </c>
      <c r="C5040" t="s">
        <v>4</v>
      </c>
      <c r="D5040" t="s">
        <v>39</v>
      </c>
      <c r="E5040">
        <v>26.51</v>
      </c>
      <c r="F5040">
        <v>151.59</v>
      </c>
      <c r="G5040">
        <v>-26.85</v>
      </c>
      <c r="H5040">
        <v>151.983</v>
      </c>
      <c r="I5040">
        <v>470</v>
      </c>
      <c r="J5040" t="s">
        <v>6</v>
      </c>
      <c r="K5040" s="1">
        <v>21058</v>
      </c>
      <c r="L5040" t="s">
        <v>226</v>
      </c>
      <c r="M5040" t="s">
        <v>62</v>
      </c>
      <c r="N5040" t="s">
        <v>14</v>
      </c>
      <c r="O5040" t="s">
        <v>19</v>
      </c>
      <c r="P5040" t="s">
        <v>27</v>
      </c>
      <c r="Q5040">
        <v>6</v>
      </c>
      <c r="R5040">
        <v>7.29</v>
      </c>
      <c r="S5040">
        <f t="shared" si="273"/>
        <v>26035</v>
      </c>
      <c r="T5040">
        <f t="shared" si="274"/>
        <v>12060</v>
      </c>
      <c r="U5040">
        <f t="shared" si="275"/>
        <v>2.1587893864013266</v>
      </c>
      <c r="V5040">
        <v>274</v>
      </c>
      <c r="W5040">
        <v>299</v>
      </c>
    </row>
    <row r="5041" spans="1:23" hidden="1" x14ac:dyDescent="0.2">
      <c r="A5041">
        <v>93</v>
      </c>
      <c r="B5041" t="s">
        <v>3</v>
      </c>
      <c r="C5041" t="s">
        <v>4</v>
      </c>
      <c r="D5041" t="s">
        <v>39</v>
      </c>
      <c r="E5041">
        <v>26.51</v>
      </c>
      <c r="F5041">
        <v>151.59</v>
      </c>
      <c r="G5041">
        <v>-26.85</v>
      </c>
      <c r="H5041">
        <v>151.983</v>
      </c>
      <c r="I5041">
        <v>470</v>
      </c>
      <c r="J5041" t="s">
        <v>6</v>
      </c>
      <c r="K5041" s="1">
        <v>21058</v>
      </c>
      <c r="L5041" t="s">
        <v>226</v>
      </c>
      <c r="M5041" t="s">
        <v>62</v>
      </c>
      <c r="N5041" t="s">
        <v>24</v>
      </c>
      <c r="O5041" t="s">
        <v>15</v>
      </c>
      <c r="P5041" t="s">
        <v>26</v>
      </c>
      <c r="Q5041">
        <v>1</v>
      </c>
      <c r="R5041">
        <v>24.11</v>
      </c>
      <c r="S5041">
        <f t="shared" si="273"/>
        <v>26035</v>
      </c>
      <c r="T5041">
        <f t="shared" si="274"/>
        <v>12060</v>
      </c>
      <c r="U5041">
        <f t="shared" si="275"/>
        <v>2.1587893864013266</v>
      </c>
      <c r="V5041">
        <v>274</v>
      </c>
      <c r="W5041">
        <v>299</v>
      </c>
    </row>
    <row r="5042" spans="1:23" hidden="1" x14ac:dyDescent="0.2">
      <c r="A5042">
        <v>93</v>
      </c>
      <c r="B5042" t="s">
        <v>3</v>
      </c>
      <c r="C5042" t="s">
        <v>4</v>
      </c>
      <c r="D5042" t="s">
        <v>39</v>
      </c>
      <c r="E5042">
        <v>26.51</v>
      </c>
      <c r="F5042">
        <v>151.59</v>
      </c>
      <c r="G5042">
        <v>-26.85</v>
      </c>
      <c r="H5042">
        <v>151.983</v>
      </c>
      <c r="I5042">
        <v>470</v>
      </c>
      <c r="J5042" t="s">
        <v>6</v>
      </c>
      <c r="K5042" s="1">
        <v>21058</v>
      </c>
      <c r="L5042" t="s">
        <v>226</v>
      </c>
      <c r="M5042" t="s">
        <v>62</v>
      </c>
      <c r="N5042" t="s">
        <v>24</v>
      </c>
      <c r="O5042" t="s">
        <v>15</v>
      </c>
      <c r="P5042" t="s">
        <v>26</v>
      </c>
      <c r="Q5042">
        <v>2</v>
      </c>
      <c r="R5042">
        <v>21.34</v>
      </c>
      <c r="S5042">
        <f t="shared" si="273"/>
        <v>26035</v>
      </c>
      <c r="T5042">
        <f t="shared" si="274"/>
        <v>12060</v>
      </c>
      <c r="U5042">
        <f t="shared" si="275"/>
        <v>2.1587893864013266</v>
      </c>
      <c r="V5042">
        <v>274</v>
      </c>
      <c r="W5042">
        <v>299</v>
      </c>
    </row>
    <row r="5043" spans="1:23" hidden="1" x14ac:dyDescent="0.2">
      <c r="A5043">
        <v>93</v>
      </c>
      <c r="B5043" t="s">
        <v>3</v>
      </c>
      <c r="C5043" t="s">
        <v>4</v>
      </c>
      <c r="D5043" t="s">
        <v>39</v>
      </c>
      <c r="E5043">
        <v>26.51</v>
      </c>
      <c r="F5043">
        <v>151.59</v>
      </c>
      <c r="G5043">
        <v>-26.85</v>
      </c>
      <c r="H5043">
        <v>151.983</v>
      </c>
      <c r="I5043">
        <v>470</v>
      </c>
      <c r="J5043" t="s">
        <v>6</v>
      </c>
      <c r="K5043" s="1">
        <v>21058</v>
      </c>
      <c r="L5043" t="s">
        <v>226</v>
      </c>
      <c r="M5043" t="s">
        <v>62</v>
      </c>
      <c r="N5043" t="s">
        <v>24</v>
      </c>
      <c r="O5043" t="s">
        <v>15</v>
      </c>
      <c r="P5043" t="s">
        <v>26</v>
      </c>
      <c r="Q5043">
        <v>3</v>
      </c>
      <c r="R5043">
        <v>24.1</v>
      </c>
      <c r="S5043">
        <f t="shared" si="273"/>
        <v>26035</v>
      </c>
      <c r="T5043">
        <f t="shared" si="274"/>
        <v>12060</v>
      </c>
      <c r="U5043">
        <f t="shared" si="275"/>
        <v>2.1587893864013266</v>
      </c>
      <c r="V5043">
        <v>274</v>
      </c>
      <c r="W5043">
        <v>299</v>
      </c>
    </row>
    <row r="5044" spans="1:23" hidden="1" x14ac:dyDescent="0.2">
      <c r="A5044">
        <v>93</v>
      </c>
      <c r="B5044" t="s">
        <v>3</v>
      </c>
      <c r="C5044" t="s">
        <v>4</v>
      </c>
      <c r="D5044" t="s">
        <v>39</v>
      </c>
      <c r="E5044">
        <v>26.51</v>
      </c>
      <c r="F5044">
        <v>151.59</v>
      </c>
      <c r="G5044">
        <v>-26.85</v>
      </c>
      <c r="H5044">
        <v>151.983</v>
      </c>
      <c r="I5044">
        <v>470</v>
      </c>
      <c r="J5044" t="s">
        <v>6</v>
      </c>
      <c r="K5044" s="1">
        <v>21058</v>
      </c>
      <c r="L5044" t="s">
        <v>226</v>
      </c>
      <c r="M5044" t="s">
        <v>62</v>
      </c>
      <c r="N5044" t="s">
        <v>24</v>
      </c>
      <c r="O5044" t="s">
        <v>15</v>
      </c>
      <c r="P5044" t="s">
        <v>26</v>
      </c>
      <c r="Q5044">
        <v>4</v>
      </c>
      <c r="R5044">
        <v>23.72</v>
      </c>
      <c r="S5044">
        <f t="shared" si="273"/>
        <v>26035</v>
      </c>
      <c r="T5044">
        <f t="shared" si="274"/>
        <v>12060</v>
      </c>
      <c r="U5044">
        <f t="shared" si="275"/>
        <v>2.1587893864013266</v>
      </c>
      <c r="V5044">
        <v>274</v>
      </c>
      <c r="W5044">
        <v>299</v>
      </c>
    </row>
    <row r="5045" spans="1:23" hidden="1" x14ac:dyDescent="0.2">
      <c r="A5045">
        <v>93</v>
      </c>
      <c r="B5045" t="s">
        <v>3</v>
      </c>
      <c r="C5045" t="s">
        <v>4</v>
      </c>
      <c r="D5045" t="s">
        <v>39</v>
      </c>
      <c r="E5045">
        <v>26.51</v>
      </c>
      <c r="F5045">
        <v>151.59</v>
      </c>
      <c r="G5045">
        <v>-26.85</v>
      </c>
      <c r="H5045">
        <v>151.983</v>
      </c>
      <c r="I5045">
        <v>470</v>
      </c>
      <c r="J5045" t="s">
        <v>6</v>
      </c>
      <c r="K5045" s="1">
        <v>21058</v>
      </c>
      <c r="L5045" t="s">
        <v>226</v>
      </c>
      <c r="M5045" t="s">
        <v>62</v>
      </c>
      <c r="N5045" t="s">
        <v>24</v>
      </c>
      <c r="O5045" t="s">
        <v>15</v>
      </c>
      <c r="P5045" t="s">
        <v>26</v>
      </c>
      <c r="Q5045">
        <v>5</v>
      </c>
      <c r="R5045">
        <v>21.48</v>
      </c>
      <c r="S5045">
        <f t="shared" si="273"/>
        <v>26035</v>
      </c>
      <c r="T5045">
        <f t="shared" si="274"/>
        <v>12060</v>
      </c>
      <c r="U5045">
        <f t="shared" si="275"/>
        <v>2.1587893864013266</v>
      </c>
      <c r="V5045">
        <v>274</v>
      </c>
      <c r="W5045">
        <v>299</v>
      </c>
    </row>
    <row r="5046" spans="1:23" hidden="1" x14ac:dyDescent="0.2">
      <c r="A5046">
        <v>93</v>
      </c>
      <c r="B5046" t="s">
        <v>3</v>
      </c>
      <c r="C5046" t="s">
        <v>4</v>
      </c>
      <c r="D5046" t="s">
        <v>39</v>
      </c>
      <c r="E5046">
        <v>26.51</v>
      </c>
      <c r="F5046">
        <v>151.59</v>
      </c>
      <c r="G5046">
        <v>-26.85</v>
      </c>
      <c r="H5046">
        <v>151.983</v>
      </c>
      <c r="I5046">
        <v>470</v>
      </c>
      <c r="J5046" t="s">
        <v>6</v>
      </c>
      <c r="K5046" s="1">
        <v>21058</v>
      </c>
      <c r="L5046" t="s">
        <v>226</v>
      </c>
      <c r="M5046" t="s">
        <v>62</v>
      </c>
      <c r="N5046" t="s">
        <v>24</v>
      </c>
      <c r="O5046" t="s">
        <v>15</v>
      </c>
      <c r="P5046" t="s">
        <v>26</v>
      </c>
      <c r="Q5046">
        <v>6</v>
      </c>
      <c r="R5046">
        <v>20.87</v>
      </c>
      <c r="S5046">
        <f t="shared" si="273"/>
        <v>26035</v>
      </c>
      <c r="T5046">
        <f t="shared" si="274"/>
        <v>12060</v>
      </c>
      <c r="U5046">
        <f t="shared" si="275"/>
        <v>2.1587893864013266</v>
      </c>
      <c r="V5046">
        <v>274</v>
      </c>
      <c r="W5046">
        <v>299</v>
      </c>
    </row>
    <row r="5047" spans="1:23" hidden="1" x14ac:dyDescent="0.2">
      <c r="A5047">
        <v>93</v>
      </c>
      <c r="B5047" t="s">
        <v>3</v>
      </c>
      <c r="C5047" t="s">
        <v>4</v>
      </c>
      <c r="D5047" t="s">
        <v>39</v>
      </c>
      <c r="E5047">
        <v>26.51</v>
      </c>
      <c r="F5047">
        <v>151.59</v>
      </c>
      <c r="G5047">
        <v>-26.85</v>
      </c>
      <c r="H5047">
        <v>151.983</v>
      </c>
      <c r="I5047">
        <v>470</v>
      </c>
      <c r="J5047" t="s">
        <v>6</v>
      </c>
      <c r="K5047" s="1">
        <v>21058</v>
      </c>
      <c r="L5047" t="s">
        <v>226</v>
      </c>
      <c r="M5047" t="s">
        <v>62</v>
      </c>
      <c r="N5047" t="s">
        <v>24</v>
      </c>
      <c r="O5047" t="s">
        <v>15</v>
      </c>
      <c r="P5047" t="s">
        <v>26</v>
      </c>
      <c r="Q5047">
        <v>7</v>
      </c>
      <c r="R5047">
        <v>22.57</v>
      </c>
      <c r="S5047">
        <f t="shared" si="273"/>
        <v>26035</v>
      </c>
      <c r="T5047">
        <f t="shared" si="274"/>
        <v>12060</v>
      </c>
      <c r="U5047">
        <f t="shared" si="275"/>
        <v>2.1587893864013266</v>
      </c>
      <c r="V5047">
        <v>274</v>
      </c>
      <c r="W5047">
        <v>299</v>
      </c>
    </row>
    <row r="5048" spans="1:23" hidden="1" x14ac:dyDescent="0.2">
      <c r="A5048">
        <v>93</v>
      </c>
      <c r="B5048" t="s">
        <v>3</v>
      </c>
      <c r="C5048" t="s">
        <v>4</v>
      </c>
      <c r="D5048" t="s">
        <v>39</v>
      </c>
      <c r="E5048">
        <v>26.51</v>
      </c>
      <c r="F5048">
        <v>151.59</v>
      </c>
      <c r="G5048">
        <v>-26.85</v>
      </c>
      <c r="H5048">
        <v>151.983</v>
      </c>
      <c r="I5048">
        <v>470</v>
      </c>
      <c r="J5048" t="s">
        <v>6</v>
      </c>
      <c r="K5048" s="1">
        <v>21058</v>
      </c>
      <c r="L5048" t="s">
        <v>226</v>
      </c>
      <c r="M5048" t="s">
        <v>62</v>
      </c>
      <c r="N5048" t="s">
        <v>24</v>
      </c>
      <c r="O5048" t="s">
        <v>15</v>
      </c>
      <c r="P5048" t="s">
        <v>26</v>
      </c>
      <c r="Q5048">
        <v>8</v>
      </c>
      <c r="R5048">
        <v>22.76</v>
      </c>
      <c r="S5048">
        <f t="shared" si="273"/>
        <v>26035</v>
      </c>
      <c r="T5048">
        <f t="shared" si="274"/>
        <v>12060</v>
      </c>
      <c r="U5048">
        <f t="shared" si="275"/>
        <v>2.1587893864013266</v>
      </c>
      <c r="V5048">
        <v>274</v>
      </c>
      <c r="W5048">
        <v>299</v>
      </c>
    </row>
    <row r="5049" spans="1:23" hidden="1" x14ac:dyDescent="0.2">
      <c r="A5049">
        <v>93</v>
      </c>
      <c r="B5049" t="s">
        <v>3</v>
      </c>
      <c r="C5049" t="s">
        <v>4</v>
      </c>
      <c r="D5049" t="s">
        <v>39</v>
      </c>
      <c r="E5049">
        <v>26.51</v>
      </c>
      <c r="F5049">
        <v>151.59</v>
      </c>
      <c r="G5049">
        <v>-26.85</v>
      </c>
      <c r="H5049">
        <v>151.983</v>
      </c>
      <c r="I5049">
        <v>470</v>
      </c>
      <c r="J5049" t="s">
        <v>6</v>
      </c>
      <c r="K5049" s="1">
        <v>21058</v>
      </c>
      <c r="L5049" t="s">
        <v>226</v>
      </c>
      <c r="M5049" t="s">
        <v>62</v>
      </c>
      <c r="N5049" t="s">
        <v>24</v>
      </c>
      <c r="O5049" t="s">
        <v>15</v>
      </c>
      <c r="P5049" t="s">
        <v>26</v>
      </c>
      <c r="Q5049">
        <v>9</v>
      </c>
      <c r="R5049">
        <v>22.26</v>
      </c>
      <c r="S5049">
        <f t="shared" si="273"/>
        <v>26035</v>
      </c>
      <c r="T5049">
        <f t="shared" si="274"/>
        <v>12060</v>
      </c>
      <c r="U5049">
        <f t="shared" si="275"/>
        <v>2.1587893864013266</v>
      </c>
      <c r="V5049">
        <v>274</v>
      </c>
      <c r="W5049">
        <v>299</v>
      </c>
    </row>
    <row r="5050" spans="1:23" hidden="1" x14ac:dyDescent="0.2">
      <c r="A5050">
        <v>93</v>
      </c>
      <c r="B5050" t="s">
        <v>3</v>
      </c>
      <c r="C5050" t="s">
        <v>4</v>
      </c>
      <c r="D5050" t="s">
        <v>39</v>
      </c>
      <c r="E5050">
        <v>26.51</v>
      </c>
      <c r="F5050">
        <v>151.59</v>
      </c>
      <c r="G5050">
        <v>-26.85</v>
      </c>
      <c r="H5050">
        <v>151.983</v>
      </c>
      <c r="I5050">
        <v>470</v>
      </c>
      <c r="J5050" t="s">
        <v>6</v>
      </c>
      <c r="K5050" s="1">
        <v>21058</v>
      </c>
      <c r="L5050" t="s">
        <v>226</v>
      </c>
      <c r="M5050" t="s">
        <v>62</v>
      </c>
      <c r="N5050" t="s">
        <v>24</v>
      </c>
      <c r="O5050" t="s">
        <v>15</v>
      </c>
      <c r="P5050" t="s">
        <v>26</v>
      </c>
      <c r="Q5050">
        <v>10</v>
      </c>
      <c r="R5050">
        <v>21.43</v>
      </c>
      <c r="S5050">
        <f t="shared" si="273"/>
        <v>26035</v>
      </c>
      <c r="T5050">
        <f t="shared" si="274"/>
        <v>12060</v>
      </c>
      <c r="U5050">
        <f t="shared" si="275"/>
        <v>2.1587893864013266</v>
      </c>
      <c r="V5050">
        <v>274</v>
      </c>
      <c r="W5050">
        <v>299</v>
      </c>
    </row>
    <row r="5051" spans="1:23" x14ac:dyDescent="0.2">
      <c r="A5051">
        <v>93</v>
      </c>
      <c r="B5051" t="s">
        <v>3</v>
      </c>
      <c r="C5051" t="s">
        <v>4</v>
      </c>
      <c r="D5051" t="s">
        <v>39</v>
      </c>
      <c r="E5051">
        <v>26.51</v>
      </c>
      <c r="F5051">
        <v>151.59</v>
      </c>
      <c r="G5051">
        <v>-26.85</v>
      </c>
      <c r="H5051">
        <v>151.983</v>
      </c>
      <c r="I5051">
        <v>470</v>
      </c>
      <c r="J5051" t="s">
        <v>6</v>
      </c>
      <c r="K5051" s="1">
        <v>21058</v>
      </c>
      <c r="L5051" t="s">
        <v>226</v>
      </c>
      <c r="M5051" t="s">
        <v>62</v>
      </c>
      <c r="N5051" t="s">
        <v>24</v>
      </c>
      <c r="O5051" t="s">
        <v>15</v>
      </c>
      <c r="P5051" t="s">
        <v>27</v>
      </c>
      <c r="Q5051">
        <v>1</v>
      </c>
      <c r="R5051">
        <v>17.100000000000001</v>
      </c>
      <c r="S5051">
        <f t="shared" si="273"/>
        <v>26035</v>
      </c>
      <c r="T5051">
        <f t="shared" si="274"/>
        <v>12060</v>
      </c>
      <c r="U5051">
        <f t="shared" si="275"/>
        <v>2.1587893864013266</v>
      </c>
      <c r="V5051">
        <v>274</v>
      </c>
      <c r="W5051">
        <v>299</v>
      </c>
    </row>
    <row r="5052" spans="1:23" x14ac:dyDescent="0.2">
      <c r="A5052">
        <v>93</v>
      </c>
      <c r="B5052" t="s">
        <v>3</v>
      </c>
      <c r="C5052" t="s">
        <v>4</v>
      </c>
      <c r="D5052" t="s">
        <v>39</v>
      </c>
      <c r="E5052">
        <v>26.51</v>
      </c>
      <c r="F5052">
        <v>151.59</v>
      </c>
      <c r="G5052">
        <v>-26.85</v>
      </c>
      <c r="H5052">
        <v>151.983</v>
      </c>
      <c r="I5052">
        <v>470</v>
      </c>
      <c r="J5052" t="s">
        <v>6</v>
      </c>
      <c r="K5052" s="1">
        <v>21058</v>
      </c>
      <c r="L5052" t="s">
        <v>226</v>
      </c>
      <c r="M5052" t="s">
        <v>62</v>
      </c>
      <c r="N5052" t="s">
        <v>24</v>
      </c>
      <c r="O5052" t="s">
        <v>15</v>
      </c>
      <c r="P5052" t="s">
        <v>27</v>
      </c>
      <c r="Q5052">
        <v>2</v>
      </c>
      <c r="R5052">
        <v>18.41</v>
      </c>
      <c r="S5052">
        <f t="shared" si="273"/>
        <v>26035</v>
      </c>
      <c r="T5052">
        <f t="shared" si="274"/>
        <v>12060</v>
      </c>
      <c r="U5052">
        <f t="shared" si="275"/>
        <v>2.1587893864013266</v>
      </c>
      <c r="V5052">
        <v>274</v>
      </c>
      <c r="W5052">
        <v>299</v>
      </c>
    </row>
    <row r="5053" spans="1:23" x14ac:dyDescent="0.2">
      <c r="A5053">
        <v>93</v>
      </c>
      <c r="B5053" t="s">
        <v>3</v>
      </c>
      <c r="C5053" t="s">
        <v>4</v>
      </c>
      <c r="D5053" t="s">
        <v>39</v>
      </c>
      <c r="E5053">
        <v>26.51</v>
      </c>
      <c r="F5053">
        <v>151.59</v>
      </c>
      <c r="G5053">
        <v>-26.85</v>
      </c>
      <c r="H5053">
        <v>151.983</v>
      </c>
      <c r="I5053">
        <v>470</v>
      </c>
      <c r="J5053" t="s">
        <v>6</v>
      </c>
      <c r="K5053" s="1">
        <v>21058</v>
      </c>
      <c r="L5053" t="s">
        <v>226</v>
      </c>
      <c r="M5053" t="s">
        <v>62</v>
      </c>
      <c r="N5053" t="s">
        <v>24</v>
      </c>
      <c r="O5053" t="s">
        <v>15</v>
      </c>
      <c r="P5053" t="s">
        <v>27</v>
      </c>
      <c r="Q5053">
        <v>3</v>
      </c>
      <c r="R5053">
        <v>16.91</v>
      </c>
      <c r="S5053">
        <f t="shared" si="273"/>
        <v>26035</v>
      </c>
      <c r="T5053">
        <f t="shared" si="274"/>
        <v>12060</v>
      </c>
      <c r="U5053">
        <f t="shared" si="275"/>
        <v>2.1587893864013266</v>
      </c>
      <c r="V5053">
        <v>274</v>
      </c>
      <c r="W5053">
        <v>299</v>
      </c>
    </row>
    <row r="5054" spans="1:23" x14ac:dyDescent="0.2">
      <c r="A5054">
        <v>93</v>
      </c>
      <c r="B5054" t="s">
        <v>3</v>
      </c>
      <c r="C5054" t="s">
        <v>4</v>
      </c>
      <c r="D5054" t="s">
        <v>39</v>
      </c>
      <c r="E5054">
        <v>26.51</v>
      </c>
      <c r="F5054">
        <v>151.59</v>
      </c>
      <c r="G5054">
        <v>-26.85</v>
      </c>
      <c r="H5054">
        <v>151.983</v>
      </c>
      <c r="I5054">
        <v>470</v>
      </c>
      <c r="J5054" t="s">
        <v>6</v>
      </c>
      <c r="K5054" s="1">
        <v>21058</v>
      </c>
      <c r="L5054" t="s">
        <v>226</v>
      </c>
      <c r="M5054" t="s">
        <v>62</v>
      </c>
      <c r="N5054" t="s">
        <v>24</v>
      </c>
      <c r="O5054" t="s">
        <v>15</v>
      </c>
      <c r="P5054" t="s">
        <v>27</v>
      </c>
      <c r="Q5054">
        <v>4</v>
      </c>
      <c r="R5054">
        <v>16.489999999999998</v>
      </c>
      <c r="S5054">
        <f t="shared" si="273"/>
        <v>26035</v>
      </c>
      <c r="T5054">
        <f t="shared" si="274"/>
        <v>12060</v>
      </c>
      <c r="U5054">
        <f t="shared" si="275"/>
        <v>2.1587893864013266</v>
      </c>
      <c r="V5054">
        <v>274</v>
      </c>
      <c r="W5054">
        <v>299</v>
      </c>
    </row>
    <row r="5055" spans="1:23" x14ac:dyDescent="0.2">
      <c r="A5055">
        <v>93</v>
      </c>
      <c r="B5055" t="s">
        <v>3</v>
      </c>
      <c r="C5055" t="s">
        <v>4</v>
      </c>
      <c r="D5055" t="s">
        <v>39</v>
      </c>
      <c r="E5055">
        <v>26.51</v>
      </c>
      <c r="F5055">
        <v>151.59</v>
      </c>
      <c r="G5055">
        <v>-26.85</v>
      </c>
      <c r="H5055">
        <v>151.983</v>
      </c>
      <c r="I5055">
        <v>470</v>
      </c>
      <c r="J5055" t="s">
        <v>6</v>
      </c>
      <c r="K5055" s="1">
        <v>21058</v>
      </c>
      <c r="L5055" t="s">
        <v>226</v>
      </c>
      <c r="M5055" t="s">
        <v>62</v>
      </c>
      <c r="N5055" t="s">
        <v>24</v>
      </c>
      <c r="O5055" t="s">
        <v>15</v>
      </c>
      <c r="P5055" t="s">
        <v>27</v>
      </c>
      <c r="Q5055">
        <v>5</v>
      </c>
      <c r="R5055">
        <v>16.52</v>
      </c>
      <c r="S5055">
        <f t="shared" si="273"/>
        <v>26035</v>
      </c>
      <c r="T5055">
        <f t="shared" si="274"/>
        <v>12060</v>
      </c>
      <c r="U5055">
        <f t="shared" si="275"/>
        <v>2.1587893864013266</v>
      </c>
      <c r="V5055">
        <v>274</v>
      </c>
      <c r="W5055">
        <v>299</v>
      </c>
    </row>
    <row r="5056" spans="1:23" x14ac:dyDescent="0.2">
      <c r="A5056">
        <v>93</v>
      </c>
      <c r="B5056" t="s">
        <v>3</v>
      </c>
      <c r="C5056" t="s">
        <v>4</v>
      </c>
      <c r="D5056" t="s">
        <v>39</v>
      </c>
      <c r="E5056">
        <v>26.51</v>
      </c>
      <c r="F5056">
        <v>151.59</v>
      </c>
      <c r="G5056">
        <v>-26.85</v>
      </c>
      <c r="H5056">
        <v>151.983</v>
      </c>
      <c r="I5056">
        <v>470</v>
      </c>
      <c r="J5056" t="s">
        <v>6</v>
      </c>
      <c r="K5056" s="1">
        <v>21058</v>
      </c>
      <c r="L5056" t="s">
        <v>226</v>
      </c>
      <c r="M5056" t="s">
        <v>62</v>
      </c>
      <c r="N5056" t="s">
        <v>24</v>
      </c>
      <c r="O5056" t="s">
        <v>15</v>
      </c>
      <c r="P5056" t="s">
        <v>27</v>
      </c>
      <c r="Q5056">
        <v>6</v>
      </c>
      <c r="R5056">
        <v>18.43</v>
      </c>
      <c r="S5056">
        <f t="shared" si="273"/>
        <v>26035</v>
      </c>
      <c r="T5056">
        <f t="shared" si="274"/>
        <v>12060</v>
      </c>
      <c r="U5056">
        <f t="shared" si="275"/>
        <v>2.1587893864013266</v>
      </c>
      <c r="V5056">
        <v>274</v>
      </c>
      <c r="W5056">
        <v>299</v>
      </c>
    </row>
    <row r="5057" spans="1:23" x14ac:dyDescent="0.2">
      <c r="A5057">
        <v>93</v>
      </c>
      <c r="B5057" t="s">
        <v>3</v>
      </c>
      <c r="C5057" t="s">
        <v>4</v>
      </c>
      <c r="D5057" t="s">
        <v>39</v>
      </c>
      <c r="E5057">
        <v>26.51</v>
      </c>
      <c r="F5057">
        <v>151.59</v>
      </c>
      <c r="G5057">
        <v>-26.85</v>
      </c>
      <c r="H5057">
        <v>151.983</v>
      </c>
      <c r="I5057">
        <v>470</v>
      </c>
      <c r="J5057" t="s">
        <v>6</v>
      </c>
      <c r="K5057" s="1">
        <v>21058</v>
      </c>
      <c r="L5057" t="s">
        <v>226</v>
      </c>
      <c r="M5057" t="s">
        <v>62</v>
      </c>
      <c r="N5057" t="s">
        <v>24</v>
      </c>
      <c r="O5057" t="s">
        <v>15</v>
      </c>
      <c r="P5057" t="s">
        <v>27</v>
      </c>
      <c r="Q5057">
        <v>7</v>
      </c>
      <c r="R5057">
        <v>16.5</v>
      </c>
      <c r="S5057">
        <f t="shared" si="273"/>
        <v>26035</v>
      </c>
      <c r="T5057">
        <f t="shared" si="274"/>
        <v>12060</v>
      </c>
      <c r="U5057">
        <f t="shared" si="275"/>
        <v>2.1587893864013266</v>
      </c>
      <c r="V5057">
        <v>274</v>
      </c>
      <c r="W5057">
        <v>299</v>
      </c>
    </row>
    <row r="5058" spans="1:23" x14ac:dyDescent="0.2">
      <c r="A5058">
        <v>93</v>
      </c>
      <c r="B5058" t="s">
        <v>3</v>
      </c>
      <c r="C5058" t="s">
        <v>4</v>
      </c>
      <c r="D5058" t="s">
        <v>39</v>
      </c>
      <c r="E5058">
        <v>26.51</v>
      </c>
      <c r="F5058">
        <v>151.59</v>
      </c>
      <c r="G5058">
        <v>-26.85</v>
      </c>
      <c r="H5058">
        <v>151.983</v>
      </c>
      <c r="I5058">
        <v>470</v>
      </c>
      <c r="J5058" t="s">
        <v>6</v>
      </c>
      <c r="K5058" s="1">
        <v>21058</v>
      </c>
      <c r="L5058" t="s">
        <v>226</v>
      </c>
      <c r="M5058" t="s">
        <v>62</v>
      </c>
      <c r="N5058" t="s">
        <v>24</v>
      </c>
      <c r="O5058" t="s">
        <v>15</v>
      </c>
      <c r="P5058" t="s">
        <v>27</v>
      </c>
      <c r="Q5058">
        <v>8</v>
      </c>
      <c r="R5058">
        <v>15.84</v>
      </c>
      <c r="S5058">
        <f t="shared" si="273"/>
        <v>26035</v>
      </c>
      <c r="T5058">
        <f t="shared" si="274"/>
        <v>12060</v>
      </c>
      <c r="U5058">
        <f t="shared" si="275"/>
        <v>2.1587893864013266</v>
      </c>
      <c r="V5058">
        <v>274</v>
      </c>
      <c r="W5058">
        <v>299</v>
      </c>
    </row>
    <row r="5059" spans="1:23" x14ac:dyDescent="0.2">
      <c r="A5059">
        <v>93</v>
      </c>
      <c r="B5059" t="s">
        <v>3</v>
      </c>
      <c r="C5059" t="s">
        <v>4</v>
      </c>
      <c r="D5059" t="s">
        <v>39</v>
      </c>
      <c r="E5059">
        <v>26.51</v>
      </c>
      <c r="F5059">
        <v>151.59</v>
      </c>
      <c r="G5059">
        <v>-26.85</v>
      </c>
      <c r="H5059">
        <v>151.983</v>
      </c>
      <c r="I5059">
        <v>470</v>
      </c>
      <c r="J5059" t="s">
        <v>6</v>
      </c>
      <c r="K5059" s="1">
        <v>21058</v>
      </c>
      <c r="L5059" t="s">
        <v>226</v>
      </c>
      <c r="M5059" t="s">
        <v>62</v>
      </c>
      <c r="N5059" t="s">
        <v>24</v>
      </c>
      <c r="O5059" t="s">
        <v>15</v>
      </c>
      <c r="P5059" t="s">
        <v>27</v>
      </c>
      <c r="Q5059">
        <v>9</v>
      </c>
      <c r="R5059">
        <v>13.96</v>
      </c>
      <c r="S5059">
        <f t="shared" si="273"/>
        <v>26035</v>
      </c>
      <c r="T5059">
        <f t="shared" si="274"/>
        <v>12060</v>
      </c>
      <c r="U5059">
        <f t="shared" si="275"/>
        <v>2.1587893864013266</v>
      </c>
      <c r="V5059">
        <v>274</v>
      </c>
      <c r="W5059">
        <v>299</v>
      </c>
    </row>
    <row r="5060" spans="1:23" x14ac:dyDescent="0.2">
      <c r="A5060">
        <v>93</v>
      </c>
      <c r="B5060" t="s">
        <v>3</v>
      </c>
      <c r="C5060" t="s">
        <v>4</v>
      </c>
      <c r="D5060" t="s">
        <v>39</v>
      </c>
      <c r="E5060">
        <v>26.51</v>
      </c>
      <c r="F5060">
        <v>151.59</v>
      </c>
      <c r="G5060">
        <v>-26.85</v>
      </c>
      <c r="H5060">
        <v>151.983</v>
      </c>
      <c r="I5060">
        <v>470</v>
      </c>
      <c r="J5060" t="s">
        <v>6</v>
      </c>
      <c r="K5060" s="1">
        <v>21058</v>
      </c>
      <c r="L5060" t="s">
        <v>226</v>
      </c>
      <c r="M5060" t="s">
        <v>62</v>
      </c>
      <c r="N5060" t="s">
        <v>24</v>
      </c>
      <c r="O5060" t="s">
        <v>15</v>
      </c>
      <c r="P5060" t="s">
        <v>27</v>
      </c>
      <c r="Q5060">
        <v>10</v>
      </c>
      <c r="R5060">
        <v>15.18</v>
      </c>
      <c r="S5060">
        <f t="shared" si="273"/>
        <v>26035</v>
      </c>
      <c r="T5060">
        <f t="shared" si="274"/>
        <v>12060</v>
      </c>
      <c r="U5060">
        <f t="shared" si="275"/>
        <v>2.1587893864013266</v>
      </c>
      <c r="V5060">
        <v>274</v>
      </c>
      <c r="W5060">
        <v>299</v>
      </c>
    </row>
    <row r="5061" spans="1:23" x14ac:dyDescent="0.2">
      <c r="A5061">
        <v>93</v>
      </c>
      <c r="B5061" t="s">
        <v>3</v>
      </c>
      <c r="C5061" t="s">
        <v>4</v>
      </c>
      <c r="D5061" t="s">
        <v>39</v>
      </c>
      <c r="E5061">
        <v>26.51</v>
      </c>
      <c r="F5061">
        <v>151.59</v>
      </c>
      <c r="G5061">
        <v>-26.85</v>
      </c>
      <c r="H5061">
        <v>151.983</v>
      </c>
      <c r="I5061">
        <v>470</v>
      </c>
      <c r="J5061" t="s">
        <v>6</v>
      </c>
      <c r="K5061" s="1">
        <v>21058</v>
      </c>
      <c r="L5061" t="s">
        <v>226</v>
      </c>
      <c r="M5061" t="s">
        <v>62</v>
      </c>
      <c r="N5061" t="s">
        <v>24</v>
      </c>
      <c r="O5061" t="s">
        <v>18</v>
      </c>
      <c r="P5061" t="s">
        <v>27</v>
      </c>
      <c r="Q5061">
        <v>1</v>
      </c>
      <c r="R5061">
        <v>7.92</v>
      </c>
      <c r="S5061">
        <f t="shared" si="273"/>
        <v>26035</v>
      </c>
      <c r="T5061">
        <f t="shared" si="274"/>
        <v>12060</v>
      </c>
      <c r="U5061">
        <f t="shared" si="275"/>
        <v>2.1587893864013266</v>
      </c>
      <c r="V5061">
        <v>274</v>
      </c>
      <c r="W5061">
        <v>299</v>
      </c>
    </row>
    <row r="5062" spans="1:23" x14ac:dyDescent="0.2">
      <c r="A5062">
        <v>93</v>
      </c>
      <c r="B5062" t="s">
        <v>3</v>
      </c>
      <c r="C5062" t="s">
        <v>4</v>
      </c>
      <c r="D5062" t="s">
        <v>39</v>
      </c>
      <c r="E5062">
        <v>26.51</v>
      </c>
      <c r="F5062">
        <v>151.59</v>
      </c>
      <c r="G5062">
        <v>-26.85</v>
      </c>
      <c r="H5062">
        <v>151.983</v>
      </c>
      <c r="I5062">
        <v>470</v>
      </c>
      <c r="J5062" t="s">
        <v>6</v>
      </c>
      <c r="K5062" s="1">
        <v>21058</v>
      </c>
      <c r="L5062" t="s">
        <v>226</v>
      </c>
      <c r="M5062" t="s">
        <v>62</v>
      </c>
      <c r="N5062" t="s">
        <v>24</v>
      </c>
      <c r="O5062" t="s">
        <v>18</v>
      </c>
      <c r="P5062" t="s">
        <v>27</v>
      </c>
      <c r="Q5062">
        <v>2</v>
      </c>
      <c r="R5062">
        <v>8.18</v>
      </c>
      <c r="S5062">
        <f t="shared" si="273"/>
        <v>26035</v>
      </c>
      <c r="T5062">
        <f t="shared" si="274"/>
        <v>12060</v>
      </c>
      <c r="U5062">
        <f t="shared" si="275"/>
        <v>2.1587893864013266</v>
      </c>
      <c r="V5062">
        <v>274</v>
      </c>
      <c r="W5062">
        <v>299</v>
      </c>
    </row>
    <row r="5063" spans="1:23" x14ac:dyDescent="0.2">
      <c r="A5063">
        <v>93</v>
      </c>
      <c r="B5063" t="s">
        <v>3</v>
      </c>
      <c r="C5063" t="s">
        <v>4</v>
      </c>
      <c r="D5063" t="s">
        <v>39</v>
      </c>
      <c r="E5063">
        <v>26.51</v>
      </c>
      <c r="F5063">
        <v>151.59</v>
      </c>
      <c r="G5063">
        <v>-26.85</v>
      </c>
      <c r="H5063">
        <v>151.983</v>
      </c>
      <c r="I5063">
        <v>470</v>
      </c>
      <c r="J5063" t="s">
        <v>6</v>
      </c>
      <c r="K5063" s="1">
        <v>21058</v>
      </c>
      <c r="L5063" t="s">
        <v>226</v>
      </c>
      <c r="M5063" t="s">
        <v>62</v>
      </c>
      <c r="N5063" t="s">
        <v>24</v>
      </c>
      <c r="O5063" t="s">
        <v>18</v>
      </c>
      <c r="P5063" t="s">
        <v>27</v>
      </c>
      <c r="Q5063">
        <v>3</v>
      </c>
      <c r="R5063">
        <v>9.35</v>
      </c>
      <c r="S5063">
        <f t="shared" si="273"/>
        <v>26035</v>
      </c>
      <c r="T5063">
        <f t="shared" si="274"/>
        <v>12060</v>
      </c>
      <c r="U5063">
        <f t="shared" si="275"/>
        <v>2.1587893864013266</v>
      </c>
      <c r="V5063">
        <v>274</v>
      </c>
      <c r="W5063">
        <v>299</v>
      </c>
    </row>
    <row r="5064" spans="1:23" x14ac:dyDescent="0.2">
      <c r="A5064">
        <v>93</v>
      </c>
      <c r="B5064" t="s">
        <v>3</v>
      </c>
      <c r="C5064" t="s">
        <v>4</v>
      </c>
      <c r="D5064" t="s">
        <v>39</v>
      </c>
      <c r="E5064">
        <v>26.51</v>
      </c>
      <c r="F5064">
        <v>151.59</v>
      </c>
      <c r="G5064">
        <v>-26.85</v>
      </c>
      <c r="H5064">
        <v>151.983</v>
      </c>
      <c r="I5064">
        <v>470</v>
      </c>
      <c r="J5064" t="s">
        <v>6</v>
      </c>
      <c r="K5064" s="1">
        <v>21058</v>
      </c>
      <c r="L5064" t="s">
        <v>226</v>
      </c>
      <c r="M5064" t="s">
        <v>62</v>
      </c>
      <c r="N5064" t="s">
        <v>24</v>
      </c>
      <c r="O5064" t="s">
        <v>18</v>
      </c>
      <c r="P5064" t="s">
        <v>27</v>
      </c>
      <c r="Q5064">
        <v>4</v>
      </c>
      <c r="R5064">
        <v>7.32</v>
      </c>
      <c r="S5064">
        <f t="shared" si="273"/>
        <v>26035</v>
      </c>
      <c r="T5064">
        <f t="shared" si="274"/>
        <v>12060</v>
      </c>
      <c r="U5064">
        <f t="shared" si="275"/>
        <v>2.1587893864013266</v>
      </c>
      <c r="V5064">
        <v>274</v>
      </c>
      <c r="W5064">
        <v>299</v>
      </c>
    </row>
    <row r="5065" spans="1:23" x14ac:dyDescent="0.2">
      <c r="A5065">
        <v>93</v>
      </c>
      <c r="B5065" t="s">
        <v>3</v>
      </c>
      <c r="C5065" t="s">
        <v>4</v>
      </c>
      <c r="D5065" t="s">
        <v>39</v>
      </c>
      <c r="E5065">
        <v>26.51</v>
      </c>
      <c r="F5065">
        <v>151.59</v>
      </c>
      <c r="G5065">
        <v>-26.85</v>
      </c>
      <c r="H5065">
        <v>151.983</v>
      </c>
      <c r="I5065">
        <v>470</v>
      </c>
      <c r="J5065" t="s">
        <v>6</v>
      </c>
      <c r="K5065" s="1">
        <v>21058</v>
      </c>
      <c r="L5065" t="s">
        <v>226</v>
      </c>
      <c r="M5065" t="s">
        <v>62</v>
      </c>
      <c r="N5065" t="s">
        <v>24</v>
      </c>
      <c r="O5065" t="s">
        <v>18</v>
      </c>
      <c r="P5065" t="s">
        <v>27</v>
      </c>
      <c r="Q5065">
        <v>5</v>
      </c>
      <c r="R5065">
        <v>8.08</v>
      </c>
      <c r="S5065">
        <f t="shared" si="273"/>
        <v>26035</v>
      </c>
      <c r="T5065">
        <f t="shared" si="274"/>
        <v>12060</v>
      </c>
      <c r="U5065">
        <f t="shared" si="275"/>
        <v>2.1587893864013266</v>
      </c>
      <c r="V5065">
        <v>274</v>
      </c>
      <c r="W5065">
        <v>299</v>
      </c>
    </row>
    <row r="5066" spans="1:23" x14ac:dyDescent="0.2">
      <c r="A5066">
        <v>93</v>
      </c>
      <c r="B5066" t="s">
        <v>3</v>
      </c>
      <c r="C5066" t="s">
        <v>4</v>
      </c>
      <c r="D5066" t="s">
        <v>39</v>
      </c>
      <c r="E5066">
        <v>26.51</v>
      </c>
      <c r="F5066">
        <v>151.59</v>
      </c>
      <c r="G5066">
        <v>-26.85</v>
      </c>
      <c r="H5066">
        <v>151.983</v>
      </c>
      <c r="I5066">
        <v>470</v>
      </c>
      <c r="J5066" t="s">
        <v>6</v>
      </c>
      <c r="K5066" s="1">
        <v>21058</v>
      </c>
      <c r="L5066" t="s">
        <v>226</v>
      </c>
      <c r="M5066" t="s">
        <v>62</v>
      </c>
      <c r="N5066" t="s">
        <v>24</v>
      </c>
      <c r="O5066" t="s">
        <v>18</v>
      </c>
      <c r="P5066" t="s">
        <v>27</v>
      </c>
      <c r="Q5066">
        <v>6</v>
      </c>
      <c r="R5066">
        <v>11.05</v>
      </c>
      <c r="S5066">
        <f t="shared" si="273"/>
        <v>26035</v>
      </c>
      <c r="T5066">
        <f t="shared" si="274"/>
        <v>12060</v>
      </c>
      <c r="U5066">
        <f t="shared" si="275"/>
        <v>2.1587893864013266</v>
      </c>
      <c r="V5066">
        <v>274</v>
      </c>
      <c r="W5066">
        <v>299</v>
      </c>
    </row>
    <row r="5067" spans="1:23" x14ac:dyDescent="0.2">
      <c r="A5067">
        <v>93</v>
      </c>
      <c r="B5067" t="s">
        <v>3</v>
      </c>
      <c r="C5067" t="s">
        <v>4</v>
      </c>
      <c r="D5067" t="s">
        <v>39</v>
      </c>
      <c r="E5067">
        <v>26.51</v>
      </c>
      <c r="F5067">
        <v>151.59</v>
      </c>
      <c r="G5067">
        <v>-26.85</v>
      </c>
      <c r="H5067">
        <v>151.983</v>
      </c>
      <c r="I5067">
        <v>470</v>
      </c>
      <c r="J5067" t="s">
        <v>6</v>
      </c>
      <c r="K5067" s="1">
        <v>21058</v>
      </c>
      <c r="L5067" t="s">
        <v>226</v>
      </c>
      <c r="M5067" t="s">
        <v>62</v>
      </c>
      <c r="N5067" t="s">
        <v>24</v>
      </c>
      <c r="O5067" t="s">
        <v>18</v>
      </c>
      <c r="P5067" t="s">
        <v>27</v>
      </c>
      <c r="Q5067">
        <v>7</v>
      </c>
      <c r="R5067">
        <v>8.16</v>
      </c>
      <c r="S5067">
        <f t="shared" si="273"/>
        <v>26035</v>
      </c>
      <c r="T5067">
        <f t="shared" si="274"/>
        <v>12060</v>
      </c>
      <c r="U5067">
        <f t="shared" si="275"/>
        <v>2.1587893864013266</v>
      </c>
      <c r="V5067">
        <v>274</v>
      </c>
      <c r="W5067">
        <v>299</v>
      </c>
    </row>
    <row r="5068" spans="1:23" x14ac:dyDescent="0.2">
      <c r="A5068">
        <v>93</v>
      </c>
      <c r="B5068" t="s">
        <v>3</v>
      </c>
      <c r="C5068" t="s">
        <v>4</v>
      </c>
      <c r="D5068" t="s">
        <v>39</v>
      </c>
      <c r="E5068">
        <v>26.51</v>
      </c>
      <c r="F5068">
        <v>151.59</v>
      </c>
      <c r="G5068">
        <v>-26.85</v>
      </c>
      <c r="H5068">
        <v>151.983</v>
      </c>
      <c r="I5068">
        <v>470</v>
      </c>
      <c r="J5068" t="s">
        <v>6</v>
      </c>
      <c r="K5068" s="1">
        <v>21058</v>
      </c>
      <c r="L5068" t="s">
        <v>226</v>
      </c>
      <c r="M5068" t="s">
        <v>62</v>
      </c>
      <c r="N5068" t="s">
        <v>24</v>
      </c>
      <c r="O5068" t="s">
        <v>18</v>
      </c>
      <c r="P5068" t="s">
        <v>27</v>
      </c>
      <c r="Q5068">
        <v>8</v>
      </c>
      <c r="R5068">
        <v>8.26</v>
      </c>
      <c r="S5068">
        <f t="shared" si="273"/>
        <v>26035</v>
      </c>
      <c r="T5068">
        <f t="shared" si="274"/>
        <v>12060</v>
      </c>
      <c r="U5068">
        <f t="shared" si="275"/>
        <v>2.1587893864013266</v>
      </c>
      <c r="V5068">
        <v>274</v>
      </c>
      <c r="W5068">
        <v>299</v>
      </c>
    </row>
    <row r="5069" spans="1:23" x14ac:dyDescent="0.2">
      <c r="A5069">
        <v>93</v>
      </c>
      <c r="B5069" t="s">
        <v>3</v>
      </c>
      <c r="C5069" t="s">
        <v>4</v>
      </c>
      <c r="D5069" t="s">
        <v>39</v>
      </c>
      <c r="E5069">
        <v>26.51</v>
      </c>
      <c r="F5069">
        <v>151.59</v>
      </c>
      <c r="G5069">
        <v>-26.85</v>
      </c>
      <c r="H5069">
        <v>151.983</v>
      </c>
      <c r="I5069">
        <v>470</v>
      </c>
      <c r="J5069" t="s">
        <v>6</v>
      </c>
      <c r="K5069" s="1">
        <v>21058</v>
      </c>
      <c r="L5069" t="s">
        <v>226</v>
      </c>
      <c r="M5069" t="s">
        <v>62</v>
      </c>
      <c r="N5069" t="s">
        <v>24</v>
      </c>
      <c r="O5069" t="s">
        <v>18</v>
      </c>
      <c r="P5069" t="s">
        <v>27</v>
      </c>
      <c r="Q5069">
        <v>9</v>
      </c>
      <c r="R5069">
        <v>8.3800000000000008</v>
      </c>
      <c r="S5069">
        <f t="shared" si="273"/>
        <v>26035</v>
      </c>
      <c r="T5069">
        <f t="shared" si="274"/>
        <v>12060</v>
      </c>
      <c r="U5069">
        <f t="shared" si="275"/>
        <v>2.1587893864013266</v>
      </c>
      <c r="V5069">
        <v>274</v>
      </c>
      <c r="W5069">
        <v>299</v>
      </c>
    </row>
    <row r="5070" spans="1:23" x14ac:dyDescent="0.2">
      <c r="A5070">
        <v>93</v>
      </c>
      <c r="B5070" t="s">
        <v>3</v>
      </c>
      <c r="C5070" t="s">
        <v>4</v>
      </c>
      <c r="D5070" t="s">
        <v>39</v>
      </c>
      <c r="E5070">
        <v>26.51</v>
      </c>
      <c r="F5070">
        <v>151.59</v>
      </c>
      <c r="G5070">
        <v>-26.85</v>
      </c>
      <c r="H5070">
        <v>151.983</v>
      </c>
      <c r="I5070">
        <v>470</v>
      </c>
      <c r="J5070" t="s">
        <v>6</v>
      </c>
      <c r="K5070" s="1">
        <v>21058</v>
      </c>
      <c r="L5070" t="s">
        <v>226</v>
      </c>
      <c r="M5070" t="s">
        <v>62</v>
      </c>
      <c r="N5070" t="s">
        <v>24</v>
      </c>
      <c r="O5070" t="s">
        <v>18</v>
      </c>
      <c r="P5070" t="s">
        <v>27</v>
      </c>
      <c r="Q5070">
        <v>10</v>
      </c>
      <c r="R5070">
        <v>8.09</v>
      </c>
      <c r="S5070">
        <f t="shared" si="273"/>
        <v>26035</v>
      </c>
      <c r="T5070">
        <f t="shared" si="274"/>
        <v>12060</v>
      </c>
      <c r="U5070">
        <f t="shared" si="275"/>
        <v>2.1587893864013266</v>
      </c>
      <c r="V5070">
        <v>274</v>
      </c>
      <c r="W5070">
        <v>299</v>
      </c>
    </row>
    <row r="5071" spans="1:23" hidden="1" x14ac:dyDescent="0.2">
      <c r="A5071">
        <v>94</v>
      </c>
      <c r="B5071" t="s">
        <v>3</v>
      </c>
      <c r="C5071" t="s">
        <v>4</v>
      </c>
      <c r="D5071" t="s">
        <v>227</v>
      </c>
      <c r="E5071">
        <v>27.28</v>
      </c>
      <c r="F5071">
        <v>153.1</v>
      </c>
      <c r="G5071">
        <v>-27.466699999999999</v>
      </c>
      <c r="H5071">
        <v>153.01667</v>
      </c>
      <c r="I5071">
        <v>5</v>
      </c>
      <c r="J5071" t="s">
        <v>40</v>
      </c>
      <c r="K5071" s="1" t="s">
        <v>228</v>
      </c>
      <c r="L5071" t="s">
        <v>229</v>
      </c>
      <c r="N5071" t="s">
        <v>14</v>
      </c>
      <c r="O5071" t="s">
        <v>15</v>
      </c>
      <c r="P5071" t="s">
        <v>27</v>
      </c>
      <c r="Q5071">
        <v>1</v>
      </c>
      <c r="R5071">
        <v>13.39</v>
      </c>
      <c r="S5071">
        <f>150*295</f>
        <v>44250</v>
      </c>
      <c r="T5071">
        <f>225*70</f>
        <v>15750</v>
      </c>
      <c r="U5071">
        <f t="shared" si="275"/>
        <v>2.8095238095238093</v>
      </c>
      <c r="V5071">
        <v>355</v>
      </c>
      <c r="W5071">
        <v>383</v>
      </c>
    </row>
    <row r="5072" spans="1:23" hidden="1" x14ac:dyDescent="0.2">
      <c r="A5072">
        <v>94</v>
      </c>
      <c r="B5072" t="s">
        <v>3</v>
      </c>
      <c r="C5072" t="s">
        <v>4</v>
      </c>
      <c r="D5072" t="s">
        <v>227</v>
      </c>
      <c r="E5072">
        <v>27.28</v>
      </c>
      <c r="F5072">
        <v>153.1</v>
      </c>
      <c r="G5072">
        <v>-27.466699999999999</v>
      </c>
      <c r="H5072">
        <v>153.01667</v>
      </c>
      <c r="I5072">
        <v>5</v>
      </c>
      <c r="J5072" t="s">
        <v>40</v>
      </c>
      <c r="K5072" s="1" t="s">
        <v>228</v>
      </c>
      <c r="L5072" t="s">
        <v>229</v>
      </c>
      <c r="N5072" t="s">
        <v>14</v>
      </c>
      <c r="O5072" t="s">
        <v>15</v>
      </c>
      <c r="P5072" t="s">
        <v>27</v>
      </c>
      <c r="Q5072">
        <v>2</v>
      </c>
      <c r="R5072">
        <v>11.86</v>
      </c>
      <c r="S5072">
        <f t="shared" ref="S5072:S5124" si="276">150*295</f>
        <v>44250</v>
      </c>
      <c r="T5072">
        <f t="shared" ref="T5072:T5124" si="277">225*70</f>
        <v>15750</v>
      </c>
      <c r="U5072">
        <f t="shared" ref="U5072:U5125" si="278">S5072/T5072</f>
        <v>2.8095238095238093</v>
      </c>
      <c r="V5072">
        <v>355</v>
      </c>
      <c r="W5072">
        <v>383</v>
      </c>
    </row>
    <row r="5073" spans="1:23" hidden="1" x14ac:dyDescent="0.2">
      <c r="A5073">
        <v>94</v>
      </c>
      <c r="B5073" t="s">
        <v>3</v>
      </c>
      <c r="C5073" t="s">
        <v>4</v>
      </c>
      <c r="D5073" t="s">
        <v>227</v>
      </c>
      <c r="E5073">
        <v>27.28</v>
      </c>
      <c r="F5073">
        <v>153.1</v>
      </c>
      <c r="G5073">
        <v>-27.466699999999999</v>
      </c>
      <c r="H5073">
        <v>153.01667</v>
      </c>
      <c r="I5073">
        <v>5</v>
      </c>
      <c r="J5073" t="s">
        <v>40</v>
      </c>
      <c r="K5073" s="1" t="s">
        <v>228</v>
      </c>
      <c r="L5073" t="s">
        <v>229</v>
      </c>
      <c r="N5073" t="s">
        <v>14</v>
      </c>
      <c r="O5073" t="s">
        <v>15</v>
      </c>
      <c r="P5073" t="s">
        <v>27</v>
      </c>
      <c r="Q5073">
        <v>3</v>
      </c>
      <c r="R5073">
        <v>13.24</v>
      </c>
      <c r="S5073">
        <f t="shared" si="276"/>
        <v>44250</v>
      </c>
      <c r="T5073">
        <f t="shared" si="277"/>
        <v>15750</v>
      </c>
      <c r="U5073">
        <f t="shared" si="278"/>
        <v>2.8095238095238093</v>
      </c>
      <c r="V5073">
        <v>355</v>
      </c>
      <c r="W5073">
        <v>383</v>
      </c>
    </row>
    <row r="5074" spans="1:23" hidden="1" x14ac:dyDescent="0.2">
      <c r="A5074">
        <v>94</v>
      </c>
      <c r="B5074" t="s">
        <v>3</v>
      </c>
      <c r="C5074" t="s">
        <v>4</v>
      </c>
      <c r="D5074" t="s">
        <v>227</v>
      </c>
      <c r="E5074">
        <v>27.28</v>
      </c>
      <c r="F5074">
        <v>153.1</v>
      </c>
      <c r="G5074">
        <v>-27.466699999999999</v>
      </c>
      <c r="H5074">
        <v>153.01667</v>
      </c>
      <c r="I5074">
        <v>5</v>
      </c>
      <c r="J5074" t="s">
        <v>40</v>
      </c>
      <c r="K5074" s="1" t="s">
        <v>228</v>
      </c>
      <c r="L5074" t="s">
        <v>229</v>
      </c>
      <c r="N5074" t="s">
        <v>14</v>
      </c>
      <c r="O5074" t="s">
        <v>15</v>
      </c>
      <c r="P5074" t="s">
        <v>27</v>
      </c>
      <c r="Q5074">
        <v>4</v>
      </c>
      <c r="R5074">
        <v>12.57</v>
      </c>
      <c r="S5074">
        <f t="shared" si="276"/>
        <v>44250</v>
      </c>
      <c r="T5074">
        <f t="shared" si="277"/>
        <v>15750</v>
      </c>
      <c r="U5074">
        <f t="shared" si="278"/>
        <v>2.8095238095238093</v>
      </c>
      <c r="V5074">
        <v>355</v>
      </c>
      <c r="W5074">
        <v>383</v>
      </c>
    </row>
    <row r="5075" spans="1:23" hidden="1" x14ac:dyDescent="0.2">
      <c r="A5075">
        <v>94</v>
      </c>
      <c r="B5075" t="s">
        <v>3</v>
      </c>
      <c r="C5075" t="s">
        <v>4</v>
      </c>
      <c r="D5075" t="s">
        <v>227</v>
      </c>
      <c r="E5075">
        <v>27.28</v>
      </c>
      <c r="F5075">
        <v>153.1</v>
      </c>
      <c r="G5075">
        <v>-27.466699999999999</v>
      </c>
      <c r="H5075">
        <v>153.01667</v>
      </c>
      <c r="I5075">
        <v>5</v>
      </c>
      <c r="J5075" t="s">
        <v>40</v>
      </c>
      <c r="K5075" s="1" t="s">
        <v>228</v>
      </c>
      <c r="L5075" t="s">
        <v>229</v>
      </c>
      <c r="N5075" t="s">
        <v>14</v>
      </c>
      <c r="O5075" t="s">
        <v>15</v>
      </c>
      <c r="P5075" t="s">
        <v>27</v>
      </c>
      <c r="Q5075">
        <v>5</v>
      </c>
      <c r="R5075">
        <v>9.31</v>
      </c>
      <c r="S5075">
        <f t="shared" si="276"/>
        <v>44250</v>
      </c>
      <c r="T5075">
        <f t="shared" si="277"/>
        <v>15750</v>
      </c>
      <c r="U5075">
        <f t="shared" si="278"/>
        <v>2.8095238095238093</v>
      </c>
      <c r="V5075">
        <v>355</v>
      </c>
      <c r="W5075">
        <v>383</v>
      </c>
    </row>
    <row r="5076" spans="1:23" hidden="1" x14ac:dyDescent="0.2">
      <c r="A5076">
        <v>94</v>
      </c>
      <c r="B5076" t="s">
        <v>3</v>
      </c>
      <c r="C5076" t="s">
        <v>4</v>
      </c>
      <c r="D5076" t="s">
        <v>227</v>
      </c>
      <c r="E5076">
        <v>27.28</v>
      </c>
      <c r="F5076">
        <v>153.1</v>
      </c>
      <c r="G5076">
        <v>-27.466699999999999</v>
      </c>
      <c r="H5076">
        <v>153.01667</v>
      </c>
      <c r="I5076">
        <v>5</v>
      </c>
      <c r="J5076" t="s">
        <v>40</v>
      </c>
      <c r="K5076" s="1" t="s">
        <v>228</v>
      </c>
      <c r="L5076" t="s">
        <v>229</v>
      </c>
      <c r="N5076" t="s">
        <v>14</v>
      </c>
      <c r="O5076" t="s">
        <v>15</v>
      </c>
      <c r="P5076" t="s">
        <v>27</v>
      </c>
      <c r="Q5076">
        <v>6</v>
      </c>
      <c r="R5076">
        <v>8.25</v>
      </c>
      <c r="S5076">
        <f t="shared" si="276"/>
        <v>44250</v>
      </c>
      <c r="T5076">
        <f t="shared" si="277"/>
        <v>15750</v>
      </c>
      <c r="U5076">
        <f t="shared" si="278"/>
        <v>2.8095238095238093</v>
      </c>
      <c r="V5076">
        <v>355</v>
      </c>
      <c r="W5076">
        <v>383</v>
      </c>
    </row>
    <row r="5077" spans="1:23" hidden="1" x14ac:dyDescent="0.2">
      <c r="A5077">
        <v>94</v>
      </c>
      <c r="B5077" t="s">
        <v>3</v>
      </c>
      <c r="C5077" t="s">
        <v>4</v>
      </c>
      <c r="D5077" t="s">
        <v>227</v>
      </c>
      <c r="E5077">
        <v>27.28</v>
      </c>
      <c r="F5077">
        <v>153.1</v>
      </c>
      <c r="G5077">
        <v>-27.466699999999999</v>
      </c>
      <c r="H5077">
        <v>153.01667</v>
      </c>
      <c r="I5077">
        <v>5</v>
      </c>
      <c r="J5077" t="s">
        <v>40</v>
      </c>
      <c r="K5077" s="1" t="s">
        <v>228</v>
      </c>
      <c r="L5077" t="s">
        <v>229</v>
      </c>
      <c r="N5077" t="s">
        <v>14</v>
      </c>
      <c r="O5077" t="s">
        <v>16</v>
      </c>
      <c r="P5077" t="s">
        <v>27</v>
      </c>
      <c r="Q5077">
        <v>1</v>
      </c>
      <c r="R5077">
        <v>11.93</v>
      </c>
      <c r="S5077">
        <f t="shared" si="276"/>
        <v>44250</v>
      </c>
      <c r="T5077">
        <f t="shared" si="277"/>
        <v>15750</v>
      </c>
      <c r="U5077">
        <f t="shared" si="278"/>
        <v>2.8095238095238093</v>
      </c>
      <c r="V5077">
        <v>355</v>
      </c>
      <c r="W5077">
        <v>383</v>
      </c>
    </row>
    <row r="5078" spans="1:23" hidden="1" x14ac:dyDescent="0.2">
      <c r="A5078">
        <v>94</v>
      </c>
      <c r="B5078" t="s">
        <v>3</v>
      </c>
      <c r="C5078" t="s">
        <v>4</v>
      </c>
      <c r="D5078" t="s">
        <v>227</v>
      </c>
      <c r="E5078">
        <v>27.28</v>
      </c>
      <c r="F5078">
        <v>153.1</v>
      </c>
      <c r="G5078">
        <v>-27.466699999999999</v>
      </c>
      <c r="H5078">
        <v>153.01667</v>
      </c>
      <c r="I5078">
        <v>5</v>
      </c>
      <c r="J5078" t="s">
        <v>40</v>
      </c>
      <c r="K5078" s="1" t="s">
        <v>228</v>
      </c>
      <c r="L5078" t="s">
        <v>229</v>
      </c>
      <c r="N5078" t="s">
        <v>14</v>
      </c>
      <c r="O5078" t="s">
        <v>16</v>
      </c>
      <c r="P5078" t="s">
        <v>27</v>
      </c>
      <c r="Q5078">
        <v>2</v>
      </c>
      <c r="R5078">
        <v>8.23</v>
      </c>
      <c r="S5078">
        <f t="shared" si="276"/>
        <v>44250</v>
      </c>
      <c r="T5078">
        <f t="shared" si="277"/>
        <v>15750</v>
      </c>
      <c r="U5078">
        <f t="shared" si="278"/>
        <v>2.8095238095238093</v>
      </c>
      <c r="V5078">
        <v>355</v>
      </c>
      <c r="W5078">
        <v>383</v>
      </c>
    </row>
    <row r="5079" spans="1:23" hidden="1" x14ac:dyDescent="0.2">
      <c r="A5079">
        <v>94</v>
      </c>
      <c r="B5079" t="s">
        <v>3</v>
      </c>
      <c r="C5079" t="s">
        <v>4</v>
      </c>
      <c r="D5079" t="s">
        <v>227</v>
      </c>
      <c r="E5079">
        <v>27.28</v>
      </c>
      <c r="F5079">
        <v>153.1</v>
      </c>
      <c r="G5079">
        <v>-27.466699999999999</v>
      </c>
      <c r="H5079">
        <v>153.01667</v>
      </c>
      <c r="I5079">
        <v>5</v>
      </c>
      <c r="J5079" t="s">
        <v>40</v>
      </c>
      <c r="K5079" s="1" t="s">
        <v>228</v>
      </c>
      <c r="L5079" t="s">
        <v>229</v>
      </c>
      <c r="N5079" t="s">
        <v>14</v>
      </c>
      <c r="O5079" t="s">
        <v>16</v>
      </c>
      <c r="P5079" t="s">
        <v>27</v>
      </c>
      <c r="Q5079">
        <v>3</v>
      </c>
      <c r="R5079">
        <v>11.78</v>
      </c>
      <c r="S5079">
        <f t="shared" si="276"/>
        <v>44250</v>
      </c>
      <c r="T5079">
        <f t="shared" si="277"/>
        <v>15750</v>
      </c>
      <c r="U5079">
        <f t="shared" si="278"/>
        <v>2.8095238095238093</v>
      </c>
      <c r="V5079">
        <v>355</v>
      </c>
      <c r="W5079">
        <v>383</v>
      </c>
    </row>
    <row r="5080" spans="1:23" hidden="1" x14ac:dyDescent="0.2">
      <c r="A5080">
        <v>94</v>
      </c>
      <c r="B5080" t="s">
        <v>3</v>
      </c>
      <c r="C5080" t="s">
        <v>4</v>
      </c>
      <c r="D5080" t="s">
        <v>227</v>
      </c>
      <c r="E5080">
        <v>27.28</v>
      </c>
      <c r="F5080">
        <v>153.1</v>
      </c>
      <c r="G5080">
        <v>-27.466699999999999</v>
      </c>
      <c r="H5080">
        <v>153.01667</v>
      </c>
      <c r="I5080">
        <v>5</v>
      </c>
      <c r="J5080" t="s">
        <v>40</v>
      </c>
      <c r="K5080" s="1" t="s">
        <v>228</v>
      </c>
      <c r="L5080" t="s">
        <v>229</v>
      </c>
      <c r="N5080" t="s">
        <v>14</v>
      </c>
      <c r="O5080" t="s">
        <v>16</v>
      </c>
      <c r="P5080" t="s">
        <v>27</v>
      </c>
      <c r="Q5080">
        <v>4</v>
      </c>
      <c r="R5080">
        <v>10.59</v>
      </c>
      <c r="S5080">
        <f t="shared" si="276"/>
        <v>44250</v>
      </c>
      <c r="T5080">
        <f t="shared" si="277"/>
        <v>15750</v>
      </c>
      <c r="U5080">
        <f t="shared" si="278"/>
        <v>2.8095238095238093</v>
      </c>
      <c r="V5080">
        <v>355</v>
      </c>
      <c r="W5080">
        <v>383</v>
      </c>
    </row>
    <row r="5081" spans="1:23" hidden="1" x14ac:dyDescent="0.2">
      <c r="A5081">
        <v>94</v>
      </c>
      <c r="B5081" t="s">
        <v>3</v>
      </c>
      <c r="C5081" t="s">
        <v>4</v>
      </c>
      <c r="D5081" t="s">
        <v>227</v>
      </c>
      <c r="E5081">
        <v>27.28</v>
      </c>
      <c r="F5081">
        <v>153.1</v>
      </c>
      <c r="G5081">
        <v>-27.466699999999999</v>
      </c>
      <c r="H5081">
        <v>153.01667</v>
      </c>
      <c r="I5081">
        <v>5</v>
      </c>
      <c r="J5081" t="s">
        <v>40</v>
      </c>
      <c r="K5081" s="1" t="s">
        <v>228</v>
      </c>
      <c r="L5081" t="s">
        <v>229</v>
      </c>
      <c r="N5081" t="s">
        <v>14</v>
      </c>
      <c r="O5081" t="s">
        <v>16</v>
      </c>
      <c r="P5081" t="s">
        <v>27</v>
      </c>
      <c r="Q5081">
        <v>5</v>
      </c>
      <c r="R5081">
        <v>9.98</v>
      </c>
      <c r="S5081">
        <f t="shared" si="276"/>
        <v>44250</v>
      </c>
      <c r="T5081">
        <f t="shared" si="277"/>
        <v>15750</v>
      </c>
      <c r="U5081">
        <f t="shared" si="278"/>
        <v>2.8095238095238093</v>
      </c>
      <c r="V5081">
        <v>355</v>
      </c>
      <c r="W5081">
        <v>383</v>
      </c>
    </row>
    <row r="5082" spans="1:23" hidden="1" x14ac:dyDescent="0.2">
      <c r="A5082">
        <v>94</v>
      </c>
      <c r="B5082" t="s">
        <v>3</v>
      </c>
      <c r="C5082" t="s">
        <v>4</v>
      </c>
      <c r="D5082" t="s">
        <v>227</v>
      </c>
      <c r="E5082">
        <v>27.28</v>
      </c>
      <c r="F5082">
        <v>153.1</v>
      </c>
      <c r="G5082">
        <v>-27.466699999999999</v>
      </c>
      <c r="H5082">
        <v>153.01667</v>
      </c>
      <c r="I5082">
        <v>5</v>
      </c>
      <c r="J5082" t="s">
        <v>40</v>
      </c>
      <c r="K5082" s="1" t="s">
        <v>228</v>
      </c>
      <c r="L5082" t="s">
        <v>229</v>
      </c>
      <c r="N5082" t="s">
        <v>14</v>
      </c>
      <c r="O5082" t="s">
        <v>16</v>
      </c>
      <c r="P5082" t="s">
        <v>27</v>
      </c>
      <c r="Q5082">
        <v>6</v>
      </c>
      <c r="R5082">
        <v>9.98</v>
      </c>
      <c r="S5082">
        <f t="shared" si="276"/>
        <v>44250</v>
      </c>
      <c r="T5082">
        <f t="shared" si="277"/>
        <v>15750</v>
      </c>
      <c r="U5082">
        <f t="shared" si="278"/>
        <v>2.8095238095238093</v>
      </c>
      <c r="V5082">
        <v>355</v>
      </c>
      <c r="W5082">
        <v>383</v>
      </c>
    </row>
    <row r="5083" spans="1:23" hidden="1" x14ac:dyDescent="0.2">
      <c r="A5083">
        <v>94</v>
      </c>
      <c r="B5083" t="s">
        <v>3</v>
      </c>
      <c r="C5083" t="s">
        <v>4</v>
      </c>
      <c r="D5083" t="s">
        <v>227</v>
      </c>
      <c r="E5083">
        <v>27.28</v>
      </c>
      <c r="F5083">
        <v>153.1</v>
      </c>
      <c r="G5083">
        <v>-27.466699999999999</v>
      </c>
      <c r="H5083">
        <v>153.01667</v>
      </c>
      <c r="I5083">
        <v>5</v>
      </c>
      <c r="J5083" t="s">
        <v>40</v>
      </c>
      <c r="K5083" s="1" t="s">
        <v>228</v>
      </c>
      <c r="L5083" t="s">
        <v>229</v>
      </c>
      <c r="N5083" t="s">
        <v>14</v>
      </c>
      <c r="O5083" t="s">
        <v>18</v>
      </c>
      <c r="P5083" t="s">
        <v>27</v>
      </c>
      <c r="Q5083">
        <v>1</v>
      </c>
      <c r="R5083">
        <v>4.79</v>
      </c>
      <c r="S5083">
        <f t="shared" si="276"/>
        <v>44250</v>
      </c>
      <c r="T5083">
        <f t="shared" si="277"/>
        <v>15750</v>
      </c>
      <c r="U5083">
        <f t="shared" si="278"/>
        <v>2.8095238095238093</v>
      </c>
      <c r="V5083">
        <v>355</v>
      </c>
      <c r="W5083">
        <v>383</v>
      </c>
    </row>
    <row r="5084" spans="1:23" hidden="1" x14ac:dyDescent="0.2">
      <c r="A5084">
        <v>94</v>
      </c>
      <c r="B5084" t="s">
        <v>3</v>
      </c>
      <c r="C5084" t="s">
        <v>4</v>
      </c>
      <c r="D5084" t="s">
        <v>227</v>
      </c>
      <c r="E5084">
        <v>27.28</v>
      </c>
      <c r="F5084">
        <v>153.1</v>
      </c>
      <c r="G5084">
        <v>-27.466699999999999</v>
      </c>
      <c r="H5084">
        <v>153.01667</v>
      </c>
      <c r="I5084">
        <v>5</v>
      </c>
      <c r="J5084" t="s">
        <v>40</v>
      </c>
      <c r="K5084" s="1" t="s">
        <v>228</v>
      </c>
      <c r="L5084" t="s">
        <v>229</v>
      </c>
      <c r="N5084" t="s">
        <v>14</v>
      </c>
      <c r="O5084" t="s">
        <v>18</v>
      </c>
      <c r="P5084" t="s">
        <v>27</v>
      </c>
      <c r="Q5084">
        <v>2</v>
      </c>
      <c r="R5084">
        <v>12.13</v>
      </c>
      <c r="S5084">
        <f t="shared" si="276"/>
        <v>44250</v>
      </c>
      <c r="T5084">
        <f t="shared" si="277"/>
        <v>15750</v>
      </c>
      <c r="U5084">
        <f t="shared" si="278"/>
        <v>2.8095238095238093</v>
      </c>
      <c r="V5084">
        <v>355</v>
      </c>
      <c r="W5084">
        <v>383</v>
      </c>
    </row>
    <row r="5085" spans="1:23" hidden="1" x14ac:dyDescent="0.2">
      <c r="A5085">
        <v>94</v>
      </c>
      <c r="B5085" t="s">
        <v>3</v>
      </c>
      <c r="C5085" t="s">
        <v>4</v>
      </c>
      <c r="D5085" t="s">
        <v>227</v>
      </c>
      <c r="E5085">
        <v>27.28</v>
      </c>
      <c r="F5085">
        <v>153.1</v>
      </c>
      <c r="G5085">
        <v>-27.466699999999999</v>
      </c>
      <c r="H5085">
        <v>153.01667</v>
      </c>
      <c r="I5085">
        <v>5</v>
      </c>
      <c r="J5085" t="s">
        <v>40</v>
      </c>
      <c r="K5085" s="1" t="s">
        <v>228</v>
      </c>
      <c r="L5085" t="s">
        <v>229</v>
      </c>
      <c r="N5085" t="s">
        <v>14</v>
      </c>
      <c r="O5085" t="s">
        <v>18</v>
      </c>
      <c r="P5085" t="s">
        <v>27</v>
      </c>
      <c r="Q5085">
        <v>3</v>
      </c>
      <c r="R5085">
        <v>5.31</v>
      </c>
      <c r="S5085">
        <f t="shared" si="276"/>
        <v>44250</v>
      </c>
      <c r="T5085">
        <f t="shared" si="277"/>
        <v>15750</v>
      </c>
      <c r="U5085">
        <f t="shared" si="278"/>
        <v>2.8095238095238093</v>
      </c>
      <c r="V5085">
        <v>355</v>
      </c>
      <c r="W5085">
        <v>383</v>
      </c>
    </row>
    <row r="5086" spans="1:23" hidden="1" x14ac:dyDescent="0.2">
      <c r="A5086">
        <v>94</v>
      </c>
      <c r="B5086" t="s">
        <v>3</v>
      </c>
      <c r="C5086" t="s">
        <v>4</v>
      </c>
      <c r="D5086" t="s">
        <v>227</v>
      </c>
      <c r="E5086">
        <v>27.28</v>
      </c>
      <c r="F5086">
        <v>153.1</v>
      </c>
      <c r="G5086">
        <v>-27.466699999999999</v>
      </c>
      <c r="H5086">
        <v>153.01667</v>
      </c>
      <c r="I5086">
        <v>5</v>
      </c>
      <c r="J5086" t="s">
        <v>40</v>
      </c>
      <c r="K5086" s="1" t="s">
        <v>228</v>
      </c>
      <c r="L5086" t="s">
        <v>229</v>
      </c>
      <c r="N5086" t="s">
        <v>14</v>
      </c>
      <c r="O5086" t="s">
        <v>18</v>
      </c>
      <c r="P5086" t="s">
        <v>27</v>
      </c>
      <c r="Q5086">
        <v>4</v>
      </c>
      <c r="R5086">
        <v>2.4</v>
      </c>
      <c r="S5086">
        <f t="shared" si="276"/>
        <v>44250</v>
      </c>
      <c r="T5086">
        <f t="shared" si="277"/>
        <v>15750</v>
      </c>
      <c r="U5086">
        <f t="shared" si="278"/>
        <v>2.8095238095238093</v>
      </c>
      <c r="V5086">
        <v>355</v>
      </c>
      <c r="W5086">
        <v>383</v>
      </c>
    </row>
    <row r="5087" spans="1:23" hidden="1" x14ac:dyDescent="0.2">
      <c r="A5087">
        <v>94</v>
      </c>
      <c r="B5087" t="s">
        <v>3</v>
      </c>
      <c r="C5087" t="s">
        <v>4</v>
      </c>
      <c r="D5087" t="s">
        <v>227</v>
      </c>
      <c r="E5087">
        <v>27.28</v>
      </c>
      <c r="F5087">
        <v>153.1</v>
      </c>
      <c r="G5087">
        <v>-27.466699999999999</v>
      </c>
      <c r="H5087">
        <v>153.01667</v>
      </c>
      <c r="I5087">
        <v>5</v>
      </c>
      <c r="J5087" t="s">
        <v>40</v>
      </c>
      <c r="K5087" s="1" t="s">
        <v>228</v>
      </c>
      <c r="L5087" t="s">
        <v>229</v>
      </c>
      <c r="N5087" t="s">
        <v>14</v>
      </c>
      <c r="O5087" t="s">
        <v>18</v>
      </c>
      <c r="P5087" t="s">
        <v>27</v>
      </c>
      <c r="Q5087">
        <v>5</v>
      </c>
      <c r="R5087">
        <v>2.15</v>
      </c>
      <c r="S5087">
        <f t="shared" si="276"/>
        <v>44250</v>
      </c>
      <c r="T5087">
        <f t="shared" si="277"/>
        <v>15750</v>
      </c>
      <c r="U5087">
        <f t="shared" si="278"/>
        <v>2.8095238095238093</v>
      </c>
      <c r="V5087">
        <v>355</v>
      </c>
      <c r="W5087">
        <v>383</v>
      </c>
    </row>
    <row r="5088" spans="1:23" hidden="1" x14ac:dyDescent="0.2">
      <c r="A5088">
        <v>94</v>
      </c>
      <c r="B5088" t="s">
        <v>3</v>
      </c>
      <c r="C5088" t="s">
        <v>4</v>
      </c>
      <c r="D5088" t="s">
        <v>227</v>
      </c>
      <c r="E5088">
        <v>27.28</v>
      </c>
      <c r="F5088">
        <v>153.1</v>
      </c>
      <c r="G5088">
        <v>-27.466699999999999</v>
      </c>
      <c r="H5088">
        <v>153.01667</v>
      </c>
      <c r="I5088">
        <v>5</v>
      </c>
      <c r="J5088" t="s">
        <v>40</v>
      </c>
      <c r="K5088" s="1" t="s">
        <v>228</v>
      </c>
      <c r="L5088" t="s">
        <v>229</v>
      </c>
      <c r="N5088" t="s">
        <v>14</v>
      </c>
      <c r="O5088" t="s">
        <v>18</v>
      </c>
      <c r="P5088" t="s">
        <v>27</v>
      </c>
      <c r="Q5088">
        <v>6</v>
      </c>
      <c r="R5088">
        <v>3.03</v>
      </c>
      <c r="S5088">
        <f t="shared" si="276"/>
        <v>44250</v>
      </c>
      <c r="T5088">
        <f t="shared" si="277"/>
        <v>15750</v>
      </c>
      <c r="U5088">
        <f t="shared" si="278"/>
        <v>2.8095238095238093</v>
      </c>
      <c r="V5088">
        <v>355</v>
      </c>
      <c r="W5088">
        <v>383</v>
      </c>
    </row>
    <row r="5089" spans="1:23" hidden="1" x14ac:dyDescent="0.2">
      <c r="A5089">
        <v>94</v>
      </c>
      <c r="B5089" t="s">
        <v>3</v>
      </c>
      <c r="C5089" t="s">
        <v>4</v>
      </c>
      <c r="D5089" t="s">
        <v>227</v>
      </c>
      <c r="E5089">
        <v>27.28</v>
      </c>
      <c r="F5089">
        <v>153.1</v>
      </c>
      <c r="G5089">
        <v>-27.466699999999999</v>
      </c>
      <c r="H5089">
        <v>153.01667</v>
      </c>
      <c r="I5089">
        <v>5</v>
      </c>
      <c r="J5089" t="s">
        <v>40</v>
      </c>
      <c r="K5089" s="1" t="s">
        <v>228</v>
      </c>
      <c r="L5089" t="s">
        <v>229</v>
      </c>
      <c r="N5089" t="s">
        <v>14</v>
      </c>
      <c r="O5089" t="s">
        <v>19</v>
      </c>
      <c r="P5089" t="s">
        <v>27</v>
      </c>
      <c r="Q5089">
        <v>1</v>
      </c>
      <c r="R5089">
        <v>5.4</v>
      </c>
      <c r="S5089">
        <f t="shared" si="276"/>
        <v>44250</v>
      </c>
      <c r="T5089">
        <f t="shared" si="277"/>
        <v>15750</v>
      </c>
      <c r="U5089">
        <f t="shared" si="278"/>
        <v>2.8095238095238093</v>
      </c>
      <c r="V5089">
        <v>355</v>
      </c>
      <c r="W5089">
        <v>383</v>
      </c>
    </row>
    <row r="5090" spans="1:23" hidden="1" x14ac:dyDescent="0.2">
      <c r="A5090">
        <v>94</v>
      </c>
      <c r="B5090" t="s">
        <v>3</v>
      </c>
      <c r="C5090" t="s">
        <v>4</v>
      </c>
      <c r="D5090" t="s">
        <v>227</v>
      </c>
      <c r="E5090">
        <v>27.28</v>
      </c>
      <c r="F5090">
        <v>153.1</v>
      </c>
      <c r="G5090">
        <v>-27.466699999999999</v>
      </c>
      <c r="H5090">
        <v>153.01667</v>
      </c>
      <c r="I5090">
        <v>5</v>
      </c>
      <c r="J5090" t="s">
        <v>40</v>
      </c>
      <c r="K5090" s="1" t="s">
        <v>228</v>
      </c>
      <c r="L5090" t="s">
        <v>229</v>
      </c>
      <c r="N5090" t="s">
        <v>14</v>
      </c>
      <c r="O5090" t="s">
        <v>19</v>
      </c>
      <c r="P5090" t="s">
        <v>27</v>
      </c>
      <c r="Q5090">
        <v>2</v>
      </c>
      <c r="R5090">
        <v>4.79</v>
      </c>
      <c r="S5090">
        <f t="shared" si="276"/>
        <v>44250</v>
      </c>
      <c r="T5090">
        <f t="shared" si="277"/>
        <v>15750</v>
      </c>
      <c r="U5090">
        <f t="shared" si="278"/>
        <v>2.8095238095238093</v>
      </c>
      <c r="V5090">
        <v>355</v>
      </c>
      <c r="W5090">
        <v>383</v>
      </c>
    </row>
    <row r="5091" spans="1:23" hidden="1" x14ac:dyDescent="0.2">
      <c r="A5091">
        <v>94</v>
      </c>
      <c r="B5091" t="s">
        <v>3</v>
      </c>
      <c r="C5091" t="s">
        <v>4</v>
      </c>
      <c r="D5091" t="s">
        <v>227</v>
      </c>
      <c r="E5091">
        <v>27.28</v>
      </c>
      <c r="F5091">
        <v>153.1</v>
      </c>
      <c r="G5091">
        <v>-27.466699999999999</v>
      </c>
      <c r="H5091">
        <v>153.01667</v>
      </c>
      <c r="I5091">
        <v>5</v>
      </c>
      <c r="J5091" t="s">
        <v>40</v>
      </c>
      <c r="K5091" s="1" t="s">
        <v>228</v>
      </c>
      <c r="L5091" t="s">
        <v>229</v>
      </c>
      <c r="N5091" t="s">
        <v>14</v>
      </c>
      <c r="O5091" t="s">
        <v>19</v>
      </c>
      <c r="P5091" t="s">
        <v>27</v>
      </c>
      <c r="Q5091">
        <v>3</v>
      </c>
      <c r="R5091">
        <v>2.6</v>
      </c>
      <c r="S5091">
        <f t="shared" si="276"/>
        <v>44250</v>
      </c>
      <c r="T5091">
        <f t="shared" si="277"/>
        <v>15750</v>
      </c>
      <c r="U5091">
        <f t="shared" si="278"/>
        <v>2.8095238095238093</v>
      </c>
      <c r="V5091">
        <v>355</v>
      </c>
      <c r="W5091">
        <v>383</v>
      </c>
    </row>
    <row r="5092" spans="1:23" hidden="1" x14ac:dyDescent="0.2">
      <c r="A5092">
        <v>94</v>
      </c>
      <c r="B5092" t="s">
        <v>3</v>
      </c>
      <c r="C5092" t="s">
        <v>4</v>
      </c>
      <c r="D5092" t="s">
        <v>227</v>
      </c>
      <c r="E5092">
        <v>27.28</v>
      </c>
      <c r="F5092">
        <v>153.1</v>
      </c>
      <c r="G5092">
        <v>-27.466699999999999</v>
      </c>
      <c r="H5092">
        <v>153.01667</v>
      </c>
      <c r="I5092">
        <v>5</v>
      </c>
      <c r="J5092" t="s">
        <v>40</v>
      </c>
      <c r="K5092" s="1" t="s">
        <v>228</v>
      </c>
      <c r="L5092" t="s">
        <v>229</v>
      </c>
      <c r="N5092" t="s">
        <v>14</v>
      </c>
      <c r="O5092" t="s">
        <v>19</v>
      </c>
      <c r="P5092" t="s">
        <v>27</v>
      </c>
      <c r="Q5092">
        <v>4</v>
      </c>
      <c r="R5092">
        <v>4.24</v>
      </c>
      <c r="S5092">
        <f t="shared" si="276"/>
        <v>44250</v>
      </c>
      <c r="T5092">
        <f t="shared" si="277"/>
        <v>15750</v>
      </c>
      <c r="U5092">
        <f t="shared" si="278"/>
        <v>2.8095238095238093</v>
      </c>
      <c r="V5092">
        <v>355</v>
      </c>
      <c r="W5092">
        <v>383</v>
      </c>
    </row>
    <row r="5093" spans="1:23" hidden="1" x14ac:dyDescent="0.2">
      <c r="A5093">
        <v>94</v>
      </c>
      <c r="B5093" t="s">
        <v>3</v>
      </c>
      <c r="C5093" t="s">
        <v>4</v>
      </c>
      <c r="D5093" t="s">
        <v>227</v>
      </c>
      <c r="E5093">
        <v>27.28</v>
      </c>
      <c r="F5093">
        <v>153.1</v>
      </c>
      <c r="G5093">
        <v>-27.466699999999999</v>
      </c>
      <c r="H5093">
        <v>153.01667</v>
      </c>
      <c r="I5093">
        <v>5</v>
      </c>
      <c r="J5093" t="s">
        <v>40</v>
      </c>
      <c r="K5093" s="1" t="s">
        <v>228</v>
      </c>
      <c r="L5093" t="s">
        <v>229</v>
      </c>
      <c r="N5093" t="s">
        <v>14</v>
      </c>
      <c r="O5093" t="s">
        <v>19</v>
      </c>
      <c r="P5093" t="s">
        <v>27</v>
      </c>
      <c r="Q5093">
        <v>5</v>
      </c>
      <c r="R5093">
        <v>4.68</v>
      </c>
      <c r="S5093">
        <f t="shared" si="276"/>
        <v>44250</v>
      </c>
      <c r="T5093">
        <f t="shared" si="277"/>
        <v>15750</v>
      </c>
      <c r="U5093">
        <f t="shared" si="278"/>
        <v>2.8095238095238093</v>
      </c>
      <c r="V5093">
        <v>355</v>
      </c>
      <c r="W5093">
        <v>383</v>
      </c>
    </row>
    <row r="5094" spans="1:23" hidden="1" x14ac:dyDescent="0.2">
      <c r="A5094">
        <v>94</v>
      </c>
      <c r="B5094" t="s">
        <v>3</v>
      </c>
      <c r="C5094" t="s">
        <v>4</v>
      </c>
      <c r="D5094" t="s">
        <v>227</v>
      </c>
      <c r="E5094">
        <v>27.28</v>
      </c>
      <c r="F5094">
        <v>153.1</v>
      </c>
      <c r="G5094">
        <v>-27.466699999999999</v>
      </c>
      <c r="H5094">
        <v>153.01667</v>
      </c>
      <c r="I5094">
        <v>5</v>
      </c>
      <c r="J5094" t="s">
        <v>40</v>
      </c>
      <c r="K5094" s="1" t="s">
        <v>228</v>
      </c>
      <c r="L5094" t="s">
        <v>229</v>
      </c>
      <c r="N5094" t="s">
        <v>14</v>
      </c>
      <c r="O5094" t="s">
        <v>19</v>
      </c>
      <c r="P5094" t="s">
        <v>27</v>
      </c>
      <c r="Q5094">
        <v>6</v>
      </c>
      <c r="R5094">
        <v>3.18</v>
      </c>
      <c r="S5094">
        <f t="shared" si="276"/>
        <v>44250</v>
      </c>
      <c r="T5094">
        <f t="shared" si="277"/>
        <v>15750</v>
      </c>
      <c r="U5094">
        <f t="shared" si="278"/>
        <v>2.8095238095238093</v>
      </c>
      <c r="V5094">
        <v>355</v>
      </c>
      <c r="W5094">
        <v>383</v>
      </c>
    </row>
    <row r="5095" spans="1:23" hidden="1" x14ac:dyDescent="0.2">
      <c r="A5095">
        <v>94</v>
      </c>
      <c r="B5095" t="s">
        <v>3</v>
      </c>
      <c r="C5095" t="s">
        <v>4</v>
      </c>
      <c r="D5095" t="s">
        <v>227</v>
      </c>
      <c r="E5095">
        <v>27.28</v>
      </c>
      <c r="F5095">
        <v>153.1</v>
      </c>
      <c r="G5095">
        <v>-27.466699999999999</v>
      </c>
      <c r="H5095">
        <v>153.01667</v>
      </c>
      <c r="I5095">
        <v>5</v>
      </c>
      <c r="J5095" t="s">
        <v>40</v>
      </c>
      <c r="K5095" s="1" t="s">
        <v>228</v>
      </c>
      <c r="L5095" t="s">
        <v>229</v>
      </c>
      <c r="N5095" t="s">
        <v>24</v>
      </c>
      <c r="O5095" t="s">
        <v>15</v>
      </c>
      <c r="P5095" t="s">
        <v>26</v>
      </c>
      <c r="Q5095">
        <v>1</v>
      </c>
      <c r="R5095">
        <v>23.84</v>
      </c>
      <c r="S5095">
        <f t="shared" si="276"/>
        <v>44250</v>
      </c>
      <c r="T5095">
        <f t="shared" si="277"/>
        <v>15750</v>
      </c>
      <c r="U5095">
        <f t="shared" si="278"/>
        <v>2.8095238095238093</v>
      </c>
      <c r="V5095">
        <v>355</v>
      </c>
      <c r="W5095">
        <v>383</v>
      </c>
    </row>
    <row r="5096" spans="1:23" hidden="1" x14ac:dyDescent="0.2">
      <c r="A5096">
        <v>94</v>
      </c>
      <c r="B5096" t="s">
        <v>3</v>
      </c>
      <c r="C5096" t="s">
        <v>4</v>
      </c>
      <c r="D5096" t="s">
        <v>227</v>
      </c>
      <c r="E5096">
        <v>27.28</v>
      </c>
      <c r="F5096">
        <v>153.1</v>
      </c>
      <c r="G5096">
        <v>-27.466699999999999</v>
      </c>
      <c r="H5096">
        <v>153.01667</v>
      </c>
      <c r="I5096">
        <v>5</v>
      </c>
      <c r="J5096" t="s">
        <v>40</v>
      </c>
      <c r="K5096" s="1" t="s">
        <v>228</v>
      </c>
      <c r="L5096" t="s">
        <v>229</v>
      </c>
      <c r="N5096" t="s">
        <v>24</v>
      </c>
      <c r="O5096" t="s">
        <v>15</v>
      </c>
      <c r="P5096" t="s">
        <v>26</v>
      </c>
      <c r="Q5096">
        <v>2</v>
      </c>
      <c r="R5096">
        <v>22.91</v>
      </c>
      <c r="S5096">
        <f t="shared" si="276"/>
        <v>44250</v>
      </c>
      <c r="T5096">
        <f t="shared" si="277"/>
        <v>15750</v>
      </c>
      <c r="U5096">
        <f t="shared" si="278"/>
        <v>2.8095238095238093</v>
      </c>
      <c r="V5096">
        <v>355</v>
      </c>
      <c r="W5096">
        <v>383</v>
      </c>
    </row>
    <row r="5097" spans="1:23" hidden="1" x14ac:dyDescent="0.2">
      <c r="A5097">
        <v>94</v>
      </c>
      <c r="B5097" t="s">
        <v>3</v>
      </c>
      <c r="C5097" t="s">
        <v>4</v>
      </c>
      <c r="D5097" t="s">
        <v>227</v>
      </c>
      <c r="E5097">
        <v>27.28</v>
      </c>
      <c r="F5097">
        <v>153.1</v>
      </c>
      <c r="G5097">
        <v>-27.466699999999999</v>
      </c>
      <c r="H5097">
        <v>153.01667</v>
      </c>
      <c r="I5097">
        <v>5</v>
      </c>
      <c r="J5097" t="s">
        <v>40</v>
      </c>
      <c r="K5097" s="1" t="s">
        <v>228</v>
      </c>
      <c r="L5097" t="s">
        <v>229</v>
      </c>
      <c r="N5097" t="s">
        <v>24</v>
      </c>
      <c r="O5097" t="s">
        <v>15</v>
      </c>
      <c r="P5097" t="s">
        <v>26</v>
      </c>
      <c r="Q5097">
        <v>3</v>
      </c>
      <c r="R5097">
        <v>23.37</v>
      </c>
      <c r="S5097">
        <f t="shared" si="276"/>
        <v>44250</v>
      </c>
      <c r="T5097">
        <f t="shared" si="277"/>
        <v>15750</v>
      </c>
      <c r="U5097">
        <f t="shared" si="278"/>
        <v>2.8095238095238093</v>
      </c>
      <c r="V5097">
        <v>355</v>
      </c>
      <c r="W5097">
        <v>383</v>
      </c>
    </row>
    <row r="5098" spans="1:23" hidden="1" x14ac:dyDescent="0.2">
      <c r="A5098">
        <v>94</v>
      </c>
      <c r="B5098" t="s">
        <v>3</v>
      </c>
      <c r="C5098" t="s">
        <v>4</v>
      </c>
      <c r="D5098" t="s">
        <v>227</v>
      </c>
      <c r="E5098">
        <v>27.28</v>
      </c>
      <c r="F5098">
        <v>153.1</v>
      </c>
      <c r="G5098">
        <v>-27.466699999999999</v>
      </c>
      <c r="H5098">
        <v>153.01667</v>
      </c>
      <c r="I5098">
        <v>5</v>
      </c>
      <c r="J5098" t="s">
        <v>40</v>
      </c>
      <c r="K5098" s="1" t="s">
        <v>228</v>
      </c>
      <c r="L5098" t="s">
        <v>229</v>
      </c>
      <c r="N5098" t="s">
        <v>24</v>
      </c>
      <c r="O5098" t="s">
        <v>15</v>
      </c>
      <c r="P5098" t="s">
        <v>26</v>
      </c>
      <c r="Q5098">
        <v>4</v>
      </c>
      <c r="R5098">
        <v>23.5</v>
      </c>
      <c r="S5098">
        <f t="shared" si="276"/>
        <v>44250</v>
      </c>
      <c r="T5098">
        <f t="shared" si="277"/>
        <v>15750</v>
      </c>
      <c r="U5098">
        <f t="shared" si="278"/>
        <v>2.8095238095238093</v>
      </c>
      <c r="V5098">
        <v>355</v>
      </c>
      <c r="W5098">
        <v>383</v>
      </c>
    </row>
    <row r="5099" spans="1:23" hidden="1" x14ac:dyDescent="0.2">
      <c r="A5099">
        <v>94</v>
      </c>
      <c r="B5099" t="s">
        <v>3</v>
      </c>
      <c r="C5099" t="s">
        <v>4</v>
      </c>
      <c r="D5099" t="s">
        <v>227</v>
      </c>
      <c r="E5099">
        <v>27.28</v>
      </c>
      <c r="F5099">
        <v>153.1</v>
      </c>
      <c r="G5099">
        <v>-27.466699999999999</v>
      </c>
      <c r="H5099">
        <v>153.01667</v>
      </c>
      <c r="I5099">
        <v>5</v>
      </c>
      <c r="J5099" t="s">
        <v>40</v>
      </c>
      <c r="K5099" s="1" t="s">
        <v>228</v>
      </c>
      <c r="L5099" t="s">
        <v>229</v>
      </c>
      <c r="N5099" t="s">
        <v>24</v>
      </c>
      <c r="O5099" t="s">
        <v>15</v>
      </c>
      <c r="P5099" t="s">
        <v>26</v>
      </c>
      <c r="Q5099">
        <v>5</v>
      </c>
      <c r="R5099">
        <v>25.88</v>
      </c>
      <c r="S5099">
        <f t="shared" si="276"/>
        <v>44250</v>
      </c>
      <c r="T5099">
        <f t="shared" si="277"/>
        <v>15750</v>
      </c>
      <c r="U5099">
        <f t="shared" si="278"/>
        <v>2.8095238095238093</v>
      </c>
      <c r="V5099">
        <v>355</v>
      </c>
      <c r="W5099">
        <v>383</v>
      </c>
    </row>
    <row r="5100" spans="1:23" hidden="1" x14ac:dyDescent="0.2">
      <c r="A5100">
        <v>94</v>
      </c>
      <c r="B5100" t="s">
        <v>3</v>
      </c>
      <c r="C5100" t="s">
        <v>4</v>
      </c>
      <c r="D5100" t="s">
        <v>227</v>
      </c>
      <c r="E5100">
        <v>27.28</v>
      </c>
      <c r="F5100">
        <v>153.1</v>
      </c>
      <c r="G5100">
        <v>-27.466699999999999</v>
      </c>
      <c r="H5100">
        <v>153.01667</v>
      </c>
      <c r="I5100">
        <v>5</v>
      </c>
      <c r="J5100" t="s">
        <v>40</v>
      </c>
      <c r="K5100" s="1" t="s">
        <v>228</v>
      </c>
      <c r="L5100" t="s">
        <v>229</v>
      </c>
      <c r="N5100" t="s">
        <v>24</v>
      </c>
      <c r="O5100" t="s">
        <v>15</v>
      </c>
      <c r="P5100" t="s">
        <v>26</v>
      </c>
      <c r="Q5100">
        <v>6</v>
      </c>
      <c r="R5100">
        <v>33.270000000000003</v>
      </c>
      <c r="S5100">
        <f t="shared" si="276"/>
        <v>44250</v>
      </c>
      <c r="T5100">
        <f t="shared" si="277"/>
        <v>15750</v>
      </c>
      <c r="U5100">
        <f t="shared" si="278"/>
        <v>2.8095238095238093</v>
      </c>
      <c r="V5100">
        <v>355</v>
      </c>
      <c r="W5100">
        <v>383</v>
      </c>
    </row>
    <row r="5101" spans="1:23" hidden="1" x14ac:dyDescent="0.2">
      <c r="A5101">
        <v>94</v>
      </c>
      <c r="B5101" t="s">
        <v>3</v>
      </c>
      <c r="C5101" t="s">
        <v>4</v>
      </c>
      <c r="D5101" t="s">
        <v>227</v>
      </c>
      <c r="E5101">
        <v>27.28</v>
      </c>
      <c r="F5101">
        <v>153.1</v>
      </c>
      <c r="G5101">
        <v>-27.466699999999999</v>
      </c>
      <c r="H5101">
        <v>153.01667</v>
      </c>
      <c r="I5101">
        <v>5</v>
      </c>
      <c r="J5101" t="s">
        <v>40</v>
      </c>
      <c r="K5101" s="1" t="s">
        <v>228</v>
      </c>
      <c r="L5101" t="s">
        <v>229</v>
      </c>
      <c r="N5101" t="s">
        <v>24</v>
      </c>
      <c r="O5101" t="s">
        <v>15</v>
      </c>
      <c r="P5101" t="s">
        <v>26</v>
      </c>
      <c r="Q5101">
        <v>7</v>
      </c>
      <c r="R5101">
        <v>19.399999999999999</v>
      </c>
      <c r="S5101">
        <f t="shared" si="276"/>
        <v>44250</v>
      </c>
      <c r="T5101">
        <f t="shared" si="277"/>
        <v>15750</v>
      </c>
      <c r="U5101">
        <f t="shared" si="278"/>
        <v>2.8095238095238093</v>
      </c>
      <c r="V5101">
        <v>355</v>
      </c>
      <c r="W5101">
        <v>383</v>
      </c>
    </row>
    <row r="5102" spans="1:23" hidden="1" x14ac:dyDescent="0.2">
      <c r="A5102">
        <v>94</v>
      </c>
      <c r="B5102" t="s">
        <v>3</v>
      </c>
      <c r="C5102" t="s">
        <v>4</v>
      </c>
      <c r="D5102" t="s">
        <v>227</v>
      </c>
      <c r="E5102">
        <v>27.28</v>
      </c>
      <c r="F5102">
        <v>153.1</v>
      </c>
      <c r="G5102">
        <v>-27.466699999999999</v>
      </c>
      <c r="H5102">
        <v>153.01667</v>
      </c>
      <c r="I5102">
        <v>5</v>
      </c>
      <c r="J5102" t="s">
        <v>40</v>
      </c>
      <c r="K5102" s="1" t="s">
        <v>228</v>
      </c>
      <c r="L5102" t="s">
        <v>229</v>
      </c>
      <c r="N5102" t="s">
        <v>24</v>
      </c>
      <c r="O5102" t="s">
        <v>15</v>
      </c>
      <c r="P5102" t="s">
        <v>26</v>
      </c>
      <c r="Q5102">
        <v>8</v>
      </c>
      <c r="R5102">
        <v>25.79</v>
      </c>
      <c r="S5102">
        <f t="shared" si="276"/>
        <v>44250</v>
      </c>
      <c r="T5102">
        <f t="shared" si="277"/>
        <v>15750</v>
      </c>
      <c r="U5102">
        <f t="shared" si="278"/>
        <v>2.8095238095238093</v>
      </c>
      <c r="V5102">
        <v>355</v>
      </c>
      <c r="W5102">
        <v>383</v>
      </c>
    </row>
    <row r="5103" spans="1:23" hidden="1" x14ac:dyDescent="0.2">
      <c r="A5103">
        <v>94</v>
      </c>
      <c r="B5103" t="s">
        <v>3</v>
      </c>
      <c r="C5103" t="s">
        <v>4</v>
      </c>
      <c r="D5103" t="s">
        <v>227</v>
      </c>
      <c r="E5103">
        <v>27.28</v>
      </c>
      <c r="F5103">
        <v>153.1</v>
      </c>
      <c r="G5103">
        <v>-27.466699999999999</v>
      </c>
      <c r="H5103">
        <v>153.01667</v>
      </c>
      <c r="I5103">
        <v>5</v>
      </c>
      <c r="J5103" t="s">
        <v>40</v>
      </c>
      <c r="K5103" s="1" t="s">
        <v>228</v>
      </c>
      <c r="L5103" t="s">
        <v>229</v>
      </c>
      <c r="N5103" t="s">
        <v>24</v>
      </c>
      <c r="O5103" t="s">
        <v>15</v>
      </c>
      <c r="P5103" t="s">
        <v>26</v>
      </c>
      <c r="Q5103">
        <v>9</v>
      </c>
      <c r="R5103">
        <v>26.43</v>
      </c>
      <c r="S5103">
        <f t="shared" si="276"/>
        <v>44250</v>
      </c>
      <c r="T5103">
        <f t="shared" si="277"/>
        <v>15750</v>
      </c>
      <c r="U5103">
        <f t="shared" si="278"/>
        <v>2.8095238095238093</v>
      </c>
      <c r="V5103">
        <v>355</v>
      </c>
      <c r="W5103">
        <v>383</v>
      </c>
    </row>
    <row r="5104" spans="1:23" hidden="1" x14ac:dyDescent="0.2">
      <c r="A5104">
        <v>94</v>
      </c>
      <c r="B5104" t="s">
        <v>3</v>
      </c>
      <c r="C5104" t="s">
        <v>4</v>
      </c>
      <c r="D5104" t="s">
        <v>227</v>
      </c>
      <c r="E5104">
        <v>27.28</v>
      </c>
      <c r="F5104">
        <v>153.1</v>
      </c>
      <c r="G5104">
        <v>-27.466699999999999</v>
      </c>
      <c r="H5104">
        <v>153.01667</v>
      </c>
      <c r="I5104">
        <v>5</v>
      </c>
      <c r="J5104" t="s">
        <v>40</v>
      </c>
      <c r="K5104" s="1" t="s">
        <v>228</v>
      </c>
      <c r="L5104" t="s">
        <v>229</v>
      </c>
      <c r="N5104" t="s">
        <v>24</v>
      </c>
      <c r="O5104" t="s">
        <v>15</v>
      </c>
      <c r="P5104" t="s">
        <v>26</v>
      </c>
      <c r="Q5104">
        <v>10</v>
      </c>
      <c r="R5104">
        <v>31.13</v>
      </c>
      <c r="S5104">
        <f t="shared" si="276"/>
        <v>44250</v>
      </c>
      <c r="T5104">
        <f t="shared" si="277"/>
        <v>15750</v>
      </c>
      <c r="U5104">
        <f t="shared" si="278"/>
        <v>2.8095238095238093</v>
      </c>
      <c r="V5104">
        <v>355</v>
      </c>
      <c r="W5104">
        <v>383</v>
      </c>
    </row>
    <row r="5105" spans="1:23" x14ac:dyDescent="0.2">
      <c r="A5105">
        <v>94</v>
      </c>
      <c r="B5105" t="s">
        <v>3</v>
      </c>
      <c r="C5105" t="s">
        <v>4</v>
      </c>
      <c r="D5105" t="s">
        <v>227</v>
      </c>
      <c r="E5105">
        <v>27.28</v>
      </c>
      <c r="F5105">
        <v>153.1</v>
      </c>
      <c r="G5105">
        <v>-27.466699999999999</v>
      </c>
      <c r="H5105">
        <v>153.01667</v>
      </c>
      <c r="I5105">
        <v>5</v>
      </c>
      <c r="J5105" t="s">
        <v>40</v>
      </c>
      <c r="K5105" s="1" t="s">
        <v>228</v>
      </c>
      <c r="L5105" t="s">
        <v>229</v>
      </c>
      <c r="N5105" t="s">
        <v>24</v>
      </c>
      <c r="O5105" t="s">
        <v>15</v>
      </c>
      <c r="P5105" t="s">
        <v>27</v>
      </c>
      <c r="Q5105">
        <v>1</v>
      </c>
      <c r="R5105">
        <v>14.53</v>
      </c>
      <c r="S5105">
        <f t="shared" si="276"/>
        <v>44250</v>
      </c>
      <c r="T5105">
        <f t="shared" si="277"/>
        <v>15750</v>
      </c>
      <c r="U5105">
        <f t="shared" si="278"/>
        <v>2.8095238095238093</v>
      </c>
      <c r="V5105">
        <v>355</v>
      </c>
      <c r="W5105">
        <v>383</v>
      </c>
    </row>
    <row r="5106" spans="1:23" x14ac:dyDescent="0.2">
      <c r="A5106">
        <v>94</v>
      </c>
      <c r="B5106" t="s">
        <v>3</v>
      </c>
      <c r="C5106" t="s">
        <v>4</v>
      </c>
      <c r="D5106" t="s">
        <v>227</v>
      </c>
      <c r="E5106">
        <v>27.28</v>
      </c>
      <c r="F5106">
        <v>153.1</v>
      </c>
      <c r="G5106">
        <v>-27.466699999999999</v>
      </c>
      <c r="H5106">
        <v>153.01667</v>
      </c>
      <c r="I5106">
        <v>5</v>
      </c>
      <c r="J5106" t="s">
        <v>40</v>
      </c>
      <c r="K5106" s="1" t="s">
        <v>228</v>
      </c>
      <c r="L5106" t="s">
        <v>229</v>
      </c>
      <c r="N5106" t="s">
        <v>24</v>
      </c>
      <c r="O5106" t="s">
        <v>15</v>
      </c>
      <c r="P5106" t="s">
        <v>27</v>
      </c>
      <c r="Q5106">
        <v>2</v>
      </c>
      <c r="R5106">
        <v>18.52</v>
      </c>
      <c r="S5106">
        <f t="shared" si="276"/>
        <v>44250</v>
      </c>
      <c r="T5106">
        <f t="shared" si="277"/>
        <v>15750</v>
      </c>
      <c r="U5106">
        <f t="shared" si="278"/>
        <v>2.8095238095238093</v>
      </c>
      <c r="V5106">
        <v>355</v>
      </c>
      <c r="W5106">
        <v>383</v>
      </c>
    </row>
    <row r="5107" spans="1:23" x14ac:dyDescent="0.2">
      <c r="A5107">
        <v>94</v>
      </c>
      <c r="B5107" t="s">
        <v>3</v>
      </c>
      <c r="C5107" t="s">
        <v>4</v>
      </c>
      <c r="D5107" t="s">
        <v>227</v>
      </c>
      <c r="E5107">
        <v>27.28</v>
      </c>
      <c r="F5107">
        <v>153.1</v>
      </c>
      <c r="G5107">
        <v>-27.466699999999999</v>
      </c>
      <c r="H5107">
        <v>153.01667</v>
      </c>
      <c r="I5107">
        <v>5</v>
      </c>
      <c r="J5107" t="s">
        <v>40</v>
      </c>
      <c r="K5107" s="1" t="s">
        <v>228</v>
      </c>
      <c r="L5107" t="s">
        <v>229</v>
      </c>
      <c r="N5107" t="s">
        <v>24</v>
      </c>
      <c r="O5107" t="s">
        <v>15</v>
      </c>
      <c r="P5107" t="s">
        <v>27</v>
      </c>
      <c r="Q5107">
        <v>3</v>
      </c>
      <c r="R5107">
        <v>15.31</v>
      </c>
      <c r="S5107">
        <f t="shared" si="276"/>
        <v>44250</v>
      </c>
      <c r="T5107">
        <f t="shared" si="277"/>
        <v>15750</v>
      </c>
      <c r="U5107">
        <f t="shared" si="278"/>
        <v>2.8095238095238093</v>
      </c>
      <c r="V5107">
        <v>355</v>
      </c>
      <c r="W5107">
        <v>383</v>
      </c>
    </row>
    <row r="5108" spans="1:23" x14ac:dyDescent="0.2">
      <c r="A5108">
        <v>94</v>
      </c>
      <c r="B5108" t="s">
        <v>3</v>
      </c>
      <c r="C5108" t="s">
        <v>4</v>
      </c>
      <c r="D5108" t="s">
        <v>227</v>
      </c>
      <c r="E5108">
        <v>27.28</v>
      </c>
      <c r="F5108">
        <v>153.1</v>
      </c>
      <c r="G5108">
        <v>-27.466699999999999</v>
      </c>
      <c r="H5108">
        <v>153.01667</v>
      </c>
      <c r="I5108">
        <v>5</v>
      </c>
      <c r="J5108" t="s">
        <v>40</v>
      </c>
      <c r="K5108" s="1" t="s">
        <v>228</v>
      </c>
      <c r="L5108" t="s">
        <v>229</v>
      </c>
      <c r="N5108" t="s">
        <v>24</v>
      </c>
      <c r="O5108" t="s">
        <v>15</v>
      </c>
      <c r="P5108" t="s">
        <v>27</v>
      </c>
      <c r="Q5108">
        <v>4</v>
      </c>
      <c r="R5108">
        <v>11.7</v>
      </c>
      <c r="S5108">
        <f t="shared" si="276"/>
        <v>44250</v>
      </c>
      <c r="T5108">
        <f t="shared" si="277"/>
        <v>15750</v>
      </c>
      <c r="U5108">
        <f t="shared" si="278"/>
        <v>2.8095238095238093</v>
      </c>
      <c r="V5108">
        <v>355</v>
      </c>
      <c r="W5108">
        <v>383</v>
      </c>
    </row>
    <row r="5109" spans="1:23" x14ac:dyDescent="0.2">
      <c r="A5109">
        <v>94</v>
      </c>
      <c r="B5109" t="s">
        <v>3</v>
      </c>
      <c r="C5109" t="s">
        <v>4</v>
      </c>
      <c r="D5109" t="s">
        <v>227</v>
      </c>
      <c r="E5109">
        <v>27.28</v>
      </c>
      <c r="F5109">
        <v>153.1</v>
      </c>
      <c r="G5109">
        <v>-27.466699999999999</v>
      </c>
      <c r="H5109">
        <v>153.01667</v>
      </c>
      <c r="I5109">
        <v>5</v>
      </c>
      <c r="J5109" t="s">
        <v>40</v>
      </c>
      <c r="K5109" s="1" t="s">
        <v>228</v>
      </c>
      <c r="L5109" t="s">
        <v>229</v>
      </c>
      <c r="N5109" t="s">
        <v>24</v>
      </c>
      <c r="O5109" t="s">
        <v>15</v>
      </c>
      <c r="P5109" t="s">
        <v>27</v>
      </c>
      <c r="Q5109">
        <v>5</v>
      </c>
      <c r="R5109">
        <v>12.64</v>
      </c>
      <c r="S5109">
        <f t="shared" si="276"/>
        <v>44250</v>
      </c>
      <c r="T5109">
        <f t="shared" si="277"/>
        <v>15750</v>
      </c>
      <c r="U5109">
        <f t="shared" si="278"/>
        <v>2.8095238095238093</v>
      </c>
      <c r="V5109">
        <v>355</v>
      </c>
      <c r="W5109">
        <v>383</v>
      </c>
    </row>
    <row r="5110" spans="1:23" x14ac:dyDescent="0.2">
      <c r="A5110">
        <v>94</v>
      </c>
      <c r="B5110" t="s">
        <v>3</v>
      </c>
      <c r="C5110" t="s">
        <v>4</v>
      </c>
      <c r="D5110" t="s">
        <v>227</v>
      </c>
      <c r="E5110">
        <v>27.28</v>
      </c>
      <c r="F5110">
        <v>153.1</v>
      </c>
      <c r="G5110">
        <v>-27.466699999999999</v>
      </c>
      <c r="H5110">
        <v>153.01667</v>
      </c>
      <c r="I5110">
        <v>5</v>
      </c>
      <c r="J5110" t="s">
        <v>40</v>
      </c>
      <c r="K5110" s="1" t="s">
        <v>228</v>
      </c>
      <c r="L5110" t="s">
        <v>229</v>
      </c>
      <c r="N5110" t="s">
        <v>24</v>
      </c>
      <c r="O5110" t="s">
        <v>15</v>
      </c>
      <c r="P5110" t="s">
        <v>27</v>
      </c>
      <c r="Q5110">
        <v>6</v>
      </c>
      <c r="R5110">
        <v>12.49</v>
      </c>
      <c r="S5110">
        <f t="shared" si="276"/>
        <v>44250</v>
      </c>
      <c r="T5110">
        <f t="shared" si="277"/>
        <v>15750</v>
      </c>
      <c r="U5110">
        <f t="shared" si="278"/>
        <v>2.8095238095238093</v>
      </c>
      <c r="V5110">
        <v>355</v>
      </c>
      <c r="W5110">
        <v>383</v>
      </c>
    </row>
    <row r="5111" spans="1:23" x14ac:dyDescent="0.2">
      <c r="A5111">
        <v>94</v>
      </c>
      <c r="B5111" t="s">
        <v>3</v>
      </c>
      <c r="C5111" t="s">
        <v>4</v>
      </c>
      <c r="D5111" t="s">
        <v>227</v>
      </c>
      <c r="E5111">
        <v>27.28</v>
      </c>
      <c r="F5111">
        <v>153.1</v>
      </c>
      <c r="G5111">
        <v>-27.466699999999999</v>
      </c>
      <c r="H5111">
        <v>153.01667</v>
      </c>
      <c r="I5111">
        <v>5</v>
      </c>
      <c r="J5111" t="s">
        <v>40</v>
      </c>
      <c r="K5111" s="1" t="s">
        <v>228</v>
      </c>
      <c r="L5111" t="s">
        <v>229</v>
      </c>
      <c r="N5111" t="s">
        <v>24</v>
      </c>
      <c r="O5111" t="s">
        <v>15</v>
      </c>
      <c r="P5111" t="s">
        <v>27</v>
      </c>
      <c r="Q5111">
        <v>7</v>
      </c>
      <c r="R5111">
        <v>14.05</v>
      </c>
      <c r="S5111">
        <f t="shared" si="276"/>
        <v>44250</v>
      </c>
      <c r="T5111">
        <f t="shared" si="277"/>
        <v>15750</v>
      </c>
      <c r="U5111">
        <f t="shared" si="278"/>
        <v>2.8095238095238093</v>
      </c>
      <c r="V5111">
        <v>355</v>
      </c>
      <c r="W5111">
        <v>383</v>
      </c>
    </row>
    <row r="5112" spans="1:23" x14ac:dyDescent="0.2">
      <c r="A5112">
        <v>94</v>
      </c>
      <c r="B5112" t="s">
        <v>3</v>
      </c>
      <c r="C5112" t="s">
        <v>4</v>
      </c>
      <c r="D5112" t="s">
        <v>227</v>
      </c>
      <c r="E5112">
        <v>27.28</v>
      </c>
      <c r="F5112">
        <v>153.1</v>
      </c>
      <c r="G5112">
        <v>-27.466699999999999</v>
      </c>
      <c r="H5112">
        <v>153.01667</v>
      </c>
      <c r="I5112">
        <v>5</v>
      </c>
      <c r="J5112" t="s">
        <v>40</v>
      </c>
      <c r="K5112" s="1" t="s">
        <v>228</v>
      </c>
      <c r="L5112" t="s">
        <v>229</v>
      </c>
      <c r="N5112" t="s">
        <v>24</v>
      </c>
      <c r="O5112" t="s">
        <v>15</v>
      </c>
      <c r="P5112" t="s">
        <v>27</v>
      </c>
      <c r="Q5112">
        <v>8</v>
      </c>
      <c r="R5112">
        <v>12.49</v>
      </c>
      <c r="S5112">
        <f t="shared" si="276"/>
        <v>44250</v>
      </c>
      <c r="T5112">
        <f t="shared" si="277"/>
        <v>15750</v>
      </c>
      <c r="U5112">
        <f t="shared" si="278"/>
        <v>2.8095238095238093</v>
      </c>
      <c r="V5112">
        <v>355</v>
      </c>
      <c r="W5112">
        <v>383</v>
      </c>
    </row>
    <row r="5113" spans="1:23" x14ac:dyDescent="0.2">
      <c r="A5113">
        <v>94</v>
      </c>
      <c r="B5113" t="s">
        <v>3</v>
      </c>
      <c r="C5113" t="s">
        <v>4</v>
      </c>
      <c r="D5113" t="s">
        <v>227</v>
      </c>
      <c r="E5113">
        <v>27.28</v>
      </c>
      <c r="F5113">
        <v>153.1</v>
      </c>
      <c r="G5113">
        <v>-27.466699999999999</v>
      </c>
      <c r="H5113">
        <v>153.01667</v>
      </c>
      <c r="I5113">
        <v>5</v>
      </c>
      <c r="J5113" t="s">
        <v>40</v>
      </c>
      <c r="K5113" s="1" t="s">
        <v>228</v>
      </c>
      <c r="L5113" t="s">
        <v>229</v>
      </c>
      <c r="N5113" t="s">
        <v>24</v>
      </c>
      <c r="O5113" t="s">
        <v>15</v>
      </c>
      <c r="P5113" t="s">
        <v>27</v>
      </c>
      <c r="Q5113">
        <v>9</v>
      </c>
      <c r="R5113">
        <v>14.31</v>
      </c>
      <c r="S5113">
        <f t="shared" si="276"/>
        <v>44250</v>
      </c>
      <c r="T5113">
        <f t="shared" si="277"/>
        <v>15750</v>
      </c>
      <c r="U5113">
        <f t="shared" si="278"/>
        <v>2.8095238095238093</v>
      </c>
      <c r="V5113">
        <v>355</v>
      </c>
      <c r="W5113">
        <v>383</v>
      </c>
    </row>
    <row r="5114" spans="1:23" x14ac:dyDescent="0.2">
      <c r="A5114">
        <v>94</v>
      </c>
      <c r="B5114" t="s">
        <v>3</v>
      </c>
      <c r="C5114" t="s">
        <v>4</v>
      </c>
      <c r="D5114" t="s">
        <v>227</v>
      </c>
      <c r="E5114">
        <v>27.28</v>
      </c>
      <c r="F5114">
        <v>153.1</v>
      </c>
      <c r="G5114">
        <v>-27.466699999999999</v>
      </c>
      <c r="H5114">
        <v>153.01667</v>
      </c>
      <c r="I5114">
        <v>5</v>
      </c>
      <c r="J5114" t="s">
        <v>40</v>
      </c>
      <c r="K5114" s="1" t="s">
        <v>228</v>
      </c>
      <c r="L5114" t="s">
        <v>229</v>
      </c>
      <c r="N5114" t="s">
        <v>24</v>
      </c>
      <c r="O5114" t="s">
        <v>15</v>
      </c>
      <c r="P5114" t="s">
        <v>27</v>
      </c>
      <c r="Q5114">
        <v>10</v>
      </c>
      <c r="R5114">
        <v>15.77</v>
      </c>
      <c r="S5114">
        <f t="shared" si="276"/>
        <v>44250</v>
      </c>
      <c r="T5114">
        <f t="shared" si="277"/>
        <v>15750</v>
      </c>
      <c r="U5114">
        <f t="shared" si="278"/>
        <v>2.8095238095238093</v>
      </c>
      <c r="V5114">
        <v>355</v>
      </c>
      <c r="W5114">
        <v>383</v>
      </c>
    </row>
    <row r="5115" spans="1:23" x14ac:dyDescent="0.2">
      <c r="A5115">
        <v>94</v>
      </c>
      <c r="B5115" t="s">
        <v>3</v>
      </c>
      <c r="C5115" t="s">
        <v>4</v>
      </c>
      <c r="D5115" t="s">
        <v>227</v>
      </c>
      <c r="E5115">
        <v>27.28</v>
      </c>
      <c r="F5115">
        <v>153.1</v>
      </c>
      <c r="G5115">
        <v>-27.466699999999999</v>
      </c>
      <c r="H5115">
        <v>153.01667</v>
      </c>
      <c r="I5115">
        <v>5</v>
      </c>
      <c r="J5115" t="s">
        <v>40</v>
      </c>
      <c r="K5115" s="1" t="s">
        <v>228</v>
      </c>
      <c r="L5115" t="s">
        <v>229</v>
      </c>
      <c r="N5115" t="s">
        <v>24</v>
      </c>
      <c r="O5115" t="s">
        <v>18</v>
      </c>
      <c r="P5115" t="s">
        <v>27</v>
      </c>
      <c r="Q5115">
        <v>1</v>
      </c>
      <c r="R5115">
        <v>13.16</v>
      </c>
      <c r="S5115">
        <f t="shared" si="276"/>
        <v>44250</v>
      </c>
      <c r="T5115">
        <f t="shared" si="277"/>
        <v>15750</v>
      </c>
      <c r="U5115">
        <f t="shared" si="278"/>
        <v>2.8095238095238093</v>
      </c>
      <c r="V5115">
        <v>355</v>
      </c>
      <c r="W5115">
        <v>383</v>
      </c>
    </row>
    <row r="5116" spans="1:23" x14ac:dyDescent="0.2">
      <c r="A5116">
        <v>94</v>
      </c>
      <c r="B5116" t="s">
        <v>3</v>
      </c>
      <c r="C5116" t="s">
        <v>4</v>
      </c>
      <c r="D5116" t="s">
        <v>227</v>
      </c>
      <c r="E5116">
        <v>27.28</v>
      </c>
      <c r="F5116">
        <v>153.1</v>
      </c>
      <c r="G5116">
        <v>-27.466699999999999</v>
      </c>
      <c r="H5116">
        <v>153.01667</v>
      </c>
      <c r="I5116">
        <v>5</v>
      </c>
      <c r="J5116" t="s">
        <v>40</v>
      </c>
      <c r="K5116" s="1" t="s">
        <v>228</v>
      </c>
      <c r="L5116" t="s">
        <v>229</v>
      </c>
      <c r="N5116" t="s">
        <v>24</v>
      </c>
      <c r="O5116" t="s">
        <v>18</v>
      </c>
      <c r="P5116" t="s">
        <v>27</v>
      </c>
      <c r="Q5116">
        <v>2</v>
      </c>
      <c r="R5116">
        <v>7.83</v>
      </c>
      <c r="S5116">
        <f t="shared" si="276"/>
        <v>44250</v>
      </c>
      <c r="T5116">
        <f t="shared" si="277"/>
        <v>15750</v>
      </c>
      <c r="U5116">
        <f t="shared" si="278"/>
        <v>2.8095238095238093</v>
      </c>
      <c r="V5116">
        <v>355</v>
      </c>
      <c r="W5116">
        <v>383</v>
      </c>
    </row>
    <row r="5117" spans="1:23" x14ac:dyDescent="0.2">
      <c r="A5117">
        <v>94</v>
      </c>
      <c r="B5117" t="s">
        <v>3</v>
      </c>
      <c r="C5117" t="s">
        <v>4</v>
      </c>
      <c r="D5117" t="s">
        <v>227</v>
      </c>
      <c r="E5117">
        <v>27.28</v>
      </c>
      <c r="F5117">
        <v>153.1</v>
      </c>
      <c r="G5117">
        <v>-27.466699999999999</v>
      </c>
      <c r="H5117">
        <v>153.01667</v>
      </c>
      <c r="I5117">
        <v>5</v>
      </c>
      <c r="J5117" t="s">
        <v>40</v>
      </c>
      <c r="K5117" s="1" t="s">
        <v>228</v>
      </c>
      <c r="L5117" t="s">
        <v>229</v>
      </c>
      <c r="N5117" t="s">
        <v>24</v>
      </c>
      <c r="O5117" t="s">
        <v>18</v>
      </c>
      <c r="P5117" t="s">
        <v>27</v>
      </c>
      <c r="Q5117">
        <v>3</v>
      </c>
      <c r="R5117">
        <v>10.77</v>
      </c>
      <c r="S5117">
        <f t="shared" si="276"/>
        <v>44250</v>
      </c>
      <c r="T5117">
        <f t="shared" si="277"/>
        <v>15750</v>
      </c>
      <c r="U5117">
        <f t="shared" si="278"/>
        <v>2.8095238095238093</v>
      </c>
      <c r="V5117">
        <v>355</v>
      </c>
      <c r="W5117">
        <v>383</v>
      </c>
    </row>
    <row r="5118" spans="1:23" x14ac:dyDescent="0.2">
      <c r="A5118">
        <v>94</v>
      </c>
      <c r="B5118" t="s">
        <v>3</v>
      </c>
      <c r="C5118" t="s">
        <v>4</v>
      </c>
      <c r="D5118" t="s">
        <v>227</v>
      </c>
      <c r="E5118">
        <v>27.28</v>
      </c>
      <c r="F5118">
        <v>153.1</v>
      </c>
      <c r="G5118">
        <v>-27.466699999999999</v>
      </c>
      <c r="H5118">
        <v>153.01667</v>
      </c>
      <c r="I5118">
        <v>5</v>
      </c>
      <c r="J5118" t="s">
        <v>40</v>
      </c>
      <c r="K5118" s="1" t="s">
        <v>228</v>
      </c>
      <c r="L5118" t="s">
        <v>229</v>
      </c>
      <c r="N5118" t="s">
        <v>24</v>
      </c>
      <c r="O5118" t="s">
        <v>18</v>
      </c>
      <c r="P5118" t="s">
        <v>27</v>
      </c>
      <c r="Q5118">
        <v>4</v>
      </c>
      <c r="R5118">
        <v>5.79</v>
      </c>
      <c r="S5118">
        <f t="shared" si="276"/>
        <v>44250</v>
      </c>
      <c r="T5118">
        <f t="shared" si="277"/>
        <v>15750</v>
      </c>
      <c r="U5118">
        <f t="shared" si="278"/>
        <v>2.8095238095238093</v>
      </c>
      <c r="V5118">
        <v>355</v>
      </c>
      <c r="W5118">
        <v>383</v>
      </c>
    </row>
    <row r="5119" spans="1:23" x14ac:dyDescent="0.2">
      <c r="A5119">
        <v>94</v>
      </c>
      <c r="B5119" t="s">
        <v>3</v>
      </c>
      <c r="C5119" t="s">
        <v>4</v>
      </c>
      <c r="D5119" t="s">
        <v>227</v>
      </c>
      <c r="E5119">
        <v>27.28</v>
      </c>
      <c r="F5119">
        <v>153.1</v>
      </c>
      <c r="G5119">
        <v>-27.466699999999999</v>
      </c>
      <c r="H5119">
        <v>153.01667</v>
      </c>
      <c r="I5119">
        <v>5</v>
      </c>
      <c r="J5119" t="s">
        <v>40</v>
      </c>
      <c r="K5119" s="1" t="s">
        <v>228</v>
      </c>
      <c r="L5119" t="s">
        <v>229</v>
      </c>
      <c r="N5119" t="s">
        <v>24</v>
      </c>
      <c r="O5119" t="s">
        <v>18</v>
      </c>
      <c r="P5119" t="s">
        <v>27</v>
      </c>
      <c r="Q5119">
        <v>5</v>
      </c>
      <c r="R5119">
        <v>11.22</v>
      </c>
      <c r="S5119">
        <f t="shared" si="276"/>
        <v>44250</v>
      </c>
      <c r="T5119">
        <f t="shared" si="277"/>
        <v>15750</v>
      </c>
      <c r="U5119">
        <f t="shared" si="278"/>
        <v>2.8095238095238093</v>
      </c>
      <c r="V5119">
        <v>355</v>
      </c>
      <c r="W5119">
        <v>383</v>
      </c>
    </row>
    <row r="5120" spans="1:23" x14ac:dyDescent="0.2">
      <c r="A5120">
        <v>94</v>
      </c>
      <c r="B5120" t="s">
        <v>3</v>
      </c>
      <c r="C5120" t="s">
        <v>4</v>
      </c>
      <c r="D5120" t="s">
        <v>227</v>
      </c>
      <c r="E5120">
        <v>27.28</v>
      </c>
      <c r="F5120">
        <v>153.1</v>
      </c>
      <c r="G5120">
        <v>-27.466699999999999</v>
      </c>
      <c r="H5120">
        <v>153.01667</v>
      </c>
      <c r="I5120">
        <v>5</v>
      </c>
      <c r="J5120" t="s">
        <v>40</v>
      </c>
      <c r="K5120" s="1" t="s">
        <v>228</v>
      </c>
      <c r="L5120" t="s">
        <v>229</v>
      </c>
      <c r="N5120" t="s">
        <v>24</v>
      </c>
      <c r="O5120" t="s">
        <v>18</v>
      </c>
      <c r="P5120" t="s">
        <v>27</v>
      </c>
      <c r="Q5120">
        <v>6</v>
      </c>
      <c r="R5120">
        <v>10.18</v>
      </c>
      <c r="S5120">
        <f t="shared" si="276"/>
        <v>44250</v>
      </c>
      <c r="T5120">
        <f t="shared" si="277"/>
        <v>15750</v>
      </c>
      <c r="U5120">
        <f t="shared" si="278"/>
        <v>2.8095238095238093</v>
      </c>
      <c r="V5120">
        <v>355</v>
      </c>
      <c r="W5120">
        <v>383</v>
      </c>
    </row>
    <row r="5121" spans="1:23" x14ac:dyDescent="0.2">
      <c r="A5121">
        <v>94</v>
      </c>
      <c r="B5121" t="s">
        <v>3</v>
      </c>
      <c r="C5121" t="s">
        <v>4</v>
      </c>
      <c r="D5121" t="s">
        <v>227</v>
      </c>
      <c r="E5121">
        <v>27.28</v>
      </c>
      <c r="F5121">
        <v>153.1</v>
      </c>
      <c r="G5121">
        <v>-27.466699999999999</v>
      </c>
      <c r="H5121">
        <v>153.01667</v>
      </c>
      <c r="I5121">
        <v>5</v>
      </c>
      <c r="J5121" t="s">
        <v>40</v>
      </c>
      <c r="K5121" s="1" t="s">
        <v>228</v>
      </c>
      <c r="L5121" t="s">
        <v>229</v>
      </c>
      <c r="N5121" t="s">
        <v>24</v>
      </c>
      <c r="O5121" t="s">
        <v>18</v>
      </c>
      <c r="P5121" t="s">
        <v>27</v>
      </c>
      <c r="Q5121">
        <v>7</v>
      </c>
      <c r="R5121">
        <v>4.25</v>
      </c>
      <c r="S5121">
        <f t="shared" si="276"/>
        <v>44250</v>
      </c>
      <c r="T5121">
        <f t="shared" si="277"/>
        <v>15750</v>
      </c>
      <c r="U5121">
        <f t="shared" si="278"/>
        <v>2.8095238095238093</v>
      </c>
      <c r="V5121">
        <v>355</v>
      </c>
      <c r="W5121">
        <v>383</v>
      </c>
    </row>
    <row r="5122" spans="1:23" x14ac:dyDescent="0.2">
      <c r="A5122">
        <v>94</v>
      </c>
      <c r="B5122" t="s">
        <v>3</v>
      </c>
      <c r="C5122" t="s">
        <v>4</v>
      </c>
      <c r="D5122" t="s">
        <v>227</v>
      </c>
      <c r="E5122">
        <v>27.28</v>
      </c>
      <c r="F5122">
        <v>153.1</v>
      </c>
      <c r="G5122">
        <v>-27.466699999999999</v>
      </c>
      <c r="H5122">
        <v>153.01667</v>
      </c>
      <c r="I5122">
        <v>5</v>
      </c>
      <c r="J5122" t="s">
        <v>40</v>
      </c>
      <c r="K5122" s="1" t="s">
        <v>228</v>
      </c>
      <c r="L5122" t="s">
        <v>229</v>
      </c>
      <c r="N5122" t="s">
        <v>24</v>
      </c>
      <c r="O5122" t="s">
        <v>18</v>
      </c>
      <c r="P5122" t="s">
        <v>27</v>
      </c>
      <c r="Q5122">
        <v>8</v>
      </c>
      <c r="R5122">
        <v>13.24</v>
      </c>
      <c r="S5122">
        <f t="shared" si="276"/>
        <v>44250</v>
      </c>
      <c r="T5122">
        <f t="shared" si="277"/>
        <v>15750</v>
      </c>
      <c r="U5122">
        <f t="shared" si="278"/>
        <v>2.8095238095238093</v>
      </c>
      <c r="V5122">
        <v>355</v>
      </c>
      <c r="W5122">
        <v>383</v>
      </c>
    </row>
    <row r="5123" spans="1:23" x14ac:dyDescent="0.2">
      <c r="A5123">
        <v>94</v>
      </c>
      <c r="B5123" t="s">
        <v>3</v>
      </c>
      <c r="C5123" t="s">
        <v>4</v>
      </c>
      <c r="D5123" t="s">
        <v>227</v>
      </c>
      <c r="E5123">
        <v>27.28</v>
      </c>
      <c r="F5123">
        <v>153.1</v>
      </c>
      <c r="G5123">
        <v>-27.466699999999999</v>
      </c>
      <c r="H5123">
        <v>153.01667</v>
      </c>
      <c r="I5123">
        <v>5</v>
      </c>
      <c r="J5123" t="s">
        <v>40</v>
      </c>
      <c r="K5123" s="1" t="s">
        <v>228</v>
      </c>
      <c r="L5123" t="s">
        <v>229</v>
      </c>
      <c r="N5123" t="s">
        <v>24</v>
      </c>
      <c r="O5123" t="s">
        <v>18</v>
      </c>
      <c r="P5123" t="s">
        <v>27</v>
      </c>
      <c r="Q5123">
        <v>9</v>
      </c>
      <c r="R5123">
        <v>9.42</v>
      </c>
      <c r="S5123">
        <f t="shared" si="276"/>
        <v>44250</v>
      </c>
      <c r="T5123">
        <f t="shared" si="277"/>
        <v>15750</v>
      </c>
      <c r="U5123">
        <f t="shared" si="278"/>
        <v>2.8095238095238093</v>
      </c>
      <c r="V5123">
        <v>355</v>
      </c>
      <c r="W5123">
        <v>383</v>
      </c>
    </row>
    <row r="5124" spans="1:23" x14ac:dyDescent="0.2">
      <c r="A5124">
        <v>94</v>
      </c>
      <c r="B5124" t="s">
        <v>3</v>
      </c>
      <c r="C5124" t="s">
        <v>4</v>
      </c>
      <c r="D5124" t="s">
        <v>227</v>
      </c>
      <c r="E5124">
        <v>27.28</v>
      </c>
      <c r="F5124">
        <v>153.1</v>
      </c>
      <c r="G5124">
        <v>-27.466699999999999</v>
      </c>
      <c r="H5124">
        <v>153.01667</v>
      </c>
      <c r="I5124">
        <v>5</v>
      </c>
      <c r="J5124" t="s">
        <v>40</v>
      </c>
      <c r="K5124" s="1" t="s">
        <v>228</v>
      </c>
      <c r="L5124" t="s">
        <v>229</v>
      </c>
      <c r="N5124" t="s">
        <v>24</v>
      </c>
      <c r="O5124" t="s">
        <v>18</v>
      </c>
      <c r="P5124" t="s">
        <v>27</v>
      </c>
      <c r="Q5124">
        <v>10</v>
      </c>
      <c r="R5124">
        <v>6.72</v>
      </c>
      <c r="S5124">
        <f t="shared" si="276"/>
        <v>44250</v>
      </c>
      <c r="T5124">
        <f t="shared" si="277"/>
        <v>15750</v>
      </c>
      <c r="U5124">
        <f t="shared" si="278"/>
        <v>2.8095238095238093</v>
      </c>
      <c r="V5124">
        <v>355</v>
      </c>
      <c r="W5124">
        <v>383</v>
      </c>
    </row>
    <row r="5125" spans="1:23" hidden="1" x14ac:dyDescent="0.2">
      <c r="A5125">
        <v>95</v>
      </c>
      <c r="B5125" t="s">
        <v>3</v>
      </c>
      <c r="C5125" t="s">
        <v>4</v>
      </c>
      <c r="D5125" t="s">
        <v>230</v>
      </c>
      <c r="G5125">
        <v>-27.190518999999998</v>
      </c>
      <c r="H5125">
        <v>152.82769999999999</v>
      </c>
      <c r="I5125">
        <v>56</v>
      </c>
      <c r="J5125" t="s">
        <v>6</v>
      </c>
      <c r="K5125" s="1">
        <v>4466</v>
      </c>
      <c r="L5125" t="s">
        <v>231</v>
      </c>
      <c r="M5125" t="s">
        <v>232</v>
      </c>
      <c r="N5125" t="s">
        <v>14</v>
      </c>
      <c r="O5125" t="s">
        <v>15</v>
      </c>
      <c r="P5125" t="s">
        <v>27</v>
      </c>
      <c r="Q5125">
        <v>1</v>
      </c>
      <c r="R5125">
        <v>13.26</v>
      </c>
      <c r="S5125">
        <f>(88+90)*248</f>
        <v>44144</v>
      </c>
      <c r="T5125">
        <f>200*88</f>
        <v>17600</v>
      </c>
      <c r="U5125">
        <f t="shared" si="278"/>
        <v>2.5081818181818183</v>
      </c>
      <c r="V5125">
        <v>300</v>
      </c>
      <c r="W5125">
        <v>335</v>
      </c>
    </row>
    <row r="5126" spans="1:23" hidden="1" x14ac:dyDescent="0.2">
      <c r="A5126">
        <v>95</v>
      </c>
      <c r="B5126" t="s">
        <v>3</v>
      </c>
      <c r="C5126" t="s">
        <v>4</v>
      </c>
      <c r="D5126" t="s">
        <v>230</v>
      </c>
      <c r="G5126">
        <v>-27.190518999999998</v>
      </c>
      <c r="H5126">
        <v>152.82769999999999</v>
      </c>
      <c r="I5126">
        <v>56</v>
      </c>
      <c r="J5126" t="s">
        <v>6</v>
      </c>
      <c r="K5126" s="1">
        <v>4466</v>
      </c>
      <c r="L5126" t="s">
        <v>231</v>
      </c>
      <c r="M5126" t="s">
        <v>232</v>
      </c>
      <c r="N5126" t="s">
        <v>14</v>
      </c>
      <c r="O5126" t="s">
        <v>15</v>
      </c>
      <c r="P5126" t="s">
        <v>27</v>
      </c>
      <c r="Q5126">
        <v>2</v>
      </c>
      <c r="R5126">
        <v>12.07</v>
      </c>
      <c r="S5126">
        <f t="shared" ref="S5126:S5178" si="279">(88+90)*248</f>
        <v>44144</v>
      </c>
      <c r="T5126">
        <f t="shared" ref="T5126:T5178" si="280">200*88</f>
        <v>17600</v>
      </c>
      <c r="U5126">
        <f t="shared" ref="U5126:U5179" si="281">S5126/T5126</f>
        <v>2.5081818181818183</v>
      </c>
      <c r="V5126">
        <v>300</v>
      </c>
      <c r="W5126">
        <v>335</v>
      </c>
    </row>
    <row r="5127" spans="1:23" hidden="1" x14ac:dyDescent="0.2">
      <c r="A5127">
        <v>95</v>
      </c>
      <c r="B5127" t="s">
        <v>3</v>
      </c>
      <c r="C5127" t="s">
        <v>4</v>
      </c>
      <c r="D5127" t="s">
        <v>230</v>
      </c>
      <c r="G5127">
        <v>-27.190518999999998</v>
      </c>
      <c r="H5127">
        <v>152.82769999999999</v>
      </c>
      <c r="I5127">
        <v>56</v>
      </c>
      <c r="J5127" t="s">
        <v>6</v>
      </c>
      <c r="K5127" s="1">
        <v>4466</v>
      </c>
      <c r="L5127" t="s">
        <v>231</v>
      </c>
      <c r="M5127" t="s">
        <v>232</v>
      </c>
      <c r="N5127" t="s">
        <v>14</v>
      </c>
      <c r="O5127" t="s">
        <v>15</v>
      </c>
      <c r="P5127" t="s">
        <v>27</v>
      </c>
      <c r="Q5127">
        <v>3</v>
      </c>
      <c r="R5127">
        <v>10.47</v>
      </c>
      <c r="S5127">
        <f t="shared" si="279"/>
        <v>44144</v>
      </c>
      <c r="T5127">
        <f t="shared" si="280"/>
        <v>17600</v>
      </c>
      <c r="U5127">
        <f t="shared" si="281"/>
        <v>2.5081818181818183</v>
      </c>
      <c r="V5127">
        <v>300</v>
      </c>
      <c r="W5127">
        <v>335</v>
      </c>
    </row>
    <row r="5128" spans="1:23" hidden="1" x14ac:dyDescent="0.2">
      <c r="A5128">
        <v>95</v>
      </c>
      <c r="B5128" t="s">
        <v>3</v>
      </c>
      <c r="C5128" t="s">
        <v>4</v>
      </c>
      <c r="D5128" t="s">
        <v>230</v>
      </c>
      <c r="G5128">
        <v>-27.190518999999998</v>
      </c>
      <c r="H5128">
        <v>152.82769999999999</v>
      </c>
      <c r="I5128">
        <v>56</v>
      </c>
      <c r="J5128" t="s">
        <v>6</v>
      </c>
      <c r="K5128" s="1">
        <v>4466</v>
      </c>
      <c r="L5128" t="s">
        <v>231</v>
      </c>
      <c r="M5128" t="s">
        <v>232</v>
      </c>
      <c r="N5128" t="s">
        <v>14</v>
      </c>
      <c r="O5128" t="s">
        <v>15</v>
      </c>
      <c r="P5128" t="s">
        <v>27</v>
      </c>
      <c r="Q5128">
        <v>4</v>
      </c>
      <c r="R5128">
        <v>13.19</v>
      </c>
      <c r="S5128">
        <f t="shared" si="279"/>
        <v>44144</v>
      </c>
      <c r="T5128">
        <f t="shared" si="280"/>
        <v>17600</v>
      </c>
      <c r="U5128">
        <f t="shared" si="281"/>
        <v>2.5081818181818183</v>
      </c>
      <c r="V5128">
        <v>300</v>
      </c>
      <c r="W5128">
        <v>335</v>
      </c>
    </row>
    <row r="5129" spans="1:23" hidden="1" x14ac:dyDescent="0.2">
      <c r="A5129">
        <v>95</v>
      </c>
      <c r="B5129" t="s">
        <v>3</v>
      </c>
      <c r="C5129" t="s">
        <v>4</v>
      </c>
      <c r="D5129" t="s">
        <v>230</v>
      </c>
      <c r="G5129">
        <v>-27.190518999999998</v>
      </c>
      <c r="H5129">
        <v>152.82769999999999</v>
      </c>
      <c r="I5129">
        <v>56</v>
      </c>
      <c r="J5129" t="s">
        <v>6</v>
      </c>
      <c r="K5129" s="1">
        <v>4466</v>
      </c>
      <c r="L5129" t="s">
        <v>231</v>
      </c>
      <c r="M5129" t="s">
        <v>232</v>
      </c>
      <c r="N5129" t="s">
        <v>14</v>
      </c>
      <c r="O5129" t="s">
        <v>15</v>
      </c>
      <c r="P5129" t="s">
        <v>27</v>
      </c>
      <c r="Q5129">
        <v>5</v>
      </c>
      <c r="R5129">
        <v>12.63</v>
      </c>
      <c r="S5129">
        <f t="shared" si="279"/>
        <v>44144</v>
      </c>
      <c r="T5129">
        <f t="shared" si="280"/>
        <v>17600</v>
      </c>
      <c r="U5129">
        <f t="shared" si="281"/>
        <v>2.5081818181818183</v>
      </c>
      <c r="V5129">
        <v>300</v>
      </c>
      <c r="W5129">
        <v>335</v>
      </c>
    </row>
    <row r="5130" spans="1:23" hidden="1" x14ac:dyDescent="0.2">
      <c r="A5130">
        <v>95</v>
      </c>
      <c r="B5130" t="s">
        <v>3</v>
      </c>
      <c r="C5130" t="s">
        <v>4</v>
      </c>
      <c r="D5130" t="s">
        <v>230</v>
      </c>
      <c r="G5130">
        <v>-27.190518999999998</v>
      </c>
      <c r="H5130">
        <v>152.82769999999999</v>
      </c>
      <c r="I5130">
        <v>56</v>
      </c>
      <c r="J5130" t="s">
        <v>6</v>
      </c>
      <c r="K5130" s="1">
        <v>4466</v>
      </c>
      <c r="L5130" t="s">
        <v>231</v>
      </c>
      <c r="M5130" t="s">
        <v>232</v>
      </c>
      <c r="N5130" t="s">
        <v>14</v>
      </c>
      <c r="O5130" t="s">
        <v>15</v>
      </c>
      <c r="P5130" t="s">
        <v>27</v>
      </c>
      <c r="Q5130">
        <v>6</v>
      </c>
      <c r="R5130">
        <v>13.87</v>
      </c>
      <c r="S5130">
        <f t="shared" si="279"/>
        <v>44144</v>
      </c>
      <c r="T5130">
        <f t="shared" si="280"/>
        <v>17600</v>
      </c>
      <c r="U5130">
        <f t="shared" si="281"/>
        <v>2.5081818181818183</v>
      </c>
      <c r="V5130">
        <v>300</v>
      </c>
      <c r="W5130">
        <v>335</v>
      </c>
    </row>
    <row r="5131" spans="1:23" hidden="1" x14ac:dyDescent="0.2">
      <c r="A5131">
        <v>95</v>
      </c>
      <c r="B5131" t="s">
        <v>3</v>
      </c>
      <c r="C5131" t="s">
        <v>4</v>
      </c>
      <c r="D5131" t="s">
        <v>230</v>
      </c>
      <c r="G5131">
        <v>-27.190518999999998</v>
      </c>
      <c r="H5131">
        <v>152.82769999999999</v>
      </c>
      <c r="I5131">
        <v>56</v>
      </c>
      <c r="J5131" t="s">
        <v>6</v>
      </c>
      <c r="K5131" s="1">
        <v>4466</v>
      </c>
      <c r="L5131" t="s">
        <v>231</v>
      </c>
      <c r="M5131" t="s">
        <v>232</v>
      </c>
      <c r="N5131" t="s">
        <v>14</v>
      </c>
      <c r="O5131" t="s">
        <v>16</v>
      </c>
      <c r="P5131" t="s">
        <v>27</v>
      </c>
      <c r="Q5131">
        <v>1</v>
      </c>
      <c r="R5131">
        <v>13.12</v>
      </c>
      <c r="S5131">
        <f t="shared" si="279"/>
        <v>44144</v>
      </c>
      <c r="T5131">
        <f t="shared" si="280"/>
        <v>17600</v>
      </c>
      <c r="U5131">
        <f t="shared" si="281"/>
        <v>2.5081818181818183</v>
      </c>
      <c r="V5131">
        <v>300</v>
      </c>
      <c r="W5131">
        <v>335</v>
      </c>
    </row>
    <row r="5132" spans="1:23" hidden="1" x14ac:dyDescent="0.2">
      <c r="A5132">
        <v>95</v>
      </c>
      <c r="B5132" t="s">
        <v>3</v>
      </c>
      <c r="C5132" t="s">
        <v>4</v>
      </c>
      <c r="D5132" t="s">
        <v>230</v>
      </c>
      <c r="G5132">
        <v>-27.190518999999998</v>
      </c>
      <c r="H5132">
        <v>152.82769999999999</v>
      </c>
      <c r="I5132">
        <v>56</v>
      </c>
      <c r="J5132" t="s">
        <v>6</v>
      </c>
      <c r="K5132" s="1">
        <v>4466</v>
      </c>
      <c r="L5132" t="s">
        <v>231</v>
      </c>
      <c r="M5132" t="s">
        <v>232</v>
      </c>
      <c r="N5132" t="s">
        <v>14</v>
      </c>
      <c r="O5132" t="s">
        <v>16</v>
      </c>
      <c r="P5132" t="s">
        <v>27</v>
      </c>
      <c r="Q5132">
        <v>2</v>
      </c>
      <c r="R5132">
        <v>11.69</v>
      </c>
      <c r="S5132">
        <f t="shared" si="279"/>
        <v>44144</v>
      </c>
      <c r="T5132">
        <f t="shared" si="280"/>
        <v>17600</v>
      </c>
      <c r="U5132">
        <f t="shared" si="281"/>
        <v>2.5081818181818183</v>
      </c>
      <c r="V5132">
        <v>300</v>
      </c>
      <c r="W5132">
        <v>335</v>
      </c>
    </row>
    <row r="5133" spans="1:23" hidden="1" x14ac:dyDescent="0.2">
      <c r="A5133">
        <v>95</v>
      </c>
      <c r="B5133" t="s">
        <v>3</v>
      </c>
      <c r="C5133" t="s">
        <v>4</v>
      </c>
      <c r="D5133" t="s">
        <v>230</v>
      </c>
      <c r="G5133">
        <v>-27.190518999999998</v>
      </c>
      <c r="H5133">
        <v>152.82769999999999</v>
      </c>
      <c r="I5133">
        <v>56</v>
      </c>
      <c r="J5133" t="s">
        <v>6</v>
      </c>
      <c r="K5133" s="1">
        <v>4466</v>
      </c>
      <c r="L5133" t="s">
        <v>231</v>
      </c>
      <c r="M5133" t="s">
        <v>232</v>
      </c>
      <c r="N5133" t="s">
        <v>14</v>
      </c>
      <c r="O5133" t="s">
        <v>16</v>
      </c>
      <c r="P5133" t="s">
        <v>27</v>
      </c>
      <c r="Q5133">
        <v>3</v>
      </c>
      <c r="R5133">
        <v>7.89</v>
      </c>
      <c r="S5133">
        <f t="shared" si="279"/>
        <v>44144</v>
      </c>
      <c r="T5133">
        <f t="shared" si="280"/>
        <v>17600</v>
      </c>
      <c r="U5133">
        <f t="shared" si="281"/>
        <v>2.5081818181818183</v>
      </c>
      <c r="V5133">
        <v>300</v>
      </c>
      <c r="W5133">
        <v>335</v>
      </c>
    </row>
    <row r="5134" spans="1:23" hidden="1" x14ac:dyDescent="0.2">
      <c r="A5134">
        <v>95</v>
      </c>
      <c r="B5134" t="s">
        <v>3</v>
      </c>
      <c r="C5134" t="s">
        <v>4</v>
      </c>
      <c r="D5134" t="s">
        <v>230</v>
      </c>
      <c r="G5134">
        <v>-27.190518999999998</v>
      </c>
      <c r="H5134">
        <v>152.82769999999999</v>
      </c>
      <c r="I5134">
        <v>56</v>
      </c>
      <c r="J5134" t="s">
        <v>6</v>
      </c>
      <c r="K5134" s="1">
        <v>4466</v>
      </c>
      <c r="L5134" t="s">
        <v>231</v>
      </c>
      <c r="M5134" t="s">
        <v>232</v>
      </c>
      <c r="N5134" t="s">
        <v>14</v>
      </c>
      <c r="O5134" t="s">
        <v>16</v>
      </c>
      <c r="P5134" t="s">
        <v>27</v>
      </c>
      <c r="Q5134">
        <v>4</v>
      </c>
      <c r="R5134">
        <v>7.2</v>
      </c>
      <c r="S5134">
        <f t="shared" si="279"/>
        <v>44144</v>
      </c>
      <c r="T5134">
        <f t="shared" si="280"/>
        <v>17600</v>
      </c>
      <c r="U5134">
        <f t="shared" si="281"/>
        <v>2.5081818181818183</v>
      </c>
      <c r="V5134">
        <v>300</v>
      </c>
      <c r="W5134">
        <v>335</v>
      </c>
    </row>
    <row r="5135" spans="1:23" hidden="1" x14ac:dyDescent="0.2">
      <c r="A5135">
        <v>95</v>
      </c>
      <c r="B5135" t="s">
        <v>3</v>
      </c>
      <c r="C5135" t="s">
        <v>4</v>
      </c>
      <c r="D5135" t="s">
        <v>230</v>
      </c>
      <c r="G5135">
        <v>-27.190518999999998</v>
      </c>
      <c r="H5135">
        <v>152.82769999999999</v>
      </c>
      <c r="I5135">
        <v>56</v>
      </c>
      <c r="J5135" t="s">
        <v>6</v>
      </c>
      <c r="K5135" s="1">
        <v>4466</v>
      </c>
      <c r="L5135" t="s">
        <v>231</v>
      </c>
      <c r="M5135" t="s">
        <v>232</v>
      </c>
      <c r="N5135" t="s">
        <v>14</v>
      </c>
      <c r="O5135" t="s">
        <v>16</v>
      </c>
      <c r="P5135" t="s">
        <v>27</v>
      </c>
      <c r="Q5135">
        <v>5</v>
      </c>
      <c r="R5135">
        <v>6.68</v>
      </c>
      <c r="S5135">
        <f t="shared" si="279"/>
        <v>44144</v>
      </c>
      <c r="T5135">
        <f t="shared" si="280"/>
        <v>17600</v>
      </c>
      <c r="U5135">
        <f t="shared" si="281"/>
        <v>2.5081818181818183</v>
      </c>
      <c r="V5135">
        <v>300</v>
      </c>
      <c r="W5135">
        <v>335</v>
      </c>
    </row>
    <row r="5136" spans="1:23" hidden="1" x14ac:dyDescent="0.2">
      <c r="A5136">
        <v>95</v>
      </c>
      <c r="B5136" t="s">
        <v>3</v>
      </c>
      <c r="C5136" t="s">
        <v>4</v>
      </c>
      <c r="D5136" t="s">
        <v>230</v>
      </c>
      <c r="G5136">
        <v>-27.190518999999998</v>
      </c>
      <c r="H5136">
        <v>152.82769999999999</v>
      </c>
      <c r="I5136">
        <v>56</v>
      </c>
      <c r="J5136" t="s">
        <v>6</v>
      </c>
      <c r="K5136" s="1">
        <v>4466</v>
      </c>
      <c r="L5136" t="s">
        <v>231</v>
      </c>
      <c r="M5136" t="s">
        <v>232</v>
      </c>
      <c r="N5136" t="s">
        <v>14</v>
      </c>
      <c r="O5136" t="s">
        <v>16</v>
      </c>
      <c r="P5136" t="s">
        <v>27</v>
      </c>
      <c r="Q5136">
        <v>6</v>
      </c>
      <c r="R5136">
        <v>11.25</v>
      </c>
      <c r="S5136">
        <f t="shared" si="279"/>
        <v>44144</v>
      </c>
      <c r="T5136">
        <f t="shared" si="280"/>
        <v>17600</v>
      </c>
      <c r="U5136">
        <f t="shared" si="281"/>
        <v>2.5081818181818183</v>
      </c>
      <c r="V5136">
        <v>300</v>
      </c>
      <c r="W5136">
        <v>335</v>
      </c>
    </row>
    <row r="5137" spans="1:23" hidden="1" x14ac:dyDescent="0.2">
      <c r="A5137">
        <v>95</v>
      </c>
      <c r="B5137" t="s">
        <v>3</v>
      </c>
      <c r="C5137" t="s">
        <v>4</v>
      </c>
      <c r="D5137" t="s">
        <v>230</v>
      </c>
      <c r="G5137">
        <v>-27.190518999999998</v>
      </c>
      <c r="H5137">
        <v>152.82769999999999</v>
      </c>
      <c r="I5137">
        <v>56</v>
      </c>
      <c r="J5137" t="s">
        <v>6</v>
      </c>
      <c r="K5137" s="1">
        <v>4466</v>
      </c>
      <c r="L5137" t="s">
        <v>231</v>
      </c>
      <c r="M5137" t="s">
        <v>232</v>
      </c>
      <c r="N5137" t="s">
        <v>14</v>
      </c>
      <c r="O5137" t="s">
        <v>18</v>
      </c>
      <c r="P5137" t="s">
        <v>27</v>
      </c>
      <c r="Q5137">
        <v>1</v>
      </c>
      <c r="R5137">
        <v>2.2200000000000002</v>
      </c>
      <c r="S5137">
        <f t="shared" si="279"/>
        <v>44144</v>
      </c>
      <c r="T5137">
        <f t="shared" si="280"/>
        <v>17600</v>
      </c>
      <c r="U5137">
        <f t="shared" si="281"/>
        <v>2.5081818181818183</v>
      </c>
      <c r="V5137">
        <v>300</v>
      </c>
      <c r="W5137">
        <v>335</v>
      </c>
    </row>
    <row r="5138" spans="1:23" hidden="1" x14ac:dyDescent="0.2">
      <c r="A5138">
        <v>95</v>
      </c>
      <c r="B5138" t="s">
        <v>3</v>
      </c>
      <c r="C5138" t="s">
        <v>4</v>
      </c>
      <c r="D5138" t="s">
        <v>230</v>
      </c>
      <c r="G5138">
        <v>-27.190518999999998</v>
      </c>
      <c r="H5138">
        <v>152.82769999999999</v>
      </c>
      <c r="I5138">
        <v>56</v>
      </c>
      <c r="J5138" t="s">
        <v>6</v>
      </c>
      <c r="K5138" s="1">
        <v>4466</v>
      </c>
      <c r="L5138" t="s">
        <v>231</v>
      </c>
      <c r="M5138" t="s">
        <v>232</v>
      </c>
      <c r="N5138" t="s">
        <v>14</v>
      </c>
      <c r="O5138" t="s">
        <v>18</v>
      </c>
      <c r="P5138" t="s">
        <v>27</v>
      </c>
      <c r="Q5138">
        <v>2</v>
      </c>
      <c r="R5138">
        <v>4</v>
      </c>
      <c r="S5138">
        <f t="shared" si="279"/>
        <v>44144</v>
      </c>
      <c r="T5138">
        <f t="shared" si="280"/>
        <v>17600</v>
      </c>
      <c r="U5138">
        <f t="shared" si="281"/>
        <v>2.5081818181818183</v>
      </c>
      <c r="V5138">
        <v>300</v>
      </c>
      <c r="W5138">
        <v>335</v>
      </c>
    </row>
    <row r="5139" spans="1:23" hidden="1" x14ac:dyDescent="0.2">
      <c r="A5139">
        <v>95</v>
      </c>
      <c r="B5139" t="s">
        <v>3</v>
      </c>
      <c r="C5139" t="s">
        <v>4</v>
      </c>
      <c r="D5139" t="s">
        <v>230</v>
      </c>
      <c r="G5139">
        <v>-27.190518999999998</v>
      </c>
      <c r="H5139">
        <v>152.82769999999999</v>
      </c>
      <c r="I5139">
        <v>56</v>
      </c>
      <c r="J5139" t="s">
        <v>6</v>
      </c>
      <c r="K5139" s="1">
        <v>4466</v>
      </c>
      <c r="L5139" t="s">
        <v>231</v>
      </c>
      <c r="M5139" t="s">
        <v>232</v>
      </c>
      <c r="N5139" t="s">
        <v>14</v>
      </c>
      <c r="O5139" t="s">
        <v>18</v>
      </c>
      <c r="P5139" t="s">
        <v>27</v>
      </c>
      <c r="Q5139">
        <v>3</v>
      </c>
      <c r="R5139">
        <v>1.41</v>
      </c>
      <c r="S5139">
        <f t="shared" si="279"/>
        <v>44144</v>
      </c>
      <c r="T5139">
        <f t="shared" si="280"/>
        <v>17600</v>
      </c>
      <c r="U5139">
        <f t="shared" si="281"/>
        <v>2.5081818181818183</v>
      </c>
      <c r="V5139">
        <v>300</v>
      </c>
      <c r="W5139">
        <v>335</v>
      </c>
    </row>
    <row r="5140" spans="1:23" hidden="1" x14ac:dyDescent="0.2">
      <c r="A5140">
        <v>95</v>
      </c>
      <c r="B5140" t="s">
        <v>3</v>
      </c>
      <c r="C5140" t="s">
        <v>4</v>
      </c>
      <c r="D5140" t="s">
        <v>230</v>
      </c>
      <c r="G5140">
        <v>-27.190518999999998</v>
      </c>
      <c r="H5140">
        <v>152.82769999999999</v>
      </c>
      <c r="I5140">
        <v>56</v>
      </c>
      <c r="J5140" t="s">
        <v>6</v>
      </c>
      <c r="K5140" s="1">
        <v>4466</v>
      </c>
      <c r="L5140" t="s">
        <v>231</v>
      </c>
      <c r="M5140" t="s">
        <v>232</v>
      </c>
      <c r="N5140" t="s">
        <v>14</v>
      </c>
      <c r="O5140" t="s">
        <v>18</v>
      </c>
      <c r="P5140" t="s">
        <v>27</v>
      </c>
      <c r="Q5140">
        <v>4</v>
      </c>
      <c r="R5140">
        <v>2.81</v>
      </c>
      <c r="S5140">
        <f t="shared" si="279"/>
        <v>44144</v>
      </c>
      <c r="T5140">
        <f t="shared" si="280"/>
        <v>17600</v>
      </c>
      <c r="U5140">
        <f t="shared" si="281"/>
        <v>2.5081818181818183</v>
      </c>
      <c r="V5140">
        <v>300</v>
      </c>
      <c r="W5140">
        <v>335</v>
      </c>
    </row>
    <row r="5141" spans="1:23" hidden="1" x14ac:dyDescent="0.2">
      <c r="A5141">
        <v>95</v>
      </c>
      <c r="B5141" t="s">
        <v>3</v>
      </c>
      <c r="C5141" t="s">
        <v>4</v>
      </c>
      <c r="D5141" t="s">
        <v>230</v>
      </c>
      <c r="G5141">
        <v>-27.190518999999998</v>
      </c>
      <c r="H5141">
        <v>152.82769999999999</v>
      </c>
      <c r="I5141">
        <v>56</v>
      </c>
      <c r="J5141" t="s">
        <v>6</v>
      </c>
      <c r="K5141" s="1">
        <v>4466</v>
      </c>
      <c r="L5141" t="s">
        <v>231</v>
      </c>
      <c r="M5141" t="s">
        <v>232</v>
      </c>
      <c r="N5141" t="s">
        <v>14</v>
      </c>
      <c r="O5141" t="s">
        <v>18</v>
      </c>
      <c r="P5141" t="s">
        <v>27</v>
      </c>
      <c r="Q5141">
        <v>5</v>
      </c>
      <c r="R5141">
        <v>4.42</v>
      </c>
      <c r="S5141">
        <f t="shared" si="279"/>
        <v>44144</v>
      </c>
      <c r="T5141">
        <f t="shared" si="280"/>
        <v>17600</v>
      </c>
      <c r="U5141">
        <f t="shared" si="281"/>
        <v>2.5081818181818183</v>
      </c>
      <c r="V5141">
        <v>300</v>
      </c>
      <c r="W5141">
        <v>335</v>
      </c>
    </row>
    <row r="5142" spans="1:23" hidden="1" x14ac:dyDescent="0.2">
      <c r="A5142">
        <v>95</v>
      </c>
      <c r="B5142" t="s">
        <v>3</v>
      </c>
      <c r="C5142" t="s">
        <v>4</v>
      </c>
      <c r="D5142" t="s">
        <v>230</v>
      </c>
      <c r="G5142">
        <v>-27.190518999999998</v>
      </c>
      <c r="H5142">
        <v>152.82769999999999</v>
      </c>
      <c r="I5142">
        <v>56</v>
      </c>
      <c r="J5142" t="s">
        <v>6</v>
      </c>
      <c r="K5142" s="1">
        <v>4466</v>
      </c>
      <c r="L5142" t="s">
        <v>231</v>
      </c>
      <c r="M5142" t="s">
        <v>232</v>
      </c>
      <c r="N5142" t="s">
        <v>14</v>
      </c>
      <c r="O5142" t="s">
        <v>18</v>
      </c>
      <c r="P5142" t="s">
        <v>27</v>
      </c>
      <c r="Q5142">
        <v>6</v>
      </c>
      <c r="R5142">
        <v>5</v>
      </c>
      <c r="S5142">
        <f t="shared" si="279"/>
        <v>44144</v>
      </c>
      <c r="T5142">
        <f t="shared" si="280"/>
        <v>17600</v>
      </c>
      <c r="U5142">
        <f t="shared" si="281"/>
        <v>2.5081818181818183</v>
      </c>
      <c r="V5142">
        <v>300</v>
      </c>
      <c r="W5142">
        <v>335</v>
      </c>
    </row>
    <row r="5143" spans="1:23" hidden="1" x14ac:dyDescent="0.2">
      <c r="A5143">
        <v>95</v>
      </c>
      <c r="B5143" t="s">
        <v>3</v>
      </c>
      <c r="C5143" t="s">
        <v>4</v>
      </c>
      <c r="D5143" t="s">
        <v>230</v>
      </c>
      <c r="G5143">
        <v>-27.190518999999998</v>
      </c>
      <c r="H5143">
        <v>152.82769999999999</v>
      </c>
      <c r="I5143">
        <v>56</v>
      </c>
      <c r="J5143" t="s">
        <v>6</v>
      </c>
      <c r="K5143" s="1">
        <v>4466</v>
      </c>
      <c r="L5143" t="s">
        <v>231</v>
      </c>
      <c r="M5143" t="s">
        <v>232</v>
      </c>
      <c r="N5143" t="s">
        <v>14</v>
      </c>
      <c r="O5143" t="s">
        <v>19</v>
      </c>
      <c r="P5143" t="s">
        <v>27</v>
      </c>
      <c r="Q5143">
        <v>1</v>
      </c>
      <c r="R5143">
        <v>5.05</v>
      </c>
      <c r="S5143">
        <f t="shared" si="279"/>
        <v>44144</v>
      </c>
      <c r="T5143">
        <f t="shared" si="280"/>
        <v>17600</v>
      </c>
      <c r="U5143">
        <f t="shared" si="281"/>
        <v>2.5081818181818183</v>
      </c>
      <c r="V5143">
        <v>300</v>
      </c>
      <c r="W5143">
        <v>335</v>
      </c>
    </row>
    <row r="5144" spans="1:23" hidden="1" x14ac:dyDescent="0.2">
      <c r="A5144">
        <v>95</v>
      </c>
      <c r="B5144" t="s">
        <v>3</v>
      </c>
      <c r="C5144" t="s">
        <v>4</v>
      </c>
      <c r="D5144" t="s">
        <v>230</v>
      </c>
      <c r="G5144">
        <v>-27.190518999999998</v>
      </c>
      <c r="H5144">
        <v>152.82769999999999</v>
      </c>
      <c r="I5144">
        <v>56</v>
      </c>
      <c r="J5144" t="s">
        <v>6</v>
      </c>
      <c r="K5144" s="1">
        <v>4466</v>
      </c>
      <c r="L5144" t="s">
        <v>231</v>
      </c>
      <c r="M5144" t="s">
        <v>232</v>
      </c>
      <c r="N5144" t="s">
        <v>14</v>
      </c>
      <c r="O5144" t="s">
        <v>19</v>
      </c>
      <c r="P5144" t="s">
        <v>27</v>
      </c>
      <c r="Q5144">
        <v>2</v>
      </c>
      <c r="R5144">
        <v>6.1</v>
      </c>
      <c r="S5144">
        <f t="shared" si="279"/>
        <v>44144</v>
      </c>
      <c r="T5144">
        <f t="shared" si="280"/>
        <v>17600</v>
      </c>
      <c r="U5144">
        <f t="shared" si="281"/>
        <v>2.5081818181818183</v>
      </c>
      <c r="V5144">
        <v>300</v>
      </c>
      <c r="W5144">
        <v>335</v>
      </c>
    </row>
    <row r="5145" spans="1:23" hidden="1" x14ac:dyDescent="0.2">
      <c r="A5145">
        <v>95</v>
      </c>
      <c r="B5145" t="s">
        <v>3</v>
      </c>
      <c r="C5145" t="s">
        <v>4</v>
      </c>
      <c r="D5145" t="s">
        <v>230</v>
      </c>
      <c r="G5145">
        <v>-27.190518999999998</v>
      </c>
      <c r="H5145">
        <v>152.82769999999999</v>
      </c>
      <c r="I5145">
        <v>56</v>
      </c>
      <c r="J5145" t="s">
        <v>6</v>
      </c>
      <c r="K5145" s="1">
        <v>4466</v>
      </c>
      <c r="L5145" t="s">
        <v>231</v>
      </c>
      <c r="M5145" t="s">
        <v>232</v>
      </c>
      <c r="N5145" t="s">
        <v>14</v>
      </c>
      <c r="O5145" t="s">
        <v>19</v>
      </c>
      <c r="P5145" t="s">
        <v>27</v>
      </c>
      <c r="Q5145">
        <v>3</v>
      </c>
      <c r="R5145">
        <v>4.33</v>
      </c>
      <c r="S5145">
        <f t="shared" si="279"/>
        <v>44144</v>
      </c>
      <c r="T5145">
        <f t="shared" si="280"/>
        <v>17600</v>
      </c>
      <c r="U5145">
        <f t="shared" si="281"/>
        <v>2.5081818181818183</v>
      </c>
      <c r="V5145">
        <v>300</v>
      </c>
      <c r="W5145">
        <v>335</v>
      </c>
    </row>
    <row r="5146" spans="1:23" hidden="1" x14ac:dyDescent="0.2">
      <c r="A5146">
        <v>95</v>
      </c>
      <c r="B5146" t="s">
        <v>3</v>
      </c>
      <c r="C5146" t="s">
        <v>4</v>
      </c>
      <c r="D5146" t="s">
        <v>230</v>
      </c>
      <c r="G5146">
        <v>-27.190518999999998</v>
      </c>
      <c r="H5146">
        <v>152.82769999999999</v>
      </c>
      <c r="I5146">
        <v>56</v>
      </c>
      <c r="J5146" t="s">
        <v>6</v>
      </c>
      <c r="K5146" s="1">
        <v>4466</v>
      </c>
      <c r="L5146" t="s">
        <v>231</v>
      </c>
      <c r="M5146" t="s">
        <v>232</v>
      </c>
      <c r="N5146" t="s">
        <v>14</v>
      </c>
      <c r="O5146" t="s">
        <v>19</v>
      </c>
      <c r="P5146" t="s">
        <v>27</v>
      </c>
      <c r="Q5146">
        <v>4</v>
      </c>
      <c r="R5146">
        <v>7.73</v>
      </c>
      <c r="S5146">
        <f t="shared" si="279"/>
        <v>44144</v>
      </c>
      <c r="T5146">
        <f t="shared" si="280"/>
        <v>17600</v>
      </c>
      <c r="U5146">
        <f t="shared" si="281"/>
        <v>2.5081818181818183</v>
      </c>
      <c r="V5146">
        <v>300</v>
      </c>
      <c r="W5146">
        <v>335</v>
      </c>
    </row>
    <row r="5147" spans="1:23" hidden="1" x14ac:dyDescent="0.2">
      <c r="A5147">
        <v>95</v>
      </c>
      <c r="B5147" t="s">
        <v>3</v>
      </c>
      <c r="C5147" t="s">
        <v>4</v>
      </c>
      <c r="D5147" t="s">
        <v>230</v>
      </c>
      <c r="G5147">
        <v>-27.190518999999998</v>
      </c>
      <c r="H5147">
        <v>152.82769999999999</v>
      </c>
      <c r="I5147">
        <v>56</v>
      </c>
      <c r="J5147" t="s">
        <v>6</v>
      </c>
      <c r="K5147" s="1">
        <v>4466</v>
      </c>
      <c r="L5147" t="s">
        <v>231</v>
      </c>
      <c r="M5147" t="s">
        <v>232</v>
      </c>
      <c r="N5147" t="s">
        <v>14</v>
      </c>
      <c r="O5147" t="s">
        <v>19</v>
      </c>
      <c r="P5147" t="s">
        <v>27</v>
      </c>
      <c r="Q5147">
        <v>5</v>
      </c>
      <c r="R5147">
        <v>6.9</v>
      </c>
      <c r="S5147">
        <f t="shared" si="279"/>
        <v>44144</v>
      </c>
      <c r="T5147">
        <f t="shared" si="280"/>
        <v>17600</v>
      </c>
      <c r="U5147">
        <f t="shared" si="281"/>
        <v>2.5081818181818183</v>
      </c>
      <c r="V5147">
        <v>300</v>
      </c>
      <c r="W5147">
        <v>335</v>
      </c>
    </row>
    <row r="5148" spans="1:23" hidden="1" x14ac:dyDescent="0.2">
      <c r="A5148">
        <v>95</v>
      </c>
      <c r="B5148" t="s">
        <v>3</v>
      </c>
      <c r="C5148" t="s">
        <v>4</v>
      </c>
      <c r="D5148" t="s">
        <v>230</v>
      </c>
      <c r="G5148">
        <v>-27.190518999999998</v>
      </c>
      <c r="H5148">
        <v>152.82769999999999</v>
      </c>
      <c r="I5148">
        <v>56</v>
      </c>
      <c r="J5148" t="s">
        <v>6</v>
      </c>
      <c r="K5148" s="1">
        <v>4466</v>
      </c>
      <c r="L5148" t="s">
        <v>231</v>
      </c>
      <c r="M5148" t="s">
        <v>232</v>
      </c>
      <c r="N5148" t="s">
        <v>14</v>
      </c>
      <c r="O5148" t="s">
        <v>19</v>
      </c>
      <c r="P5148" t="s">
        <v>27</v>
      </c>
      <c r="Q5148">
        <v>6</v>
      </c>
      <c r="R5148">
        <v>5.45</v>
      </c>
      <c r="S5148">
        <f t="shared" si="279"/>
        <v>44144</v>
      </c>
      <c r="T5148">
        <f t="shared" si="280"/>
        <v>17600</v>
      </c>
      <c r="U5148">
        <f t="shared" si="281"/>
        <v>2.5081818181818183</v>
      </c>
      <c r="V5148">
        <v>300</v>
      </c>
      <c r="W5148">
        <v>335</v>
      </c>
    </row>
    <row r="5149" spans="1:23" hidden="1" x14ac:dyDescent="0.2">
      <c r="A5149">
        <v>95</v>
      </c>
      <c r="B5149" t="s">
        <v>3</v>
      </c>
      <c r="C5149" t="s">
        <v>4</v>
      </c>
      <c r="D5149" t="s">
        <v>230</v>
      </c>
      <c r="G5149">
        <v>-27.190518999999998</v>
      </c>
      <c r="H5149">
        <v>152.82769999999999</v>
      </c>
      <c r="I5149">
        <v>56</v>
      </c>
      <c r="J5149" t="s">
        <v>6</v>
      </c>
      <c r="K5149" s="1">
        <v>4466</v>
      </c>
      <c r="L5149" t="s">
        <v>231</v>
      </c>
      <c r="M5149" t="s">
        <v>232</v>
      </c>
      <c r="N5149" t="s">
        <v>24</v>
      </c>
      <c r="O5149" t="s">
        <v>15</v>
      </c>
      <c r="P5149" t="s">
        <v>26</v>
      </c>
      <c r="Q5149">
        <v>1</v>
      </c>
      <c r="R5149">
        <v>22.14</v>
      </c>
      <c r="S5149">
        <f t="shared" si="279"/>
        <v>44144</v>
      </c>
      <c r="T5149">
        <f t="shared" si="280"/>
        <v>17600</v>
      </c>
      <c r="U5149">
        <f t="shared" si="281"/>
        <v>2.5081818181818183</v>
      </c>
      <c r="V5149">
        <v>300</v>
      </c>
      <c r="W5149">
        <v>335</v>
      </c>
    </row>
    <row r="5150" spans="1:23" hidden="1" x14ac:dyDescent="0.2">
      <c r="A5150">
        <v>95</v>
      </c>
      <c r="B5150" t="s">
        <v>3</v>
      </c>
      <c r="C5150" t="s">
        <v>4</v>
      </c>
      <c r="D5150" t="s">
        <v>230</v>
      </c>
      <c r="G5150">
        <v>-27.190518999999998</v>
      </c>
      <c r="H5150">
        <v>152.82769999999999</v>
      </c>
      <c r="I5150">
        <v>56</v>
      </c>
      <c r="J5150" t="s">
        <v>6</v>
      </c>
      <c r="K5150" s="1">
        <v>4466</v>
      </c>
      <c r="L5150" t="s">
        <v>231</v>
      </c>
      <c r="M5150" t="s">
        <v>232</v>
      </c>
      <c r="N5150" t="s">
        <v>24</v>
      </c>
      <c r="O5150" t="s">
        <v>15</v>
      </c>
      <c r="P5150" t="s">
        <v>26</v>
      </c>
      <c r="Q5150">
        <v>2</v>
      </c>
      <c r="R5150">
        <v>27.85</v>
      </c>
      <c r="S5150">
        <f t="shared" si="279"/>
        <v>44144</v>
      </c>
      <c r="T5150">
        <f t="shared" si="280"/>
        <v>17600</v>
      </c>
      <c r="U5150">
        <f t="shared" si="281"/>
        <v>2.5081818181818183</v>
      </c>
      <c r="V5150">
        <v>300</v>
      </c>
      <c r="W5150">
        <v>335</v>
      </c>
    </row>
    <row r="5151" spans="1:23" hidden="1" x14ac:dyDescent="0.2">
      <c r="A5151">
        <v>95</v>
      </c>
      <c r="B5151" t="s">
        <v>3</v>
      </c>
      <c r="C5151" t="s">
        <v>4</v>
      </c>
      <c r="D5151" t="s">
        <v>230</v>
      </c>
      <c r="G5151">
        <v>-27.190518999999998</v>
      </c>
      <c r="H5151">
        <v>152.82769999999999</v>
      </c>
      <c r="I5151">
        <v>56</v>
      </c>
      <c r="J5151" t="s">
        <v>6</v>
      </c>
      <c r="K5151" s="1">
        <v>4466</v>
      </c>
      <c r="L5151" t="s">
        <v>231</v>
      </c>
      <c r="M5151" t="s">
        <v>232</v>
      </c>
      <c r="N5151" t="s">
        <v>24</v>
      </c>
      <c r="O5151" t="s">
        <v>15</v>
      </c>
      <c r="P5151" t="s">
        <v>26</v>
      </c>
      <c r="Q5151">
        <v>3</v>
      </c>
      <c r="R5151">
        <v>25.83</v>
      </c>
      <c r="S5151">
        <f t="shared" si="279"/>
        <v>44144</v>
      </c>
      <c r="T5151">
        <f t="shared" si="280"/>
        <v>17600</v>
      </c>
      <c r="U5151">
        <f t="shared" si="281"/>
        <v>2.5081818181818183</v>
      </c>
      <c r="V5151">
        <v>300</v>
      </c>
      <c r="W5151">
        <v>335</v>
      </c>
    </row>
    <row r="5152" spans="1:23" hidden="1" x14ac:dyDescent="0.2">
      <c r="A5152">
        <v>95</v>
      </c>
      <c r="B5152" t="s">
        <v>3</v>
      </c>
      <c r="C5152" t="s">
        <v>4</v>
      </c>
      <c r="D5152" t="s">
        <v>230</v>
      </c>
      <c r="G5152">
        <v>-27.190518999999998</v>
      </c>
      <c r="H5152">
        <v>152.82769999999999</v>
      </c>
      <c r="I5152">
        <v>56</v>
      </c>
      <c r="J5152" t="s">
        <v>6</v>
      </c>
      <c r="K5152" s="1">
        <v>4466</v>
      </c>
      <c r="L5152" t="s">
        <v>231</v>
      </c>
      <c r="M5152" t="s">
        <v>232</v>
      </c>
      <c r="N5152" t="s">
        <v>24</v>
      </c>
      <c r="O5152" t="s">
        <v>15</v>
      </c>
      <c r="P5152" t="s">
        <v>26</v>
      </c>
      <c r="Q5152">
        <v>4</v>
      </c>
      <c r="R5152">
        <v>24.48</v>
      </c>
      <c r="S5152">
        <f t="shared" si="279"/>
        <v>44144</v>
      </c>
      <c r="T5152">
        <f t="shared" si="280"/>
        <v>17600</v>
      </c>
      <c r="U5152">
        <f t="shared" si="281"/>
        <v>2.5081818181818183</v>
      </c>
      <c r="V5152">
        <v>300</v>
      </c>
      <c r="W5152">
        <v>335</v>
      </c>
    </row>
    <row r="5153" spans="1:23" hidden="1" x14ac:dyDescent="0.2">
      <c r="A5153">
        <v>95</v>
      </c>
      <c r="B5153" t="s">
        <v>3</v>
      </c>
      <c r="C5153" t="s">
        <v>4</v>
      </c>
      <c r="D5153" t="s">
        <v>230</v>
      </c>
      <c r="G5153">
        <v>-27.190518999999998</v>
      </c>
      <c r="H5153">
        <v>152.82769999999999</v>
      </c>
      <c r="I5153">
        <v>56</v>
      </c>
      <c r="J5153" t="s">
        <v>6</v>
      </c>
      <c r="K5153" s="1">
        <v>4466</v>
      </c>
      <c r="L5153" t="s">
        <v>231</v>
      </c>
      <c r="M5153" t="s">
        <v>232</v>
      </c>
      <c r="N5153" t="s">
        <v>24</v>
      </c>
      <c r="O5153" t="s">
        <v>15</v>
      </c>
      <c r="P5153" t="s">
        <v>26</v>
      </c>
      <c r="Q5153">
        <v>5</v>
      </c>
      <c r="R5153">
        <v>24.98</v>
      </c>
      <c r="S5153">
        <f t="shared" si="279"/>
        <v>44144</v>
      </c>
      <c r="T5153">
        <f t="shared" si="280"/>
        <v>17600</v>
      </c>
      <c r="U5153">
        <f t="shared" si="281"/>
        <v>2.5081818181818183</v>
      </c>
      <c r="V5153">
        <v>300</v>
      </c>
      <c r="W5153">
        <v>335</v>
      </c>
    </row>
    <row r="5154" spans="1:23" hidden="1" x14ac:dyDescent="0.2">
      <c r="A5154">
        <v>95</v>
      </c>
      <c r="B5154" t="s">
        <v>3</v>
      </c>
      <c r="C5154" t="s">
        <v>4</v>
      </c>
      <c r="D5154" t="s">
        <v>230</v>
      </c>
      <c r="G5154">
        <v>-27.190518999999998</v>
      </c>
      <c r="H5154">
        <v>152.82769999999999</v>
      </c>
      <c r="I5154">
        <v>56</v>
      </c>
      <c r="J5154" t="s">
        <v>6</v>
      </c>
      <c r="K5154" s="1">
        <v>4466</v>
      </c>
      <c r="L5154" t="s">
        <v>231</v>
      </c>
      <c r="M5154" t="s">
        <v>232</v>
      </c>
      <c r="N5154" t="s">
        <v>24</v>
      </c>
      <c r="O5154" t="s">
        <v>15</v>
      </c>
      <c r="P5154" t="s">
        <v>26</v>
      </c>
      <c r="Q5154">
        <v>6</v>
      </c>
      <c r="R5154">
        <v>24.28</v>
      </c>
      <c r="S5154">
        <f t="shared" si="279"/>
        <v>44144</v>
      </c>
      <c r="T5154">
        <f t="shared" si="280"/>
        <v>17600</v>
      </c>
      <c r="U5154">
        <f t="shared" si="281"/>
        <v>2.5081818181818183</v>
      </c>
      <c r="V5154">
        <v>300</v>
      </c>
      <c r="W5154">
        <v>335</v>
      </c>
    </row>
    <row r="5155" spans="1:23" hidden="1" x14ac:dyDescent="0.2">
      <c r="A5155">
        <v>95</v>
      </c>
      <c r="B5155" t="s">
        <v>3</v>
      </c>
      <c r="C5155" t="s">
        <v>4</v>
      </c>
      <c r="D5155" t="s">
        <v>230</v>
      </c>
      <c r="G5155">
        <v>-27.190518999999998</v>
      </c>
      <c r="H5155">
        <v>152.82769999999999</v>
      </c>
      <c r="I5155">
        <v>56</v>
      </c>
      <c r="J5155" t="s">
        <v>6</v>
      </c>
      <c r="K5155" s="1">
        <v>4466</v>
      </c>
      <c r="L5155" t="s">
        <v>231</v>
      </c>
      <c r="M5155" t="s">
        <v>232</v>
      </c>
      <c r="N5155" t="s">
        <v>24</v>
      </c>
      <c r="O5155" t="s">
        <v>15</v>
      </c>
      <c r="P5155" t="s">
        <v>26</v>
      </c>
      <c r="Q5155">
        <v>7</v>
      </c>
      <c r="R5155">
        <v>27.18</v>
      </c>
      <c r="S5155">
        <f t="shared" si="279"/>
        <v>44144</v>
      </c>
      <c r="T5155">
        <f t="shared" si="280"/>
        <v>17600</v>
      </c>
      <c r="U5155">
        <f t="shared" si="281"/>
        <v>2.5081818181818183</v>
      </c>
      <c r="V5155">
        <v>300</v>
      </c>
      <c r="W5155">
        <v>335</v>
      </c>
    </row>
    <row r="5156" spans="1:23" hidden="1" x14ac:dyDescent="0.2">
      <c r="A5156">
        <v>95</v>
      </c>
      <c r="B5156" t="s">
        <v>3</v>
      </c>
      <c r="C5156" t="s">
        <v>4</v>
      </c>
      <c r="D5156" t="s">
        <v>230</v>
      </c>
      <c r="G5156">
        <v>-27.190518999999998</v>
      </c>
      <c r="H5156">
        <v>152.82769999999999</v>
      </c>
      <c r="I5156">
        <v>56</v>
      </c>
      <c r="J5156" t="s">
        <v>6</v>
      </c>
      <c r="K5156" s="1">
        <v>4466</v>
      </c>
      <c r="L5156" t="s">
        <v>231</v>
      </c>
      <c r="M5156" t="s">
        <v>232</v>
      </c>
      <c r="N5156" t="s">
        <v>24</v>
      </c>
      <c r="O5156" t="s">
        <v>15</v>
      </c>
      <c r="P5156" t="s">
        <v>26</v>
      </c>
      <c r="Q5156">
        <v>8</v>
      </c>
      <c r="R5156">
        <v>24.06</v>
      </c>
      <c r="S5156">
        <f t="shared" si="279"/>
        <v>44144</v>
      </c>
      <c r="T5156">
        <f t="shared" si="280"/>
        <v>17600</v>
      </c>
      <c r="U5156">
        <f t="shared" si="281"/>
        <v>2.5081818181818183</v>
      </c>
      <c r="V5156">
        <v>300</v>
      </c>
      <c r="W5156">
        <v>335</v>
      </c>
    </row>
    <row r="5157" spans="1:23" hidden="1" x14ac:dyDescent="0.2">
      <c r="A5157">
        <v>95</v>
      </c>
      <c r="B5157" t="s">
        <v>3</v>
      </c>
      <c r="C5157" t="s">
        <v>4</v>
      </c>
      <c r="D5157" t="s">
        <v>230</v>
      </c>
      <c r="G5157">
        <v>-27.190518999999998</v>
      </c>
      <c r="H5157">
        <v>152.82769999999999</v>
      </c>
      <c r="I5157">
        <v>56</v>
      </c>
      <c r="J5157" t="s">
        <v>6</v>
      </c>
      <c r="K5157" s="1">
        <v>4466</v>
      </c>
      <c r="L5157" t="s">
        <v>231</v>
      </c>
      <c r="M5157" t="s">
        <v>232</v>
      </c>
      <c r="N5157" t="s">
        <v>24</v>
      </c>
      <c r="O5157" t="s">
        <v>15</v>
      </c>
      <c r="P5157" t="s">
        <v>26</v>
      </c>
      <c r="Q5157">
        <v>9</v>
      </c>
      <c r="R5157">
        <v>27.87</v>
      </c>
      <c r="S5157">
        <f t="shared" si="279"/>
        <v>44144</v>
      </c>
      <c r="T5157">
        <f t="shared" si="280"/>
        <v>17600</v>
      </c>
      <c r="U5157">
        <f t="shared" si="281"/>
        <v>2.5081818181818183</v>
      </c>
      <c r="V5157">
        <v>300</v>
      </c>
      <c r="W5157">
        <v>335</v>
      </c>
    </row>
    <row r="5158" spans="1:23" hidden="1" x14ac:dyDescent="0.2">
      <c r="A5158">
        <v>95</v>
      </c>
      <c r="B5158" t="s">
        <v>3</v>
      </c>
      <c r="C5158" t="s">
        <v>4</v>
      </c>
      <c r="D5158" t="s">
        <v>230</v>
      </c>
      <c r="G5158">
        <v>-27.190518999999998</v>
      </c>
      <c r="H5158">
        <v>152.82769999999999</v>
      </c>
      <c r="I5158">
        <v>56</v>
      </c>
      <c r="J5158" t="s">
        <v>6</v>
      </c>
      <c r="K5158" s="1">
        <v>4466</v>
      </c>
      <c r="L5158" t="s">
        <v>231</v>
      </c>
      <c r="M5158" t="s">
        <v>232</v>
      </c>
      <c r="N5158" t="s">
        <v>24</v>
      </c>
      <c r="O5158" t="s">
        <v>15</v>
      </c>
      <c r="P5158" t="s">
        <v>26</v>
      </c>
      <c r="Q5158">
        <v>10</v>
      </c>
      <c r="R5158">
        <v>25.01</v>
      </c>
      <c r="S5158">
        <f t="shared" si="279"/>
        <v>44144</v>
      </c>
      <c r="T5158">
        <f t="shared" si="280"/>
        <v>17600</v>
      </c>
      <c r="U5158">
        <f t="shared" si="281"/>
        <v>2.5081818181818183</v>
      </c>
      <c r="V5158">
        <v>300</v>
      </c>
      <c r="W5158">
        <v>335</v>
      </c>
    </row>
    <row r="5159" spans="1:23" x14ac:dyDescent="0.2">
      <c r="A5159">
        <v>95</v>
      </c>
      <c r="B5159" t="s">
        <v>3</v>
      </c>
      <c r="C5159" t="s">
        <v>4</v>
      </c>
      <c r="D5159" t="s">
        <v>230</v>
      </c>
      <c r="G5159">
        <v>-27.190518999999998</v>
      </c>
      <c r="H5159">
        <v>152.82769999999999</v>
      </c>
      <c r="I5159">
        <v>56</v>
      </c>
      <c r="J5159" t="s">
        <v>6</v>
      </c>
      <c r="K5159" s="1">
        <v>4466</v>
      </c>
      <c r="L5159" t="s">
        <v>231</v>
      </c>
      <c r="M5159" t="s">
        <v>232</v>
      </c>
      <c r="N5159" t="s">
        <v>24</v>
      </c>
      <c r="O5159" t="s">
        <v>15</v>
      </c>
      <c r="P5159" t="s">
        <v>27</v>
      </c>
      <c r="Q5159">
        <v>1</v>
      </c>
      <c r="R5159">
        <v>17.48</v>
      </c>
      <c r="S5159">
        <f t="shared" si="279"/>
        <v>44144</v>
      </c>
      <c r="T5159">
        <f t="shared" si="280"/>
        <v>17600</v>
      </c>
      <c r="U5159">
        <f t="shared" si="281"/>
        <v>2.5081818181818183</v>
      </c>
      <c r="V5159">
        <v>300</v>
      </c>
      <c r="W5159">
        <v>335</v>
      </c>
    </row>
    <row r="5160" spans="1:23" x14ac:dyDescent="0.2">
      <c r="A5160">
        <v>95</v>
      </c>
      <c r="B5160" t="s">
        <v>3</v>
      </c>
      <c r="C5160" t="s">
        <v>4</v>
      </c>
      <c r="D5160" t="s">
        <v>230</v>
      </c>
      <c r="G5160">
        <v>-27.190518999999998</v>
      </c>
      <c r="H5160">
        <v>152.82769999999999</v>
      </c>
      <c r="I5160">
        <v>56</v>
      </c>
      <c r="J5160" t="s">
        <v>6</v>
      </c>
      <c r="K5160" s="1">
        <v>4466</v>
      </c>
      <c r="L5160" t="s">
        <v>231</v>
      </c>
      <c r="M5160" t="s">
        <v>232</v>
      </c>
      <c r="N5160" t="s">
        <v>24</v>
      </c>
      <c r="O5160" t="s">
        <v>15</v>
      </c>
      <c r="P5160" t="s">
        <v>27</v>
      </c>
      <c r="Q5160">
        <v>2</v>
      </c>
      <c r="R5160">
        <v>18.2</v>
      </c>
      <c r="S5160">
        <f t="shared" si="279"/>
        <v>44144</v>
      </c>
      <c r="T5160">
        <f t="shared" si="280"/>
        <v>17600</v>
      </c>
      <c r="U5160">
        <f t="shared" si="281"/>
        <v>2.5081818181818183</v>
      </c>
      <c r="V5160">
        <v>300</v>
      </c>
      <c r="W5160">
        <v>335</v>
      </c>
    </row>
    <row r="5161" spans="1:23" x14ac:dyDescent="0.2">
      <c r="A5161">
        <v>95</v>
      </c>
      <c r="B5161" t="s">
        <v>3</v>
      </c>
      <c r="C5161" t="s">
        <v>4</v>
      </c>
      <c r="D5161" t="s">
        <v>230</v>
      </c>
      <c r="G5161">
        <v>-27.190518999999998</v>
      </c>
      <c r="H5161">
        <v>152.82769999999999</v>
      </c>
      <c r="I5161">
        <v>56</v>
      </c>
      <c r="J5161" t="s">
        <v>6</v>
      </c>
      <c r="K5161" s="1">
        <v>4466</v>
      </c>
      <c r="L5161" t="s">
        <v>231</v>
      </c>
      <c r="M5161" t="s">
        <v>232</v>
      </c>
      <c r="N5161" t="s">
        <v>24</v>
      </c>
      <c r="O5161" t="s">
        <v>15</v>
      </c>
      <c r="P5161" t="s">
        <v>27</v>
      </c>
      <c r="Q5161">
        <v>3</v>
      </c>
      <c r="R5161">
        <v>20.170000000000002</v>
      </c>
      <c r="S5161">
        <f t="shared" si="279"/>
        <v>44144</v>
      </c>
      <c r="T5161">
        <f t="shared" si="280"/>
        <v>17600</v>
      </c>
      <c r="U5161">
        <f t="shared" si="281"/>
        <v>2.5081818181818183</v>
      </c>
      <c r="V5161">
        <v>300</v>
      </c>
      <c r="W5161">
        <v>335</v>
      </c>
    </row>
    <row r="5162" spans="1:23" x14ac:dyDescent="0.2">
      <c r="A5162">
        <v>95</v>
      </c>
      <c r="B5162" t="s">
        <v>3</v>
      </c>
      <c r="C5162" t="s">
        <v>4</v>
      </c>
      <c r="D5162" t="s">
        <v>230</v>
      </c>
      <c r="G5162">
        <v>-27.190518999999998</v>
      </c>
      <c r="H5162">
        <v>152.82769999999999</v>
      </c>
      <c r="I5162">
        <v>56</v>
      </c>
      <c r="J5162" t="s">
        <v>6</v>
      </c>
      <c r="K5162" s="1">
        <v>4466</v>
      </c>
      <c r="L5162" t="s">
        <v>231</v>
      </c>
      <c r="M5162" t="s">
        <v>232</v>
      </c>
      <c r="N5162" t="s">
        <v>24</v>
      </c>
      <c r="O5162" t="s">
        <v>15</v>
      </c>
      <c r="P5162" t="s">
        <v>27</v>
      </c>
      <c r="Q5162">
        <v>4</v>
      </c>
      <c r="R5162">
        <v>18.38</v>
      </c>
      <c r="S5162">
        <f t="shared" si="279"/>
        <v>44144</v>
      </c>
      <c r="T5162">
        <f t="shared" si="280"/>
        <v>17600</v>
      </c>
      <c r="U5162">
        <f t="shared" si="281"/>
        <v>2.5081818181818183</v>
      </c>
      <c r="V5162">
        <v>300</v>
      </c>
      <c r="W5162">
        <v>335</v>
      </c>
    </row>
    <row r="5163" spans="1:23" x14ac:dyDescent="0.2">
      <c r="A5163">
        <v>95</v>
      </c>
      <c r="B5163" t="s">
        <v>3</v>
      </c>
      <c r="C5163" t="s">
        <v>4</v>
      </c>
      <c r="D5163" t="s">
        <v>230</v>
      </c>
      <c r="G5163">
        <v>-27.190518999999998</v>
      </c>
      <c r="H5163">
        <v>152.82769999999999</v>
      </c>
      <c r="I5163">
        <v>56</v>
      </c>
      <c r="J5163" t="s">
        <v>6</v>
      </c>
      <c r="K5163" s="1">
        <v>4466</v>
      </c>
      <c r="L5163" t="s">
        <v>231</v>
      </c>
      <c r="M5163" t="s">
        <v>232</v>
      </c>
      <c r="N5163" t="s">
        <v>24</v>
      </c>
      <c r="O5163" t="s">
        <v>15</v>
      </c>
      <c r="P5163" t="s">
        <v>27</v>
      </c>
      <c r="Q5163">
        <v>5</v>
      </c>
      <c r="R5163">
        <v>17.489999999999998</v>
      </c>
      <c r="S5163">
        <f t="shared" si="279"/>
        <v>44144</v>
      </c>
      <c r="T5163">
        <f t="shared" si="280"/>
        <v>17600</v>
      </c>
      <c r="U5163">
        <f t="shared" si="281"/>
        <v>2.5081818181818183</v>
      </c>
      <c r="V5163">
        <v>300</v>
      </c>
      <c r="W5163">
        <v>335</v>
      </c>
    </row>
    <row r="5164" spans="1:23" x14ac:dyDescent="0.2">
      <c r="A5164">
        <v>95</v>
      </c>
      <c r="B5164" t="s">
        <v>3</v>
      </c>
      <c r="C5164" t="s">
        <v>4</v>
      </c>
      <c r="D5164" t="s">
        <v>230</v>
      </c>
      <c r="G5164">
        <v>-27.190518999999998</v>
      </c>
      <c r="H5164">
        <v>152.82769999999999</v>
      </c>
      <c r="I5164">
        <v>56</v>
      </c>
      <c r="J5164" t="s">
        <v>6</v>
      </c>
      <c r="K5164" s="1">
        <v>4466</v>
      </c>
      <c r="L5164" t="s">
        <v>231</v>
      </c>
      <c r="M5164" t="s">
        <v>232</v>
      </c>
      <c r="N5164" t="s">
        <v>24</v>
      </c>
      <c r="O5164" t="s">
        <v>15</v>
      </c>
      <c r="P5164" t="s">
        <v>27</v>
      </c>
      <c r="Q5164">
        <v>6</v>
      </c>
      <c r="R5164">
        <v>15.01</v>
      </c>
      <c r="S5164">
        <f t="shared" si="279"/>
        <v>44144</v>
      </c>
      <c r="T5164">
        <f t="shared" si="280"/>
        <v>17600</v>
      </c>
      <c r="U5164">
        <f t="shared" si="281"/>
        <v>2.5081818181818183</v>
      </c>
      <c r="V5164">
        <v>300</v>
      </c>
      <c r="W5164">
        <v>335</v>
      </c>
    </row>
    <row r="5165" spans="1:23" x14ac:dyDescent="0.2">
      <c r="A5165">
        <v>95</v>
      </c>
      <c r="B5165" t="s">
        <v>3</v>
      </c>
      <c r="C5165" t="s">
        <v>4</v>
      </c>
      <c r="D5165" t="s">
        <v>230</v>
      </c>
      <c r="G5165">
        <v>-27.190518999999998</v>
      </c>
      <c r="H5165">
        <v>152.82769999999999</v>
      </c>
      <c r="I5165">
        <v>56</v>
      </c>
      <c r="J5165" t="s">
        <v>6</v>
      </c>
      <c r="K5165" s="1">
        <v>4466</v>
      </c>
      <c r="L5165" t="s">
        <v>231</v>
      </c>
      <c r="M5165" t="s">
        <v>232</v>
      </c>
      <c r="N5165" t="s">
        <v>24</v>
      </c>
      <c r="O5165" t="s">
        <v>15</v>
      </c>
      <c r="P5165" t="s">
        <v>27</v>
      </c>
      <c r="Q5165">
        <v>7</v>
      </c>
      <c r="R5165">
        <v>18.48</v>
      </c>
      <c r="S5165">
        <f t="shared" si="279"/>
        <v>44144</v>
      </c>
      <c r="T5165">
        <f t="shared" si="280"/>
        <v>17600</v>
      </c>
      <c r="U5165">
        <f t="shared" si="281"/>
        <v>2.5081818181818183</v>
      </c>
      <c r="V5165">
        <v>300</v>
      </c>
      <c r="W5165">
        <v>335</v>
      </c>
    </row>
    <row r="5166" spans="1:23" x14ac:dyDescent="0.2">
      <c r="A5166">
        <v>95</v>
      </c>
      <c r="B5166" t="s">
        <v>3</v>
      </c>
      <c r="C5166" t="s">
        <v>4</v>
      </c>
      <c r="D5166" t="s">
        <v>230</v>
      </c>
      <c r="G5166">
        <v>-27.190518999999998</v>
      </c>
      <c r="H5166">
        <v>152.82769999999999</v>
      </c>
      <c r="I5166">
        <v>56</v>
      </c>
      <c r="J5166" t="s">
        <v>6</v>
      </c>
      <c r="K5166" s="1">
        <v>4466</v>
      </c>
      <c r="L5166" t="s">
        <v>231</v>
      </c>
      <c r="M5166" t="s">
        <v>232</v>
      </c>
      <c r="N5166" t="s">
        <v>24</v>
      </c>
      <c r="O5166" t="s">
        <v>15</v>
      </c>
      <c r="P5166" t="s">
        <v>27</v>
      </c>
      <c r="Q5166">
        <v>8</v>
      </c>
      <c r="R5166">
        <v>18.739999999999998</v>
      </c>
      <c r="S5166">
        <f t="shared" si="279"/>
        <v>44144</v>
      </c>
      <c r="T5166">
        <f t="shared" si="280"/>
        <v>17600</v>
      </c>
      <c r="U5166">
        <f t="shared" si="281"/>
        <v>2.5081818181818183</v>
      </c>
      <c r="V5166">
        <v>300</v>
      </c>
      <c r="W5166">
        <v>335</v>
      </c>
    </row>
    <row r="5167" spans="1:23" x14ac:dyDescent="0.2">
      <c r="A5167">
        <v>95</v>
      </c>
      <c r="B5167" t="s">
        <v>3</v>
      </c>
      <c r="C5167" t="s">
        <v>4</v>
      </c>
      <c r="D5167" t="s">
        <v>230</v>
      </c>
      <c r="G5167">
        <v>-27.190518999999998</v>
      </c>
      <c r="H5167">
        <v>152.82769999999999</v>
      </c>
      <c r="I5167">
        <v>56</v>
      </c>
      <c r="J5167" t="s">
        <v>6</v>
      </c>
      <c r="K5167" s="1">
        <v>4466</v>
      </c>
      <c r="L5167" t="s">
        <v>231</v>
      </c>
      <c r="M5167" t="s">
        <v>232</v>
      </c>
      <c r="N5167" t="s">
        <v>24</v>
      </c>
      <c r="O5167" t="s">
        <v>15</v>
      </c>
      <c r="P5167" t="s">
        <v>27</v>
      </c>
      <c r="Q5167">
        <v>9</v>
      </c>
      <c r="R5167">
        <v>16.93</v>
      </c>
      <c r="S5167">
        <f t="shared" si="279"/>
        <v>44144</v>
      </c>
      <c r="T5167">
        <f t="shared" si="280"/>
        <v>17600</v>
      </c>
      <c r="U5167">
        <f t="shared" si="281"/>
        <v>2.5081818181818183</v>
      </c>
      <c r="V5167">
        <v>300</v>
      </c>
      <c r="W5167">
        <v>335</v>
      </c>
    </row>
    <row r="5168" spans="1:23" x14ac:dyDescent="0.2">
      <c r="A5168">
        <v>95</v>
      </c>
      <c r="B5168" t="s">
        <v>3</v>
      </c>
      <c r="C5168" t="s">
        <v>4</v>
      </c>
      <c r="D5168" t="s">
        <v>230</v>
      </c>
      <c r="G5168">
        <v>-27.190518999999998</v>
      </c>
      <c r="H5168">
        <v>152.82769999999999</v>
      </c>
      <c r="I5168">
        <v>56</v>
      </c>
      <c r="J5168" t="s">
        <v>6</v>
      </c>
      <c r="K5168" s="1">
        <v>4466</v>
      </c>
      <c r="L5168" t="s">
        <v>231</v>
      </c>
      <c r="M5168" t="s">
        <v>232</v>
      </c>
      <c r="N5168" t="s">
        <v>24</v>
      </c>
      <c r="O5168" t="s">
        <v>15</v>
      </c>
      <c r="P5168" t="s">
        <v>27</v>
      </c>
      <c r="Q5168">
        <v>10</v>
      </c>
      <c r="R5168">
        <v>19.559999999999999</v>
      </c>
      <c r="S5168">
        <f t="shared" si="279"/>
        <v>44144</v>
      </c>
      <c r="T5168">
        <f t="shared" si="280"/>
        <v>17600</v>
      </c>
      <c r="U5168">
        <f t="shared" si="281"/>
        <v>2.5081818181818183</v>
      </c>
      <c r="V5168">
        <v>300</v>
      </c>
      <c r="W5168">
        <v>335</v>
      </c>
    </row>
    <row r="5169" spans="1:23" x14ac:dyDescent="0.2">
      <c r="A5169">
        <v>95</v>
      </c>
      <c r="B5169" t="s">
        <v>3</v>
      </c>
      <c r="C5169" t="s">
        <v>4</v>
      </c>
      <c r="D5169" t="s">
        <v>230</v>
      </c>
      <c r="G5169">
        <v>-27.190518999999998</v>
      </c>
      <c r="H5169">
        <v>152.82769999999999</v>
      </c>
      <c r="I5169">
        <v>56</v>
      </c>
      <c r="J5169" t="s">
        <v>6</v>
      </c>
      <c r="K5169" s="1">
        <v>4466</v>
      </c>
      <c r="L5169" t="s">
        <v>231</v>
      </c>
      <c r="M5169" t="s">
        <v>232</v>
      </c>
      <c r="N5169" t="s">
        <v>24</v>
      </c>
      <c r="O5169" t="s">
        <v>18</v>
      </c>
      <c r="P5169" t="s">
        <v>27</v>
      </c>
      <c r="Q5169">
        <v>1</v>
      </c>
      <c r="R5169">
        <v>10.51</v>
      </c>
      <c r="S5169">
        <f t="shared" si="279"/>
        <v>44144</v>
      </c>
      <c r="T5169">
        <f t="shared" si="280"/>
        <v>17600</v>
      </c>
      <c r="U5169">
        <f t="shared" si="281"/>
        <v>2.5081818181818183</v>
      </c>
      <c r="V5169">
        <v>300</v>
      </c>
      <c r="W5169">
        <v>335</v>
      </c>
    </row>
    <row r="5170" spans="1:23" x14ac:dyDescent="0.2">
      <c r="A5170">
        <v>95</v>
      </c>
      <c r="B5170" t="s">
        <v>3</v>
      </c>
      <c r="C5170" t="s">
        <v>4</v>
      </c>
      <c r="D5170" t="s">
        <v>230</v>
      </c>
      <c r="G5170">
        <v>-27.190518999999998</v>
      </c>
      <c r="H5170">
        <v>152.82769999999999</v>
      </c>
      <c r="I5170">
        <v>56</v>
      </c>
      <c r="J5170" t="s">
        <v>6</v>
      </c>
      <c r="K5170" s="1">
        <v>4466</v>
      </c>
      <c r="L5170" t="s">
        <v>231</v>
      </c>
      <c r="M5170" t="s">
        <v>232</v>
      </c>
      <c r="N5170" t="s">
        <v>24</v>
      </c>
      <c r="O5170" t="s">
        <v>18</v>
      </c>
      <c r="P5170" t="s">
        <v>27</v>
      </c>
      <c r="Q5170">
        <v>2</v>
      </c>
      <c r="R5170">
        <v>13.5</v>
      </c>
      <c r="S5170">
        <f t="shared" si="279"/>
        <v>44144</v>
      </c>
      <c r="T5170">
        <f t="shared" si="280"/>
        <v>17600</v>
      </c>
      <c r="U5170">
        <f t="shared" si="281"/>
        <v>2.5081818181818183</v>
      </c>
      <c r="V5170">
        <v>300</v>
      </c>
      <c r="W5170">
        <v>335</v>
      </c>
    </row>
    <row r="5171" spans="1:23" x14ac:dyDescent="0.2">
      <c r="A5171">
        <v>95</v>
      </c>
      <c r="B5171" t="s">
        <v>3</v>
      </c>
      <c r="C5171" t="s">
        <v>4</v>
      </c>
      <c r="D5171" t="s">
        <v>230</v>
      </c>
      <c r="G5171">
        <v>-27.190518999999998</v>
      </c>
      <c r="H5171">
        <v>152.82769999999999</v>
      </c>
      <c r="I5171">
        <v>56</v>
      </c>
      <c r="J5171" t="s">
        <v>6</v>
      </c>
      <c r="K5171" s="1">
        <v>4466</v>
      </c>
      <c r="L5171" t="s">
        <v>231</v>
      </c>
      <c r="M5171" t="s">
        <v>232</v>
      </c>
      <c r="N5171" t="s">
        <v>24</v>
      </c>
      <c r="O5171" t="s">
        <v>18</v>
      </c>
      <c r="P5171" t="s">
        <v>27</v>
      </c>
      <c r="Q5171">
        <v>3</v>
      </c>
      <c r="R5171">
        <v>9.25</v>
      </c>
      <c r="S5171">
        <f t="shared" si="279"/>
        <v>44144</v>
      </c>
      <c r="T5171">
        <f t="shared" si="280"/>
        <v>17600</v>
      </c>
      <c r="U5171">
        <f t="shared" si="281"/>
        <v>2.5081818181818183</v>
      </c>
      <c r="V5171">
        <v>300</v>
      </c>
      <c r="W5171">
        <v>335</v>
      </c>
    </row>
    <row r="5172" spans="1:23" x14ac:dyDescent="0.2">
      <c r="A5172">
        <v>95</v>
      </c>
      <c r="B5172" t="s">
        <v>3</v>
      </c>
      <c r="C5172" t="s">
        <v>4</v>
      </c>
      <c r="D5172" t="s">
        <v>230</v>
      </c>
      <c r="G5172">
        <v>-27.190518999999998</v>
      </c>
      <c r="H5172">
        <v>152.82769999999999</v>
      </c>
      <c r="I5172">
        <v>56</v>
      </c>
      <c r="J5172" t="s">
        <v>6</v>
      </c>
      <c r="K5172" s="1">
        <v>4466</v>
      </c>
      <c r="L5172" t="s">
        <v>231</v>
      </c>
      <c r="M5172" t="s">
        <v>232</v>
      </c>
      <c r="N5172" t="s">
        <v>24</v>
      </c>
      <c r="O5172" t="s">
        <v>18</v>
      </c>
      <c r="P5172" t="s">
        <v>27</v>
      </c>
      <c r="Q5172">
        <v>4</v>
      </c>
      <c r="R5172">
        <v>8.44</v>
      </c>
      <c r="S5172">
        <f t="shared" si="279"/>
        <v>44144</v>
      </c>
      <c r="T5172">
        <f t="shared" si="280"/>
        <v>17600</v>
      </c>
      <c r="U5172">
        <f t="shared" si="281"/>
        <v>2.5081818181818183</v>
      </c>
      <c r="V5172">
        <v>300</v>
      </c>
      <c r="W5172">
        <v>335</v>
      </c>
    </row>
    <row r="5173" spans="1:23" x14ac:dyDescent="0.2">
      <c r="A5173">
        <v>95</v>
      </c>
      <c r="B5173" t="s">
        <v>3</v>
      </c>
      <c r="C5173" t="s">
        <v>4</v>
      </c>
      <c r="D5173" t="s">
        <v>230</v>
      </c>
      <c r="G5173">
        <v>-27.190518999999998</v>
      </c>
      <c r="H5173">
        <v>152.82769999999999</v>
      </c>
      <c r="I5173">
        <v>56</v>
      </c>
      <c r="J5173" t="s">
        <v>6</v>
      </c>
      <c r="K5173" s="1">
        <v>4466</v>
      </c>
      <c r="L5173" t="s">
        <v>231</v>
      </c>
      <c r="M5173" t="s">
        <v>232</v>
      </c>
      <c r="N5173" t="s">
        <v>24</v>
      </c>
      <c r="O5173" t="s">
        <v>18</v>
      </c>
      <c r="P5173" t="s">
        <v>27</v>
      </c>
      <c r="Q5173">
        <v>5</v>
      </c>
      <c r="R5173">
        <v>12.34</v>
      </c>
      <c r="S5173">
        <f t="shared" si="279"/>
        <v>44144</v>
      </c>
      <c r="T5173">
        <f t="shared" si="280"/>
        <v>17600</v>
      </c>
      <c r="U5173">
        <f t="shared" si="281"/>
        <v>2.5081818181818183</v>
      </c>
      <c r="V5173">
        <v>300</v>
      </c>
      <c r="W5173">
        <v>335</v>
      </c>
    </row>
    <row r="5174" spans="1:23" x14ac:dyDescent="0.2">
      <c r="A5174">
        <v>95</v>
      </c>
      <c r="B5174" t="s">
        <v>3</v>
      </c>
      <c r="C5174" t="s">
        <v>4</v>
      </c>
      <c r="D5174" t="s">
        <v>230</v>
      </c>
      <c r="G5174">
        <v>-27.190518999999998</v>
      </c>
      <c r="H5174">
        <v>152.82769999999999</v>
      </c>
      <c r="I5174">
        <v>56</v>
      </c>
      <c r="J5174" t="s">
        <v>6</v>
      </c>
      <c r="K5174" s="1">
        <v>4466</v>
      </c>
      <c r="L5174" t="s">
        <v>231</v>
      </c>
      <c r="M5174" t="s">
        <v>232</v>
      </c>
      <c r="N5174" t="s">
        <v>24</v>
      </c>
      <c r="O5174" t="s">
        <v>18</v>
      </c>
      <c r="P5174" t="s">
        <v>27</v>
      </c>
      <c r="Q5174">
        <v>6</v>
      </c>
      <c r="R5174">
        <v>10.199999999999999</v>
      </c>
      <c r="S5174">
        <f t="shared" si="279"/>
        <v>44144</v>
      </c>
      <c r="T5174">
        <f t="shared" si="280"/>
        <v>17600</v>
      </c>
      <c r="U5174">
        <f t="shared" si="281"/>
        <v>2.5081818181818183</v>
      </c>
      <c r="V5174">
        <v>300</v>
      </c>
      <c r="W5174">
        <v>335</v>
      </c>
    </row>
    <row r="5175" spans="1:23" x14ac:dyDescent="0.2">
      <c r="A5175">
        <v>95</v>
      </c>
      <c r="B5175" t="s">
        <v>3</v>
      </c>
      <c r="C5175" t="s">
        <v>4</v>
      </c>
      <c r="D5175" t="s">
        <v>230</v>
      </c>
      <c r="G5175">
        <v>-27.190518999999998</v>
      </c>
      <c r="H5175">
        <v>152.82769999999999</v>
      </c>
      <c r="I5175">
        <v>56</v>
      </c>
      <c r="J5175" t="s">
        <v>6</v>
      </c>
      <c r="K5175" s="1">
        <v>4466</v>
      </c>
      <c r="L5175" t="s">
        <v>231</v>
      </c>
      <c r="M5175" t="s">
        <v>232</v>
      </c>
      <c r="N5175" t="s">
        <v>24</v>
      </c>
      <c r="O5175" t="s">
        <v>18</v>
      </c>
      <c r="P5175" t="s">
        <v>27</v>
      </c>
      <c r="Q5175">
        <v>7</v>
      </c>
      <c r="R5175">
        <v>9.23</v>
      </c>
      <c r="S5175">
        <f t="shared" si="279"/>
        <v>44144</v>
      </c>
      <c r="T5175">
        <f t="shared" si="280"/>
        <v>17600</v>
      </c>
      <c r="U5175">
        <f t="shared" si="281"/>
        <v>2.5081818181818183</v>
      </c>
      <c r="V5175">
        <v>300</v>
      </c>
      <c r="W5175">
        <v>335</v>
      </c>
    </row>
    <row r="5176" spans="1:23" x14ac:dyDescent="0.2">
      <c r="A5176">
        <v>95</v>
      </c>
      <c r="B5176" t="s">
        <v>3</v>
      </c>
      <c r="C5176" t="s">
        <v>4</v>
      </c>
      <c r="D5176" t="s">
        <v>230</v>
      </c>
      <c r="G5176">
        <v>-27.190518999999998</v>
      </c>
      <c r="H5176">
        <v>152.82769999999999</v>
      </c>
      <c r="I5176">
        <v>56</v>
      </c>
      <c r="J5176" t="s">
        <v>6</v>
      </c>
      <c r="K5176" s="1">
        <v>4466</v>
      </c>
      <c r="L5176" t="s">
        <v>231</v>
      </c>
      <c r="M5176" t="s">
        <v>232</v>
      </c>
      <c r="N5176" t="s">
        <v>24</v>
      </c>
      <c r="O5176" t="s">
        <v>18</v>
      </c>
      <c r="P5176" t="s">
        <v>27</v>
      </c>
      <c r="Q5176">
        <v>8</v>
      </c>
      <c r="R5176">
        <v>10.27</v>
      </c>
      <c r="S5176">
        <f t="shared" si="279"/>
        <v>44144</v>
      </c>
      <c r="T5176">
        <f t="shared" si="280"/>
        <v>17600</v>
      </c>
      <c r="U5176">
        <f t="shared" si="281"/>
        <v>2.5081818181818183</v>
      </c>
      <c r="V5176">
        <v>300</v>
      </c>
      <c r="W5176">
        <v>335</v>
      </c>
    </row>
    <row r="5177" spans="1:23" x14ac:dyDescent="0.2">
      <c r="A5177">
        <v>95</v>
      </c>
      <c r="B5177" t="s">
        <v>3</v>
      </c>
      <c r="C5177" t="s">
        <v>4</v>
      </c>
      <c r="D5177" t="s">
        <v>230</v>
      </c>
      <c r="G5177">
        <v>-27.190518999999998</v>
      </c>
      <c r="H5177">
        <v>152.82769999999999</v>
      </c>
      <c r="I5177">
        <v>56</v>
      </c>
      <c r="J5177" t="s">
        <v>6</v>
      </c>
      <c r="K5177" s="1">
        <v>4466</v>
      </c>
      <c r="L5177" t="s">
        <v>231</v>
      </c>
      <c r="M5177" t="s">
        <v>232</v>
      </c>
      <c r="N5177" t="s">
        <v>24</v>
      </c>
      <c r="O5177" t="s">
        <v>18</v>
      </c>
      <c r="P5177" t="s">
        <v>27</v>
      </c>
      <c r="Q5177">
        <v>9</v>
      </c>
      <c r="R5177">
        <v>8.31</v>
      </c>
      <c r="S5177">
        <f t="shared" si="279"/>
        <v>44144</v>
      </c>
      <c r="T5177">
        <f t="shared" si="280"/>
        <v>17600</v>
      </c>
      <c r="U5177">
        <f t="shared" si="281"/>
        <v>2.5081818181818183</v>
      </c>
      <c r="V5177">
        <v>300</v>
      </c>
      <c r="W5177">
        <v>335</v>
      </c>
    </row>
    <row r="5178" spans="1:23" x14ac:dyDescent="0.2">
      <c r="A5178">
        <v>95</v>
      </c>
      <c r="B5178" t="s">
        <v>3</v>
      </c>
      <c r="C5178" t="s">
        <v>4</v>
      </c>
      <c r="D5178" t="s">
        <v>230</v>
      </c>
      <c r="G5178">
        <v>-27.190518999999998</v>
      </c>
      <c r="H5178">
        <v>152.82769999999999</v>
      </c>
      <c r="I5178">
        <v>56</v>
      </c>
      <c r="J5178" t="s">
        <v>6</v>
      </c>
      <c r="K5178" s="1">
        <v>4466</v>
      </c>
      <c r="L5178" t="s">
        <v>231</v>
      </c>
      <c r="M5178" t="s">
        <v>232</v>
      </c>
      <c r="N5178" t="s">
        <v>24</v>
      </c>
      <c r="O5178" t="s">
        <v>18</v>
      </c>
      <c r="P5178" t="s">
        <v>27</v>
      </c>
      <c r="Q5178">
        <v>10</v>
      </c>
      <c r="R5178">
        <v>14.64</v>
      </c>
      <c r="S5178">
        <f t="shared" si="279"/>
        <v>44144</v>
      </c>
      <c r="T5178">
        <f t="shared" si="280"/>
        <v>17600</v>
      </c>
      <c r="U5178">
        <f t="shared" si="281"/>
        <v>2.5081818181818183</v>
      </c>
      <c r="V5178">
        <v>300</v>
      </c>
      <c r="W5178">
        <v>335</v>
      </c>
    </row>
    <row r="5179" spans="1:23" hidden="1" x14ac:dyDescent="0.2">
      <c r="A5179">
        <v>96</v>
      </c>
      <c r="B5179" t="s">
        <v>3</v>
      </c>
      <c r="C5179" t="s">
        <v>4</v>
      </c>
      <c r="D5179" t="s">
        <v>233</v>
      </c>
      <c r="G5179">
        <v>-42.882606000000003</v>
      </c>
      <c r="H5179">
        <v>147.32571999999999</v>
      </c>
      <c r="I5179">
        <v>10</v>
      </c>
      <c r="J5179" t="s">
        <v>6</v>
      </c>
      <c r="K5179" s="1">
        <v>35953</v>
      </c>
      <c r="L5179" t="s">
        <v>234</v>
      </c>
      <c r="M5179" t="s">
        <v>235</v>
      </c>
      <c r="N5179" t="s">
        <v>14</v>
      </c>
      <c r="O5179" t="s">
        <v>15</v>
      </c>
      <c r="P5179" t="s">
        <v>27</v>
      </c>
      <c r="Q5179">
        <v>1</v>
      </c>
      <c r="R5179">
        <v>18.59</v>
      </c>
      <c r="S5179">
        <f>(87+120)*307</f>
        <v>63549</v>
      </c>
      <c r="T5179">
        <f>235*87</f>
        <v>20445</v>
      </c>
      <c r="U5179">
        <f t="shared" si="281"/>
        <v>3.1082905355832722</v>
      </c>
      <c r="V5179">
        <v>370</v>
      </c>
      <c r="W5179">
        <v>350</v>
      </c>
    </row>
    <row r="5180" spans="1:23" hidden="1" x14ac:dyDescent="0.2">
      <c r="A5180">
        <v>96</v>
      </c>
      <c r="B5180" t="s">
        <v>3</v>
      </c>
      <c r="C5180" t="s">
        <v>4</v>
      </c>
      <c r="D5180" t="s">
        <v>233</v>
      </c>
      <c r="G5180">
        <v>-42.882606000000003</v>
      </c>
      <c r="H5180">
        <v>147.32571999999999</v>
      </c>
      <c r="I5180">
        <v>10</v>
      </c>
      <c r="J5180" t="s">
        <v>6</v>
      </c>
      <c r="K5180" s="1">
        <v>35953</v>
      </c>
      <c r="L5180" t="s">
        <v>234</v>
      </c>
      <c r="M5180" t="s">
        <v>235</v>
      </c>
      <c r="N5180" t="s">
        <v>14</v>
      </c>
      <c r="O5180" t="s">
        <v>15</v>
      </c>
      <c r="P5180" t="s">
        <v>27</v>
      </c>
      <c r="Q5180">
        <v>2</v>
      </c>
      <c r="R5180">
        <v>17.32</v>
      </c>
      <c r="S5180">
        <f t="shared" ref="S5180:S5232" si="282">(87+120)*307</f>
        <v>63549</v>
      </c>
      <c r="T5180">
        <f t="shared" ref="T5180:T5232" si="283">235*87</f>
        <v>20445</v>
      </c>
      <c r="U5180">
        <f t="shared" ref="U5180:U5233" si="284">S5180/T5180</f>
        <v>3.1082905355832722</v>
      </c>
      <c r="V5180">
        <v>370</v>
      </c>
      <c r="W5180">
        <v>350</v>
      </c>
    </row>
    <row r="5181" spans="1:23" hidden="1" x14ac:dyDescent="0.2">
      <c r="A5181">
        <v>96</v>
      </c>
      <c r="B5181" t="s">
        <v>3</v>
      </c>
      <c r="C5181" t="s">
        <v>4</v>
      </c>
      <c r="D5181" t="s">
        <v>233</v>
      </c>
      <c r="G5181">
        <v>-42.882606000000003</v>
      </c>
      <c r="H5181">
        <v>147.32571999999999</v>
      </c>
      <c r="I5181">
        <v>10</v>
      </c>
      <c r="J5181" t="s">
        <v>6</v>
      </c>
      <c r="K5181" s="1">
        <v>35953</v>
      </c>
      <c r="L5181" t="s">
        <v>234</v>
      </c>
      <c r="M5181" t="s">
        <v>235</v>
      </c>
      <c r="N5181" t="s">
        <v>14</v>
      </c>
      <c r="O5181" t="s">
        <v>15</v>
      </c>
      <c r="P5181" t="s">
        <v>27</v>
      </c>
      <c r="Q5181">
        <v>3</v>
      </c>
      <c r="R5181">
        <v>18.260000000000002</v>
      </c>
      <c r="S5181">
        <f t="shared" si="282"/>
        <v>63549</v>
      </c>
      <c r="T5181">
        <f t="shared" si="283"/>
        <v>20445</v>
      </c>
      <c r="U5181">
        <f t="shared" si="284"/>
        <v>3.1082905355832722</v>
      </c>
      <c r="V5181">
        <v>370</v>
      </c>
      <c r="W5181">
        <v>350</v>
      </c>
    </row>
    <row r="5182" spans="1:23" hidden="1" x14ac:dyDescent="0.2">
      <c r="A5182">
        <v>96</v>
      </c>
      <c r="B5182" t="s">
        <v>3</v>
      </c>
      <c r="C5182" t="s">
        <v>4</v>
      </c>
      <c r="D5182" t="s">
        <v>233</v>
      </c>
      <c r="G5182">
        <v>-42.882606000000003</v>
      </c>
      <c r="H5182">
        <v>147.32571999999999</v>
      </c>
      <c r="I5182">
        <v>10</v>
      </c>
      <c r="J5182" t="s">
        <v>6</v>
      </c>
      <c r="K5182" s="1">
        <v>35953</v>
      </c>
      <c r="L5182" t="s">
        <v>234</v>
      </c>
      <c r="M5182" t="s">
        <v>235</v>
      </c>
      <c r="N5182" t="s">
        <v>14</v>
      </c>
      <c r="O5182" t="s">
        <v>15</v>
      </c>
      <c r="P5182" t="s">
        <v>27</v>
      </c>
      <c r="Q5182">
        <v>4</v>
      </c>
      <c r="R5182">
        <v>18.43</v>
      </c>
      <c r="S5182">
        <f t="shared" si="282"/>
        <v>63549</v>
      </c>
      <c r="T5182">
        <f t="shared" si="283"/>
        <v>20445</v>
      </c>
      <c r="U5182">
        <f t="shared" si="284"/>
        <v>3.1082905355832722</v>
      </c>
      <c r="V5182">
        <v>370</v>
      </c>
      <c r="W5182">
        <v>350</v>
      </c>
    </row>
    <row r="5183" spans="1:23" hidden="1" x14ac:dyDescent="0.2">
      <c r="A5183">
        <v>96</v>
      </c>
      <c r="B5183" t="s">
        <v>3</v>
      </c>
      <c r="C5183" t="s">
        <v>4</v>
      </c>
      <c r="D5183" t="s">
        <v>233</v>
      </c>
      <c r="G5183">
        <v>-42.882606000000003</v>
      </c>
      <c r="H5183">
        <v>147.32571999999999</v>
      </c>
      <c r="I5183">
        <v>10</v>
      </c>
      <c r="J5183" t="s">
        <v>6</v>
      </c>
      <c r="K5183" s="1">
        <v>35953</v>
      </c>
      <c r="L5183" t="s">
        <v>234</v>
      </c>
      <c r="M5183" t="s">
        <v>235</v>
      </c>
      <c r="N5183" t="s">
        <v>14</v>
      </c>
      <c r="O5183" t="s">
        <v>15</v>
      </c>
      <c r="P5183" t="s">
        <v>27</v>
      </c>
      <c r="Q5183">
        <v>5</v>
      </c>
      <c r="R5183">
        <v>15.5</v>
      </c>
      <c r="S5183">
        <f t="shared" si="282"/>
        <v>63549</v>
      </c>
      <c r="T5183">
        <f t="shared" si="283"/>
        <v>20445</v>
      </c>
      <c r="U5183">
        <f t="shared" si="284"/>
        <v>3.1082905355832722</v>
      </c>
      <c r="V5183">
        <v>370</v>
      </c>
      <c r="W5183">
        <v>350</v>
      </c>
    </row>
    <row r="5184" spans="1:23" hidden="1" x14ac:dyDescent="0.2">
      <c r="A5184">
        <v>96</v>
      </c>
      <c r="B5184" t="s">
        <v>3</v>
      </c>
      <c r="C5184" t="s">
        <v>4</v>
      </c>
      <c r="D5184" t="s">
        <v>233</v>
      </c>
      <c r="G5184">
        <v>-42.882606000000003</v>
      </c>
      <c r="H5184">
        <v>147.32571999999999</v>
      </c>
      <c r="I5184">
        <v>10</v>
      </c>
      <c r="J5184" t="s">
        <v>6</v>
      </c>
      <c r="K5184" s="1">
        <v>35953</v>
      </c>
      <c r="L5184" t="s">
        <v>234</v>
      </c>
      <c r="M5184" t="s">
        <v>235</v>
      </c>
      <c r="N5184" t="s">
        <v>14</v>
      </c>
      <c r="O5184" t="s">
        <v>15</v>
      </c>
      <c r="P5184" t="s">
        <v>27</v>
      </c>
      <c r="Q5184">
        <v>6</v>
      </c>
      <c r="R5184">
        <v>18.98</v>
      </c>
      <c r="S5184">
        <f t="shared" si="282"/>
        <v>63549</v>
      </c>
      <c r="T5184">
        <f t="shared" si="283"/>
        <v>20445</v>
      </c>
      <c r="U5184">
        <f t="shared" si="284"/>
        <v>3.1082905355832722</v>
      </c>
      <c r="V5184">
        <v>370</v>
      </c>
      <c r="W5184">
        <v>350</v>
      </c>
    </row>
    <row r="5185" spans="1:23" hidden="1" x14ac:dyDescent="0.2">
      <c r="A5185">
        <v>96</v>
      </c>
      <c r="B5185" t="s">
        <v>3</v>
      </c>
      <c r="C5185" t="s">
        <v>4</v>
      </c>
      <c r="D5185" t="s">
        <v>233</v>
      </c>
      <c r="G5185">
        <v>-42.882606000000003</v>
      </c>
      <c r="H5185">
        <v>147.32571999999999</v>
      </c>
      <c r="I5185">
        <v>10</v>
      </c>
      <c r="J5185" t="s">
        <v>6</v>
      </c>
      <c r="K5185" s="1">
        <v>35953</v>
      </c>
      <c r="L5185" t="s">
        <v>234</v>
      </c>
      <c r="M5185" t="s">
        <v>235</v>
      </c>
      <c r="N5185" t="s">
        <v>14</v>
      </c>
      <c r="O5185" t="s">
        <v>16</v>
      </c>
      <c r="P5185" t="s">
        <v>27</v>
      </c>
      <c r="Q5185">
        <v>1</v>
      </c>
      <c r="R5185">
        <v>15.65</v>
      </c>
      <c r="S5185">
        <f t="shared" si="282"/>
        <v>63549</v>
      </c>
      <c r="T5185">
        <f t="shared" si="283"/>
        <v>20445</v>
      </c>
      <c r="U5185">
        <f t="shared" si="284"/>
        <v>3.1082905355832722</v>
      </c>
      <c r="V5185">
        <v>370</v>
      </c>
      <c r="W5185">
        <v>350</v>
      </c>
    </row>
    <row r="5186" spans="1:23" hidden="1" x14ac:dyDescent="0.2">
      <c r="A5186">
        <v>96</v>
      </c>
      <c r="B5186" t="s">
        <v>3</v>
      </c>
      <c r="C5186" t="s">
        <v>4</v>
      </c>
      <c r="D5186" t="s">
        <v>233</v>
      </c>
      <c r="G5186">
        <v>-42.882606000000003</v>
      </c>
      <c r="H5186">
        <v>147.32571999999999</v>
      </c>
      <c r="I5186">
        <v>10</v>
      </c>
      <c r="J5186" t="s">
        <v>6</v>
      </c>
      <c r="K5186" s="1">
        <v>35953</v>
      </c>
      <c r="L5186" t="s">
        <v>234</v>
      </c>
      <c r="M5186" t="s">
        <v>235</v>
      </c>
      <c r="N5186" t="s">
        <v>14</v>
      </c>
      <c r="O5186" t="s">
        <v>16</v>
      </c>
      <c r="P5186" t="s">
        <v>27</v>
      </c>
      <c r="Q5186">
        <v>2</v>
      </c>
      <c r="R5186">
        <v>17.93</v>
      </c>
      <c r="S5186">
        <f t="shared" si="282"/>
        <v>63549</v>
      </c>
      <c r="T5186">
        <f t="shared" si="283"/>
        <v>20445</v>
      </c>
      <c r="U5186">
        <f t="shared" si="284"/>
        <v>3.1082905355832722</v>
      </c>
      <c r="V5186">
        <v>370</v>
      </c>
      <c r="W5186">
        <v>350</v>
      </c>
    </row>
    <row r="5187" spans="1:23" hidden="1" x14ac:dyDescent="0.2">
      <c r="A5187">
        <v>96</v>
      </c>
      <c r="B5187" t="s">
        <v>3</v>
      </c>
      <c r="C5187" t="s">
        <v>4</v>
      </c>
      <c r="D5187" t="s">
        <v>233</v>
      </c>
      <c r="G5187">
        <v>-42.882606000000003</v>
      </c>
      <c r="H5187">
        <v>147.32571999999999</v>
      </c>
      <c r="I5187">
        <v>10</v>
      </c>
      <c r="J5187" t="s">
        <v>6</v>
      </c>
      <c r="K5187" s="1">
        <v>35953</v>
      </c>
      <c r="L5187" t="s">
        <v>234</v>
      </c>
      <c r="M5187" t="s">
        <v>235</v>
      </c>
      <c r="N5187" t="s">
        <v>14</v>
      </c>
      <c r="O5187" t="s">
        <v>16</v>
      </c>
      <c r="P5187" t="s">
        <v>27</v>
      </c>
      <c r="Q5187">
        <v>3</v>
      </c>
      <c r="R5187">
        <v>18.52</v>
      </c>
      <c r="S5187">
        <f t="shared" si="282"/>
        <v>63549</v>
      </c>
      <c r="T5187">
        <f t="shared" si="283"/>
        <v>20445</v>
      </c>
      <c r="U5187">
        <f t="shared" si="284"/>
        <v>3.1082905355832722</v>
      </c>
      <c r="V5187">
        <v>370</v>
      </c>
      <c r="W5187">
        <v>350</v>
      </c>
    </row>
    <row r="5188" spans="1:23" hidden="1" x14ac:dyDescent="0.2">
      <c r="A5188">
        <v>96</v>
      </c>
      <c r="B5188" t="s">
        <v>3</v>
      </c>
      <c r="C5188" t="s">
        <v>4</v>
      </c>
      <c r="D5188" t="s">
        <v>233</v>
      </c>
      <c r="G5188">
        <v>-42.882606000000003</v>
      </c>
      <c r="H5188">
        <v>147.32571999999999</v>
      </c>
      <c r="I5188">
        <v>10</v>
      </c>
      <c r="J5188" t="s">
        <v>6</v>
      </c>
      <c r="K5188" s="1">
        <v>35953</v>
      </c>
      <c r="L5188" t="s">
        <v>234</v>
      </c>
      <c r="M5188" t="s">
        <v>235</v>
      </c>
      <c r="N5188" t="s">
        <v>14</v>
      </c>
      <c r="O5188" t="s">
        <v>16</v>
      </c>
      <c r="P5188" t="s">
        <v>27</v>
      </c>
      <c r="Q5188">
        <v>4</v>
      </c>
      <c r="R5188">
        <v>15.65</v>
      </c>
      <c r="S5188">
        <f t="shared" si="282"/>
        <v>63549</v>
      </c>
      <c r="T5188">
        <f t="shared" si="283"/>
        <v>20445</v>
      </c>
      <c r="U5188">
        <f t="shared" si="284"/>
        <v>3.1082905355832722</v>
      </c>
      <c r="V5188">
        <v>370</v>
      </c>
      <c r="W5188">
        <v>350</v>
      </c>
    </row>
    <row r="5189" spans="1:23" hidden="1" x14ac:dyDescent="0.2">
      <c r="A5189">
        <v>96</v>
      </c>
      <c r="B5189" t="s">
        <v>3</v>
      </c>
      <c r="C5189" t="s">
        <v>4</v>
      </c>
      <c r="D5189" t="s">
        <v>233</v>
      </c>
      <c r="G5189">
        <v>-42.882606000000003</v>
      </c>
      <c r="H5189">
        <v>147.32571999999999</v>
      </c>
      <c r="I5189">
        <v>10</v>
      </c>
      <c r="J5189" t="s">
        <v>6</v>
      </c>
      <c r="K5189" s="1">
        <v>35953</v>
      </c>
      <c r="L5189" t="s">
        <v>234</v>
      </c>
      <c r="M5189" t="s">
        <v>235</v>
      </c>
      <c r="N5189" t="s">
        <v>14</v>
      </c>
      <c r="O5189" t="s">
        <v>16</v>
      </c>
      <c r="P5189" t="s">
        <v>27</v>
      </c>
      <c r="Q5189">
        <v>5</v>
      </c>
      <c r="R5189">
        <v>16.760000000000002</v>
      </c>
      <c r="S5189">
        <f t="shared" si="282"/>
        <v>63549</v>
      </c>
      <c r="T5189">
        <f t="shared" si="283"/>
        <v>20445</v>
      </c>
      <c r="U5189">
        <f t="shared" si="284"/>
        <v>3.1082905355832722</v>
      </c>
      <c r="V5189">
        <v>370</v>
      </c>
      <c r="W5189">
        <v>350</v>
      </c>
    </row>
    <row r="5190" spans="1:23" hidden="1" x14ac:dyDescent="0.2">
      <c r="A5190">
        <v>96</v>
      </c>
      <c r="B5190" t="s">
        <v>3</v>
      </c>
      <c r="C5190" t="s">
        <v>4</v>
      </c>
      <c r="D5190" t="s">
        <v>233</v>
      </c>
      <c r="G5190">
        <v>-42.882606000000003</v>
      </c>
      <c r="H5190">
        <v>147.32571999999999</v>
      </c>
      <c r="I5190">
        <v>10</v>
      </c>
      <c r="J5190" t="s">
        <v>6</v>
      </c>
      <c r="K5190" s="1">
        <v>35953</v>
      </c>
      <c r="L5190" t="s">
        <v>234</v>
      </c>
      <c r="M5190" t="s">
        <v>235</v>
      </c>
      <c r="N5190" t="s">
        <v>14</v>
      </c>
      <c r="O5190" t="s">
        <v>16</v>
      </c>
      <c r="P5190" t="s">
        <v>27</v>
      </c>
      <c r="Q5190">
        <v>6</v>
      </c>
      <c r="R5190">
        <v>15.14</v>
      </c>
      <c r="S5190">
        <f t="shared" si="282"/>
        <v>63549</v>
      </c>
      <c r="T5190">
        <f t="shared" si="283"/>
        <v>20445</v>
      </c>
      <c r="U5190">
        <f t="shared" si="284"/>
        <v>3.1082905355832722</v>
      </c>
      <c r="V5190">
        <v>370</v>
      </c>
      <c r="W5190">
        <v>350</v>
      </c>
    </row>
    <row r="5191" spans="1:23" hidden="1" x14ac:dyDescent="0.2">
      <c r="A5191">
        <v>96</v>
      </c>
      <c r="B5191" t="s">
        <v>3</v>
      </c>
      <c r="C5191" t="s">
        <v>4</v>
      </c>
      <c r="D5191" t="s">
        <v>233</v>
      </c>
      <c r="G5191">
        <v>-42.882606000000003</v>
      </c>
      <c r="H5191">
        <v>147.32571999999999</v>
      </c>
      <c r="I5191">
        <v>10</v>
      </c>
      <c r="J5191" t="s">
        <v>6</v>
      </c>
      <c r="K5191" s="1">
        <v>35953</v>
      </c>
      <c r="L5191" t="s">
        <v>234</v>
      </c>
      <c r="M5191" t="s">
        <v>235</v>
      </c>
      <c r="N5191" t="s">
        <v>14</v>
      </c>
      <c r="O5191" t="s">
        <v>18</v>
      </c>
      <c r="P5191" t="s">
        <v>27</v>
      </c>
      <c r="Q5191">
        <v>1</v>
      </c>
      <c r="R5191">
        <v>4.4800000000000004</v>
      </c>
      <c r="S5191">
        <f t="shared" si="282"/>
        <v>63549</v>
      </c>
      <c r="T5191">
        <f t="shared" si="283"/>
        <v>20445</v>
      </c>
      <c r="U5191">
        <f t="shared" si="284"/>
        <v>3.1082905355832722</v>
      </c>
      <c r="V5191">
        <v>370</v>
      </c>
      <c r="W5191">
        <v>350</v>
      </c>
    </row>
    <row r="5192" spans="1:23" hidden="1" x14ac:dyDescent="0.2">
      <c r="A5192">
        <v>96</v>
      </c>
      <c r="B5192" t="s">
        <v>3</v>
      </c>
      <c r="C5192" t="s">
        <v>4</v>
      </c>
      <c r="D5192" t="s">
        <v>233</v>
      </c>
      <c r="G5192">
        <v>-42.882606000000003</v>
      </c>
      <c r="H5192">
        <v>147.32571999999999</v>
      </c>
      <c r="I5192">
        <v>10</v>
      </c>
      <c r="J5192" t="s">
        <v>6</v>
      </c>
      <c r="K5192" s="1">
        <v>35953</v>
      </c>
      <c r="L5192" t="s">
        <v>234</v>
      </c>
      <c r="M5192" t="s">
        <v>235</v>
      </c>
      <c r="N5192" t="s">
        <v>14</v>
      </c>
      <c r="O5192" t="s">
        <v>18</v>
      </c>
      <c r="P5192" t="s">
        <v>27</v>
      </c>
      <c r="Q5192">
        <v>2</v>
      </c>
      <c r="R5192">
        <v>4.3600000000000003</v>
      </c>
      <c r="S5192">
        <f t="shared" si="282"/>
        <v>63549</v>
      </c>
      <c r="T5192">
        <f t="shared" si="283"/>
        <v>20445</v>
      </c>
      <c r="U5192">
        <f t="shared" si="284"/>
        <v>3.1082905355832722</v>
      </c>
      <c r="V5192">
        <v>370</v>
      </c>
      <c r="W5192">
        <v>350</v>
      </c>
    </row>
    <row r="5193" spans="1:23" hidden="1" x14ac:dyDescent="0.2">
      <c r="A5193">
        <v>96</v>
      </c>
      <c r="B5193" t="s">
        <v>3</v>
      </c>
      <c r="C5193" t="s">
        <v>4</v>
      </c>
      <c r="D5193" t="s">
        <v>233</v>
      </c>
      <c r="G5193">
        <v>-42.882606000000003</v>
      </c>
      <c r="H5193">
        <v>147.32571999999999</v>
      </c>
      <c r="I5193">
        <v>10</v>
      </c>
      <c r="J5193" t="s">
        <v>6</v>
      </c>
      <c r="K5193" s="1">
        <v>35953</v>
      </c>
      <c r="L5193" t="s">
        <v>234</v>
      </c>
      <c r="M5193" t="s">
        <v>235</v>
      </c>
      <c r="N5193" t="s">
        <v>14</v>
      </c>
      <c r="O5193" t="s">
        <v>18</v>
      </c>
      <c r="P5193" t="s">
        <v>27</v>
      </c>
      <c r="Q5193">
        <v>3</v>
      </c>
      <c r="R5193">
        <v>6.77</v>
      </c>
      <c r="S5193">
        <f t="shared" si="282"/>
        <v>63549</v>
      </c>
      <c r="T5193">
        <f t="shared" si="283"/>
        <v>20445</v>
      </c>
      <c r="U5193">
        <f t="shared" si="284"/>
        <v>3.1082905355832722</v>
      </c>
      <c r="V5193">
        <v>370</v>
      </c>
      <c r="W5193">
        <v>350</v>
      </c>
    </row>
    <row r="5194" spans="1:23" hidden="1" x14ac:dyDescent="0.2">
      <c r="A5194">
        <v>96</v>
      </c>
      <c r="B5194" t="s">
        <v>3</v>
      </c>
      <c r="C5194" t="s">
        <v>4</v>
      </c>
      <c r="D5194" t="s">
        <v>233</v>
      </c>
      <c r="G5194">
        <v>-42.882606000000003</v>
      </c>
      <c r="H5194">
        <v>147.32571999999999</v>
      </c>
      <c r="I5194">
        <v>10</v>
      </c>
      <c r="J5194" t="s">
        <v>6</v>
      </c>
      <c r="K5194" s="1">
        <v>35953</v>
      </c>
      <c r="L5194" t="s">
        <v>234</v>
      </c>
      <c r="M5194" t="s">
        <v>235</v>
      </c>
      <c r="N5194" t="s">
        <v>14</v>
      </c>
      <c r="O5194" t="s">
        <v>18</v>
      </c>
      <c r="P5194" t="s">
        <v>27</v>
      </c>
      <c r="Q5194">
        <v>4</v>
      </c>
      <c r="R5194">
        <v>5.67</v>
      </c>
      <c r="S5194">
        <f t="shared" si="282"/>
        <v>63549</v>
      </c>
      <c r="T5194">
        <f t="shared" si="283"/>
        <v>20445</v>
      </c>
      <c r="U5194">
        <f t="shared" si="284"/>
        <v>3.1082905355832722</v>
      </c>
      <c r="V5194">
        <v>370</v>
      </c>
      <c r="W5194">
        <v>350</v>
      </c>
    </row>
    <row r="5195" spans="1:23" hidden="1" x14ac:dyDescent="0.2">
      <c r="A5195">
        <v>96</v>
      </c>
      <c r="B5195" t="s">
        <v>3</v>
      </c>
      <c r="C5195" t="s">
        <v>4</v>
      </c>
      <c r="D5195" t="s">
        <v>233</v>
      </c>
      <c r="G5195">
        <v>-42.882606000000003</v>
      </c>
      <c r="H5195">
        <v>147.32571999999999</v>
      </c>
      <c r="I5195">
        <v>10</v>
      </c>
      <c r="J5195" t="s">
        <v>6</v>
      </c>
      <c r="K5195" s="1">
        <v>35953</v>
      </c>
      <c r="L5195" t="s">
        <v>234</v>
      </c>
      <c r="M5195" t="s">
        <v>235</v>
      </c>
      <c r="N5195" t="s">
        <v>14</v>
      </c>
      <c r="O5195" t="s">
        <v>18</v>
      </c>
      <c r="P5195" t="s">
        <v>27</v>
      </c>
      <c r="Q5195">
        <v>5</v>
      </c>
      <c r="R5195">
        <v>6.53</v>
      </c>
      <c r="S5195">
        <f t="shared" si="282"/>
        <v>63549</v>
      </c>
      <c r="T5195">
        <f t="shared" si="283"/>
        <v>20445</v>
      </c>
      <c r="U5195">
        <f t="shared" si="284"/>
        <v>3.1082905355832722</v>
      </c>
      <c r="V5195">
        <v>370</v>
      </c>
      <c r="W5195">
        <v>350</v>
      </c>
    </row>
    <row r="5196" spans="1:23" hidden="1" x14ac:dyDescent="0.2">
      <c r="A5196">
        <v>96</v>
      </c>
      <c r="B5196" t="s">
        <v>3</v>
      </c>
      <c r="C5196" t="s">
        <v>4</v>
      </c>
      <c r="D5196" t="s">
        <v>233</v>
      </c>
      <c r="G5196">
        <v>-42.882606000000003</v>
      </c>
      <c r="H5196">
        <v>147.32571999999999</v>
      </c>
      <c r="I5196">
        <v>10</v>
      </c>
      <c r="J5196" t="s">
        <v>6</v>
      </c>
      <c r="K5196" s="1">
        <v>35953</v>
      </c>
      <c r="L5196" t="s">
        <v>234</v>
      </c>
      <c r="M5196" t="s">
        <v>235</v>
      </c>
      <c r="N5196" t="s">
        <v>14</v>
      </c>
      <c r="O5196" t="s">
        <v>18</v>
      </c>
      <c r="P5196" t="s">
        <v>27</v>
      </c>
      <c r="Q5196">
        <v>6</v>
      </c>
      <c r="R5196">
        <v>7.5</v>
      </c>
      <c r="S5196">
        <f t="shared" si="282"/>
        <v>63549</v>
      </c>
      <c r="T5196">
        <f t="shared" si="283"/>
        <v>20445</v>
      </c>
      <c r="U5196">
        <f t="shared" si="284"/>
        <v>3.1082905355832722</v>
      </c>
      <c r="V5196">
        <v>370</v>
      </c>
      <c r="W5196">
        <v>350</v>
      </c>
    </row>
    <row r="5197" spans="1:23" hidden="1" x14ac:dyDescent="0.2">
      <c r="A5197">
        <v>96</v>
      </c>
      <c r="B5197" t="s">
        <v>3</v>
      </c>
      <c r="C5197" t="s">
        <v>4</v>
      </c>
      <c r="D5197" t="s">
        <v>233</v>
      </c>
      <c r="G5197">
        <v>-42.882606000000003</v>
      </c>
      <c r="H5197">
        <v>147.32571999999999</v>
      </c>
      <c r="I5197">
        <v>10</v>
      </c>
      <c r="J5197" t="s">
        <v>6</v>
      </c>
      <c r="K5197" s="1">
        <v>35953</v>
      </c>
      <c r="L5197" t="s">
        <v>234</v>
      </c>
      <c r="M5197" t="s">
        <v>235</v>
      </c>
      <c r="N5197" t="s">
        <v>14</v>
      </c>
      <c r="O5197" t="s">
        <v>19</v>
      </c>
      <c r="P5197" t="s">
        <v>27</v>
      </c>
      <c r="Q5197">
        <v>1</v>
      </c>
      <c r="R5197">
        <v>15.54</v>
      </c>
      <c r="S5197">
        <f t="shared" si="282"/>
        <v>63549</v>
      </c>
      <c r="T5197">
        <f t="shared" si="283"/>
        <v>20445</v>
      </c>
      <c r="U5197">
        <f t="shared" si="284"/>
        <v>3.1082905355832722</v>
      </c>
      <c r="V5197">
        <v>370</v>
      </c>
      <c r="W5197">
        <v>350</v>
      </c>
    </row>
    <row r="5198" spans="1:23" hidden="1" x14ac:dyDescent="0.2">
      <c r="A5198">
        <v>96</v>
      </c>
      <c r="B5198" t="s">
        <v>3</v>
      </c>
      <c r="C5198" t="s">
        <v>4</v>
      </c>
      <c r="D5198" t="s">
        <v>233</v>
      </c>
      <c r="G5198">
        <v>-42.882606000000003</v>
      </c>
      <c r="H5198">
        <v>147.32571999999999</v>
      </c>
      <c r="I5198">
        <v>10</v>
      </c>
      <c r="J5198" t="s">
        <v>6</v>
      </c>
      <c r="K5198" s="1">
        <v>35953</v>
      </c>
      <c r="L5198" t="s">
        <v>234</v>
      </c>
      <c r="M5198" t="s">
        <v>235</v>
      </c>
      <c r="N5198" t="s">
        <v>14</v>
      </c>
      <c r="O5198" t="s">
        <v>19</v>
      </c>
      <c r="P5198" t="s">
        <v>27</v>
      </c>
      <c r="Q5198">
        <v>2</v>
      </c>
      <c r="R5198">
        <v>16.07</v>
      </c>
      <c r="S5198">
        <f t="shared" si="282"/>
        <v>63549</v>
      </c>
      <c r="T5198">
        <f t="shared" si="283"/>
        <v>20445</v>
      </c>
      <c r="U5198">
        <f t="shared" si="284"/>
        <v>3.1082905355832722</v>
      </c>
      <c r="V5198">
        <v>370</v>
      </c>
      <c r="W5198">
        <v>350</v>
      </c>
    </row>
    <row r="5199" spans="1:23" hidden="1" x14ac:dyDescent="0.2">
      <c r="A5199">
        <v>96</v>
      </c>
      <c r="B5199" t="s">
        <v>3</v>
      </c>
      <c r="C5199" t="s">
        <v>4</v>
      </c>
      <c r="D5199" t="s">
        <v>233</v>
      </c>
      <c r="G5199">
        <v>-42.882606000000003</v>
      </c>
      <c r="H5199">
        <v>147.32571999999999</v>
      </c>
      <c r="I5199">
        <v>10</v>
      </c>
      <c r="J5199" t="s">
        <v>6</v>
      </c>
      <c r="K5199" s="1">
        <v>35953</v>
      </c>
      <c r="L5199" t="s">
        <v>234</v>
      </c>
      <c r="M5199" t="s">
        <v>235</v>
      </c>
      <c r="N5199" t="s">
        <v>14</v>
      </c>
      <c r="O5199" t="s">
        <v>19</v>
      </c>
      <c r="P5199" t="s">
        <v>27</v>
      </c>
      <c r="Q5199">
        <v>3</v>
      </c>
      <c r="R5199">
        <v>14.39</v>
      </c>
      <c r="S5199">
        <f t="shared" si="282"/>
        <v>63549</v>
      </c>
      <c r="T5199">
        <f t="shared" si="283"/>
        <v>20445</v>
      </c>
      <c r="U5199">
        <f t="shared" si="284"/>
        <v>3.1082905355832722</v>
      </c>
      <c r="V5199">
        <v>370</v>
      </c>
      <c r="W5199">
        <v>350</v>
      </c>
    </row>
    <row r="5200" spans="1:23" hidden="1" x14ac:dyDescent="0.2">
      <c r="A5200">
        <v>96</v>
      </c>
      <c r="B5200" t="s">
        <v>3</v>
      </c>
      <c r="C5200" t="s">
        <v>4</v>
      </c>
      <c r="D5200" t="s">
        <v>233</v>
      </c>
      <c r="G5200">
        <v>-42.882606000000003</v>
      </c>
      <c r="H5200">
        <v>147.32571999999999</v>
      </c>
      <c r="I5200">
        <v>10</v>
      </c>
      <c r="J5200" t="s">
        <v>6</v>
      </c>
      <c r="K5200" s="1">
        <v>35953</v>
      </c>
      <c r="L5200" t="s">
        <v>234</v>
      </c>
      <c r="M5200" t="s">
        <v>235</v>
      </c>
      <c r="N5200" t="s">
        <v>14</v>
      </c>
      <c r="O5200" t="s">
        <v>19</v>
      </c>
      <c r="P5200" t="s">
        <v>27</v>
      </c>
      <c r="Q5200">
        <v>4</v>
      </c>
      <c r="R5200">
        <v>18.12</v>
      </c>
      <c r="S5200">
        <f t="shared" si="282"/>
        <v>63549</v>
      </c>
      <c r="T5200">
        <f t="shared" si="283"/>
        <v>20445</v>
      </c>
      <c r="U5200">
        <f t="shared" si="284"/>
        <v>3.1082905355832722</v>
      </c>
      <c r="V5200">
        <v>370</v>
      </c>
      <c r="W5200">
        <v>350</v>
      </c>
    </row>
    <row r="5201" spans="1:23" hidden="1" x14ac:dyDescent="0.2">
      <c r="A5201">
        <v>96</v>
      </c>
      <c r="B5201" t="s">
        <v>3</v>
      </c>
      <c r="C5201" t="s">
        <v>4</v>
      </c>
      <c r="D5201" t="s">
        <v>233</v>
      </c>
      <c r="G5201">
        <v>-42.882606000000003</v>
      </c>
      <c r="H5201">
        <v>147.32571999999999</v>
      </c>
      <c r="I5201">
        <v>10</v>
      </c>
      <c r="J5201" t="s">
        <v>6</v>
      </c>
      <c r="K5201" s="1">
        <v>35953</v>
      </c>
      <c r="L5201" t="s">
        <v>234</v>
      </c>
      <c r="M5201" t="s">
        <v>235</v>
      </c>
      <c r="N5201" t="s">
        <v>14</v>
      </c>
      <c r="O5201" t="s">
        <v>19</v>
      </c>
      <c r="P5201" t="s">
        <v>27</v>
      </c>
      <c r="Q5201">
        <v>5</v>
      </c>
      <c r="R5201">
        <v>14.88</v>
      </c>
      <c r="S5201">
        <f t="shared" si="282"/>
        <v>63549</v>
      </c>
      <c r="T5201">
        <f t="shared" si="283"/>
        <v>20445</v>
      </c>
      <c r="U5201">
        <f t="shared" si="284"/>
        <v>3.1082905355832722</v>
      </c>
      <c r="V5201">
        <v>370</v>
      </c>
      <c r="W5201">
        <v>350</v>
      </c>
    </row>
    <row r="5202" spans="1:23" hidden="1" x14ac:dyDescent="0.2">
      <c r="A5202">
        <v>96</v>
      </c>
      <c r="B5202" t="s">
        <v>3</v>
      </c>
      <c r="C5202" t="s">
        <v>4</v>
      </c>
      <c r="D5202" t="s">
        <v>233</v>
      </c>
      <c r="G5202">
        <v>-42.882606000000003</v>
      </c>
      <c r="H5202">
        <v>147.32571999999999</v>
      </c>
      <c r="I5202">
        <v>10</v>
      </c>
      <c r="J5202" t="s">
        <v>6</v>
      </c>
      <c r="K5202" s="1">
        <v>35953</v>
      </c>
      <c r="L5202" t="s">
        <v>234</v>
      </c>
      <c r="M5202" t="s">
        <v>235</v>
      </c>
      <c r="N5202" t="s">
        <v>14</v>
      </c>
      <c r="O5202" t="s">
        <v>19</v>
      </c>
      <c r="P5202" t="s">
        <v>27</v>
      </c>
      <c r="Q5202">
        <v>6</v>
      </c>
      <c r="R5202">
        <v>19.04</v>
      </c>
      <c r="S5202">
        <f t="shared" si="282"/>
        <v>63549</v>
      </c>
      <c r="T5202">
        <f t="shared" si="283"/>
        <v>20445</v>
      </c>
      <c r="U5202">
        <f t="shared" si="284"/>
        <v>3.1082905355832722</v>
      </c>
      <c r="V5202">
        <v>370</v>
      </c>
      <c r="W5202">
        <v>350</v>
      </c>
    </row>
    <row r="5203" spans="1:23" hidden="1" x14ac:dyDescent="0.2">
      <c r="A5203">
        <v>96</v>
      </c>
      <c r="B5203" t="s">
        <v>3</v>
      </c>
      <c r="C5203" t="s">
        <v>4</v>
      </c>
      <c r="D5203" t="s">
        <v>233</v>
      </c>
      <c r="G5203">
        <v>-42.882606000000003</v>
      </c>
      <c r="H5203">
        <v>147.32571999999999</v>
      </c>
      <c r="I5203">
        <v>10</v>
      </c>
      <c r="J5203" t="s">
        <v>6</v>
      </c>
      <c r="K5203" s="1">
        <v>35953</v>
      </c>
      <c r="L5203" t="s">
        <v>234</v>
      </c>
      <c r="M5203" t="s">
        <v>235</v>
      </c>
      <c r="N5203" t="s">
        <v>24</v>
      </c>
      <c r="O5203" t="s">
        <v>15</v>
      </c>
      <c r="P5203" t="s">
        <v>26</v>
      </c>
      <c r="Q5203">
        <v>1</v>
      </c>
      <c r="R5203">
        <v>36.97</v>
      </c>
      <c r="S5203">
        <f t="shared" si="282"/>
        <v>63549</v>
      </c>
      <c r="T5203">
        <f t="shared" si="283"/>
        <v>20445</v>
      </c>
      <c r="U5203">
        <f t="shared" si="284"/>
        <v>3.1082905355832722</v>
      </c>
      <c r="V5203">
        <v>370</v>
      </c>
      <c r="W5203">
        <v>350</v>
      </c>
    </row>
    <row r="5204" spans="1:23" hidden="1" x14ac:dyDescent="0.2">
      <c r="A5204">
        <v>96</v>
      </c>
      <c r="B5204" t="s">
        <v>3</v>
      </c>
      <c r="C5204" t="s">
        <v>4</v>
      </c>
      <c r="D5204" t="s">
        <v>233</v>
      </c>
      <c r="G5204">
        <v>-42.882606000000003</v>
      </c>
      <c r="H5204">
        <v>147.32571999999999</v>
      </c>
      <c r="I5204">
        <v>10</v>
      </c>
      <c r="J5204" t="s">
        <v>6</v>
      </c>
      <c r="K5204" s="1">
        <v>35953</v>
      </c>
      <c r="L5204" t="s">
        <v>234</v>
      </c>
      <c r="M5204" t="s">
        <v>235</v>
      </c>
      <c r="N5204" t="s">
        <v>24</v>
      </c>
      <c r="O5204" t="s">
        <v>15</v>
      </c>
      <c r="P5204" t="s">
        <v>26</v>
      </c>
      <c r="Q5204">
        <v>2</v>
      </c>
      <c r="R5204">
        <v>32.61</v>
      </c>
      <c r="S5204">
        <f t="shared" si="282"/>
        <v>63549</v>
      </c>
      <c r="T5204">
        <f t="shared" si="283"/>
        <v>20445</v>
      </c>
      <c r="U5204">
        <f t="shared" si="284"/>
        <v>3.1082905355832722</v>
      </c>
      <c r="V5204">
        <v>370</v>
      </c>
      <c r="W5204">
        <v>350</v>
      </c>
    </row>
    <row r="5205" spans="1:23" hidden="1" x14ac:dyDescent="0.2">
      <c r="A5205">
        <v>96</v>
      </c>
      <c r="B5205" t="s">
        <v>3</v>
      </c>
      <c r="C5205" t="s">
        <v>4</v>
      </c>
      <c r="D5205" t="s">
        <v>233</v>
      </c>
      <c r="G5205">
        <v>-42.882606000000003</v>
      </c>
      <c r="H5205">
        <v>147.32571999999999</v>
      </c>
      <c r="I5205">
        <v>10</v>
      </c>
      <c r="J5205" t="s">
        <v>6</v>
      </c>
      <c r="K5205" s="1">
        <v>35953</v>
      </c>
      <c r="L5205" t="s">
        <v>234</v>
      </c>
      <c r="M5205" t="s">
        <v>235</v>
      </c>
      <c r="N5205" t="s">
        <v>24</v>
      </c>
      <c r="O5205" t="s">
        <v>15</v>
      </c>
      <c r="P5205" t="s">
        <v>26</v>
      </c>
      <c r="Q5205">
        <v>3</v>
      </c>
      <c r="R5205">
        <v>37.299999999999997</v>
      </c>
      <c r="S5205">
        <f t="shared" si="282"/>
        <v>63549</v>
      </c>
      <c r="T5205">
        <f t="shared" si="283"/>
        <v>20445</v>
      </c>
      <c r="U5205">
        <f t="shared" si="284"/>
        <v>3.1082905355832722</v>
      </c>
      <c r="V5205">
        <v>370</v>
      </c>
      <c r="W5205">
        <v>350</v>
      </c>
    </row>
    <row r="5206" spans="1:23" hidden="1" x14ac:dyDescent="0.2">
      <c r="A5206">
        <v>96</v>
      </c>
      <c r="B5206" t="s">
        <v>3</v>
      </c>
      <c r="C5206" t="s">
        <v>4</v>
      </c>
      <c r="D5206" t="s">
        <v>233</v>
      </c>
      <c r="G5206">
        <v>-42.882606000000003</v>
      </c>
      <c r="H5206">
        <v>147.32571999999999</v>
      </c>
      <c r="I5206">
        <v>10</v>
      </c>
      <c r="J5206" t="s">
        <v>6</v>
      </c>
      <c r="K5206" s="1">
        <v>35953</v>
      </c>
      <c r="L5206" t="s">
        <v>234</v>
      </c>
      <c r="M5206" t="s">
        <v>235</v>
      </c>
      <c r="N5206" t="s">
        <v>24</v>
      </c>
      <c r="O5206" t="s">
        <v>15</v>
      </c>
      <c r="P5206" t="s">
        <v>26</v>
      </c>
      <c r="Q5206">
        <v>4</v>
      </c>
      <c r="R5206">
        <v>35.36</v>
      </c>
      <c r="S5206">
        <f t="shared" si="282"/>
        <v>63549</v>
      </c>
      <c r="T5206">
        <f t="shared" si="283"/>
        <v>20445</v>
      </c>
      <c r="U5206">
        <f t="shared" si="284"/>
        <v>3.1082905355832722</v>
      </c>
      <c r="V5206">
        <v>370</v>
      </c>
      <c r="W5206">
        <v>350</v>
      </c>
    </row>
    <row r="5207" spans="1:23" hidden="1" x14ac:dyDescent="0.2">
      <c r="A5207">
        <v>96</v>
      </c>
      <c r="B5207" t="s">
        <v>3</v>
      </c>
      <c r="C5207" t="s">
        <v>4</v>
      </c>
      <c r="D5207" t="s">
        <v>233</v>
      </c>
      <c r="G5207">
        <v>-42.882606000000003</v>
      </c>
      <c r="H5207">
        <v>147.32571999999999</v>
      </c>
      <c r="I5207">
        <v>10</v>
      </c>
      <c r="J5207" t="s">
        <v>6</v>
      </c>
      <c r="K5207" s="1">
        <v>35953</v>
      </c>
      <c r="L5207" t="s">
        <v>234</v>
      </c>
      <c r="M5207" t="s">
        <v>235</v>
      </c>
      <c r="N5207" t="s">
        <v>24</v>
      </c>
      <c r="O5207" t="s">
        <v>15</v>
      </c>
      <c r="P5207" t="s">
        <v>26</v>
      </c>
      <c r="Q5207">
        <v>5</v>
      </c>
      <c r="R5207">
        <v>34.450000000000003</v>
      </c>
      <c r="S5207">
        <f t="shared" si="282"/>
        <v>63549</v>
      </c>
      <c r="T5207">
        <f t="shared" si="283"/>
        <v>20445</v>
      </c>
      <c r="U5207">
        <f t="shared" si="284"/>
        <v>3.1082905355832722</v>
      </c>
      <c r="V5207">
        <v>370</v>
      </c>
      <c r="W5207">
        <v>350</v>
      </c>
    </row>
    <row r="5208" spans="1:23" hidden="1" x14ac:dyDescent="0.2">
      <c r="A5208">
        <v>96</v>
      </c>
      <c r="B5208" t="s">
        <v>3</v>
      </c>
      <c r="C5208" t="s">
        <v>4</v>
      </c>
      <c r="D5208" t="s">
        <v>233</v>
      </c>
      <c r="G5208">
        <v>-42.882606000000003</v>
      </c>
      <c r="H5208">
        <v>147.32571999999999</v>
      </c>
      <c r="I5208">
        <v>10</v>
      </c>
      <c r="J5208" t="s">
        <v>6</v>
      </c>
      <c r="K5208" s="1">
        <v>35953</v>
      </c>
      <c r="L5208" t="s">
        <v>234</v>
      </c>
      <c r="M5208" t="s">
        <v>235</v>
      </c>
      <c r="N5208" t="s">
        <v>24</v>
      </c>
      <c r="O5208" t="s">
        <v>15</v>
      </c>
      <c r="P5208" t="s">
        <v>26</v>
      </c>
      <c r="Q5208">
        <v>6</v>
      </c>
      <c r="R5208">
        <v>36.19</v>
      </c>
      <c r="S5208">
        <f t="shared" si="282"/>
        <v>63549</v>
      </c>
      <c r="T5208">
        <f t="shared" si="283"/>
        <v>20445</v>
      </c>
      <c r="U5208">
        <f t="shared" si="284"/>
        <v>3.1082905355832722</v>
      </c>
      <c r="V5208">
        <v>370</v>
      </c>
      <c r="W5208">
        <v>350</v>
      </c>
    </row>
    <row r="5209" spans="1:23" hidden="1" x14ac:dyDescent="0.2">
      <c r="A5209">
        <v>96</v>
      </c>
      <c r="B5209" t="s">
        <v>3</v>
      </c>
      <c r="C5209" t="s">
        <v>4</v>
      </c>
      <c r="D5209" t="s">
        <v>233</v>
      </c>
      <c r="G5209">
        <v>-42.882606000000003</v>
      </c>
      <c r="H5209">
        <v>147.32571999999999</v>
      </c>
      <c r="I5209">
        <v>10</v>
      </c>
      <c r="J5209" t="s">
        <v>6</v>
      </c>
      <c r="K5209" s="1">
        <v>35953</v>
      </c>
      <c r="L5209" t="s">
        <v>234</v>
      </c>
      <c r="M5209" t="s">
        <v>235</v>
      </c>
      <c r="N5209" t="s">
        <v>24</v>
      </c>
      <c r="O5209" t="s">
        <v>15</v>
      </c>
      <c r="P5209" t="s">
        <v>26</v>
      </c>
      <c r="Q5209">
        <v>7</v>
      </c>
      <c r="R5209">
        <v>37.56</v>
      </c>
      <c r="S5209">
        <f t="shared" si="282"/>
        <v>63549</v>
      </c>
      <c r="T5209">
        <f t="shared" si="283"/>
        <v>20445</v>
      </c>
      <c r="U5209">
        <f t="shared" si="284"/>
        <v>3.1082905355832722</v>
      </c>
      <c r="V5209">
        <v>370</v>
      </c>
      <c r="W5209">
        <v>350</v>
      </c>
    </row>
    <row r="5210" spans="1:23" hidden="1" x14ac:dyDescent="0.2">
      <c r="A5210">
        <v>96</v>
      </c>
      <c r="B5210" t="s">
        <v>3</v>
      </c>
      <c r="C5210" t="s">
        <v>4</v>
      </c>
      <c r="D5210" t="s">
        <v>233</v>
      </c>
      <c r="G5210">
        <v>-42.882606000000003</v>
      </c>
      <c r="H5210">
        <v>147.32571999999999</v>
      </c>
      <c r="I5210">
        <v>10</v>
      </c>
      <c r="J5210" t="s">
        <v>6</v>
      </c>
      <c r="K5210" s="1">
        <v>35953</v>
      </c>
      <c r="L5210" t="s">
        <v>234</v>
      </c>
      <c r="M5210" t="s">
        <v>235</v>
      </c>
      <c r="N5210" t="s">
        <v>24</v>
      </c>
      <c r="O5210" t="s">
        <v>15</v>
      </c>
      <c r="P5210" t="s">
        <v>26</v>
      </c>
      <c r="Q5210">
        <v>8</v>
      </c>
      <c r="R5210">
        <v>38.380000000000003</v>
      </c>
      <c r="S5210">
        <f t="shared" si="282"/>
        <v>63549</v>
      </c>
      <c r="T5210">
        <f t="shared" si="283"/>
        <v>20445</v>
      </c>
      <c r="U5210">
        <f t="shared" si="284"/>
        <v>3.1082905355832722</v>
      </c>
      <c r="V5210">
        <v>370</v>
      </c>
      <c r="W5210">
        <v>350</v>
      </c>
    </row>
    <row r="5211" spans="1:23" hidden="1" x14ac:dyDescent="0.2">
      <c r="A5211">
        <v>96</v>
      </c>
      <c r="B5211" t="s">
        <v>3</v>
      </c>
      <c r="C5211" t="s">
        <v>4</v>
      </c>
      <c r="D5211" t="s">
        <v>233</v>
      </c>
      <c r="G5211">
        <v>-42.882606000000003</v>
      </c>
      <c r="H5211">
        <v>147.32571999999999</v>
      </c>
      <c r="I5211">
        <v>10</v>
      </c>
      <c r="J5211" t="s">
        <v>6</v>
      </c>
      <c r="K5211" s="1">
        <v>35953</v>
      </c>
      <c r="L5211" t="s">
        <v>234</v>
      </c>
      <c r="M5211" t="s">
        <v>235</v>
      </c>
      <c r="N5211" t="s">
        <v>24</v>
      </c>
      <c r="O5211" t="s">
        <v>15</v>
      </c>
      <c r="P5211" t="s">
        <v>26</v>
      </c>
      <c r="Q5211">
        <v>9</v>
      </c>
      <c r="R5211">
        <v>35.89</v>
      </c>
      <c r="S5211">
        <f t="shared" si="282"/>
        <v>63549</v>
      </c>
      <c r="T5211">
        <f t="shared" si="283"/>
        <v>20445</v>
      </c>
      <c r="U5211">
        <f t="shared" si="284"/>
        <v>3.1082905355832722</v>
      </c>
      <c r="V5211">
        <v>370</v>
      </c>
      <c r="W5211">
        <v>350</v>
      </c>
    </row>
    <row r="5212" spans="1:23" hidden="1" x14ac:dyDescent="0.2">
      <c r="A5212">
        <v>96</v>
      </c>
      <c r="B5212" t="s">
        <v>3</v>
      </c>
      <c r="C5212" t="s">
        <v>4</v>
      </c>
      <c r="D5212" t="s">
        <v>233</v>
      </c>
      <c r="G5212">
        <v>-42.882606000000003</v>
      </c>
      <c r="H5212">
        <v>147.32571999999999</v>
      </c>
      <c r="I5212">
        <v>10</v>
      </c>
      <c r="J5212" t="s">
        <v>6</v>
      </c>
      <c r="K5212" s="1">
        <v>35953</v>
      </c>
      <c r="L5212" t="s">
        <v>234</v>
      </c>
      <c r="M5212" t="s">
        <v>235</v>
      </c>
      <c r="N5212" t="s">
        <v>24</v>
      </c>
      <c r="O5212" t="s">
        <v>15</v>
      </c>
      <c r="P5212" t="s">
        <v>26</v>
      </c>
      <c r="Q5212">
        <v>10</v>
      </c>
      <c r="R5212">
        <v>35.049999999999997</v>
      </c>
      <c r="S5212">
        <f t="shared" si="282"/>
        <v>63549</v>
      </c>
      <c r="T5212">
        <f t="shared" si="283"/>
        <v>20445</v>
      </c>
      <c r="U5212">
        <f t="shared" si="284"/>
        <v>3.1082905355832722</v>
      </c>
      <c r="V5212">
        <v>370</v>
      </c>
      <c r="W5212">
        <v>350</v>
      </c>
    </row>
    <row r="5213" spans="1:23" x14ac:dyDescent="0.2">
      <c r="A5213">
        <v>96</v>
      </c>
      <c r="B5213" t="s">
        <v>3</v>
      </c>
      <c r="C5213" t="s">
        <v>4</v>
      </c>
      <c r="D5213" t="s">
        <v>233</v>
      </c>
      <c r="G5213">
        <v>-42.882606000000003</v>
      </c>
      <c r="H5213">
        <v>147.32571999999999</v>
      </c>
      <c r="I5213">
        <v>10</v>
      </c>
      <c r="J5213" t="s">
        <v>6</v>
      </c>
      <c r="K5213" s="1">
        <v>35953</v>
      </c>
      <c r="L5213" t="s">
        <v>234</v>
      </c>
      <c r="M5213" t="s">
        <v>235</v>
      </c>
      <c r="N5213" t="s">
        <v>24</v>
      </c>
      <c r="O5213" t="s">
        <v>15</v>
      </c>
      <c r="P5213" t="s">
        <v>27</v>
      </c>
      <c r="Q5213">
        <v>1</v>
      </c>
      <c r="R5213">
        <v>26.95</v>
      </c>
      <c r="S5213">
        <f t="shared" si="282"/>
        <v>63549</v>
      </c>
      <c r="T5213">
        <f t="shared" si="283"/>
        <v>20445</v>
      </c>
      <c r="U5213">
        <f t="shared" si="284"/>
        <v>3.1082905355832722</v>
      </c>
      <c r="V5213">
        <v>370</v>
      </c>
      <c r="W5213">
        <v>350</v>
      </c>
    </row>
    <row r="5214" spans="1:23" x14ac:dyDescent="0.2">
      <c r="A5214">
        <v>96</v>
      </c>
      <c r="B5214" t="s">
        <v>3</v>
      </c>
      <c r="C5214" t="s">
        <v>4</v>
      </c>
      <c r="D5214" t="s">
        <v>233</v>
      </c>
      <c r="G5214">
        <v>-42.882606000000003</v>
      </c>
      <c r="H5214">
        <v>147.32571999999999</v>
      </c>
      <c r="I5214">
        <v>10</v>
      </c>
      <c r="J5214" t="s">
        <v>6</v>
      </c>
      <c r="K5214" s="1">
        <v>35953</v>
      </c>
      <c r="L5214" t="s">
        <v>234</v>
      </c>
      <c r="M5214" t="s">
        <v>235</v>
      </c>
      <c r="N5214" t="s">
        <v>24</v>
      </c>
      <c r="O5214" t="s">
        <v>15</v>
      </c>
      <c r="P5214" t="s">
        <v>27</v>
      </c>
      <c r="Q5214">
        <v>2</v>
      </c>
      <c r="R5214">
        <v>24.69</v>
      </c>
      <c r="S5214">
        <f t="shared" si="282"/>
        <v>63549</v>
      </c>
      <c r="T5214">
        <f t="shared" si="283"/>
        <v>20445</v>
      </c>
      <c r="U5214">
        <f t="shared" si="284"/>
        <v>3.1082905355832722</v>
      </c>
      <c r="V5214">
        <v>370</v>
      </c>
      <c r="W5214">
        <v>350</v>
      </c>
    </row>
    <row r="5215" spans="1:23" x14ac:dyDescent="0.2">
      <c r="A5215">
        <v>96</v>
      </c>
      <c r="B5215" t="s">
        <v>3</v>
      </c>
      <c r="C5215" t="s">
        <v>4</v>
      </c>
      <c r="D5215" t="s">
        <v>233</v>
      </c>
      <c r="G5215">
        <v>-42.882606000000003</v>
      </c>
      <c r="H5215">
        <v>147.32571999999999</v>
      </c>
      <c r="I5215">
        <v>10</v>
      </c>
      <c r="J5215" t="s">
        <v>6</v>
      </c>
      <c r="K5215" s="1">
        <v>35953</v>
      </c>
      <c r="L5215" t="s">
        <v>234</v>
      </c>
      <c r="M5215" t="s">
        <v>235</v>
      </c>
      <c r="N5215" t="s">
        <v>24</v>
      </c>
      <c r="O5215" t="s">
        <v>15</v>
      </c>
      <c r="P5215" t="s">
        <v>27</v>
      </c>
      <c r="Q5215">
        <v>3</v>
      </c>
      <c r="R5215">
        <v>26.2</v>
      </c>
      <c r="S5215">
        <f t="shared" si="282"/>
        <v>63549</v>
      </c>
      <c r="T5215">
        <f t="shared" si="283"/>
        <v>20445</v>
      </c>
      <c r="U5215">
        <f t="shared" si="284"/>
        <v>3.1082905355832722</v>
      </c>
      <c r="V5215">
        <v>370</v>
      </c>
      <c r="W5215">
        <v>350</v>
      </c>
    </row>
    <row r="5216" spans="1:23" x14ac:dyDescent="0.2">
      <c r="A5216">
        <v>96</v>
      </c>
      <c r="B5216" t="s">
        <v>3</v>
      </c>
      <c r="C5216" t="s">
        <v>4</v>
      </c>
      <c r="D5216" t="s">
        <v>233</v>
      </c>
      <c r="G5216">
        <v>-42.882606000000003</v>
      </c>
      <c r="H5216">
        <v>147.32571999999999</v>
      </c>
      <c r="I5216">
        <v>10</v>
      </c>
      <c r="J5216" t="s">
        <v>6</v>
      </c>
      <c r="K5216" s="1">
        <v>35953</v>
      </c>
      <c r="L5216" t="s">
        <v>234</v>
      </c>
      <c r="M5216" t="s">
        <v>235</v>
      </c>
      <c r="N5216" t="s">
        <v>24</v>
      </c>
      <c r="O5216" t="s">
        <v>15</v>
      </c>
      <c r="P5216" t="s">
        <v>27</v>
      </c>
      <c r="Q5216">
        <v>4</v>
      </c>
      <c r="R5216">
        <v>21.78</v>
      </c>
      <c r="S5216">
        <f t="shared" si="282"/>
        <v>63549</v>
      </c>
      <c r="T5216">
        <f t="shared" si="283"/>
        <v>20445</v>
      </c>
      <c r="U5216">
        <f t="shared" si="284"/>
        <v>3.1082905355832722</v>
      </c>
      <c r="V5216">
        <v>370</v>
      </c>
      <c r="W5216">
        <v>350</v>
      </c>
    </row>
    <row r="5217" spans="1:23" x14ac:dyDescent="0.2">
      <c r="A5217">
        <v>96</v>
      </c>
      <c r="B5217" t="s">
        <v>3</v>
      </c>
      <c r="C5217" t="s">
        <v>4</v>
      </c>
      <c r="D5217" t="s">
        <v>233</v>
      </c>
      <c r="G5217">
        <v>-42.882606000000003</v>
      </c>
      <c r="H5217">
        <v>147.32571999999999</v>
      </c>
      <c r="I5217">
        <v>10</v>
      </c>
      <c r="J5217" t="s">
        <v>6</v>
      </c>
      <c r="K5217" s="1">
        <v>35953</v>
      </c>
      <c r="L5217" t="s">
        <v>234</v>
      </c>
      <c r="M5217" t="s">
        <v>235</v>
      </c>
      <c r="N5217" t="s">
        <v>24</v>
      </c>
      <c r="O5217" t="s">
        <v>15</v>
      </c>
      <c r="P5217" t="s">
        <v>27</v>
      </c>
      <c r="Q5217">
        <v>5</v>
      </c>
      <c r="R5217">
        <v>25.97</v>
      </c>
      <c r="S5217">
        <f t="shared" si="282"/>
        <v>63549</v>
      </c>
      <c r="T5217">
        <f t="shared" si="283"/>
        <v>20445</v>
      </c>
      <c r="U5217">
        <f t="shared" si="284"/>
        <v>3.1082905355832722</v>
      </c>
      <c r="V5217">
        <v>370</v>
      </c>
      <c r="W5217">
        <v>350</v>
      </c>
    </row>
    <row r="5218" spans="1:23" x14ac:dyDescent="0.2">
      <c r="A5218">
        <v>96</v>
      </c>
      <c r="B5218" t="s">
        <v>3</v>
      </c>
      <c r="C5218" t="s">
        <v>4</v>
      </c>
      <c r="D5218" t="s">
        <v>233</v>
      </c>
      <c r="G5218">
        <v>-42.882606000000003</v>
      </c>
      <c r="H5218">
        <v>147.32571999999999</v>
      </c>
      <c r="I5218">
        <v>10</v>
      </c>
      <c r="J5218" t="s">
        <v>6</v>
      </c>
      <c r="K5218" s="1">
        <v>35953</v>
      </c>
      <c r="L5218" t="s">
        <v>234</v>
      </c>
      <c r="M5218" t="s">
        <v>235</v>
      </c>
      <c r="N5218" t="s">
        <v>24</v>
      </c>
      <c r="O5218" t="s">
        <v>15</v>
      </c>
      <c r="P5218" t="s">
        <v>27</v>
      </c>
      <c r="Q5218">
        <v>6</v>
      </c>
      <c r="R5218">
        <v>25.11</v>
      </c>
      <c r="S5218">
        <f t="shared" si="282"/>
        <v>63549</v>
      </c>
      <c r="T5218">
        <f t="shared" si="283"/>
        <v>20445</v>
      </c>
      <c r="U5218">
        <f t="shared" si="284"/>
        <v>3.1082905355832722</v>
      </c>
      <c r="V5218">
        <v>370</v>
      </c>
      <c r="W5218">
        <v>350</v>
      </c>
    </row>
    <row r="5219" spans="1:23" x14ac:dyDescent="0.2">
      <c r="A5219">
        <v>96</v>
      </c>
      <c r="B5219" t="s">
        <v>3</v>
      </c>
      <c r="C5219" t="s">
        <v>4</v>
      </c>
      <c r="D5219" t="s">
        <v>233</v>
      </c>
      <c r="G5219">
        <v>-42.882606000000003</v>
      </c>
      <c r="H5219">
        <v>147.32571999999999</v>
      </c>
      <c r="I5219">
        <v>10</v>
      </c>
      <c r="J5219" t="s">
        <v>6</v>
      </c>
      <c r="K5219" s="1">
        <v>35953</v>
      </c>
      <c r="L5219" t="s">
        <v>234</v>
      </c>
      <c r="M5219" t="s">
        <v>235</v>
      </c>
      <c r="N5219" t="s">
        <v>24</v>
      </c>
      <c r="O5219" t="s">
        <v>15</v>
      </c>
      <c r="P5219" t="s">
        <v>27</v>
      </c>
      <c r="Q5219">
        <v>7</v>
      </c>
      <c r="R5219">
        <v>25.38</v>
      </c>
      <c r="S5219">
        <f t="shared" si="282"/>
        <v>63549</v>
      </c>
      <c r="T5219">
        <f t="shared" si="283"/>
        <v>20445</v>
      </c>
      <c r="U5219">
        <f t="shared" si="284"/>
        <v>3.1082905355832722</v>
      </c>
      <c r="V5219">
        <v>370</v>
      </c>
      <c r="W5219">
        <v>350</v>
      </c>
    </row>
    <row r="5220" spans="1:23" x14ac:dyDescent="0.2">
      <c r="A5220">
        <v>96</v>
      </c>
      <c r="B5220" t="s">
        <v>3</v>
      </c>
      <c r="C5220" t="s">
        <v>4</v>
      </c>
      <c r="D5220" t="s">
        <v>233</v>
      </c>
      <c r="G5220">
        <v>-42.882606000000003</v>
      </c>
      <c r="H5220">
        <v>147.32571999999999</v>
      </c>
      <c r="I5220">
        <v>10</v>
      </c>
      <c r="J5220" t="s">
        <v>6</v>
      </c>
      <c r="K5220" s="1">
        <v>35953</v>
      </c>
      <c r="L5220" t="s">
        <v>234</v>
      </c>
      <c r="M5220" t="s">
        <v>235</v>
      </c>
      <c r="N5220" t="s">
        <v>24</v>
      </c>
      <c r="O5220" t="s">
        <v>15</v>
      </c>
      <c r="P5220" t="s">
        <v>27</v>
      </c>
      <c r="Q5220">
        <v>8</v>
      </c>
      <c r="R5220">
        <v>22.35</v>
      </c>
      <c r="S5220">
        <f t="shared" si="282"/>
        <v>63549</v>
      </c>
      <c r="T5220">
        <f t="shared" si="283"/>
        <v>20445</v>
      </c>
      <c r="U5220">
        <f t="shared" si="284"/>
        <v>3.1082905355832722</v>
      </c>
      <c r="V5220">
        <v>370</v>
      </c>
      <c r="W5220">
        <v>350</v>
      </c>
    </row>
    <row r="5221" spans="1:23" x14ac:dyDescent="0.2">
      <c r="A5221">
        <v>96</v>
      </c>
      <c r="B5221" t="s">
        <v>3</v>
      </c>
      <c r="C5221" t="s">
        <v>4</v>
      </c>
      <c r="D5221" t="s">
        <v>233</v>
      </c>
      <c r="G5221">
        <v>-42.882606000000003</v>
      </c>
      <c r="H5221">
        <v>147.32571999999999</v>
      </c>
      <c r="I5221">
        <v>10</v>
      </c>
      <c r="J5221" t="s">
        <v>6</v>
      </c>
      <c r="K5221" s="1">
        <v>35953</v>
      </c>
      <c r="L5221" t="s">
        <v>234</v>
      </c>
      <c r="M5221" t="s">
        <v>235</v>
      </c>
      <c r="N5221" t="s">
        <v>24</v>
      </c>
      <c r="O5221" t="s">
        <v>15</v>
      </c>
      <c r="P5221" t="s">
        <v>27</v>
      </c>
      <c r="Q5221">
        <v>9</v>
      </c>
      <c r="R5221">
        <v>24.54</v>
      </c>
      <c r="S5221">
        <f t="shared" si="282"/>
        <v>63549</v>
      </c>
      <c r="T5221">
        <f t="shared" si="283"/>
        <v>20445</v>
      </c>
      <c r="U5221">
        <f t="shared" si="284"/>
        <v>3.1082905355832722</v>
      </c>
      <c r="V5221">
        <v>370</v>
      </c>
      <c r="W5221">
        <v>350</v>
      </c>
    </row>
    <row r="5222" spans="1:23" x14ac:dyDescent="0.2">
      <c r="A5222">
        <v>96</v>
      </c>
      <c r="B5222" t="s">
        <v>3</v>
      </c>
      <c r="C5222" t="s">
        <v>4</v>
      </c>
      <c r="D5222" t="s">
        <v>233</v>
      </c>
      <c r="G5222">
        <v>-42.882606000000003</v>
      </c>
      <c r="H5222">
        <v>147.32571999999999</v>
      </c>
      <c r="I5222">
        <v>10</v>
      </c>
      <c r="J5222" t="s">
        <v>6</v>
      </c>
      <c r="K5222" s="1">
        <v>35953</v>
      </c>
      <c r="L5222" t="s">
        <v>234</v>
      </c>
      <c r="M5222" t="s">
        <v>235</v>
      </c>
      <c r="N5222" t="s">
        <v>24</v>
      </c>
      <c r="O5222" t="s">
        <v>15</v>
      </c>
      <c r="P5222" t="s">
        <v>27</v>
      </c>
      <c r="Q5222">
        <v>10</v>
      </c>
      <c r="R5222">
        <v>19.16</v>
      </c>
      <c r="S5222">
        <f t="shared" si="282"/>
        <v>63549</v>
      </c>
      <c r="T5222">
        <f t="shared" si="283"/>
        <v>20445</v>
      </c>
      <c r="U5222">
        <f t="shared" si="284"/>
        <v>3.1082905355832722</v>
      </c>
      <c r="V5222">
        <v>370</v>
      </c>
      <c r="W5222">
        <v>350</v>
      </c>
    </row>
    <row r="5223" spans="1:23" x14ac:dyDescent="0.2">
      <c r="A5223">
        <v>96</v>
      </c>
      <c r="B5223" t="s">
        <v>3</v>
      </c>
      <c r="C5223" t="s">
        <v>4</v>
      </c>
      <c r="D5223" t="s">
        <v>233</v>
      </c>
      <c r="G5223">
        <v>-42.882606000000003</v>
      </c>
      <c r="H5223">
        <v>147.32571999999999</v>
      </c>
      <c r="I5223">
        <v>10</v>
      </c>
      <c r="J5223" t="s">
        <v>6</v>
      </c>
      <c r="K5223" s="1">
        <v>35953</v>
      </c>
      <c r="L5223" t="s">
        <v>234</v>
      </c>
      <c r="M5223" t="s">
        <v>235</v>
      </c>
      <c r="N5223" t="s">
        <v>24</v>
      </c>
      <c r="O5223" t="s">
        <v>18</v>
      </c>
      <c r="P5223" t="s">
        <v>27</v>
      </c>
      <c r="Q5223">
        <v>1</v>
      </c>
      <c r="R5223">
        <v>15.86</v>
      </c>
      <c r="S5223">
        <f t="shared" si="282"/>
        <v>63549</v>
      </c>
      <c r="T5223">
        <f t="shared" si="283"/>
        <v>20445</v>
      </c>
      <c r="U5223">
        <f t="shared" si="284"/>
        <v>3.1082905355832722</v>
      </c>
      <c r="V5223">
        <v>370</v>
      </c>
      <c r="W5223">
        <v>350</v>
      </c>
    </row>
    <row r="5224" spans="1:23" x14ac:dyDescent="0.2">
      <c r="A5224">
        <v>96</v>
      </c>
      <c r="B5224" t="s">
        <v>3</v>
      </c>
      <c r="C5224" t="s">
        <v>4</v>
      </c>
      <c r="D5224" t="s">
        <v>233</v>
      </c>
      <c r="G5224">
        <v>-42.882606000000003</v>
      </c>
      <c r="H5224">
        <v>147.32571999999999</v>
      </c>
      <c r="I5224">
        <v>10</v>
      </c>
      <c r="J5224" t="s">
        <v>6</v>
      </c>
      <c r="K5224" s="1">
        <v>35953</v>
      </c>
      <c r="L5224" t="s">
        <v>234</v>
      </c>
      <c r="M5224" t="s">
        <v>235</v>
      </c>
      <c r="N5224" t="s">
        <v>24</v>
      </c>
      <c r="O5224" t="s">
        <v>18</v>
      </c>
      <c r="P5224" t="s">
        <v>27</v>
      </c>
      <c r="Q5224">
        <v>2</v>
      </c>
      <c r="R5224">
        <v>14.75</v>
      </c>
      <c r="S5224">
        <f t="shared" si="282"/>
        <v>63549</v>
      </c>
      <c r="T5224">
        <f t="shared" si="283"/>
        <v>20445</v>
      </c>
      <c r="U5224">
        <f t="shared" si="284"/>
        <v>3.1082905355832722</v>
      </c>
      <c r="V5224">
        <v>370</v>
      </c>
      <c r="W5224">
        <v>350</v>
      </c>
    </row>
    <row r="5225" spans="1:23" x14ac:dyDescent="0.2">
      <c r="A5225">
        <v>96</v>
      </c>
      <c r="B5225" t="s">
        <v>3</v>
      </c>
      <c r="C5225" t="s">
        <v>4</v>
      </c>
      <c r="D5225" t="s">
        <v>233</v>
      </c>
      <c r="G5225">
        <v>-42.882606000000003</v>
      </c>
      <c r="H5225">
        <v>147.32571999999999</v>
      </c>
      <c r="I5225">
        <v>10</v>
      </c>
      <c r="J5225" t="s">
        <v>6</v>
      </c>
      <c r="K5225" s="1">
        <v>35953</v>
      </c>
      <c r="L5225" t="s">
        <v>234</v>
      </c>
      <c r="M5225" t="s">
        <v>235</v>
      </c>
      <c r="N5225" t="s">
        <v>24</v>
      </c>
      <c r="O5225" t="s">
        <v>18</v>
      </c>
      <c r="P5225" t="s">
        <v>27</v>
      </c>
      <c r="Q5225">
        <v>3</v>
      </c>
      <c r="R5225">
        <v>19.989999999999998</v>
      </c>
      <c r="S5225">
        <f t="shared" si="282"/>
        <v>63549</v>
      </c>
      <c r="T5225">
        <f t="shared" si="283"/>
        <v>20445</v>
      </c>
      <c r="U5225">
        <f t="shared" si="284"/>
        <v>3.1082905355832722</v>
      </c>
      <c r="V5225">
        <v>370</v>
      </c>
      <c r="W5225">
        <v>350</v>
      </c>
    </row>
    <row r="5226" spans="1:23" x14ac:dyDescent="0.2">
      <c r="A5226">
        <v>96</v>
      </c>
      <c r="B5226" t="s">
        <v>3</v>
      </c>
      <c r="C5226" t="s">
        <v>4</v>
      </c>
      <c r="D5226" t="s">
        <v>233</v>
      </c>
      <c r="G5226">
        <v>-42.882606000000003</v>
      </c>
      <c r="H5226">
        <v>147.32571999999999</v>
      </c>
      <c r="I5226">
        <v>10</v>
      </c>
      <c r="J5226" t="s">
        <v>6</v>
      </c>
      <c r="K5226" s="1">
        <v>35953</v>
      </c>
      <c r="L5226" t="s">
        <v>234</v>
      </c>
      <c r="M5226" t="s">
        <v>235</v>
      </c>
      <c r="N5226" t="s">
        <v>24</v>
      </c>
      <c r="O5226" t="s">
        <v>18</v>
      </c>
      <c r="P5226" t="s">
        <v>27</v>
      </c>
      <c r="Q5226">
        <v>4</v>
      </c>
      <c r="R5226">
        <v>18.690000000000001</v>
      </c>
      <c r="S5226">
        <f t="shared" si="282"/>
        <v>63549</v>
      </c>
      <c r="T5226">
        <f t="shared" si="283"/>
        <v>20445</v>
      </c>
      <c r="U5226">
        <f t="shared" si="284"/>
        <v>3.1082905355832722</v>
      </c>
      <c r="V5226">
        <v>370</v>
      </c>
      <c r="W5226">
        <v>350</v>
      </c>
    </row>
    <row r="5227" spans="1:23" x14ac:dyDescent="0.2">
      <c r="A5227">
        <v>96</v>
      </c>
      <c r="B5227" t="s">
        <v>3</v>
      </c>
      <c r="C5227" t="s">
        <v>4</v>
      </c>
      <c r="D5227" t="s">
        <v>233</v>
      </c>
      <c r="G5227">
        <v>-42.882606000000003</v>
      </c>
      <c r="H5227">
        <v>147.32571999999999</v>
      </c>
      <c r="I5227">
        <v>10</v>
      </c>
      <c r="J5227" t="s">
        <v>6</v>
      </c>
      <c r="K5227" s="1">
        <v>35953</v>
      </c>
      <c r="L5227" t="s">
        <v>234</v>
      </c>
      <c r="M5227" t="s">
        <v>235</v>
      </c>
      <c r="N5227" t="s">
        <v>24</v>
      </c>
      <c r="O5227" t="s">
        <v>18</v>
      </c>
      <c r="P5227" t="s">
        <v>27</v>
      </c>
      <c r="Q5227">
        <v>5</v>
      </c>
      <c r="R5227">
        <v>14.23</v>
      </c>
      <c r="S5227">
        <f t="shared" si="282"/>
        <v>63549</v>
      </c>
      <c r="T5227">
        <f t="shared" si="283"/>
        <v>20445</v>
      </c>
      <c r="U5227">
        <f t="shared" si="284"/>
        <v>3.1082905355832722</v>
      </c>
      <c r="V5227">
        <v>370</v>
      </c>
      <c r="W5227">
        <v>350</v>
      </c>
    </row>
    <row r="5228" spans="1:23" x14ac:dyDescent="0.2">
      <c r="A5228">
        <v>96</v>
      </c>
      <c r="B5228" t="s">
        <v>3</v>
      </c>
      <c r="C5228" t="s">
        <v>4</v>
      </c>
      <c r="D5228" t="s">
        <v>233</v>
      </c>
      <c r="G5228">
        <v>-42.882606000000003</v>
      </c>
      <c r="H5228">
        <v>147.32571999999999</v>
      </c>
      <c r="I5228">
        <v>10</v>
      </c>
      <c r="J5228" t="s">
        <v>6</v>
      </c>
      <c r="K5228" s="1">
        <v>35953</v>
      </c>
      <c r="L5228" t="s">
        <v>234</v>
      </c>
      <c r="M5228" t="s">
        <v>235</v>
      </c>
      <c r="N5228" t="s">
        <v>24</v>
      </c>
      <c r="O5228" t="s">
        <v>18</v>
      </c>
      <c r="P5228" t="s">
        <v>27</v>
      </c>
      <c r="Q5228">
        <v>6</v>
      </c>
      <c r="R5228">
        <v>13.8</v>
      </c>
      <c r="S5228">
        <f t="shared" si="282"/>
        <v>63549</v>
      </c>
      <c r="T5228">
        <f t="shared" si="283"/>
        <v>20445</v>
      </c>
      <c r="U5228">
        <f t="shared" si="284"/>
        <v>3.1082905355832722</v>
      </c>
      <c r="V5228">
        <v>370</v>
      </c>
      <c r="W5228">
        <v>350</v>
      </c>
    </row>
    <row r="5229" spans="1:23" x14ac:dyDescent="0.2">
      <c r="A5229">
        <v>96</v>
      </c>
      <c r="B5229" t="s">
        <v>3</v>
      </c>
      <c r="C5229" t="s">
        <v>4</v>
      </c>
      <c r="D5229" t="s">
        <v>233</v>
      </c>
      <c r="G5229">
        <v>-42.882606000000003</v>
      </c>
      <c r="H5229">
        <v>147.32571999999999</v>
      </c>
      <c r="I5229">
        <v>10</v>
      </c>
      <c r="J5229" t="s">
        <v>6</v>
      </c>
      <c r="K5229" s="1">
        <v>35953</v>
      </c>
      <c r="L5229" t="s">
        <v>234</v>
      </c>
      <c r="M5229" t="s">
        <v>235</v>
      </c>
      <c r="N5229" t="s">
        <v>24</v>
      </c>
      <c r="O5229" t="s">
        <v>18</v>
      </c>
      <c r="P5229" t="s">
        <v>27</v>
      </c>
      <c r="Q5229">
        <v>7</v>
      </c>
      <c r="R5229">
        <v>12.82</v>
      </c>
      <c r="S5229">
        <f t="shared" si="282"/>
        <v>63549</v>
      </c>
      <c r="T5229">
        <f t="shared" si="283"/>
        <v>20445</v>
      </c>
      <c r="U5229">
        <f t="shared" si="284"/>
        <v>3.1082905355832722</v>
      </c>
      <c r="V5229">
        <v>370</v>
      </c>
      <c r="W5229">
        <v>350</v>
      </c>
    </row>
    <row r="5230" spans="1:23" x14ac:dyDescent="0.2">
      <c r="A5230">
        <v>96</v>
      </c>
      <c r="B5230" t="s">
        <v>3</v>
      </c>
      <c r="C5230" t="s">
        <v>4</v>
      </c>
      <c r="D5230" t="s">
        <v>233</v>
      </c>
      <c r="G5230">
        <v>-42.882606000000003</v>
      </c>
      <c r="H5230">
        <v>147.32571999999999</v>
      </c>
      <c r="I5230">
        <v>10</v>
      </c>
      <c r="J5230" t="s">
        <v>6</v>
      </c>
      <c r="K5230" s="1">
        <v>35953</v>
      </c>
      <c r="L5230" t="s">
        <v>234</v>
      </c>
      <c r="M5230" t="s">
        <v>235</v>
      </c>
      <c r="N5230" t="s">
        <v>24</v>
      </c>
      <c r="O5230" t="s">
        <v>18</v>
      </c>
      <c r="P5230" t="s">
        <v>27</v>
      </c>
      <c r="Q5230">
        <v>8</v>
      </c>
      <c r="R5230">
        <v>19.71</v>
      </c>
      <c r="S5230">
        <f t="shared" si="282"/>
        <v>63549</v>
      </c>
      <c r="T5230">
        <f t="shared" si="283"/>
        <v>20445</v>
      </c>
      <c r="U5230">
        <f t="shared" si="284"/>
        <v>3.1082905355832722</v>
      </c>
      <c r="V5230">
        <v>370</v>
      </c>
      <c r="W5230">
        <v>350</v>
      </c>
    </row>
    <row r="5231" spans="1:23" x14ac:dyDescent="0.2">
      <c r="A5231">
        <v>96</v>
      </c>
      <c r="B5231" t="s">
        <v>3</v>
      </c>
      <c r="C5231" t="s">
        <v>4</v>
      </c>
      <c r="D5231" t="s">
        <v>233</v>
      </c>
      <c r="G5231">
        <v>-42.882606000000003</v>
      </c>
      <c r="H5231">
        <v>147.32571999999999</v>
      </c>
      <c r="I5231">
        <v>10</v>
      </c>
      <c r="J5231" t="s">
        <v>6</v>
      </c>
      <c r="K5231" s="1">
        <v>35953</v>
      </c>
      <c r="L5231" t="s">
        <v>234</v>
      </c>
      <c r="M5231" t="s">
        <v>235</v>
      </c>
      <c r="N5231" t="s">
        <v>24</v>
      </c>
      <c r="O5231" t="s">
        <v>18</v>
      </c>
      <c r="P5231" t="s">
        <v>27</v>
      </c>
      <c r="Q5231">
        <v>9</v>
      </c>
      <c r="R5231">
        <v>13.79</v>
      </c>
      <c r="S5231">
        <f t="shared" si="282"/>
        <v>63549</v>
      </c>
      <c r="T5231">
        <f t="shared" si="283"/>
        <v>20445</v>
      </c>
      <c r="U5231">
        <f t="shared" si="284"/>
        <v>3.1082905355832722</v>
      </c>
      <c r="V5231">
        <v>370</v>
      </c>
      <c r="W5231">
        <v>350</v>
      </c>
    </row>
    <row r="5232" spans="1:23" x14ac:dyDescent="0.2">
      <c r="A5232">
        <v>96</v>
      </c>
      <c r="B5232" t="s">
        <v>3</v>
      </c>
      <c r="C5232" t="s">
        <v>4</v>
      </c>
      <c r="D5232" t="s">
        <v>233</v>
      </c>
      <c r="G5232">
        <v>-42.882606000000003</v>
      </c>
      <c r="H5232">
        <v>147.32571999999999</v>
      </c>
      <c r="I5232">
        <v>10</v>
      </c>
      <c r="J5232" t="s">
        <v>6</v>
      </c>
      <c r="K5232" s="1">
        <v>35953</v>
      </c>
      <c r="L5232" t="s">
        <v>234</v>
      </c>
      <c r="M5232" t="s">
        <v>235</v>
      </c>
      <c r="N5232" t="s">
        <v>24</v>
      </c>
      <c r="O5232" t="s">
        <v>18</v>
      </c>
      <c r="P5232" t="s">
        <v>27</v>
      </c>
      <c r="Q5232">
        <v>10</v>
      </c>
      <c r="R5232">
        <v>11.34</v>
      </c>
      <c r="S5232">
        <f t="shared" si="282"/>
        <v>63549</v>
      </c>
      <c r="T5232">
        <f t="shared" si="283"/>
        <v>20445</v>
      </c>
      <c r="U5232">
        <f t="shared" si="284"/>
        <v>3.1082905355832722</v>
      </c>
      <c r="V5232">
        <v>370</v>
      </c>
      <c r="W5232">
        <v>350</v>
      </c>
    </row>
    <row r="5233" spans="1:23" hidden="1" x14ac:dyDescent="0.2">
      <c r="A5233">
        <v>97</v>
      </c>
      <c r="B5233" t="s">
        <v>3</v>
      </c>
      <c r="C5233" t="s">
        <v>4</v>
      </c>
      <c r="D5233" t="s">
        <v>236</v>
      </c>
      <c r="G5233">
        <v>-27.445587</v>
      </c>
      <c r="H5233">
        <v>152.99221399999999</v>
      </c>
      <c r="I5233">
        <v>20</v>
      </c>
      <c r="J5233" t="s">
        <v>40</v>
      </c>
      <c r="K5233" s="1">
        <v>19459</v>
      </c>
      <c r="L5233" t="s">
        <v>237</v>
      </c>
      <c r="M5233" t="s">
        <v>238</v>
      </c>
      <c r="N5233" t="s">
        <v>14</v>
      </c>
      <c r="O5233" t="s">
        <v>15</v>
      </c>
      <c r="P5233" t="s">
        <v>27</v>
      </c>
      <c r="Q5233">
        <v>1</v>
      </c>
      <c r="R5233">
        <v>11.33</v>
      </c>
      <c r="S5233">
        <f>(75+60)*240</f>
        <v>32400</v>
      </c>
      <c r="T5233">
        <f>75*209</f>
        <v>15675</v>
      </c>
      <c r="U5233">
        <f t="shared" si="284"/>
        <v>2.0669856459330145</v>
      </c>
      <c r="V5233">
        <v>306</v>
      </c>
      <c r="W5233">
        <v>356</v>
      </c>
    </row>
    <row r="5234" spans="1:23" hidden="1" x14ac:dyDescent="0.2">
      <c r="A5234">
        <v>97</v>
      </c>
      <c r="B5234" t="s">
        <v>3</v>
      </c>
      <c r="C5234" t="s">
        <v>4</v>
      </c>
      <c r="D5234" t="s">
        <v>236</v>
      </c>
      <c r="G5234">
        <v>-27.445587</v>
      </c>
      <c r="H5234">
        <v>152.99221399999999</v>
      </c>
      <c r="I5234">
        <v>20</v>
      </c>
      <c r="J5234" t="s">
        <v>40</v>
      </c>
      <c r="K5234" s="1">
        <v>19459</v>
      </c>
      <c r="L5234" t="s">
        <v>237</v>
      </c>
      <c r="M5234" t="s">
        <v>238</v>
      </c>
      <c r="N5234" t="s">
        <v>14</v>
      </c>
      <c r="O5234" t="s">
        <v>15</v>
      </c>
      <c r="P5234" t="s">
        <v>27</v>
      </c>
      <c r="Q5234">
        <v>2</v>
      </c>
      <c r="R5234">
        <v>11.07</v>
      </c>
      <c r="S5234">
        <f t="shared" ref="S5234:S5286" si="285">(75+60)*240</f>
        <v>32400</v>
      </c>
      <c r="T5234">
        <f t="shared" ref="T5234:T5286" si="286">75*209</f>
        <v>15675</v>
      </c>
      <c r="U5234">
        <f t="shared" ref="U5234:U5287" si="287">S5234/T5234</f>
        <v>2.0669856459330145</v>
      </c>
      <c r="V5234">
        <v>306</v>
      </c>
      <c r="W5234">
        <v>356</v>
      </c>
    </row>
    <row r="5235" spans="1:23" hidden="1" x14ac:dyDescent="0.2">
      <c r="A5235">
        <v>97</v>
      </c>
      <c r="B5235" t="s">
        <v>3</v>
      </c>
      <c r="C5235" t="s">
        <v>4</v>
      </c>
      <c r="D5235" t="s">
        <v>236</v>
      </c>
      <c r="G5235">
        <v>-27.445587</v>
      </c>
      <c r="H5235">
        <v>152.99221399999999</v>
      </c>
      <c r="I5235">
        <v>20</v>
      </c>
      <c r="J5235" t="s">
        <v>40</v>
      </c>
      <c r="K5235" s="1">
        <v>19459</v>
      </c>
      <c r="L5235" t="s">
        <v>237</v>
      </c>
      <c r="M5235" t="s">
        <v>238</v>
      </c>
      <c r="N5235" t="s">
        <v>14</v>
      </c>
      <c r="O5235" t="s">
        <v>15</v>
      </c>
      <c r="P5235" t="s">
        <v>27</v>
      </c>
      <c r="Q5235">
        <v>3</v>
      </c>
      <c r="R5235">
        <v>14.02</v>
      </c>
      <c r="S5235">
        <f t="shared" si="285"/>
        <v>32400</v>
      </c>
      <c r="T5235">
        <f t="shared" si="286"/>
        <v>15675</v>
      </c>
      <c r="U5235">
        <f t="shared" si="287"/>
        <v>2.0669856459330145</v>
      </c>
      <c r="V5235">
        <v>306</v>
      </c>
      <c r="W5235">
        <v>356</v>
      </c>
    </row>
    <row r="5236" spans="1:23" hidden="1" x14ac:dyDescent="0.2">
      <c r="A5236">
        <v>97</v>
      </c>
      <c r="B5236" t="s">
        <v>3</v>
      </c>
      <c r="C5236" t="s">
        <v>4</v>
      </c>
      <c r="D5236" t="s">
        <v>236</v>
      </c>
      <c r="G5236">
        <v>-27.445587</v>
      </c>
      <c r="H5236">
        <v>152.99221399999999</v>
      </c>
      <c r="I5236">
        <v>20</v>
      </c>
      <c r="J5236" t="s">
        <v>40</v>
      </c>
      <c r="K5236" s="1">
        <v>19459</v>
      </c>
      <c r="L5236" t="s">
        <v>237</v>
      </c>
      <c r="M5236" t="s">
        <v>238</v>
      </c>
      <c r="N5236" t="s">
        <v>14</v>
      </c>
      <c r="O5236" t="s">
        <v>15</v>
      </c>
      <c r="P5236" t="s">
        <v>27</v>
      </c>
      <c r="Q5236">
        <v>4</v>
      </c>
      <c r="R5236">
        <v>15.82</v>
      </c>
      <c r="S5236">
        <f t="shared" si="285"/>
        <v>32400</v>
      </c>
      <c r="T5236">
        <f t="shared" si="286"/>
        <v>15675</v>
      </c>
      <c r="U5236">
        <f t="shared" si="287"/>
        <v>2.0669856459330145</v>
      </c>
      <c r="V5236">
        <v>306</v>
      </c>
      <c r="W5236">
        <v>356</v>
      </c>
    </row>
    <row r="5237" spans="1:23" hidden="1" x14ac:dyDescent="0.2">
      <c r="A5237">
        <v>97</v>
      </c>
      <c r="B5237" t="s">
        <v>3</v>
      </c>
      <c r="C5237" t="s">
        <v>4</v>
      </c>
      <c r="D5237" t="s">
        <v>236</v>
      </c>
      <c r="G5237">
        <v>-27.445587</v>
      </c>
      <c r="H5237">
        <v>152.99221399999999</v>
      </c>
      <c r="I5237">
        <v>20</v>
      </c>
      <c r="J5237" t="s">
        <v>40</v>
      </c>
      <c r="K5237" s="1">
        <v>19459</v>
      </c>
      <c r="L5237" t="s">
        <v>237</v>
      </c>
      <c r="M5237" t="s">
        <v>238</v>
      </c>
      <c r="N5237" t="s">
        <v>14</v>
      </c>
      <c r="O5237" t="s">
        <v>15</v>
      </c>
      <c r="P5237" t="s">
        <v>27</v>
      </c>
      <c r="Q5237">
        <v>5</v>
      </c>
      <c r="R5237">
        <v>12.09</v>
      </c>
      <c r="S5237">
        <f t="shared" si="285"/>
        <v>32400</v>
      </c>
      <c r="T5237">
        <f t="shared" si="286"/>
        <v>15675</v>
      </c>
      <c r="U5237">
        <f t="shared" si="287"/>
        <v>2.0669856459330145</v>
      </c>
      <c r="V5237">
        <v>306</v>
      </c>
      <c r="W5237">
        <v>356</v>
      </c>
    </row>
    <row r="5238" spans="1:23" hidden="1" x14ac:dyDescent="0.2">
      <c r="A5238">
        <v>97</v>
      </c>
      <c r="B5238" t="s">
        <v>3</v>
      </c>
      <c r="C5238" t="s">
        <v>4</v>
      </c>
      <c r="D5238" t="s">
        <v>236</v>
      </c>
      <c r="G5238">
        <v>-27.445587</v>
      </c>
      <c r="H5238">
        <v>152.99221399999999</v>
      </c>
      <c r="I5238">
        <v>20</v>
      </c>
      <c r="J5238" t="s">
        <v>40</v>
      </c>
      <c r="K5238" s="1">
        <v>19459</v>
      </c>
      <c r="L5238" t="s">
        <v>237</v>
      </c>
      <c r="M5238" t="s">
        <v>238</v>
      </c>
      <c r="N5238" t="s">
        <v>14</v>
      </c>
      <c r="O5238" t="s">
        <v>15</v>
      </c>
      <c r="P5238" t="s">
        <v>27</v>
      </c>
      <c r="Q5238">
        <v>6</v>
      </c>
      <c r="R5238">
        <v>13.96</v>
      </c>
      <c r="S5238">
        <f t="shared" si="285"/>
        <v>32400</v>
      </c>
      <c r="T5238">
        <f t="shared" si="286"/>
        <v>15675</v>
      </c>
      <c r="U5238">
        <f t="shared" si="287"/>
        <v>2.0669856459330145</v>
      </c>
      <c r="V5238">
        <v>306</v>
      </c>
      <c r="W5238">
        <v>356</v>
      </c>
    </row>
    <row r="5239" spans="1:23" hidden="1" x14ac:dyDescent="0.2">
      <c r="A5239">
        <v>97</v>
      </c>
      <c r="B5239" t="s">
        <v>3</v>
      </c>
      <c r="C5239" t="s">
        <v>4</v>
      </c>
      <c r="D5239" t="s">
        <v>236</v>
      </c>
      <c r="G5239">
        <v>-27.445587</v>
      </c>
      <c r="H5239">
        <v>152.99221399999999</v>
      </c>
      <c r="I5239">
        <v>20</v>
      </c>
      <c r="J5239" t="s">
        <v>40</v>
      </c>
      <c r="K5239" s="1">
        <v>19459</v>
      </c>
      <c r="L5239" t="s">
        <v>237</v>
      </c>
      <c r="M5239" t="s">
        <v>238</v>
      </c>
      <c r="N5239" t="s">
        <v>14</v>
      </c>
      <c r="O5239" t="s">
        <v>16</v>
      </c>
      <c r="P5239" t="s">
        <v>27</v>
      </c>
      <c r="Q5239">
        <v>1</v>
      </c>
      <c r="R5239">
        <v>7.07</v>
      </c>
      <c r="S5239">
        <f t="shared" si="285"/>
        <v>32400</v>
      </c>
      <c r="T5239">
        <f t="shared" si="286"/>
        <v>15675</v>
      </c>
      <c r="U5239">
        <f t="shared" si="287"/>
        <v>2.0669856459330145</v>
      </c>
      <c r="V5239">
        <v>306</v>
      </c>
      <c r="W5239">
        <v>356</v>
      </c>
    </row>
    <row r="5240" spans="1:23" hidden="1" x14ac:dyDescent="0.2">
      <c r="A5240">
        <v>97</v>
      </c>
      <c r="B5240" t="s">
        <v>3</v>
      </c>
      <c r="C5240" t="s">
        <v>4</v>
      </c>
      <c r="D5240" t="s">
        <v>236</v>
      </c>
      <c r="G5240">
        <v>-27.445587</v>
      </c>
      <c r="H5240">
        <v>152.99221399999999</v>
      </c>
      <c r="I5240">
        <v>20</v>
      </c>
      <c r="J5240" t="s">
        <v>40</v>
      </c>
      <c r="K5240" s="1">
        <v>19459</v>
      </c>
      <c r="L5240" t="s">
        <v>237</v>
      </c>
      <c r="M5240" t="s">
        <v>238</v>
      </c>
      <c r="N5240" t="s">
        <v>14</v>
      </c>
      <c r="O5240" t="s">
        <v>16</v>
      </c>
      <c r="P5240" t="s">
        <v>27</v>
      </c>
      <c r="Q5240">
        <v>2</v>
      </c>
      <c r="R5240">
        <v>7.72</v>
      </c>
      <c r="S5240">
        <f t="shared" si="285"/>
        <v>32400</v>
      </c>
      <c r="T5240">
        <f t="shared" si="286"/>
        <v>15675</v>
      </c>
      <c r="U5240">
        <f t="shared" si="287"/>
        <v>2.0669856459330145</v>
      </c>
      <c r="V5240">
        <v>306</v>
      </c>
      <c r="W5240">
        <v>356</v>
      </c>
    </row>
    <row r="5241" spans="1:23" hidden="1" x14ac:dyDescent="0.2">
      <c r="A5241">
        <v>97</v>
      </c>
      <c r="B5241" t="s">
        <v>3</v>
      </c>
      <c r="C5241" t="s">
        <v>4</v>
      </c>
      <c r="D5241" t="s">
        <v>236</v>
      </c>
      <c r="G5241">
        <v>-27.445587</v>
      </c>
      <c r="H5241">
        <v>152.99221399999999</v>
      </c>
      <c r="I5241">
        <v>20</v>
      </c>
      <c r="J5241" t="s">
        <v>40</v>
      </c>
      <c r="K5241" s="1">
        <v>19459</v>
      </c>
      <c r="L5241" t="s">
        <v>237</v>
      </c>
      <c r="M5241" t="s">
        <v>238</v>
      </c>
      <c r="N5241" t="s">
        <v>14</v>
      </c>
      <c r="O5241" t="s">
        <v>16</v>
      </c>
      <c r="P5241" t="s">
        <v>27</v>
      </c>
      <c r="Q5241">
        <v>3</v>
      </c>
      <c r="R5241">
        <v>10.82</v>
      </c>
      <c r="S5241">
        <f t="shared" si="285"/>
        <v>32400</v>
      </c>
      <c r="T5241">
        <f t="shared" si="286"/>
        <v>15675</v>
      </c>
      <c r="U5241">
        <f t="shared" si="287"/>
        <v>2.0669856459330145</v>
      </c>
      <c r="V5241">
        <v>306</v>
      </c>
      <c r="W5241">
        <v>356</v>
      </c>
    </row>
    <row r="5242" spans="1:23" hidden="1" x14ac:dyDescent="0.2">
      <c r="A5242">
        <v>97</v>
      </c>
      <c r="B5242" t="s">
        <v>3</v>
      </c>
      <c r="C5242" t="s">
        <v>4</v>
      </c>
      <c r="D5242" t="s">
        <v>236</v>
      </c>
      <c r="G5242">
        <v>-27.445587</v>
      </c>
      <c r="H5242">
        <v>152.99221399999999</v>
      </c>
      <c r="I5242">
        <v>20</v>
      </c>
      <c r="J5242" t="s">
        <v>40</v>
      </c>
      <c r="K5242" s="1">
        <v>19459</v>
      </c>
      <c r="L5242" t="s">
        <v>237</v>
      </c>
      <c r="M5242" t="s">
        <v>238</v>
      </c>
      <c r="N5242" t="s">
        <v>14</v>
      </c>
      <c r="O5242" t="s">
        <v>16</v>
      </c>
      <c r="P5242" t="s">
        <v>27</v>
      </c>
      <c r="Q5242">
        <v>4</v>
      </c>
      <c r="R5242">
        <v>9.5299999999999994</v>
      </c>
      <c r="S5242">
        <f t="shared" si="285"/>
        <v>32400</v>
      </c>
      <c r="T5242">
        <f t="shared" si="286"/>
        <v>15675</v>
      </c>
      <c r="U5242">
        <f t="shared" si="287"/>
        <v>2.0669856459330145</v>
      </c>
      <c r="V5242">
        <v>306</v>
      </c>
      <c r="W5242">
        <v>356</v>
      </c>
    </row>
    <row r="5243" spans="1:23" hidden="1" x14ac:dyDescent="0.2">
      <c r="A5243">
        <v>97</v>
      </c>
      <c r="B5243" t="s">
        <v>3</v>
      </c>
      <c r="C5243" t="s">
        <v>4</v>
      </c>
      <c r="D5243" t="s">
        <v>236</v>
      </c>
      <c r="G5243">
        <v>-27.445587</v>
      </c>
      <c r="H5243">
        <v>152.99221399999999</v>
      </c>
      <c r="I5243">
        <v>20</v>
      </c>
      <c r="J5243" t="s">
        <v>40</v>
      </c>
      <c r="K5243" s="1">
        <v>19459</v>
      </c>
      <c r="L5243" t="s">
        <v>237</v>
      </c>
      <c r="M5243" t="s">
        <v>238</v>
      </c>
      <c r="N5243" t="s">
        <v>14</v>
      </c>
      <c r="O5243" t="s">
        <v>16</v>
      </c>
      <c r="P5243" t="s">
        <v>27</v>
      </c>
      <c r="Q5243">
        <v>5</v>
      </c>
      <c r="R5243">
        <v>5.88</v>
      </c>
      <c r="S5243">
        <f t="shared" si="285"/>
        <v>32400</v>
      </c>
      <c r="T5243">
        <f t="shared" si="286"/>
        <v>15675</v>
      </c>
      <c r="U5243">
        <f t="shared" si="287"/>
        <v>2.0669856459330145</v>
      </c>
      <c r="V5243">
        <v>306</v>
      </c>
      <c r="W5243">
        <v>356</v>
      </c>
    </row>
    <row r="5244" spans="1:23" hidden="1" x14ac:dyDescent="0.2">
      <c r="A5244">
        <v>97</v>
      </c>
      <c r="B5244" t="s">
        <v>3</v>
      </c>
      <c r="C5244" t="s">
        <v>4</v>
      </c>
      <c r="D5244" t="s">
        <v>236</v>
      </c>
      <c r="G5244">
        <v>-27.445587</v>
      </c>
      <c r="H5244">
        <v>152.99221399999999</v>
      </c>
      <c r="I5244">
        <v>20</v>
      </c>
      <c r="J5244" t="s">
        <v>40</v>
      </c>
      <c r="K5244" s="1">
        <v>19459</v>
      </c>
      <c r="L5244" t="s">
        <v>237</v>
      </c>
      <c r="M5244" t="s">
        <v>238</v>
      </c>
      <c r="N5244" t="s">
        <v>14</v>
      </c>
      <c r="O5244" t="s">
        <v>16</v>
      </c>
      <c r="P5244" t="s">
        <v>27</v>
      </c>
      <c r="Q5244">
        <v>6</v>
      </c>
      <c r="R5244">
        <v>6.69</v>
      </c>
      <c r="S5244">
        <f t="shared" si="285"/>
        <v>32400</v>
      </c>
      <c r="T5244">
        <f t="shared" si="286"/>
        <v>15675</v>
      </c>
      <c r="U5244">
        <f t="shared" si="287"/>
        <v>2.0669856459330145</v>
      </c>
      <c r="V5244">
        <v>306</v>
      </c>
      <c r="W5244">
        <v>356</v>
      </c>
    </row>
    <row r="5245" spans="1:23" hidden="1" x14ac:dyDescent="0.2">
      <c r="A5245">
        <v>97</v>
      </c>
      <c r="B5245" t="s">
        <v>3</v>
      </c>
      <c r="C5245" t="s">
        <v>4</v>
      </c>
      <c r="D5245" t="s">
        <v>236</v>
      </c>
      <c r="G5245">
        <v>-27.445587</v>
      </c>
      <c r="H5245">
        <v>152.99221399999999</v>
      </c>
      <c r="I5245">
        <v>20</v>
      </c>
      <c r="J5245" t="s">
        <v>40</v>
      </c>
      <c r="K5245" s="1">
        <v>19459</v>
      </c>
      <c r="L5245" t="s">
        <v>237</v>
      </c>
      <c r="M5245" t="s">
        <v>238</v>
      </c>
      <c r="N5245" t="s">
        <v>14</v>
      </c>
      <c r="O5245" t="s">
        <v>18</v>
      </c>
      <c r="P5245" t="s">
        <v>27</v>
      </c>
      <c r="Q5245">
        <v>1</v>
      </c>
      <c r="R5245">
        <v>1.1000000000000001</v>
      </c>
      <c r="S5245">
        <f t="shared" si="285"/>
        <v>32400</v>
      </c>
      <c r="T5245">
        <f t="shared" si="286"/>
        <v>15675</v>
      </c>
      <c r="U5245">
        <f t="shared" si="287"/>
        <v>2.0669856459330145</v>
      </c>
      <c r="V5245">
        <v>306</v>
      </c>
      <c r="W5245">
        <v>356</v>
      </c>
    </row>
    <row r="5246" spans="1:23" hidden="1" x14ac:dyDescent="0.2">
      <c r="A5246">
        <v>97</v>
      </c>
      <c r="B5246" t="s">
        <v>3</v>
      </c>
      <c r="C5246" t="s">
        <v>4</v>
      </c>
      <c r="D5246" t="s">
        <v>236</v>
      </c>
      <c r="G5246">
        <v>-27.445587</v>
      </c>
      <c r="H5246">
        <v>152.99221399999999</v>
      </c>
      <c r="I5246">
        <v>20</v>
      </c>
      <c r="J5246" t="s">
        <v>40</v>
      </c>
      <c r="K5246" s="1">
        <v>19459</v>
      </c>
      <c r="L5246" t="s">
        <v>237</v>
      </c>
      <c r="M5246" t="s">
        <v>238</v>
      </c>
      <c r="N5246" t="s">
        <v>14</v>
      </c>
      <c r="O5246" t="s">
        <v>18</v>
      </c>
      <c r="P5246" t="s">
        <v>27</v>
      </c>
      <c r="Q5246">
        <v>2</v>
      </c>
      <c r="R5246">
        <v>1.34</v>
      </c>
      <c r="S5246">
        <f t="shared" si="285"/>
        <v>32400</v>
      </c>
      <c r="T5246">
        <f t="shared" si="286"/>
        <v>15675</v>
      </c>
      <c r="U5246">
        <f t="shared" si="287"/>
        <v>2.0669856459330145</v>
      </c>
      <c r="V5246">
        <v>306</v>
      </c>
      <c r="W5246">
        <v>356</v>
      </c>
    </row>
    <row r="5247" spans="1:23" hidden="1" x14ac:dyDescent="0.2">
      <c r="A5247">
        <v>97</v>
      </c>
      <c r="B5247" t="s">
        <v>3</v>
      </c>
      <c r="C5247" t="s">
        <v>4</v>
      </c>
      <c r="D5247" t="s">
        <v>236</v>
      </c>
      <c r="G5247">
        <v>-27.445587</v>
      </c>
      <c r="H5247">
        <v>152.99221399999999</v>
      </c>
      <c r="I5247">
        <v>20</v>
      </c>
      <c r="J5247" t="s">
        <v>40</v>
      </c>
      <c r="K5247" s="1">
        <v>19459</v>
      </c>
      <c r="L5247" t="s">
        <v>237</v>
      </c>
      <c r="M5247" t="s">
        <v>238</v>
      </c>
      <c r="N5247" t="s">
        <v>14</v>
      </c>
      <c r="O5247" t="s">
        <v>18</v>
      </c>
      <c r="P5247" t="s">
        <v>27</v>
      </c>
      <c r="Q5247">
        <v>3</v>
      </c>
      <c r="R5247">
        <v>2.17</v>
      </c>
      <c r="S5247">
        <f t="shared" si="285"/>
        <v>32400</v>
      </c>
      <c r="T5247">
        <f t="shared" si="286"/>
        <v>15675</v>
      </c>
      <c r="U5247">
        <f t="shared" si="287"/>
        <v>2.0669856459330145</v>
      </c>
      <c r="V5247">
        <v>306</v>
      </c>
      <c r="W5247">
        <v>356</v>
      </c>
    </row>
    <row r="5248" spans="1:23" hidden="1" x14ac:dyDescent="0.2">
      <c r="A5248">
        <v>97</v>
      </c>
      <c r="B5248" t="s">
        <v>3</v>
      </c>
      <c r="C5248" t="s">
        <v>4</v>
      </c>
      <c r="D5248" t="s">
        <v>236</v>
      </c>
      <c r="G5248">
        <v>-27.445587</v>
      </c>
      <c r="H5248">
        <v>152.99221399999999</v>
      </c>
      <c r="I5248">
        <v>20</v>
      </c>
      <c r="J5248" t="s">
        <v>40</v>
      </c>
      <c r="K5248" s="1">
        <v>19459</v>
      </c>
      <c r="L5248" t="s">
        <v>237</v>
      </c>
      <c r="M5248" t="s">
        <v>238</v>
      </c>
      <c r="N5248" t="s">
        <v>14</v>
      </c>
      <c r="O5248" t="s">
        <v>18</v>
      </c>
      <c r="P5248" t="s">
        <v>27</v>
      </c>
      <c r="Q5248">
        <v>4</v>
      </c>
      <c r="R5248">
        <v>2.78</v>
      </c>
      <c r="S5248">
        <f t="shared" si="285"/>
        <v>32400</v>
      </c>
      <c r="T5248">
        <f t="shared" si="286"/>
        <v>15675</v>
      </c>
      <c r="U5248">
        <f t="shared" si="287"/>
        <v>2.0669856459330145</v>
      </c>
      <c r="V5248">
        <v>306</v>
      </c>
      <c r="W5248">
        <v>356</v>
      </c>
    </row>
    <row r="5249" spans="1:23" hidden="1" x14ac:dyDescent="0.2">
      <c r="A5249">
        <v>97</v>
      </c>
      <c r="B5249" t="s">
        <v>3</v>
      </c>
      <c r="C5249" t="s">
        <v>4</v>
      </c>
      <c r="D5249" t="s">
        <v>236</v>
      </c>
      <c r="G5249">
        <v>-27.445587</v>
      </c>
      <c r="H5249">
        <v>152.99221399999999</v>
      </c>
      <c r="I5249">
        <v>20</v>
      </c>
      <c r="J5249" t="s">
        <v>40</v>
      </c>
      <c r="K5249" s="1">
        <v>19459</v>
      </c>
      <c r="L5249" t="s">
        <v>237</v>
      </c>
      <c r="M5249" t="s">
        <v>238</v>
      </c>
      <c r="N5249" t="s">
        <v>14</v>
      </c>
      <c r="O5249" t="s">
        <v>18</v>
      </c>
      <c r="P5249" t="s">
        <v>27</v>
      </c>
      <c r="Q5249">
        <v>5</v>
      </c>
      <c r="R5249">
        <v>1.53</v>
      </c>
      <c r="S5249">
        <f t="shared" si="285"/>
        <v>32400</v>
      </c>
      <c r="T5249">
        <f t="shared" si="286"/>
        <v>15675</v>
      </c>
      <c r="U5249">
        <f t="shared" si="287"/>
        <v>2.0669856459330145</v>
      </c>
      <c r="V5249">
        <v>306</v>
      </c>
      <c r="W5249">
        <v>356</v>
      </c>
    </row>
    <row r="5250" spans="1:23" hidden="1" x14ac:dyDescent="0.2">
      <c r="A5250">
        <v>97</v>
      </c>
      <c r="B5250" t="s">
        <v>3</v>
      </c>
      <c r="C5250" t="s">
        <v>4</v>
      </c>
      <c r="D5250" t="s">
        <v>236</v>
      </c>
      <c r="G5250">
        <v>-27.445587</v>
      </c>
      <c r="H5250">
        <v>152.99221399999999</v>
      </c>
      <c r="I5250">
        <v>20</v>
      </c>
      <c r="J5250" t="s">
        <v>40</v>
      </c>
      <c r="K5250" s="1">
        <v>19459</v>
      </c>
      <c r="L5250" t="s">
        <v>237</v>
      </c>
      <c r="M5250" t="s">
        <v>238</v>
      </c>
      <c r="N5250" t="s">
        <v>14</v>
      </c>
      <c r="O5250" t="s">
        <v>18</v>
      </c>
      <c r="P5250" t="s">
        <v>27</v>
      </c>
      <c r="Q5250">
        <v>6</v>
      </c>
      <c r="R5250">
        <v>2.3199999999999998</v>
      </c>
      <c r="S5250">
        <f t="shared" si="285"/>
        <v>32400</v>
      </c>
      <c r="T5250">
        <f t="shared" si="286"/>
        <v>15675</v>
      </c>
      <c r="U5250">
        <f t="shared" si="287"/>
        <v>2.0669856459330145</v>
      </c>
      <c r="V5250">
        <v>306</v>
      </c>
      <c r="W5250">
        <v>356</v>
      </c>
    </row>
    <row r="5251" spans="1:23" hidden="1" x14ac:dyDescent="0.2">
      <c r="A5251">
        <v>97</v>
      </c>
      <c r="B5251" t="s">
        <v>3</v>
      </c>
      <c r="C5251" t="s">
        <v>4</v>
      </c>
      <c r="D5251" t="s">
        <v>236</v>
      </c>
      <c r="G5251">
        <v>-27.445587</v>
      </c>
      <c r="H5251">
        <v>152.99221399999999</v>
      </c>
      <c r="I5251">
        <v>20</v>
      </c>
      <c r="J5251" t="s">
        <v>40</v>
      </c>
      <c r="K5251" s="1">
        <v>19459</v>
      </c>
      <c r="L5251" t="s">
        <v>237</v>
      </c>
      <c r="M5251" t="s">
        <v>238</v>
      </c>
      <c r="N5251" t="s">
        <v>14</v>
      </c>
      <c r="O5251" t="s">
        <v>19</v>
      </c>
      <c r="P5251" t="s">
        <v>27</v>
      </c>
      <c r="Q5251">
        <v>1</v>
      </c>
      <c r="R5251">
        <v>5.89</v>
      </c>
      <c r="S5251">
        <f t="shared" si="285"/>
        <v>32400</v>
      </c>
      <c r="T5251">
        <f t="shared" si="286"/>
        <v>15675</v>
      </c>
      <c r="U5251">
        <f t="shared" si="287"/>
        <v>2.0669856459330145</v>
      </c>
      <c r="V5251">
        <v>306</v>
      </c>
      <c r="W5251">
        <v>356</v>
      </c>
    </row>
    <row r="5252" spans="1:23" hidden="1" x14ac:dyDescent="0.2">
      <c r="A5252">
        <v>97</v>
      </c>
      <c r="B5252" t="s">
        <v>3</v>
      </c>
      <c r="C5252" t="s">
        <v>4</v>
      </c>
      <c r="D5252" t="s">
        <v>236</v>
      </c>
      <c r="G5252">
        <v>-27.445587</v>
      </c>
      <c r="H5252">
        <v>152.99221399999999</v>
      </c>
      <c r="I5252">
        <v>20</v>
      </c>
      <c r="J5252" t="s">
        <v>40</v>
      </c>
      <c r="K5252" s="1">
        <v>19459</v>
      </c>
      <c r="L5252" t="s">
        <v>237</v>
      </c>
      <c r="M5252" t="s">
        <v>238</v>
      </c>
      <c r="N5252" t="s">
        <v>14</v>
      </c>
      <c r="O5252" t="s">
        <v>19</v>
      </c>
      <c r="P5252" t="s">
        <v>27</v>
      </c>
      <c r="Q5252">
        <v>2</v>
      </c>
      <c r="R5252">
        <v>6.68</v>
      </c>
      <c r="S5252">
        <f t="shared" si="285"/>
        <v>32400</v>
      </c>
      <c r="T5252">
        <f t="shared" si="286"/>
        <v>15675</v>
      </c>
      <c r="U5252">
        <f t="shared" si="287"/>
        <v>2.0669856459330145</v>
      </c>
      <c r="V5252">
        <v>306</v>
      </c>
      <c r="W5252">
        <v>356</v>
      </c>
    </row>
    <row r="5253" spans="1:23" hidden="1" x14ac:dyDescent="0.2">
      <c r="A5253">
        <v>97</v>
      </c>
      <c r="B5253" t="s">
        <v>3</v>
      </c>
      <c r="C5253" t="s">
        <v>4</v>
      </c>
      <c r="D5253" t="s">
        <v>236</v>
      </c>
      <c r="G5253">
        <v>-27.445587</v>
      </c>
      <c r="H5253">
        <v>152.99221399999999</v>
      </c>
      <c r="I5253">
        <v>20</v>
      </c>
      <c r="J5253" t="s">
        <v>40</v>
      </c>
      <c r="K5253" s="1">
        <v>19459</v>
      </c>
      <c r="L5253" t="s">
        <v>237</v>
      </c>
      <c r="M5253" t="s">
        <v>238</v>
      </c>
      <c r="N5253" t="s">
        <v>14</v>
      </c>
      <c r="O5253" t="s">
        <v>19</v>
      </c>
      <c r="P5253" t="s">
        <v>27</v>
      </c>
      <c r="Q5253">
        <v>3</v>
      </c>
      <c r="R5253">
        <v>6.48</v>
      </c>
      <c r="S5253">
        <f t="shared" si="285"/>
        <v>32400</v>
      </c>
      <c r="T5253">
        <f t="shared" si="286"/>
        <v>15675</v>
      </c>
      <c r="U5253">
        <f t="shared" si="287"/>
        <v>2.0669856459330145</v>
      </c>
      <c r="V5253">
        <v>306</v>
      </c>
      <c r="W5253">
        <v>356</v>
      </c>
    </row>
    <row r="5254" spans="1:23" hidden="1" x14ac:dyDescent="0.2">
      <c r="A5254">
        <v>97</v>
      </c>
      <c r="B5254" t="s">
        <v>3</v>
      </c>
      <c r="C5254" t="s">
        <v>4</v>
      </c>
      <c r="D5254" t="s">
        <v>236</v>
      </c>
      <c r="G5254">
        <v>-27.445587</v>
      </c>
      <c r="H5254">
        <v>152.99221399999999</v>
      </c>
      <c r="I5254">
        <v>20</v>
      </c>
      <c r="J5254" t="s">
        <v>40</v>
      </c>
      <c r="K5254" s="1">
        <v>19459</v>
      </c>
      <c r="L5254" t="s">
        <v>237</v>
      </c>
      <c r="M5254" t="s">
        <v>238</v>
      </c>
      <c r="N5254" t="s">
        <v>14</v>
      </c>
      <c r="O5254" t="s">
        <v>19</v>
      </c>
      <c r="P5254" t="s">
        <v>27</v>
      </c>
      <c r="Q5254">
        <v>4</v>
      </c>
      <c r="R5254">
        <v>6.57</v>
      </c>
      <c r="S5254">
        <f t="shared" si="285"/>
        <v>32400</v>
      </c>
      <c r="T5254">
        <f t="shared" si="286"/>
        <v>15675</v>
      </c>
      <c r="U5254">
        <f t="shared" si="287"/>
        <v>2.0669856459330145</v>
      </c>
      <c r="V5254">
        <v>306</v>
      </c>
      <c r="W5254">
        <v>356</v>
      </c>
    </row>
    <row r="5255" spans="1:23" hidden="1" x14ac:dyDescent="0.2">
      <c r="A5255">
        <v>97</v>
      </c>
      <c r="B5255" t="s">
        <v>3</v>
      </c>
      <c r="C5255" t="s">
        <v>4</v>
      </c>
      <c r="D5255" t="s">
        <v>236</v>
      </c>
      <c r="G5255">
        <v>-27.445587</v>
      </c>
      <c r="H5255">
        <v>152.99221399999999</v>
      </c>
      <c r="I5255">
        <v>20</v>
      </c>
      <c r="J5255" t="s">
        <v>40</v>
      </c>
      <c r="K5255" s="1">
        <v>19459</v>
      </c>
      <c r="L5255" t="s">
        <v>237</v>
      </c>
      <c r="M5255" t="s">
        <v>238</v>
      </c>
      <c r="N5255" t="s">
        <v>14</v>
      </c>
      <c r="O5255" t="s">
        <v>19</v>
      </c>
      <c r="P5255" t="s">
        <v>27</v>
      </c>
      <c r="Q5255">
        <v>5</v>
      </c>
      <c r="R5255">
        <v>6.55</v>
      </c>
      <c r="S5255">
        <f t="shared" si="285"/>
        <v>32400</v>
      </c>
      <c r="T5255">
        <f t="shared" si="286"/>
        <v>15675</v>
      </c>
      <c r="U5255">
        <f t="shared" si="287"/>
        <v>2.0669856459330145</v>
      </c>
      <c r="V5255">
        <v>306</v>
      </c>
      <c r="W5255">
        <v>356</v>
      </c>
    </row>
    <row r="5256" spans="1:23" hidden="1" x14ac:dyDescent="0.2">
      <c r="A5256">
        <v>97</v>
      </c>
      <c r="B5256" t="s">
        <v>3</v>
      </c>
      <c r="C5256" t="s">
        <v>4</v>
      </c>
      <c r="D5256" t="s">
        <v>236</v>
      </c>
      <c r="G5256">
        <v>-27.445587</v>
      </c>
      <c r="H5256">
        <v>152.99221399999999</v>
      </c>
      <c r="I5256">
        <v>20</v>
      </c>
      <c r="J5256" t="s">
        <v>40</v>
      </c>
      <c r="K5256" s="1">
        <v>19459</v>
      </c>
      <c r="L5256" t="s">
        <v>237</v>
      </c>
      <c r="M5256" t="s">
        <v>238</v>
      </c>
      <c r="N5256" t="s">
        <v>14</v>
      </c>
      <c r="O5256" t="s">
        <v>19</v>
      </c>
      <c r="P5256" t="s">
        <v>27</v>
      </c>
      <c r="Q5256">
        <v>6</v>
      </c>
      <c r="R5256">
        <v>5.99</v>
      </c>
      <c r="S5256">
        <f t="shared" si="285"/>
        <v>32400</v>
      </c>
      <c r="T5256">
        <f t="shared" si="286"/>
        <v>15675</v>
      </c>
      <c r="U5256">
        <f t="shared" si="287"/>
        <v>2.0669856459330145</v>
      </c>
      <c r="V5256">
        <v>306</v>
      </c>
      <c r="W5256">
        <v>356</v>
      </c>
    </row>
    <row r="5257" spans="1:23" hidden="1" x14ac:dyDescent="0.2">
      <c r="A5257">
        <v>97</v>
      </c>
      <c r="B5257" t="s">
        <v>3</v>
      </c>
      <c r="C5257" t="s">
        <v>4</v>
      </c>
      <c r="D5257" t="s">
        <v>236</v>
      </c>
      <c r="G5257">
        <v>-27.445587</v>
      </c>
      <c r="H5257">
        <v>152.99221399999999</v>
      </c>
      <c r="I5257">
        <v>20</v>
      </c>
      <c r="J5257" t="s">
        <v>40</v>
      </c>
      <c r="K5257" s="1">
        <v>19459</v>
      </c>
      <c r="L5257" t="s">
        <v>237</v>
      </c>
      <c r="M5257" t="s">
        <v>238</v>
      </c>
      <c r="N5257" t="s">
        <v>24</v>
      </c>
      <c r="O5257" t="s">
        <v>15</v>
      </c>
      <c r="P5257" t="s">
        <v>26</v>
      </c>
      <c r="Q5257">
        <v>1</v>
      </c>
      <c r="R5257">
        <v>27.27</v>
      </c>
      <c r="S5257">
        <f t="shared" si="285"/>
        <v>32400</v>
      </c>
      <c r="T5257">
        <f t="shared" si="286"/>
        <v>15675</v>
      </c>
      <c r="U5257">
        <f t="shared" si="287"/>
        <v>2.0669856459330145</v>
      </c>
      <c r="V5257">
        <v>306</v>
      </c>
      <c r="W5257">
        <v>356</v>
      </c>
    </row>
    <row r="5258" spans="1:23" hidden="1" x14ac:dyDescent="0.2">
      <c r="A5258">
        <v>97</v>
      </c>
      <c r="B5258" t="s">
        <v>3</v>
      </c>
      <c r="C5258" t="s">
        <v>4</v>
      </c>
      <c r="D5258" t="s">
        <v>236</v>
      </c>
      <c r="G5258">
        <v>-27.445587</v>
      </c>
      <c r="H5258">
        <v>152.99221399999999</v>
      </c>
      <c r="I5258">
        <v>20</v>
      </c>
      <c r="J5258" t="s">
        <v>40</v>
      </c>
      <c r="K5258" s="1">
        <v>19459</v>
      </c>
      <c r="L5258" t="s">
        <v>237</v>
      </c>
      <c r="M5258" t="s">
        <v>238</v>
      </c>
      <c r="N5258" t="s">
        <v>24</v>
      </c>
      <c r="O5258" t="s">
        <v>15</v>
      </c>
      <c r="P5258" t="s">
        <v>26</v>
      </c>
      <c r="Q5258">
        <v>2</v>
      </c>
      <c r="R5258">
        <v>26.15</v>
      </c>
      <c r="S5258">
        <f t="shared" si="285"/>
        <v>32400</v>
      </c>
      <c r="T5258">
        <f t="shared" si="286"/>
        <v>15675</v>
      </c>
      <c r="U5258">
        <f t="shared" si="287"/>
        <v>2.0669856459330145</v>
      </c>
      <c r="V5258">
        <v>306</v>
      </c>
      <c r="W5258">
        <v>356</v>
      </c>
    </row>
    <row r="5259" spans="1:23" hidden="1" x14ac:dyDescent="0.2">
      <c r="A5259">
        <v>97</v>
      </c>
      <c r="B5259" t="s">
        <v>3</v>
      </c>
      <c r="C5259" t="s">
        <v>4</v>
      </c>
      <c r="D5259" t="s">
        <v>236</v>
      </c>
      <c r="G5259">
        <v>-27.445587</v>
      </c>
      <c r="H5259">
        <v>152.99221399999999</v>
      </c>
      <c r="I5259">
        <v>20</v>
      </c>
      <c r="J5259" t="s">
        <v>40</v>
      </c>
      <c r="K5259" s="1">
        <v>19459</v>
      </c>
      <c r="L5259" t="s">
        <v>237</v>
      </c>
      <c r="M5259" t="s">
        <v>238</v>
      </c>
      <c r="N5259" t="s">
        <v>24</v>
      </c>
      <c r="O5259" t="s">
        <v>15</v>
      </c>
      <c r="P5259" t="s">
        <v>26</v>
      </c>
      <c r="Q5259">
        <v>3</v>
      </c>
      <c r="R5259">
        <v>19.13</v>
      </c>
      <c r="S5259">
        <f t="shared" si="285"/>
        <v>32400</v>
      </c>
      <c r="T5259">
        <f t="shared" si="286"/>
        <v>15675</v>
      </c>
      <c r="U5259">
        <f t="shared" si="287"/>
        <v>2.0669856459330145</v>
      </c>
      <c r="V5259">
        <v>306</v>
      </c>
      <c r="W5259">
        <v>356</v>
      </c>
    </row>
    <row r="5260" spans="1:23" hidden="1" x14ac:dyDescent="0.2">
      <c r="A5260">
        <v>97</v>
      </c>
      <c r="B5260" t="s">
        <v>3</v>
      </c>
      <c r="C5260" t="s">
        <v>4</v>
      </c>
      <c r="D5260" t="s">
        <v>236</v>
      </c>
      <c r="G5260">
        <v>-27.445587</v>
      </c>
      <c r="H5260">
        <v>152.99221399999999</v>
      </c>
      <c r="I5260">
        <v>20</v>
      </c>
      <c r="J5260" t="s">
        <v>40</v>
      </c>
      <c r="K5260" s="1">
        <v>19459</v>
      </c>
      <c r="L5260" t="s">
        <v>237</v>
      </c>
      <c r="M5260" t="s">
        <v>238</v>
      </c>
      <c r="N5260" t="s">
        <v>24</v>
      </c>
      <c r="O5260" t="s">
        <v>15</v>
      </c>
      <c r="P5260" t="s">
        <v>26</v>
      </c>
      <c r="Q5260">
        <v>4</v>
      </c>
      <c r="R5260">
        <v>29.91</v>
      </c>
      <c r="S5260">
        <f t="shared" si="285"/>
        <v>32400</v>
      </c>
      <c r="T5260">
        <f t="shared" si="286"/>
        <v>15675</v>
      </c>
      <c r="U5260">
        <f t="shared" si="287"/>
        <v>2.0669856459330145</v>
      </c>
      <c r="V5260">
        <v>306</v>
      </c>
      <c r="W5260">
        <v>356</v>
      </c>
    </row>
    <row r="5261" spans="1:23" hidden="1" x14ac:dyDescent="0.2">
      <c r="A5261">
        <v>97</v>
      </c>
      <c r="B5261" t="s">
        <v>3</v>
      </c>
      <c r="C5261" t="s">
        <v>4</v>
      </c>
      <c r="D5261" t="s">
        <v>236</v>
      </c>
      <c r="G5261">
        <v>-27.445587</v>
      </c>
      <c r="H5261">
        <v>152.99221399999999</v>
      </c>
      <c r="I5261">
        <v>20</v>
      </c>
      <c r="J5261" t="s">
        <v>40</v>
      </c>
      <c r="K5261" s="1">
        <v>19459</v>
      </c>
      <c r="L5261" t="s">
        <v>237</v>
      </c>
      <c r="M5261" t="s">
        <v>238</v>
      </c>
      <c r="N5261" t="s">
        <v>24</v>
      </c>
      <c r="O5261" t="s">
        <v>15</v>
      </c>
      <c r="P5261" t="s">
        <v>26</v>
      </c>
      <c r="Q5261">
        <v>5</v>
      </c>
      <c r="R5261">
        <v>28.04</v>
      </c>
      <c r="S5261">
        <f t="shared" si="285"/>
        <v>32400</v>
      </c>
      <c r="T5261">
        <f t="shared" si="286"/>
        <v>15675</v>
      </c>
      <c r="U5261">
        <f t="shared" si="287"/>
        <v>2.0669856459330145</v>
      </c>
      <c r="V5261">
        <v>306</v>
      </c>
      <c r="W5261">
        <v>356</v>
      </c>
    </row>
    <row r="5262" spans="1:23" hidden="1" x14ac:dyDescent="0.2">
      <c r="A5262">
        <v>97</v>
      </c>
      <c r="B5262" t="s">
        <v>3</v>
      </c>
      <c r="C5262" t="s">
        <v>4</v>
      </c>
      <c r="D5262" t="s">
        <v>236</v>
      </c>
      <c r="G5262">
        <v>-27.445587</v>
      </c>
      <c r="H5262">
        <v>152.99221399999999</v>
      </c>
      <c r="I5262">
        <v>20</v>
      </c>
      <c r="J5262" t="s">
        <v>40</v>
      </c>
      <c r="K5262" s="1">
        <v>19459</v>
      </c>
      <c r="L5262" t="s">
        <v>237</v>
      </c>
      <c r="M5262" t="s">
        <v>238</v>
      </c>
      <c r="N5262" t="s">
        <v>24</v>
      </c>
      <c r="O5262" t="s">
        <v>15</v>
      </c>
      <c r="P5262" t="s">
        <v>26</v>
      </c>
      <c r="Q5262">
        <v>6</v>
      </c>
      <c r="R5262">
        <v>26.64</v>
      </c>
      <c r="S5262">
        <f t="shared" si="285"/>
        <v>32400</v>
      </c>
      <c r="T5262">
        <f t="shared" si="286"/>
        <v>15675</v>
      </c>
      <c r="U5262">
        <f t="shared" si="287"/>
        <v>2.0669856459330145</v>
      </c>
      <c r="V5262">
        <v>306</v>
      </c>
      <c r="W5262">
        <v>356</v>
      </c>
    </row>
    <row r="5263" spans="1:23" hidden="1" x14ac:dyDescent="0.2">
      <c r="A5263">
        <v>97</v>
      </c>
      <c r="B5263" t="s">
        <v>3</v>
      </c>
      <c r="C5263" t="s">
        <v>4</v>
      </c>
      <c r="D5263" t="s">
        <v>236</v>
      </c>
      <c r="G5263">
        <v>-27.445587</v>
      </c>
      <c r="H5263">
        <v>152.99221399999999</v>
      </c>
      <c r="I5263">
        <v>20</v>
      </c>
      <c r="J5263" t="s">
        <v>40</v>
      </c>
      <c r="K5263" s="1">
        <v>19459</v>
      </c>
      <c r="L5263" t="s">
        <v>237</v>
      </c>
      <c r="M5263" t="s">
        <v>238</v>
      </c>
      <c r="N5263" t="s">
        <v>24</v>
      </c>
      <c r="O5263" t="s">
        <v>15</v>
      </c>
      <c r="P5263" t="s">
        <v>26</v>
      </c>
      <c r="Q5263">
        <v>7</v>
      </c>
      <c r="R5263">
        <v>25.1</v>
      </c>
      <c r="S5263">
        <f t="shared" si="285"/>
        <v>32400</v>
      </c>
      <c r="T5263">
        <f t="shared" si="286"/>
        <v>15675</v>
      </c>
      <c r="U5263">
        <f t="shared" si="287"/>
        <v>2.0669856459330145</v>
      </c>
      <c r="V5263">
        <v>306</v>
      </c>
      <c r="W5263">
        <v>356</v>
      </c>
    </row>
    <row r="5264" spans="1:23" hidden="1" x14ac:dyDescent="0.2">
      <c r="A5264">
        <v>97</v>
      </c>
      <c r="B5264" t="s">
        <v>3</v>
      </c>
      <c r="C5264" t="s">
        <v>4</v>
      </c>
      <c r="D5264" t="s">
        <v>236</v>
      </c>
      <c r="G5264">
        <v>-27.445587</v>
      </c>
      <c r="H5264">
        <v>152.99221399999999</v>
      </c>
      <c r="I5264">
        <v>20</v>
      </c>
      <c r="J5264" t="s">
        <v>40</v>
      </c>
      <c r="K5264" s="1">
        <v>19459</v>
      </c>
      <c r="L5264" t="s">
        <v>237</v>
      </c>
      <c r="M5264" t="s">
        <v>238</v>
      </c>
      <c r="N5264" t="s">
        <v>24</v>
      </c>
      <c r="O5264" t="s">
        <v>15</v>
      </c>
      <c r="P5264" t="s">
        <v>26</v>
      </c>
      <c r="Q5264">
        <v>8</v>
      </c>
      <c r="R5264">
        <v>27.64</v>
      </c>
      <c r="S5264">
        <f t="shared" si="285"/>
        <v>32400</v>
      </c>
      <c r="T5264">
        <f t="shared" si="286"/>
        <v>15675</v>
      </c>
      <c r="U5264">
        <f t="shared" si="287"/>
        <v>2.0669856459330145</v>
      </c>
      <c r="V5264">
        <v>306</v>
      </c>
      <c r="W5264">
        <v>356</v>
      </c>
    </row>
    <row r="5265" spans="1:23" hidden="1" x14ac:dyDescent="0.2">
      <c r="A5265">
        <v>97</v>
      </c>
      <c r="B5265" t="s">
        <v>3</v>
      </c>
      <c r="C5265" t="s">
        <v>4</v>
      </c>
      <c r="D5265" t="s">
        <v>236</v>
      </c>
      <c r="G5265">
        <v>-27.445587</v>
      </c>
      <c r="H5265">
        <v>152.99221399999999</v>
      </c>
      <c r="I5265">
        <v>20</v>
      </c>
      <c r="J5265" t="s">
        <v>40</v>
      </c>
      <c r="K5265" s="1">
        <v>19459</v>
      </c>
      <c r="L5265" t="s">
        <v>237</v>
      </c>
      <c r="M5265" t="s">
        <v>238</v>
      </c>
      <c r="N5265" t="s">
        <v>24</v>
      </c>
      <c r="O5265" t="s">
        <v>15</v>
      </c>
      <c r="P5265" t="s">
        <v>26</v>
      </c>
      <c r="Q5265">
        <v>9</v>
      </c>
      <c r="R5265">
        <v>24.88</v>
      </c>
      <c r="S5265">
        <f t="shared" si="285"/>
        <v>32400</v>
      </c>
      <c r="T5265">
        <f t="shared" si="286"/>
        <v>15675</v>
      </c>
      <c r="U5265">
        <f t="shared" si="287"/>
        <v>2.0669856459330145</v>
      </c>
      <c r="V5265">
        <v>306</v>
      </c>
      <c r="W5265">
        <v>356</v>
      </c>
    </row>
    <row r="5266" spans="1:23" hidden="1" x14ac:dyDescent="0.2">
      <c r="A5266">
        <v>97</v>
      </c>
      <c r="B5266" t="s">
        <v>3</v>
      </c>
      <c r="C5266" t="s">
        <v>4</v>
      </c>
      <c r="D5266" t="s">
        <v>236</v>
      </c>
      <c r="G5266">
        <v>-27.445587</v>
      </c>
      <c r="H5266">
        <v>152.99221399999999</v>
      </c>
      <c r="I5266">
        <v>20</v>
      </c>
      <c r="J5266" t="s">
        <v>40</v>
      </c>
      <c r="K5266" s="1">
        <v>19459</v>
      </c>
      <c r="L5266" t="s">
        <v>237</v>
      </c>
      <c r="M5266" t="s">
        <v>238</v>
      </c>
      <c r="N5266" t="s">
        <v>24</v>
      </c>
      <c r="O5266" t="s">
        <v>15</v>
      </c>
      <c r="P5266" t="s">
        <v>26</v>
      </c>
      <c r="Q5266">
        <v>10</v>
      </c>
      <c r="R5266">
        <v>28.34</v>
      </c>
      <c r="S5266">
        <f t="shared" si="285"/>
        <v>32400</v>
      </c>
      <c r="T5266">
        <f t="shared" si="286"/>
        <v>15675</v>
      </c>
      <c r="U5266">
        <f t="shared" si="287"/>
        <v>2.0669856459330145</v>
      </c>
      <c r="V5266">
        <v>306</v>
      </c>
      <c r="W5266">
        <v>356</v>
      </c>
    </row>
    <row r="5267" spans="1:23" x14ac:dyDescent="0.2">
      <c r="A5267">
        <v>97</v>
      </c>
      <c r="B5267" t="s">
        <v>3</v>
      </c>
      <c r="C5267" t="s">
        <v>4</v>
      </c>
      <c r="D5267" t="s">
        <v>236</v>
      </c>
      <c r="G5267">
        <v>-27.445587</v>
      </c>
      <c r="H5267">
        <v>152.99221399999999</v>
      </c>
      <c r="I5267">
        <v>20</v>
      </c>
      <c r="J5267" t="s">
        <v>40</v>
      </c>
      <c r="K5267" s="1">
        <v>19459</v>
      </c>
      <c r="L5267" t="s">
        <v>237</v>
      </c>
      <c r="M5267" t="s">
        <v>238</v>
      </c>
      <c r="N5267" t="s">
        <v>24</v>
      </c>
      <c r="O5267" t="s">
        <v>15</v>
      </c>
      <c r="P5267" t="s">
        <v>27</v>
      </c>
      <c r="Q5267">
        <v>1</v>
      </c>
      <c r="R5267">
        <v>15</v>
      </c>
      <c r="S5267">
        <f t="shared" si="285"/>
        <v>32400</v>
      </c>
      <c r="T5267">
        <f t="shared" si="286"/>
        <v>15675</v>
      </c>
      <c r="U5267">
        <f t="shared" si="287"/>
        <v>2.0669856459330145</v>
      </c>
      <c r="V5267">
        <v>306</v>
      </c>
      <c r="W5267">
        <v>356</v>
      </c>
    </row>
    <row r="5268" spans="1:23" x14ac:dyDescent="0.2">
      <c r="A5268">
        <v>97</v>
      </c>
      <c r="B5268" t="s">
        <v>3</v>
      </c>
      <c r="C5268" t="s">
        <v>4</v>
      </c>
      <c r="D5268" t="s">
        <v>236</v>
      </c>
      <c r="G5268">
        <v>-27.445587</v>
      </c>
      <c r="H5268">
        <v>152.99221399999999</v>
      </c>
      <c r="I5268">
        <v>20</v>
      </c>
      <c r="J5268" t="s">
        <v>40</v>
      </c>
      <c r="K5268" s="1">
        <v>19459</v>
      </c>
      <c r="L5268" t="s">
        <v>237</v>
      </c>
      <c r="M5268" t="s">
        <v>238</v>
      </c>
      <c r="N5268" t="s">
        <v>24</v>
      </c>
      <c r="O5268" t="s">
        <v>15</v>
      </c>
      <c r="P5268" t="s">
        <v>27</v>
      </c>
      <c r="Q5268">
        <v>2</v>
      </c>
      <c r="R5268">
        <v>15.63</v>
      </c>
      <c r="S5268">
        <f t="shared" si="285"/>
        <v>32400</v>
      </c>
      <c r="T5268">
        <f t="shared" si="286"/>
        <v>15675</v>
      </c>
      <c r="U5268">
        <f t="shared" si="287"/>
        <v>2.0669856459330145</v>
      </c>
      <c r="V5268">
        <v>306</v>
      </c>
      <c r="W5268">
        <v>356</v>
      </c>
    </row>
    <row r="5269" spans="1:23" x14ac:dyDescent="0.2">
      <c r="A5269">
        <v>97</v>
      </c>
      <c r="B5269" t="s">
        <v>3</v>
      </c>
      <c r="C5269" t="s">
        <v>4</v>
      </c>
      <c r="D5269" t="s">
        <v>236</v>
      </c>
      <c r="G5269">
        <v>-27.445587</v>
      </c>
      <c r="H5269">
        <v>152.99221399999999</v>
      </c>
      <c r="I5269">
        <v>20</v>
      </c>
      <c r="J5269" t="s">
        <v>40</v>
      </c>
      <c r="K5269" s="1">
        <v>19459</v>
      </c>
      <c r="L5269" t="s">
        <v>237</v>
      </c>
      <c r="M5269" t="s">
        <v>238</v>
      </c>
      <c r="N5269" t="s">
        <v>24</v>
      </c>
      <c r="O5269" t="s">
        <v>15</v>
      </c>
      <c r="P5269" t="s">
        <v>27</v>
      </c>
      <c r="Q5269">
        <v>3</v>
      </c>
      <c r="R5269">
        <v>16.95</v>
      </c>
      <c r="S5269">
        <f t="shared" si="285"/>
        <v>32400</v>
      </c>
      <c r="T5269">
        <f t="shared" si="286"/>
        <v>15675</v>
      </c>
      <c r="U5269">
        <f t="shared" si="287"/>
        <v>2.0669856459330145</v>
      </c>
      <c r="V5269">
        <v>306</v>
      </c>
      <c r="W5269">
        <v>356</v>
      </c>
    </row>
    <row r="5270" spans="1:23" x14ac:dyDescent="0.2">
      <c r="A5270">
        <v>97</v>
      </c>
      <c r="B5270" t="s">
        <v>3</v>
      </c>
      <c r="C5270" t="s">
        <v>4</v>
      </c>
      <c r="D5270" t="s">
        <v>236</v>
      </c>
      <c r="G5270">
        <v>-27.445587</v>
      </c>
      <c r="H5270">
        <v>152.99221399999999</v>
      </c>
      <c r="I5270">
        <v>20</v>
      </c>
      <c r="J5270" t="s">
        <v>40</v>
      </c>
      <c r="K5270" s="1">
        <v>19459</v>
      </c>
      <c r="L5270" t="s">
        <v>237</v>
      </c>
      <c r="M5270" t="s">
        <v>238</v>
      </c>
      <c r="N5270" t="s">
        <v>24</v>
      </c>
      <c r="O5270" t="s">
        <v>15</v>
      </c>
      <c r="P5270" t="s">
        <v>27</v>
      </c>
      <c r="Q5270">
        <v>4</v>
      </c>
      <c r="R5270">
        <v>16.88</v>
      </c>
      <c r="S5270">
        <f t="shared" si="285"/>
        <v>32400</v>
      </c>
      <c r="T5270">
        <f t="shared" si="286"/>
        <v>15675</v>
      </c>
      <c r="U5270">
        <f t="shared" si="287"/>
        <v>2.0669856459330145</v>
      </c>
      <c r="V5270">
        <v>306</v>
      </c>
      <c r="W5270">
        <v>356</v>
      </c>
    </row>
    <row r="5271" spans="1:23" x14ac:dyDescent="0.2">
      <c r="A5271">
        <v>97</v>
      </c>
      <c r="B5271" t="s">
        <v>3</v>
      </c>
      <c r="C5271" t="s">
        <v>4</v>
      </c>
      <c r="D5271" t="s">
        <v>236</v>
      </c>
      <c r="G5271">
        <v>-27.445587</v>
      </c>
      <c r="H5271">
        <v>152.99221399999999</v>
      </c>
      <c r="I5271">
        <v>20</v>
      </c>
      <c r="J5271" t="s">
        <v>40</v>
      </c>
      <c r="K5271" s="1">
        <v>19459</v>
      </c>
      <c r="L5271" t="s">
        <v>237</v>
      </c>
      <c r="M5271" t="s">
        <v>238</v>
      </c>
      <c r="N5271" t="s">
        <v>24</v>
      </c>
      <c r="O5271" t="s">
        <v>15</v>
      </c>
      <c r="P5271" t="s">
        <v>27</v>
      </c>
      <c r="Q5271">
        <v>5</v>
      </c>
      <c r="R5271">
        <v>17.010000000000002</v>
      </c>
      <c r="S5271">
        <f t="shared" si="285"/>
        <v>32400</v>
      </c>
      <c r="T5271">
        <f t="shared" si="286"/>
        <v>15675</v>
      </c>
      <c r="U5271">
        <f t="shared" si="287"/>
        <v>2.0669856459330145</v>
      </c>
      <c r="V5271">
        <v>306</v>
      </c>
      <c r="W5271">
        <v>356</v>
      </c>
    </row>
    <row r="5272" spans="1:23" x14ac:dyDescent="0.2">
      <c r="A5272">
        <v>97</v>
      </c>
      <c r="B5272" t="s">
        <v>3</v>
      </c>
      <c r="C5272" t="s">
        <v>4</v>
      </c>
      <c r="D5272" t="s">
        <v>236</v>
      </c>
      <c r="G5272">
        <v>-27.445587</v>
      </c>
      <c r="H5272">
        <v>152.99221399999999</v>
      </c>
      <c r="I5272">
        <v>20</v>
      </c>
      <c r="J5272" t="s">
        <v>40</v>
      </c>
      <c r="K5272" s="1">
        <v>19459</v>
      </c>
      <c r="L5272" t="s">
        <v>237</v>
      </c>
      <c r="M5272" t="s">
        <v>238</v>
      </c>
      <c r="N5272" t="s">
        <v>24</v>
      </c>
      <c r="O5272" t="s">
        <v>15</v>
      </c>
      <c r="P5272" t="s">
        <v>27</v>
      </c>
      <c r="Q5272">
        <v>6</v>
      </c>
      <c r="R5272">
        <v>16.12</v>
      </c>
      <c r="S5272">
        <f t="shared" si="285"/>
        <v>32400</v>
      </c>
      <c r="T5272">
        <f t="shared" si="286"/>
        <v>15675</v>
      </c>
      <c r="U5272">
        <f t="shared" si="287"/>
        <v>2.0669856459330145</v>
      </c>
      <c r="V5272">
        <v>306</v>
      </c>
      <c r="W5272">
        <v>356</v>
      </c>
    </row>
    <row r="5273" spans="1:23" x14ac:dyDescent="0.2">
      <c r="A5273">
        <v>97</v>
      </c>
      <c r="B5273" t="s">
        <v>3</v>
      </c>
      <c r="C5273" t="s">
        <v>4</v>
      </c>
      <c r="D5273" t="s">
        <v>236</v>
      </c>
      <c r="G5273">
        <v>-27.445587</v>
      </c>
      <c r="H5273">
        <v>152.99221399999999</v>
      </c>
      <c r="I5273">
        <v>20</v>
      </c>
      <c r="J5273" t="s">
        <v>40</v>
      </c>
      <c r="K5273" s="1">
        <v>19459</v>
      </c>
      <c r="L5273" t="s">
        <v>237</v>
      </c>
      <c r="M5273" t="s">
        <v>238</v>
      </c>
      <c r="N5273" t="s">
        <v>24</v>
      </c>
      <c r="O5273" t="s">
        <v>15</v>
      </c>
      <c r="P5273" t="s">
        <v>27</v>
      </c>
      <c r="Q5273">
        <v>7</v>
      </c>
      <c r="R5273">
        <v>18.190000000000001</v>
      </c>
      <c r="S5273">
        <f t="shared" si="285"/>
        <v>32400</v>
      </c>
      <c r="T5273">
        <f t="shared" si="286"/>
        <v>15675</v>
      </c>
      <c r="U5273">
        <f t="shared" si="287"/>
        <v>2.0669856459330145</v>
      </c>
      <c r="V5273">
        <v>306</v>
      </c>
      <c r="W5273">
        <v>356</v>
      </c>
    </row>
    <row r="5274" spans="1:23" x14ac:dyDescent="0.2">
      <c r="A5274">
        <v>97</v>
      </c>
      <c r="B5274" t="s">
        <v>3</v>
      </c>
      <c r="C5274" t="s">
        <v>4</v>
      </c>
      <c r="D5274" t="s">
        <v>236</v>
      </c>
      <c r="G5274">
        <v>-27.445587</v>
      </c>
      <c r="H5274">
        <v>152.99221399999999</v>
      </c>
      <c r="I5274">
        <v>20</v>
      </c>
      <c r="J5274" t="s">
        <v>40</v>
      </c>
      <c r="K5274" s="1">
        <v>19459</v>
      </c>
      <c r="L5274" t="s">
        <v>237</v>
      </c>
      <c r="M5274" t="s">
        <v>238</v>
      </c>
      <c r="N5274" t="s">
        <v>24</v>
      </c>
      <c r="O5274" t="s">
        <v>15</v>
      </c>
      <c r="P5274" t="s">
        <v>27</v>
      </c>
      <c r="Q5274">
        <v>8</v>
      </c>
      <c r="R5274">
        <v>15.38</v>
      </c>
      <c r="S5274">
        <f t="shared" si="285"/>
        <v>32400</v>
      </c>
      <c r="T5274">
        <f t="shared" si="286"/>
        <v>15675</v>
      </c>
      <c r="U5274">
        <f t="shared" si="287"/>
        <v>2.0669856459330145</v>
      </c>
      <c r="V5274">
        <v>306</v>
      </c>
      <c r="W5274">
        <v>356</v>
      </c>
    </row>
    <row r="5275" spans="1:23" x14ac:dyDescent="0.2">
      <c r="A5275">
        <v>97</v>
      </c>
      <c r="B5275" t="s">
        <v>3</v>
      </c>
      <c r="C5275" t="s">
        <v>4</v>
      </c>
      <c r="D5275" t="s">
        <v>236</v>
      </c>
      <c r="G5275">
        <v>-27.445587</v>
      </c>
      <c r="H5275">
        <v>152.99221399999999</v>
      </c>
      <c r="I5275">
        <v>20</v>
      </c>
      <c r="J5275" t="s">
        <v>40</v>
      </c>
      <c r="K5275" s="1">
        <v>19459</v>
      </c>
      <c r="L5275" t="s">
        <v>237</v>
      </c>
      <c r="M5275" t="s">
        <v>238</v>
      </c>
      <c r="N5275" t="s">
        <v>24</v>
      </c>
      <c r="O5275" t="s">
        <v>15</v>
      </c>
      <c r="P5275" t="s">
        <v>27</v>
      </c>
      <c r="Q5275">
        <v>9</v>
      </c>
      <c r="R5275">
        <v>18.010000000000002</v>
      </c>
      <c r="S5275">
        <f t="shared" si="285"/>
        <v>32400</v>
      </c>
      <c r="T5275">
        <f t="shared" si="286"/>
        <v>15675</v>
      </c>
      <c r="U5275">
        <f t="shared" si="287"/>
        <v>2.0669856459330145</v>
      </c>
      <c r="V5275">
        <v>306</v>
      </c>
      <c r="W5275">
        <v>356</v>
      </c>
    </row>
    <row r="5276" spans="1:23" x14ac:dyDescent="0.2">
      <c r="A5276">
        <v>97</v>
      </c>
      <c r="B5276" t="s">
        <v>3</v>
      </c>
      <c r="C5276" t="s">
        <v>4</v>
      </c>
      <c r="D5276" t="s">
        <v>236</v>
      </c>
      <c r="G5276">
        <v>-27.445587</v>
      </c>
      <c r="H5276">
        <v>152.99221399999999</v>
      </c>
      <c r="I5276">
        <v>20</v>
      </c>
      <c r="J5276" t="s">
        <v>40</v>
      </c>
      <c r="K5276" s="1">
        <v>19459</v>
      </c>
      <c r="L5276" t="s">
        <v>237</v>
      </c>
      <c r="M5276" t="s">
        <v>238</v>
      </c>
      <c r="N5276" t="s">
        <v>24</v>
      </c>
      <c r="O5276" t="s">
        <v>15</v>
      </c>
      <c r="P5276" t="s">
        <v>27</v>
      </c>
      <c r="Q5276">
        <v>10</v>
      </c>
      <c r="R5276">
        <v>17.57</v>
      </c>
      <c r="S5276">
        <f t="shared" si="285"/>
        <v>32400</v>
      </c>
      <c r="T5276">
        <f t="shared" si="286"/>
        <v>15675</v>
      </c>
      <c r="U5276">
        <f t="shared" si="287"/>
        <v>2.0669856459330145</v>
      </c>
      <c r="V5276">
        <v>306</v>
      </c>
      <c r="W5276">
        <v>356</v>
      </c>
    </row>
    <row r="5277" spans="1:23" x14ac:dyDescent="0.2">
      <c r="A5277">
        <v>97</v>
      </c>
      <c r="B5277" t="s">
        <v>3</v>
      </c>
      <c r="C5277" t="s">
        <v>4</v>
      </c>
      <c r="D5277" t="s">
        <v>236</v>
      </c>
      <c r="G5277">
        <v>-27.445587</v>
      </c>
      <c r="H5277">
        <v>152.99221399999999</v>
      </c>
      <c r="I5277">
        <v>20</v>
      </c>
      <c r="J5277" t="s">
        <v>40</v>
      </c>
      <c r="K5277" s="1">
        <v>19459</v>
      </c>
      <c r="L5277" t="s">
        <v>237</v>
      </c>
      <c r="M5277" t="s">
        <v>238</v>
      </c>
      <c r="N5277" t="s">
        <v>24</v>
      </c>
      <c r="O5277" t="s">
        <v>18</v>
      </c>
      <c r="P5277" t="s">
        <v>27</v>
      </c>
      <c r="Q5277">
        <v>1</v>
      </c>
      <c r="R5277">
        <v>11.41</v>
      </c>
      <c r="S5277">
        <f t="shared" si="285"/>
        <v>32400</v>
      </c>
      <c r="T5277">
        <f t="shared" si="286"/>
        <v>15675</v>
      </c>
      <c r="U5277">
        <f t="shared" si="287"/>
        <v>2.0669856459330145</v>
      </c>
      <c r="V5277">
        <v>306</v>
      </c>
      <c r="W5277">
        <v>356</v>
      </c>
    </row>
    <row r="5278" spans="1:23" x14ac:dyDescent="0.2">
      <c r="A5278">
        <v>97</v>
      </c>
      <c r="B5278" t="s">
        <v>3</v>
      </c>
      <c r="C5278" t="s">
        <v>4</v>
      </c>
      <c r="D5278" t="s">
        <v>236</v>
      </c>
      <c r="G5278">
        <v>-27.445587</v>
      </c>
      <c r="H5278">
        <v>152.99221399999999</v>
      </c>
      <c r="I5278">
        <v>20</v>
      </c>
      <c r="J5278" t="s">
        <v>40</v>
      </c>
      <c r="K5278" s="1">
        <v>19459</v>
      </c>
      <c r="L5278" t="s">
        <v>237</v>
      </c>
      <c r="M5278" t="s">
        <v>238</v>
      </c>
      <c r="N5278" t="s">
        <v>24</v>
      </c>
      <c r="O5278" t="s">
        <v>18</v>
      </c>
      <c r="P5278" t="s">
        <v>27</v>
      </c>
      <c r="Q5278">
        <v>2</v>
      </c>
      <c r="R5278">
        <v>7.02</v>
      </c>
      <c r="S5278">
        <f t="shared" si="285"/>
        <v>32400</v>
      </c>
      <c r="T5278">
        <f t="shared" si="286"/>
        <v>15675</v>
      </c>
      <c r="U5278">
        <f t="shared" si="287"/>
        <v>2.0669856459330145</v>
      </c>
      <c r="V5278">
        <v>306</v>
      </c>
      <c r="W5278">
        <v>356</v>
      </c>
    </row>
    <row r="5279" spans="1:23" x14ac:dyDescent="0.2">
      <c r="A5279">
        <v>97</v>
      </c>
      <c r="B5279" t="s">
        <v>3</v>
      </c>
      <c r="C5279" t="s">
        <v>4</v>
      </c>
      <c r="D5279" t="s">
        <v>236</v>
      </c>
      <c r="G5279">
        <v>-27.445587</v>
      </c>
      <c r="H5279">
        <v>152.99221399999999</v>
      </c>
      <c r="I5279">
        <v>20</v>
      </c>
      <c r="J5279" t="s">
        <v>40</v>
      </c>
      <c r="K5279" s="1">
        <v>19459</v>
      </c>
      <c r="L5279" t="s">
        <v>237</v>
      </c>
      <c r="M5279" t="s">
        <v>238</v>
      </c>
      <c r="N5279" t="s">
        <v>24</v>
      </c>
      <c r="O5279" t="s">
        <v>18</v>
      </c>
      <c r="P5279" t="s">
        <v>27</v>
      </c>
      <c r="Q5279">
        <v>3</v>
      </c>
      <c r="R5279">
        <v>11.19</v>
      </c>
      <c r="S5279">
        <f t="shared" si="285"/>
        <v>32400</v>
      </c>
      <c r="T5279">
        <f t="shared" si="286"/>
        <v>15675</v>
      </c>
      <c r="U5279">
        <f t="shared" si="287"/>
        <v>2.0669856459330145</v>
      </c>
      <c r="V5279">
        <v>306</v>
      </c>
      <c r="W5279">
        <v>356</v>
      </c>
    </row>
    <row r="5280" spans="1:23" x14ac:dyDescent="0.2">
      <c r="A5280">
        <v>97</v>
      </c>
      <c r="B5280" t="s">
        <v>3</v>
      </c>
      <c r="C5280" t="s">
        <v>4</v>
      </c>
      <c r="D5280" t="s">
        <v>236</v>
      </c>
      <c r="G5280">
        <v>-27.445587</v>
      </c>
      <c r="H5280">
        <v>152.99221399999999</v>
      </c>
      <c r="I5280">
        <v>20</v>
      </c>
      <c r="J5280" t="s">
        <v>40</v>
      </c>
      <c r="K5280" s="1">
        <v>19459</v>
      </c>
      <c r="L5280" t="s">
        <v>237</v>
      </c>
      <c r="M5280" t="s">
        <v>238</v>
      </c>
      <c r="N5280" t="s">
        <v>24</v>
      </c>
      <c r="O5280" t="s">
        <v>18</v>
      </c>
      <c r="P5280" t="s">
        <v>27</v>
      </c>
      <c r="Q5280">
        <v>4</v>
      </c>
      <c r="R5280">
        <v>7.83</v>
      </c>
      <c r="S5280">
        <f t="shared" si="285"/>
        <v>32400</v>
      </c>
      <c r="T5280">
        <f t="shared" si="286"/>
        <v>15675</v>
      </c>
      <c r="U5280">
        <f t="shared" si="287"/>
        <v>2.0669856459330145</v>
      </c>
      <c r="V5280">
        <v>306</v>
      </c>
      <c r="W5280">
        <v>356</v>
      </c>
    </row>
    <row r="5281" spans="1:23" x14ac:dyDescent="0.2">
      <c r="A5281">
        <v>97</v>
      </c>
      <c r="B5281" t="s">
        <v>3</v>
      </c>
      <c r="C5281" t="s">
        <v>4</v>
      </c>
      <c r="D5281" t="s">
        <v>236</v>
      </c>
      <c r="G5281">
        <v>-27.445587</v>
      </c>
      <c r="H5281">
        <v>152.99221399999999</v>
      </c>
      <c r="I5281">
        <v>20</v>
      </c>
      <c r="J5281" t="s">
        <v>40</v>
      </c>
      <c r="K5281" s="1">
        <v>19459</v>
      </c>
      <c r="L5281" t="s">
        <v>237</v>
      </c>
      <c r="M5281" t="s">
        <v>238</v>
      </c>
      <c r="N5281" t="s">
        <v>24</v>
      </c>
      <c r="O5281" t="s">
        <v>18</v>
      </c>
      <c r="P5281" t="s">
        <v>27</v>
      </c>
      <c r="Q5281">
        <v>5</v>
      </c>
      <c r="R5281">
        <v>9.6199999999999992</v>
      </c>
      <c r="S5281">
        <f t="shared" si="285"/>
        <v>32400</v>
      </c>
      <c r="T5281">
        <f t="shared" si="286"/>
        <v>15675</v>
      </c>
      <c r="U5281">
        <f t="shared" si="287"/>
        <v>2.0669856459330145</v>
      </c>
      <c r="V5281">
        <v>306</v>
      </c>
      <c r="W5281">
        <v>356</v>
      </c>
    </row>
    <row r="5282" spans="1:23" x14ac:dyDescent="0.2">
      <c r="A5282">
        <v>97</v>
      </c>
      <c r="B5282" t="s">
        <v>3</v>
      </c>
      <c r="C5282" t="s">
        <v>4</v>
      </c>
      <c r="D5282" t="s">
        <v>236</v>
      </c>
      <c r="G5282">
        <v>-27.445587</v>
      </c>
      <c r="H5282">
        <v>152.99221399999999</v>
      </c>
      <c r="I5282">
        <v>20</v>
      </c>
      <c r="J5282" t="s">
        <v>40</v>
      </c>
      <c r="K5282" s="1">
        <v>19459</v>
      </c>
      <c r="L5282" t="s">
        <v>237</v>
      </c>
      <c r="M5282" t="s">
        <v>238</v>
      </c>
      <c r="N5282" t="s">
        <v>24</v>
      </c>
      <c r="O5282" t="s">
        <v>18</v>
      </c>
      <c r="P5282" t="s">
        <v>27</v>
      </c>
      <c r="Q5282">
        <v>6</v>
      </c>
      <c r="R5282">
        <v>11.2</v>
      </c>
      <c r="S5282">
        <f t="shared" si="285"/>
        <v>32400</v>
      </c>
      <c r="T5282">
        <f t="shared" si="286"/>
        <v>15675</v>
      </c>
      <c r="U5282">
        <f t="shared" si="287"/>
        <v>2.0669856459330145</v>
      </c>
      <c r="V5282">
        <v>306</v>
      </c>
      <c r="W5282">
        <v>356</v>
      </c>
    </row>
    <row r="5283" spans="1:23" x14ac:dyDescent="0.2">
      <c r="A5283">
        <v>97</v>
      </c>
      <c r="B5283" t="s">
        <v>3</v>
      </c>
      <c r="C5283" t="s">
        <v>4</v>
      </c>
      <c r="D5283" t="s">
        <v>236</v>
      </c>
      <c r="G5283">
        <v>-27.445587</v>
      </c>
      <c r="H5283">
        <v>152.99221399999999</v>
      </c>
      <c r="I5283">
        <v>20</v>
      </c>
      <c r="J5283" t="s">
        <v>40</v>
      </c>
      <c r="K5283" s="1">
        <v>19459</v>
      </c>
      <c r="L5283" t="s">
        <v>237</v>
      </c>
      <c r="M5283" t="s">
        <v>238</v>
      </c>
      <c r="N5283" t="s">
        <v>24</v>
      </c>
      <c r="O5283" t="s">
        <v>18</v>
      </c>
      <c r="P5283" t="s">
        <v>27</v>
      </c>
      <c r="Q5283">
        <v>7</v>
      </c>
      <c r="R5283">
        <v>12.94</v>
      </c>
      <c r="S5283">
        <f t="shared" si="285"/>
        <v>32400</v>
      </c>
      <c r="T5283">
        <f t="shared" si="286"/>
        <v>15675</v>
      </c>
      <c r="U5283">
        <f t="shared" si="287"/>
        <v>2.0669856459330145</v>
      </c>
      <c r="V5283">
        <v>306</v>
      </c>
      <c r="W5283">
        <v>356</v>
      </c>
    </row>
    <row r="5284" spans="1:23" x14ac:dyDescent="0.2">
      <c r="A5284">
        <v>97</v>
      </c>
      <c r="B5284" t="s">
        <v>3</v>
      </c>
      <c r="C5284" t="s">
        <v>4</v>
      </c>
      <c r="D5284" t="s">
        <v>236</v>
      </c>
      <c r="G5284">
        <v>-27.445587</v>
      </c>
      <c r="H5284">
        <v>152.99221399999999</v>
      </c>
      <c r="I5284">
        <v>20</v>
      </c>
      <c r="J5284" t="s">
        <v>40</v>
      </c>
      <c r="K5284" s="1">
        <v>19459</v>
      </c>
      <c r="L5284" t="s">
        <v>237</v>
      </c>
      <c r="M5284" t="s">
        <v>238</v>
      </c>
      <c r="N5284" t="s">
        <v>24</v>
      </c>
      <c r="O5284" t="s">
        <v>18</v>
      </c>
      <c r="P5284" t="s">
        <v>27</v>
      </c>
      <c r="Q5284">
        <v>8</v>
      </c>
      <c r="R5284">
        <v>9.56</v>
      </c>
      <c r="S5284">
        <f t="shared" si="285"/>
        <v>32400</v>
      </c>
      <c r="T5284">
        <f t="shared" si="286"/>
        <v>15675</v>
      </c>
      <c r="U5284">
        <f t="shared" si="287"/>
        <v>2.0669856459330145</v>
      </c>
      <c r="V5284">
        <v>306</v>
      </c>
      <c r="W5284">
        <v>356</v>
      </c>
    </row>
    <row r="5285" spans="1:23" x14ac:dyDescent="0.2">
      <c r="A5285">
        <v>97</v>
      </c>
      <c r="B5285" t="s">
        <v>3</v>
      </c>
      <c r="C5285" t="s">
        <v>4</v>
      </c>
      <c r="D5285" t="s">
        <v>236</v>
      </c>
      <c r="G5285">
        <v>-27.445587</v>
      </c>
      <c r="H5285">
        <v>152.99221399999999</v>
      </c>
      <c r="I5285">
        <v>20</v>
      </c>
      <c r="J5285" t="s">
        <v>40</v>
      </c>
      <c r="K5285" s="1">
        <v>19459</v>
      </c>
      <c r="L5285" t="s">
        <v>237</v>
      </c>
      <c r="M5285" t="s">
        <v>238</v>
      </c>
      <c r="N5285" t="s">
        <v>24</v>
      </c>
      <c r="O5285" t="s">
        <v>18</v>
      </c>
      <c r="P5285" t="s">
        <v>27</v>
      </c>
      <c r="Q5285">
        <v>9</v>
      </c>
      <c r="R5285">
        <v>10</v>
      </c>
      <c r="S5285">
        <f t="shared" si="285"/>
        <v>32400</v>
      </c>
      <c r="T5285">
        <f t="shared" si="286"/>
        <v>15675</v>
      </c>
      <c r="U5285">
        <f t="shared" si="287"/>
        <v>2.0669856459330145</v>
      </c>
      <c r="V5285">
        <v>306</v>
      </c>
      <c r="W5285">
        <v>356</v>
      </c>
    </row>
    <row r="5286" spans="1:23" x14ac:dyDescent="0.2">
      <c r="A5286">
        <v>97</v>
      </c>
      <c r="B5286" t="s">
        <v>3</v>
      </c>
      <c r="C5286" t="s">
        <v>4</v>
      </c>
      <c r="D5286" t="s">
        <v>236</v>
      </c>
      <c r="G5286">
        <v>-27.445587</v>
      </c>
      <c r="H5286">
        <v>152.99221399999999</v>
      </c>
      <c r="I5286">
        <v>20</v>
      </c>
      <c r="J5286" t="s">
        <v>40</v>
      </c>
      <c r="K5286" s="1">
        <v>19459</v>
      </c>
      <c r="L5286" t="s">
        <v>237</v>
      </c>
      <c r="M5286" t="s">
        <v>238</v>
      </c>
      <c r="N5286" t="s">
        <v>24</v>
      </c>
      <c r="O5286" t="s">
        <v>18</v>
      </c>
      <c r="P5286" t="s">
        <v>27</v>
      </c>
      <c r="Q5286">
        <v>10</v>
      </c>
      <c r="R5286">
        <v>8.75</v>
      </c>
      <c r="S5286">
        <f t="shared" si="285"/>
        <v>32400</v>
      </c>
      <c r="T5286">
        <f t="shared" si="286"/>
        <v>15675</v>
      </c>
      <c r="U5286">
        <f t="shared" si="287"/>
        <v>2.0669856459330145</v>
      </c>
      <c r="V5286">
        <v>306</v>
      </c>
      <c r="W5286">
        <v>356</v>
      </c>
    </row>
    <row r="5287" spans="1:23" hidden="1" x14ac:dyDescent="0.2">
      <c r="A5287">
        <v>98</v>
      </c>
      <c r="B5287" t="s">
        <v>3</v>
      </c>
      <c r="C5287" t="s">
        <v>4</v>
      </c>
      <c r="D5287" t="s">
        <v>241</v>
      </c>
      <c r="G5287">
        <v>-27.494686999999999</v>
      </c>
      <c r="H5287">
        <v>153.15266600000001</v>
      </c>
      <c r="I5287">
        <v>25</v>
      </c>
      <c r="J5287" t="s">
        <v>40</v>
      </c>
      <c r="K5287" s="1">
        <v>18717</v>
      </c>
      <c r="L5287" t="s">
        <v>239</v>
      </c>
      <c r="M5287" t="s">
        <v>240</v>
      </c>
      <c r="N5287" t="s">
        <v>14</v>
      </c>
      <c r="O5287" t="s">
        <v>15</v>
      </c>
      <c r="P5287" t="s">
        <v>27</v>
      </c>
      <c r="Q5287">
        <v>1</v>
      </c>
      <c r="R5287">
        <v>11.9</v>
      </c>
      <c r="S5287">
        <f>140*230</f>
        <v>32200</v>
      </c>
      <c r="T5287">
        <f>200*80</f>
        <v>16000</v>
      </c>
      <c r="U5287">
        <f t="shared" si="287"/>
        <v>2.0125000000000002</v>
      </c>
      <c r="V5287">
        <v>276</v>
      </c>
      <c r="W5287">
        <v>322</v>
      </c>
    </row>
    <row r="5288" spans="1:23" hidden="1" x14ac:dyDescent="0.2">
      <c r="A5288">
        <v>98</v>
      </c>
      <c r="B5288" t="s">
        <v>3</v>
      </c>
      <c r="C5288" t="s">
        <v>4</v>
      </c>
      <c r="D5288" t="s">
        <v>241</v>
      </c>
      <c r="G5288">
        <v>-27.494686999999999</v>
      </c>
      <c r="H5288">
        <v>153.15266600000001</v>
      </c>
      <c r="I5288">
        <v>25</v>
      </c>
      <c r="J5288" t="s">
        <v>40</v>
      </c>
      <c r="K5288" s="1">
        <v>18717</v>
      </c>
      <c r="L5288" t="s">
        <v>239</v>
      </c>
      <c r="M5288" t="s">
        <v>240</v>
      </c>
      <c r="N5288" t="s">
        <v>14</v>
      </c>
      <c r="O5288" t="s">
        <v>15</v>
      </c>
      <c r="P5288" t="s">
        <v>27</v>
      </c>
      <c r="Q5288">
        <v>2</v>
      </c>
      <c r="R5288">
        <v>14.16</v>
      </c>
      <c r="S5288">
        <f t="shared" ref="S5288:S5340" si="288">140*230</f>
        <v>32200</v>
      </c>
      <c r="T5288">
        <f t="shared" ref="T5288:T5340" si="289">200*80</f>
        <v>16000</v>
      </c>
      <c r="U5288">
        <f t="shared" ref="U5288:U5341" si="290">S5288/T5288</f>
        <v>2.0125000000000002</v>
      </c>
      <c r="V5288">
        <v>276</v>
      </c>
      <c r="W5288">
        <v>322</v>
      </c>
    </row>
    <row r="5289" spans="1:23" hidden="1" x14ac:dyDescent="0.2">
      <c r="A5289">
        <v>98</v>
      </c>
      <c r="B5289" t="s">
        <v>3</v>
      </c>
      <c r="C5289" t="s">
        <v>4</v>
      </c>
      <c r="D5289" t="s">
        <v>241</v>
      </c>
      <c r="G5289">
        <v>-27.494686999999999</v>
      </c>
      <c r="H5289">
        <v>153.15266600000001</v>
      </c>
      <c r="I5289">
        <v>25</v>
      </c>
      <c r="J5289" t="s">
        <v>40</v>
      </c>
      <c r="K5289" s="1">
        <v>18717</v>
      </c>
      <c r="L5289" t="s">
        <v>239</v>
      </c>
      <c r="M5289" t="s">
        <v>240</v>
      </c>
      <c r="N5289" t="s">
        <v>14</v>
      </c>
      <c r="O5289" t="s">
        <v>15</v>
      </c>
      <c r="P5289" t="s">
        <v>27</v>
      </c>
      <c r="Q5289">
        <v>3</v>
      </c>
      <c r="R5289">
        <v>9.52</v>
      </c>
      <c r="S5289">
        <f t="shared" si="288"/>
        <v>32200</v>
      </c>
      <c r="T5289">
        <f t="shared" si="289"/>
        <v>16000</v>
      </c>
      <c r="U5289">
        <f t="shared" si="290"/>
        <v>2.0125000000000002</v>
      </c>
      <c r="V5289">
        <v>276</v>
      </c>
      <c r="W5289">
        <v>322</v>
      </c>
    </row>
    <row r="5290" spans="1:23" hidden="1" x14ac:dyDescent="0.2">
      <c r="A5290">
        <v>98</v>
      </c>
      <c r="B5290" t="s">
        <v>3</v>
      </c>
      <c r="C5290" t="s">
        <v>4</v>
      </c>
      <c r="D5290" t="s">
        <v>241</v>
      </c>
      <c r="G5290">
        <v>-27.494686999999999</v>
      </c>
      <c r="H5290">
        <v>153.15266600000001</v>
      </c>
      <c r="I5290">
        <v>25</v>
      </c>
      <c r="J5290" t="s">
        <v>40</v>
      </c>
      <c r="K5290" s="1">
        <v>18717</v>
      </c>
      <c r="L5290" t="s">
        <v>239</v>
      </c>
      <c r="M5290" t="s">
        <v>240</v>
      </c>
      <c r="N5290" t="s">
        <v>14</v>
      </c>
      <c r="O5290" t="s">
        <v>15</v>
      </c>
      <c r="P5290" t="s">
        <v>27</v>
      </c>
      <c r="Q5290">
        <v>4</v>
      </c>
      <c r="R5290">
        <v>12.03</v>
      </c>
      <c r="S5290">
        <f t="shared" si="288"/>
        <v>32200</v>
      </c>
      <c r="T5290">
        <f t="shared" si="289"/>
        <v>16000</v>
      </c>
      <c r="U5290">
        <f t="shared" si="290"/>
        <v>2.0125000000000002</v>
      </c>
      <c r="V5290">
        <v>276</v>
      </c>
      <c r="W5290">
        <v>322</v>
      </c>
    </row>
    <row r="5291" spans="1:23" hidden="1" x14ac:dyDescent="0.2">
      <c r="A5291">
        <v>98</v>
      </c>
      <c r="B5291" t="s">
        <v>3</v>
      </c>
      <c r="C5291" t="s">
        <v>4</v>
      </c>
      <c r="D5291" t="s">
        <v>241</v>
      </c>
      <c r="G5291">
        <v>-27.494686999999999</v>
      </c>
      <c r="H5291">
        <v>153.15266600000001</v>
      </c>
      <c r="I5291">
        <v>25</v>
      </c>
      <c r="J5291" t="s">
        <v>40</v>
      </c>
      <c r="K5291" s="1">
        <v>18717</v>
      </c>
      <c r="L5291" t="s">
        <v>239</v>
      </c>
      <c r="M5291" t="s">
        <v>240</v>
      </c>
      <c r="N5291" t="s">
        <v>14</v>
      </c>
      <c r="O5291" t="s">
        <v>15</v>
      </c>
      <c r="P5291" t="s">
        <v>27</v>
      </c>
      <c r="Q5291">
        <v>5</v>
      </c>
      <c r="R5291">
        <v>10.63</v>
      </c>
      <c r="S5291">
        <f t="shared" si="288"/>
        <v>32200</v>
      </c>
      <c r="T5291">
        <f t="shared" si="289"/>
        <v>16000</v>
      </c>
      <c r="U5291">
        <f t="shared" si="290"/>
        <v>2.0125000000000002</v>
      </c>
      <c r="V5291">
        <v>276</v>
      </c>
      <c r="W5291">
        <v>322</v>
      </c>
    </row>
    <row r="5292" spans="1:23" hidden="1" x14ac:dyDescent="0.2">
      <c r="A5292">
        <v>98</v>
      </c>
      <c r="B5292" t="s">
        <v>3</v>
      </c>
      <c r="C5292" t="s">
        <v>4</v>
      </c>
      <c r="D5292" t="s">
        <v>241</v>
      </c>
      <c r="G5292">
        <v>-27.494686999999999</v>
      </c>
      <c r="H5292">
        <v>153.15266600000001</v>
      </c>
      <c r="I5292">
        <v>25</v>
      </c>
      <c r="J5292" t="s">
        <v>40</v>
      </c>
      <c r="K5292" s="1">
        <v>18717</v>
      </c>
      <c r="L5292" t="s">
        <v>239</v>
      </c>
      <c r="M5292" t="s">
        <v>240</v>
      </c>
      <c r="N5292" t="s">
        <v>14</v>
      </c>
      <c r="O5292" t="s">
        <v>15</v>
      </c>
      <c r="P5292" t="s">
        <v>27</v>
      </c>
      <c r="Q5292">
        <v>6</v>
      </c>
      <c r="R5292">
        <v>12.53</v>
      </c>
      <c r="S5292">
        <f t="shared" si="288"/>
        <v>32200</v>
      </c>
      <c r="T5292">
        <f t="shared" si="289"/>
        <v>16000</v>
      </c>
      <c r="U5292">
        <f t="shared" si="290"/>
        <v>2.0125000000000002</v>
      </c>
      <c r="V5292">
        <v>276</v>
      </c>
      <c r="W5292">
        <v>322</v>
      </c>
    </row>
    <row r="5293" spans="1:23" hidden="1" x14ac:dyDescent="0.2">
      <c r="A5293">
        <v>98</v>
      </c>
      <c r="B5293" t="s">
        <v>3</v>
      </c>
      <c r="C5293" t="s">
        <v>4</v>
      </c>
      <c r="D5293" t="s">
        <v>241</v>
      </c>
      <c r="G5293">
        <v>-27.494686999999999</v>
      </c>
      <c r="H5293">
        <v>153.15266600000001</v>
      </c>
      <c r="I5293">
        <v>25</v>
      </c>
      <c r="J5293" t="s">
        <v>40</v>
      </c>
      <c r="K5293" s="1">
        <v>18717</v>
      </c>
      <c r="L5293" t="s">
        <v>239</v>
      </c>
      <c r="M5293" t="s">
        <v>240</v>
      </c>
      <c r="N5293" t="s">
        <v>14</v>
      </c>
      <c r="O5293" t="s">
        <v>16</v>
      </c>
      <c r="P5293" t="s">
        <v>27</v>
      </c>
      <c r="Q5293">
        <v>1</v>
      </c>
      <c r="R5293">
        <v>7.93</v>
      </c>
      <c r="S5293">
        <f t="shared" si="288"/>
        <v>32200</v>
      </c>
      <c r="T5293">
        <f t="shared" si="289"/>
        <v>16000</v>
      </c>
      <c r="U5293">
        <f t="shared" si="290"/>
        <v>2.0125000000000002</v>
      </c>
      <c r="V5293">
        <v>276</v>
      </c>
      <c r="W5293">
        <v>322</v>
      </c>
    </row>
    <row r="5294" spans="1:23" hidden="1" x14ac:dyDescent="0.2">
      <c r="A5294">
        <v>98</v>
      </c>
      <c r="B5294" t="s">
        <v>3</v>
      </c>
      <c r="C5294" t="s">
        <v>4</v>
      </c>
      <c r="D5294" t="s">
        <v>241</v>
      </c>
      <c r="G5294">
        <v>-27.494686999999999</v>
      </c>
      <c r="H5294">
        <v>153.15266600000001</v>
      </c>
      <c r="I5294">
        <v>25</v>
      </c>
      <c r="J5294" t="s">
        <v>40</v>
      </c>
      <c r="K5294" s="1">
        <v>18717</v>
      </c>
      <c r="L5294" t="s">
        <v>239</v>
      </c>
      <c r="M5294" t="s">
        <v>240</v>
      </c>
      <c r="N5294" t="s">
        <v>14</v>
      </c>
      <c r="O5294" t="s">
        <v>16</v>
      </c>
      <c r="P5294" t="s">
        <v>27</v>
      </c>
      <c r="Q5294">
        <v>2</v>
      </c>
      <c r="R5294">
        <v>10.25</v>
      </c>
      <c r="S5294">
        <f t="shared" si="288"/>
        <v>32200</v>
      </c>
      <c r="T5294">
        <f t="shared" si="289"/>
        <v>16000</v>
      </c>
      <c r="U5294">
        <f t="shared" si="290"/>
        <v>2.0125000000000002</v>
      </c>
      <c r="V5294">
        <v>276</v>
      </c>
      <c r="W5294">
        <v>322</v>
      </c>
    </row>
    <row r="5295" spans="1:23" hidden="1" x14ac:dyDescent="0.2">
      <c r="A5295">
        <v>98</v>
      </c>
      <c r="B5295" t="s">
        <v>3</v>
      </c>
      <c r="C5295" t="s">
        <v>4</v>
      </c>
      <c r="D5295" t="s">
        <v>241</v>
      </c>
      <c r="G5295">
        <v>-27.494686999999999</v>
      </c>
      <c r="H5295">
        <v>153.15266600000001</v>
      </c>
      <c r="I5295">
        <v>25</v>
      </c>
      <c r="J5295" t="s">
        <v>40</v>
      </c>
      <c r="K5295" s="1">
        <v>18717</v>
      </c>
      <c r="L5295" t="s">
        <v>239</v>
      </c>
      <c r="M5295" t="s">
        <v>240</v>
      </c>
      <c r="N5295" t="s">
        <v>14</v>
      </c>
      <c r="O5295" t="s">
        <v>16</v>
      </c>
      <c r="P5295" t="s">
        <v>27</v>
      </c>
      <c r="Q5295">
        <v>3</v>
      </c>
      <c r="R5295">
        <v>9.7799999999999994</v>
      </c>
      <c r="S5295">
        <f t="shared" si="288"/>
        <v>32200</v>
      </c>
      <c r="T5295">
        <f t="shared" si="289"/>
        <v>16000</v>
      </c>
      <c r="U5295">
        <f t="shared" si="290"/>
        <v>2.0125000000000002</v>
      </c>
      <c r="V5295">
        <v>276</v>
      </c>
      <c r="W5295">
        <v>322</v>
      </c>
    </row>
    <row r="5296" spans="1:23" hidden="1" x14ac:dyDescent="0.2">
      <c r="A5296">
        <v>98</v>
      </c>
      <c r="B5296" t="s">
        <v>3</v>
      </c>
      <c r="C5296" t="s">
        <v>4</v>
      </c>
      <c r="D5296" t="s">
        <v>241</v>
      </c>
      <c r="G5296">
        <v>-27.494686999999999</v>
      </c>
      <c r="H5296">
        <v>153.15266600000001</v>
      </c>
      <c r="I5296">
        <v>25</v>
      </c>
      <c r="J5296" t="s">
        <v>40</v>
      </c>
      <c r="K5296" s="1">
        <v>18717</v>
      </c>
      <c r="L5296" t="s">
        <v>239</v>
      </c>
      <c r="M5296" t="s">
        <v>240</v>
      </c>
      <c r="N5296" t="s">
        <v>14</v>
      </c>
      <c r="O5296" t="s">
        <v>16</v>
      </c>
      <c r="P5296" t="s">
        <v>27</v>
      </c>
      <c r="Q5296">
        <v>4</v>
      </c>
      <c r="R5296">
        <v>6.48</v>
      </c>
      <c r="S5296">
        <f t="shared" si="288"/>
        <v>32200</v>
      </c>
      <c r="T5296">
        <f t="shared" si="289"/>
        <v>16000</v>
      </c>
      <c r="U5296">
        <f t="shared" si="290"/>
        <v>2.0125000000000002</v>
      </c>
      <c r="V5296">
        <v>276</v>
      </c>
      <c r="W5296">
        <v>322</v>
      </c>
    </row>
    <row r="5297" spans="1:23" hidden="1" x14ac:dyDescent="0.2">
      <c r="A5297">
        <v>98</v>
      </c>
      <c r="B5297" t="s">
        <v>3</v>
      </c>
      <c r="C5297" t="s">
        <v>4</v>
      </c>
      <c r="D5297" t="s">
        <v>241</v>
      </c>
      <c r="G5297">
        <v>-27.494686999999999</v>
      </c>
      <c r="H5297">
        <v>153.15266600000001</v>
      </c>
      <c r="I5297">
        <v>25</v>
      </c>
      <c r="J5297" t="s">
        <v>40</v>
      </c>
      <c r="K5297" s="1">
        <v>18717</v>
      </c>
      <c r="L5297" t="s">
        <v>239</v>
      </c>
      <c r="M5297" t="s">
        <v>240</v>
      </c>
      <c r="N5297" t="s">
        <v>14</v>
      </c>
      <c r="O5297" t="s">
        <v>16</v>
      </c>
      <c r="P5297" t="s">
        <v>27</v>
      </c>
      <c r="Q5297">
        <v>5</v>
      </c>
      <c r="R5297">
        <v>6.84</v>
      </c>
      <c r="S5297">
        <f t="shared" si="288"/>
        <v>32200</v>
      </c>
      <c r="T5297">
        <f t="shared" si="289"/>
        <v>16000</v>
      </c>
      <c r="U5297">
        <f t="shared" si="290"/>
        <v>2.0125000000000002</v>
      </c>
      <c r="V5297">
        <v>276</v>
      </c>
      <c r="W5297">
        <v>322</v>
      </c>
    </row>
    <row r="5298" spans="1:23" hidden="1" x14ac:dyDescent="0.2">
      <c r="A5298">
        <v>98</v>
      </c>
      <c r="B5298" t="s">
        <v>3</v>
      </c>
      <c r="C5298" t="s">
        <v>4</v>
      </c>
      <c r="D5298" t="s">
        <v>241</v>
      </c>
      <c r="G5298">
        <v>-27.494686999999999</v>
      </c>
      <c r="H5298">
        <v>153.15266600000001</v>
      </c>
      <c r="I5298">
        <v>25</v>
      </c>
      <c r="J5298" t="s">
        <v>40</v>
      </c>
      <c r="K5298" s="1">
        <v>18717</v>
      </c>
      <c r="L5298" t="s">
        <v>239</v>
      </c>
      <c r="M5298" t="s">
        <v>240</v>
      </c>
      <c r="N5298" t="s">
        <v>14</v>
      </c>
      <c r="O5298" t="s">
        <v>16</v>
      </c>
      <c r="P5298" t="s">
        <v>27</v>
      </c>
      <c r="Q5298">
        <v>6</v>
      </c>
      <c r="R5298">
        <v>8.9499999999999993</v>
      </c>
      <c r="S5298">
        <f t="shared" si="288"/>
        <v>32200</v>
      </c>
      <c r="T5298">
        <f t="shared" si="289"/>
        <v>16000</v>
      </c>
      <c r="U5298">
        <f t="shared" si="290"/>
        <v>2.0125000000000002</v>
      </c>
      <c r="V5298">
        <v>276</v>
      </c>
      <c r="W5298">
        <v>322</v>
      </c>
    </row>
    <row r="5299" spans="1:23" hidden="1" x14ac:dyDescent="0.2">
      <c r="A5299">
        <v>98</v>
      </c>
      <c r="B5299" t="s">
        <v>3</v>
      </c>
      <c r="C5299" t="s">
        <v>4</v>
      </c>
      <c r="D5299" t="s">
        <v>241</v>
      </c>
      <c r="G5299">
        <v>-27.494686999999999</v>
      </c>
      <c r="H5299">
        <v>153.15266600000001</v>
      </c>
      <c r="I5299">
        <v>25</v>
      </c>
      <c r="J5299" t="s">
        <v>40</v>
      </c>
      <c r="K5299" s="1">
        <v>18717</v>
      </c>
      <c r="L5299" t="s">
        <v>239</v>
      </c>
      <c r="M5299" t="s">
        <v>240</v>
      </c>
      <c r="N5299" t="s">
        <v>14</v>
      </c>
      <c r="O5299" t="s">
        <v>18</v>
      </c>
      <c r="P5299" t="s">
        <v>27</v>
      </c>
      <c r="Q5299">
        <v>1</v>
      </c>
      <c r="R5299">
        <v>2.42</v>
      </c>
      <c r="S5299">
        <f t="shared" si="288"/>
        <v>32200</v>
      </c>
      <c r="T5299">
        <f t="shared" si="289"/>
        <v>16000</v>
      </c>
      <c r="U5299">
        <f t="shared" si="290"/>
        <v>2.0125000000000002</v>
      </c>
      <c r="V5299">
        <v>276</v>
      </c>
      <c r="W5299">
        <v>322</v>
      </c>
    </row>
    <row r="5300" spans="1:23" hidden="1" x14ac:dyDescent="0.2">
      <c r="A5300">
        <v>98</v>
      </c>
      <c r="B5300" t="s">
        <v>3</v>
      </c>
      <c r="C5300" t="s">
        <v>4</v>
      </c>
      <c r="D5300" t="s">
        <v>241</v>
      </c>
      <c r="G5300">
        <v>-27.494686999999999</v>
      </c>
      <c r="H5300">
        <v>153.15266600000001</v>
      </c>
      <c r="I5300">
        <v>25</v>
      </c>
      <c r="J5300" t="s">
        <v>40</v>
      </c>
      <c r="K5300" s="1">
        <v>18717</v>
      </c>
      <c r="L5300" t="s">
        <v>239</v>
      </c>
      <c r="M5300" t="s">
        <v>240</v>
      </c>
      <c r="N5300" t="s">
        <v>14</v>
      </c>
      <c r="O5300" t="s">
        <v>18</v>
      </c>
      <c r="P5300" t="s">
        <v>27</v>
      </c>
      <c r="Q5300">
        <v>2</v>
      </c>
      <c r="R5300">
        <v>2.04</v>
      </c>
      <c r="S5300">
        <f t="shared" si="288"/>
        <v>32200</v>
      </c>
      <c r="T5300">
        <f t="shared" si="289"/>
        <v>16000</v>
      </c>
      <c r="U5300">
        <f t="shared" si="290"/>
        <v>2.0125000000000002</v>
      </c>
      <c r="V5300">
        <v>276</v>
      </c>
      <c r="W5300">
        <v>322</v>
      </c>
    </row>
    <row r="5301" spans="1:23" hidden="1" x14ac:dyDescent="0.2">
      <c r="A5301">
        <v>98</v>
      </c>
      <c r="B5301" t="s">
        <v>3</v>
      </c>
      <c r="C5301" t="s">
        <v>4</v>
      </c>
      <c r="D5301" t="s">
        <v>241</v>
      </c>
      <c r="G5301">
        <v>-27.494686999999999</v>
      </c>
      <c r="H5301">
        <v>153.15266600000001</v>
      </c>
      <c r="I5301">
        <v>25</v>
      </c>
      <c r="J5301" t="s">
        <v>40</v>
      </c>
      <c r="K5301" s="1">
        <v>18717</v>
      </c>
      <c r="L5301" t="s">
        <v>239</v>
      </c>
      <c r="M5301" t="s">
        <v>240</v>
      </c>
      <c r="N5301" t="s">
        <v>14</v>
      </c>
      <c r="O5301" t="s">
        <v>18</v>
      </c>
      <c r="P5301" t="s">
        <v>27</v>
      </c>
      <c r="Q5301">
        <v>3</v>
      </c>
      <c r="R5301">
        <v>4.18</v>
      </c>
      <c r="S5301">
        <f t="shared" si="288"/>
        <v>32200</v>
      </c>
      <c r="T5301">
        <f t="shared" si="289"/>
        <v>16000</v>
      </c>
      <c r="U5301">
        <f t="shared" si="290"/>
        <v>2.0125000000000002</v>
      </c>
      <c r="V5301">
        <v>276</v>
      </c>
      <c r="W5301">
        <v>322</v>
      </c>
    </row>
    <row r="5302" spans="1:23" hidden="1" x14ac:dyDescent="0.2">
      <c r="A5302">
        <v>98</v>
      </c>
      <c r="B5302" t="s">
        <v>3</v>
      </c>
      <c r="C5302" t="s">
        <v>4</v>
      </c>
      <c r="D5302" t="s">
        <v>241</v>
      </c>
      <c r="G5302">
        <v>-27.494686999999999</v>
      </c>
      <c r="H5302">
        <v>153.15266600000001</v>
      </c>
      <c r="I5302">
        <v>25</v>
      </c>
      <c r="J5302" t="s">
        <v>40</v>
      </c>
      <c r="K5302" s="1">
        <v>18717</v>
      </c>
      <c r="L5302" t="s">
        <v>239</v>
      </c>
      <c r="M5302" t="s">
        <v>240</v>
      </c>
      <c r="N5302" t="s">
        <v>14</v>
      </c>
      <c r="O5302" t="s">
        <v>18</v>
      </c>
      <c r="P5302" t="s">
        <v>27</v>
      </c>
      <c r="Q5302">
        <v>4</v>
      </c>
      <c r="R5302">
        <v>4.2699999999999996</v>
      </c>
      <c r="S5302">
        <f t="shared" si="288"/>
        <v>32200</v>
      </c>
      <c r="T5302">
        <f t="shared" si="289"/>
        <v>16000</v>
      </c>
      <c r="U5302">
        <f t="shared" si="290"/>
        <v>2.0125000000000002</v>
      </c>
      <c r="V5302">
        <v>276</v>
      </c>
      <c r="W5302">
        <v>322</v>
      </c>
    </row>
    <row r="5303" spans="1:23" hidden="1" x14ac:dyDescent="0.2">
      <c r="A5303">
        <v>98</v>
      </c>
      <c r="B5303" t="s">
        <v>3</v>
      </c>
      <c r="C5303" t="s">
        <v>4</v>
      </c>
      <c r="D5303" t="s">
        <v>241</v>
      </c>
      <c r="G5303">
        <v>-27.494686999999999</v>
      </c>
      <c r="H5303">
        <v>153.15266600000001</v>
      </c>
      <c r="I5303">
        <v>25</v>
      </c>
      <c r="J5303" t="s">
        <v>40</v>
      </c>
      <c r="K5303" s="1">
        <v>18717</v>
      </c>
      <c r="L5303" t="s">
        <v>239</v>
      </c>
      <c r="M5303" t="s">
        <v>240</v>
      </c>
      <c r="N5303" t="s">
        <v>14</v>
      </c>
      <c r="O5303" t="s">
        <v>18</v>
      </c>
      <c r="P5303" t="s">
        <v>27</v>
      </c>
      <c r="Q5303">
        <v>5</v>
      </c>
      <c r="R5303">
        <v>3.37</v>
      </c>
      <c r="S5303">
        <f t="shared" si="288"/>
        <v>32200</v>
      </c>
      <c r="T5303">
        <f t="shared" si="289"/>
        <v>16000</v>
      </c>
      <c r="U5303">
        <f t="shared" si="290"/>
        <v>2.0125000000000002</v>
      </c>
      <c r="V5303">
        <v>276</v>
      </c>
      <c r="W5303">
        <v>322</v>
      </c>
    </row>
    <row r="5304" spans="1:23" hidden="1" x14ac:dyDescent="0.2">
      <c r="A5304">
        <v>98</v>
      </c>
      <c r="B5304" t="s">
        <v>3</v>
      </c>
      <c r="C5304" t="s">
        <v>4</v>
      </c>
      <c r="D5304" t="s">
        <v>241</v>
      </c>
      <c r="G5304">
        <v>-27.494686999999999</v>
      </c>
      <c r="H5304">
        <v>153.15266600000001</v>
      </c>
      <c r="I5304">
        <v>25</v>
      </c>
      <c r="J5304" t="s">
        <v>40</v>
      </c>
      <c r="K5304" s="1">
        <v>18717</v>
      </c>
      <c r="L5304" t="s">
        <v>239</v>
      </c>
      <c r="M5304" t="s">
        <v>240</v>
      </c>
      <c r="N5304" t="s">
        <v>14</v>
      </c>
      <c r="O5304" t="s">
        <v>18</v>
      </c>
      <c r="P5304" t="s">
        <v>27</v>
      </c>
      <c r="Q5304">
        <v>6</v>
      </c>
      <c r="R5304">
        <v>4.62</v>
      </c>
      <c r="S5304">
        <f t="shared" si="288"/>
        <v>32200</v>
      </c>
      <c r="T5304">
        <f t="shared" si="289"/>
        <v>16000</v>
      </c>
      <c r="U5304">
        <f t="shared" si="290"/>
        <v>2.0125000000000002</v>
      </c>
      <c r="V5304">
        <v>276</v>
      </c>
      <c r="W5304">
        <v>322</v>
      </c>
    </row>
    <row r="5305" spans="1:23" hidden="1" x14ac:dyDescent="0.2">
      <c r="A5305">
        <v>98</v>
      </c>
      <c r="B5305" t="s">
        <v>3</v>
      </c>
      <c r="C5305" t="s">
        <v>4</v>
      </c>
      <c r="D5305" t="s">
        <v>241</v>
      </c>
      <c r="G5305">
        <v>-27.494686999999999</v>
      </c>
      <c r="H5305">
        <v>153.15266600000001</v>
      </c>
      <c r="I5305">
        <v>25</v>
      </c>
      <c r="J5305" t="s">
        <v>40</v>
      </c>
      <c r="K5305" s="1">
        <v>18717</v>
      </c>
      <c r="L5305" t="s">
        <v>239</v>
      </c>
      <c r="M5305" t="s">
        <v>240</v>
      </c>
      <c r="N5305" t="s">
        <v>14</v>
      </c>
      <c r="O5305" t="s">
        <v>19</v>
      </c>
      <c r="P5305" t="s">
        <v>27</v>
      </c>
      <c r="Q5305">
        <v>1</v>
      </c>
      <c r="R5305">
        <v>6.12</v>
      </c>
      <c r="S5305">
        <f t="shared" si="288"/>
        <v>32200</v>
      </c>
      <c r="T5305">
        <f t="shared" si="289"/>
        <v>16000</v>
      </c>
      <c r="U5305">
        <f t="shared" si="290"/>
        <v>2.0125000000000002</v>
      </c>
      <c r="V5305">
        <v>276</v>
      </c>
      <c r="W5305">
        <v>322</v>
      </c>
    </row>
    <row r="5306" spans="1:23" hidden="1" x14ac:dyDescent="0.2">
      <c r="A5306">
        <v>98</v>
      </c>
      <c r="B5306" t="s">
        <v>3</v>
      </c>
      <c r="C5306" t="s">
        <v>4</v>
      </c>
      <c r="D5306" t="s">
        <v>241</v>
      </c>
      <c r="G5306">
        <v>-27.494686999999999</v>
      </c>
      <c r="H5306">
        <v>153.15266600000001</v>
      </c>
      <c r="I5306">
        <v>25</v>
      </c>
      <c r="J5306" t="s">
        <v>40</v>
      </c>
      <c r="K5306" s="1">
        <v>18717</v>
      </c>
      <c r="L5306" t="s">
        <v>239</v>
      </c>
      <c r="M5306" t="s">
        <v>240</v>
      </c>
      <c r="N5306" t="s">
        <v>14</v>
      </c>
      <c r="O5306" t="s">
        <v>19</v>
      </c>
      <c r="P5306" t="s">
        <v>27</v>
      </c>
      <c r="Q5306">
        <v>2</v>
      </c>
      <c r="R5306">
        <v>4.5599999999999996</v>
      </c>
      <c r="S5306">
        <f t="shared" si="288"/>
        <v>32200</v>
      </c>
      <c r="T5306">
        <f t="shared" si="289"/>
        <v>16000</v>
      </c>
      <c r="U5306">
        <f t="shared" si="290"/>
        <v>2.0125000000000002</v>
      </c>
      <c r="V5306">
        <v>276</v>
      </c>
      <c r="W5306">
        <v>322</v>
      </c>
    </row>
    <row r="5307" spans="1:23" hidden="1" x14ac:dyDescent="0.2">
      <c r="A5307">
        <v>98</v>
      </c>
      <c r="B5307" t="s">
        <v>3</v>
      </c>
      <c r="C5307" t="s">
        <v>4</v>
      </c>
      <c r="D5307" t="s">
        <v>241</v>
      </c>
      <c r="G5307">
        <v>-27.494686999999999</v>
      </c>
      <c r="H5307">
        <v>153.15266600000001</v>
      </c>
      <c r="I5307">
        <v>25</v>
      </c>
      <c r="J5307" t="s">
        <v>40</v>
      </c>
      <c r="K5307" s="1">
        <v>18717</v>
      </c>
      <c r="L5307" t="s">
        <v>239</v>
      </c>
      <c r="M5307" t="s">
        <v>240</v>
      </c>
      <c r="N5307" t="s">
        <v>14</v>
      </c>
      <c r="O5307" t="s">
        <v>19</v>
      </c>
      <c r="P5307" t="s">
        <v>27</v>
      </c>
      <c r="Q5307">
        <v>3</v>
      </c>
      <c r="R5307">
        <v>3.97</v>
      </c>
      <c r="S5307">
        <f t="shared" si="288"/>
        <v>32200</v>
      </c>
      <c r="T5307">
        <f t="shared" si="289"/>
        <v>16000</v>
      </c>
      <c r="U5307">
        <f t="shared" si="290"/>
        <v>2.0125000000000002</v>
      </c>
      <c r="V5307">
        <v>276</v>
      </c>
      <c r="W5307">
        <v>322</v>
      </c>
    </row>
    <row r="5308" spans="1:23" hidden="1" x14ac:dyDescent="0.2">
      <c r="A5308">
        <v>98</v>
      </c>
      <c r="B5308" t="s">
        <v>3</v>
      </c>
      <c r="C5308" t="s">
        <v>4</v>
      </c>
      <c r="D5308" t="s">
        <v>241</v>
      </c>
      <c r="G5308">
        <v>-27.494686999999999</v>
      </c>
      <c r="H5308">
        <v>153.15266600000001</v>
      </c>
      <c r="I5308">
        <v>25</v>
      </c>
      <c r="J5308" t="s">
        <v>40</v>
      </c>
      <c r="K5308" s="1">
        <v>18717</v>
      </c>
      <c r="L5308" t="s">
        <v>239</v>
      </c>
      <c r="M5308" t="s">
        <v>240</v>
      </c>
      <c r="N5308" t="s">
        <v>14</v>
      </c>
      <c r="O5308" t="s">
        <v>19</v>
      </c>
      <c r="P5308" t="s">
        <v>27</v>
      </c>
      <c r="Q5308">
        <v>4</v>
      </c>
      <c r="R5308">
        <v>4.8099999999999996</v>
      </c>
      <c r="S5308">
        <f t="shared" si="288"/>
        <v>32200</v>
      </c>
      <c r="T5308">
        <f t="shared" si="289"/>
        <v>16000</v>
      </c>
      <c r="U5308">
        <f t="shared" si="290"/>
        <v>2.0125000000000002</v>
      </c>
      <c r="V5308">
        <v>276</v>
      </c>
      <c r="W5308">
        <v>322</v>
      </c>
    </row>
    <row r="5309" spans="1:23" hidden="1" x14ac:dyDescent="0.2">
      <c r="A5309">
        <v>98</v>
      </c>
      <c r="B5309" t="s">
        <v>3</v>
      </c>
      <c r="C5309" t="s">
        <v>4</v>
      </c>
      <c r="D5309" t="s">
        <v>241</v>
      </c>
      <c r="G5309">
        <v>-27.494686999999999</v>
      </c>
      <c r="H5309">
        <v>153.15266600000001</v>
      </c>
      <c r="I5309">
        <v>25</v>
      </c>
      <c r="J5309" t="s">
        <v>40</v>
      </c>
      <c r="K5309" s="1">
        <v>18717</v>
      </c>
      <c r="L5309" t="s">
        <v>239</v>
      </c>
      <c r="M5309" t="s">
        <v>240</v>
      </c>
      <c r="N5309" t="s">
        <v>14</v>
      </c>
      <c r="O5309" t="s">
        <v>19</v>
      </c>
      <c r="P5309" t="s">
        <v>27</v>
      </c>
      <c r="Q5309">
        <v>5</v>
      </c>
      <c r="R5309">
        <v>7.04</v>
      </c>
      <c r="S5309">
        <f t="shared" si="288"/>
        <v>32200</v>
      </c>
      <c r="T5309">
        <f t="shared" si="289"/>
        <v>16000</v>
      </c>
      <c r="U5309">
        <f t="shared" si="290"/>
        <v>2.0125000000000002</v>
      </c>
      <c r="V5309">
        <v>276</v>
      </c>
      <c r="W5309">
        <v>322</v>
      </c>
    </row>
    <row r="5310" spans="1:23" hidden="1" x14ac:dyDescent="0.2">
      <c r="A5310">
        <v>98</v>
      </c>
      <c r="B5310" t="s">
        <v>3</v>
      </c>
      <c r="C5310" t="s">
        <v>4</v>
      </c>
      <c r="D5310" t="s">
        <v>241</v>
      </c>
      <c r="G5310">
        <v>-27.494686999999999</v>
      </c>
      <c r="H5310">
        <v>153.15266600000001</v>
      </c>
      <c r="I5310">
        <v>25</v>
      </c>
      <c r="J5310" t="s">
        <v>40</v>
      </c>
      <c r="K5310" s="1">
        <v>18717</v>
      </c>
      <c r="L5310" t="s">
        <v>239</v>
      </c>
      <c r="M5310" t="s">
        <v>240</v>
      </c>
      <c r="N5310" t="s">
        <v>14</v>
      </c>
      <c r="O5310" t="s">
        <v>19</v>
      </c>
      <c r="P5310" t="s">
        <v>27</v>
      </c>
      <c r="Q5310">
        <v>6</v>
      </c>
      <c r="R5310">
        <v>3.92</v>
      </c>
      <c r="S5310">
        <f t="shared" si="288"/>
        <v>32200</v>
      </c>
      <c r="T5310">
        <f t="shared" si="289"/>
        <v>16000</v>
      </c>
      <c r="U5310">
        <f t="shared" si="290"/>
        <v>2.0125000000000002</v>
      </c>
      <c r="V5310">
        <v>276</v>
      </c>
      <c r="W5310">
        <v>322</v>
      </c>
    </row>
    <row r="5311" spans="1:23" hidden="1" x14ac:dyDescent="0.2">
      <c r="A5311">
        <v>98</v>
      </c>
      <c r="B5311" t="s">
        <v>3</v>
      </c>
      <c r="C5311" t="s">
        <v>4</v>
      </c>
      <c r="D5311" t="s">
        <v>241</v>
      </c>
      <c r="G5311">
        <v>-27.494686999999999</v>
      </c>
      <c r="H5311">
        <v>153.15266600000001</v>
      </c>
      <c r="I5311">
        <v>25</v>
      </c>
      <c r="J5311" t="s">
        <v>40</v>
      </c>
      <c r="K5311" s="1">
        <v>18717</v>
      </c>
      <c r="L5311" t="s">
        <v>239</v>
      </c>
      <c r="M5311" t="s">
        <v>240</v>
      </c>
      <c r="N5311" t="s">
        <v>24</v>
      </c>
      <c r="O5311" t="s">
        <v>15</v>
      </c>
      <c r="P5311" t="s">
        <v>26</v>
      </c>
      <c r="Q5311">
        <v>1</v>
      </c>
      <c r="R5311">
        <v>24.03</v>
      </c>
      <c r="S5311">
        <f t="shared" si="288"/>
        <v>32200</v>
      </c>
      <c r="T5311">
        <f t="shared" si="289"/>
        <v>16000</v>
      </c>
      <c r="U5311">
        <f t="shared" si="290"/>
        <v>2.0125000000000002</v>
      </c>
      <c r="V5311">
        <v>276</v>
      </c>
      <c r="W5311">
        <v>322</v>
      </c>
    </row>
    <row r="5312" spans="1:23" hidden="1" x14ac:dyDescent="0.2">
      <c r="A5312">
        <v>98</v>
      </c>
      <c r="B5312" t="s">
        <v>3</v>
      </c>
      <c r="C5312" t="s">
        <v>4</v>
      </c>
      <c r="D5312" t="s">
        <v>241</v>
      </c>
      <c r="G5312">
        <v>-27.494686999999999</v>
      </c>
      <c r="H5312">
        <v>153.15266600000001</v>
      </c>
      <c r="I5312">
        <v>25</v>
      </c>
      <c r="J5312" t="s">
        <v>40</v>
      </c>
      <c r="K5312" s="1">
        <v>18717</v>
      </c>
      <c r="L5312" t="s">
        <v>239</v>
      </c>
      <c r="M5312" t="s">
        <v>240</v>
      </c>
      <c r="N5312" t="s">
        <v>24</v>
      </c>
      <c r="O5312" t="s">
        <v>15</v>
      </c>
      <c r="P5312" t="s">
        <v>26</v>
      </c>
      <c r="Q5312">
        <v>2</v>
      </c>
      <c r="R5312">
        <v>23.21</v>
      </c>
      <c r="S5312">
        <f t="shared" si="288"/>
        <v>32200</v>
      </c>
      <c r="T5312">
        <f t="shared" si="289"/>
        <v>16000</v>
      </c>
      <c r="U5312">
        <f t="shared" si="290"/>
        <v>2.0125000000000002</v>
      </c>
      <c r="V5312">
        <v>276</v>
      </c>
      <c r="W5312">
        <v>322</v>
      </c>
    </row>
    <row r="5313" spans="1:23" hidden="1" x14ac:dyDescent="0.2">
      <c r="A5313">
        <v>98</v>
      </c>
      <c r="B5313" t="s">
        <v>3</v>
      </c>
      <c r="C5313" t="s">
        <v>4</v>
      </c>
      <c r="D5313" t="s">
        <v>241</v>
      </c>
      <c r="G5313">
        <v>-27.494686999999999</v>
      </c>
      <c r="H5313">
        <v>153.15266600000001</v>
      </c>
      <c r="I5313">
        <v>25</v>
      </c>
      <c r="J5313" t="s">
        <v>40</v>
      </c>
      <c r="K5313" s="1">
        <v>18717</v>
      </c>
      <c r="L5313" t="s">
        <v>239</v>
      </c>
      <c r="M5313" t="s">
        <v>240</v>
      </c>
      <c r="N5313" t="s">
        <v>24</v>
      </c>
      <c r="O5313" t="s">
        <v>15</v>
      </c>
      <c r="P5313" t="s">
        <v>26</v>
      </c>
      <c r="Q5313">
        <v>3</v>
      </c>
      <c r="R5313">
        <v>22.02</v>
      </c>
      <c r="S5313">
        <f t="shared" si="288"/>
        <v>32200</v>
      </c>
      <c r="T5313">
        <f t="shared" si="289"/>
        <v>16000</v>
      </c>
      <c r="U5313">
        <f t="shared" si="290"/>
        <v>2.0125000000000002</v>
      </c>
      <c r="V5313">
        <v>276</v>
      </c>
      <c r="W5313">
        <v>322</v>
      </c>
    </row>
    <row r="5314" spans="1:23" hidden="1" x14ac:dyDescent="0.2">
      <c r="A5314">
        <v>98</v>
      </c>
      <c r="B5314" t="s">
        <v>3</v>
      </c>
      <c r="C5314" t="s">
        <v>4</v>
      </c>
      <c r="D5314" t="s">
        <v>241</v>
      </c>
      <c r="G5314">
        <v>-27.494686999999999</v>
      </c>
      <c r="H5314">
        <v>153.15266600000001</v>
      </c>
      <c r="I5314">
        <v>25</v>
      </c>
      <c r="J5314" t="s">
        <v>40</v>
      </c>
      <c r="K5314" s="1">
        <v>18717</v>
      </c>
      <c r="L5314" t="s">
        <v>239</v>
      </c>
      <c r="M5314" t="s">
        <v>240</v>
      </c>
      <c r="N5314" t="s">
        <v>24</v>
      </c>
      <c r="O5314" t="s">
        <v>15</v>
      </c>
      <c r="P5314" t="s">
        <v>26</v>
      </c>
      <c r="Q5314">
        <v>4</v>
      </c>
      <c r="R5314">
        <v>20.8</v>
      </c>
      <c r="S5314">
        <f t="shared" si="288"/>
        <v>32200</v>
      </c>
      <c r="T5314">
        <f t="shared" si="289"/>
        <v>16000</v>
      </c>
      <c r="U5314">
        <f t="shared" si="290"/>
        <v>2.0125000000000002</v>
      </c>
      <c r="V5314">
        <v>276</v>
      </c>
      <c r="W5314">
        <v>322</v>
      </c>
    </row>
    <row r="5315" spans="1:23" hidden="1" x14ac:dyDescent="0.2">
      <c r="A5315">
        <v>98</v>
      </c>
      <c r="B5315" t="s">
        <v>3</v>
      </c>
      <c r="C5315" t="s">
        <v>4</v>
      </c>
      <c r="D5315" t="s">
        <v>241</v>
      </c>
      <c r="G5315">
        <v>-27.494686999999999</v>
      </c>
      <c r="H5315">
        <v>153.15266600000001</v>
      </c>
      <c r="I5315">
        <v>25</v>
      </c>
      <c r="J5315" t="s">
        <v>40</v>
      </c>
      <c r="K5315" s="1">
        <v>18717</v>
      </c>
      <c r="L5315" t="s">
        <v>239</v>
      </c>
      <c r="M5315" t="s">
        <v>240</v>
      </c>
      <c r="N5315" t="s">
        <v>24</v>
      </c>
      <c r="O5315" t="s">
        <v>15</v>
      </c>
      <c r="P5315" t="s">
        <v>26</v>
      </c>
      <c r="Q5315">
        <v>5</v>
      </c>
      <c r="R5315">
        <v>20.97</v>
      </c>
      <c r="S5315">
        <f t="shared" si="288"/>
        <v>32200</v>
      </c>
      <c r="T5315">
        <f t="shared" si="289"/>
        <v>16000</v>
      </c>
      <c r="U5315">
        <f t="shared" si="290"/>
        <v>2.0125000000000002</v>
      </c>
      <c r="V5315">
        <v>276</v>
      </c>
      <c r="W5315">
        <v>322</v>
      </c>
    </row>
    <row r="5316" spans="1:23" hidden="1" x14ac:dyDescent="0.2">
      <c r="A5316">
        <v>98</v>
      </c>
      <c r="B5316" t="s">
        <v>3</v>
      </c>
      <c r="C5316" t="s">
        <v>4</v>
      </c>
      <c r="D5316" t="s">
        <v>241</v>
      </c>
      <c r="G5316">
        <v>-27.494686999999999</v>
      </c>
      <c r="H5316">
        <v>153.15266600000001</v>
      </c>
      <c r="I5316">
        <v>25</v>
      </c>
      <c r="J5316" t="s">
        <v>40</v>
      </c>
      <c r="K5316" s="1">
        <v>18717</v>
      </c>
      <c r="L5316" t="s">
        <v>239</v>
      </c>
      <c r="M5316" t="s">
        <v>240</v>
      </c>
      <c r="N5316" t="s">
        <v>24</v>
      </c>
      <c r="O5316" t="s">
        <v>15</v>
      </c>
      <c r="P5316" t="s">
        <v>26</v>
      </c>
      <c r="Q5316">
        <v>6</v>
      </c>
      <c r="R5316">
        <v>21.99</v>
      </c>
      <c r="S5316">
        <f t="shared" si="288"/>
        <v>32200</v>
      </c>
      <c r="T5316">
        <f t="shared" si="289"/>
        <v>16000</v>
      </c>
      <c r="U5316">
        <f t="shared" si="290"/>
        <v>2.0125000000000002</v>
      </c>
      <c r="V5316">
        <v>276</v>
      </c>
      <c r="W5316">
        <v>322</v>
      </c>
    </row>
    <row r="5317" spans="1:23" hidden="1" x14ac:dyDescent="0.2">
      <c r="A5317">
        <v>98</v>
      </c>
      <c r="B5317" t="s">
        <v>3</v>
      </c>
      <c r="C5317" t="s">
        <v>4</v>
      </c>
      <c r="D5317" t="s">
        <v>241</v>
      </c>
      <c r="G5317">
        <v>-27.494686999999999</v>
      </c>
      <c r="H5317">
        <v>153.15266600000001</v>
      </c>
      <c r="I5317">
        <v>25</v>
      </c>
      <c r="J5317" t="s">
        <v>40</v>
      </c>
      <c r="K5317" s="1">
        <v>18717</v>
      </c>
      <c r="L5317" t="s">
        <v>239</v>
      </c>
      <c r="M5317" t="s">
        <v>240</v>
      </c>
      <c r="N5317" t="s">
        <v>24</v>
      </c>
      <c r="O5317" t="s">
        <v>15</v>
      </c>
      <c r="P5317" t="s">
        <v>26</v>
      </c>
      <c r="Q5317">
        <v>7</v>
      </c>
      <c r="R5317">
        <v>20.57</v>
      </c>
      <c r="S5317">
        <f t="shared" si="288"/>
        <v>32200</v>
      </c>
      <c r="T5317">
        <f t="shared" si="289"/>
        <v>16000</v>
      </c>
      <c r="U5317">
        <f t="shared" si="290"/>
        <v>2.0125000000000002</v>
      </c>
      <c r="V5317">
        <v>276</v>
      </c>
      <c r="W5317">
        <v>322</v>
      </c>
    </row>
    <row r="5318" spans="1:23" hidden="1" x14ac:dyDescent="0.2">
      <c r="A5318">
        <v>98</v>
      </c>
      <c r="B5318" t="s">
        <v>3</v>
      </c>
      <c r="C5318" t="s">
        <v>4</v>
      </c>
      <c r="D5318" t="s">
        <v>241</v>
      </c>
      <c r="G5318">
        <v>-27.494686999999999</v>
      </c>
      <c r="H5318">
        <v>153.15266600000001</v>
      </c>
      <c r="I5318">
        <v>25</v>
      </c>
      <c r="J5318" t="s">
        <v>40</v>
      </c>
      <c r="K5318" s="1">
        <v>18717</v>
      </c>
      <c r="L5318" t="s">
        <v>239</v>
      </c>
      <c r="M5318" t="s">
        <v>240</v>
      </c>
      <c r="N5318" t="s">
        <v>24</v>
      </c>
      <c r="O5318" t="s">
        <v>15</v>
      </c>
      <c r="P5318" t="s">
        <v>26</v>
      </c>
      <c r="Q5318">
        <v>8</v>
      </c>
      <c r="R5318">
        <v>23.96</v>
      </c>
      <c r="S5318">
        <f t="shared" si="288"/>
        <v>32200</v>
      </c>
      <c r="T5318">
        <f t="shared" si="289"/>
        <v>16000</v>
      </c>
      <c r="U5318">
        <f t="shared" si="290"/>
        <v>2.0125000000000002</v>
      </c>
      <c r="V5318">
        <v>276</v>
      </c>
      <c r="W5318">
        <v>322</v>
      </c>
    </row>
    <row r="5319" spans="1:23" hidden="1" x14ac:dyDescent="0.2">
      <c r="A5319">
        <v>98</v>
      </c>
      <c r="B5319" t="s">
        <v>3</v>
      </c>
      <c r="C5319" t="s">
        <v>4</v>
      </c>
      <c r="D5319" t="s">
        <v>241</v>
      </c>
      <c r="G5319">
        <v>-27.494686999999999</v>
      </c>
      <c r="H5319">
        <v>153.15266600000001</v>
      </c>
      <c r="I5319">
        <v>25</v>
      </c>
      <c r="J5319" t="s">
        <v>40</v>
      </c>
      <c r="K5319" s="1">
        <v>18717</v>
      </c>
      <c r="L5319" t="s">
        <v>239</v>
      </c>
      <c r="M5319" t="s">
        <v>240</v>
      </c>
      <c r="N5319" t="s">
        <v>24</v>
      </c>
      <c r="O5319" t="s">
        <v>15</v>
      </c>
      <c r="P5319" t="s">
        <v>26</v>
      </c>
      <c r="Q5319">
        <v>9</v>
      </c>
      <c r="R5319">
        <v>24.49</v>
      </c>
      <c r="S5319">
        <f t="shared" si="288"/>
        <v>32200</v>
      </c>
      <c r="T5319">
        <f t="shared" si="289"/>
        <v>16000</v>
      </c>
      <c r="U5319">
        <f t="shared" si="290"/>
        <v>2.0125000000000002</v>
      </c>
      <c r="V5319">
        <v>276</v>
      </c>
      <c r="W5319">
        <v>322</v>
      </c>
    </row>
    <row r="5320" spans="1:23" hidden="1" x14ac:dyDescent="0.2">
      <c r="A5320">
        <v>98</v>
      </c>
      <c r="B5320" t="s">
        <v>3</v>
      </c>
      <c r="C5320" t="s">
        <v>4</v>
      </c>
      <c r="D5320" t="s">
        <v>241</v>
      </c>
      <c r="G5320">
        <v>-27.494686999999999</v>
      </c>
      <c r="H5320">
        <v>153.15266600000001</v>
      </c>
      <c r="I5320">
        <v>25</v>
      </c>
      <c r="J5320" t="s">
        <v>40</v>
      </c>
      <c r="K5320" s="1">
        <v>18717</v>
      </c>
      <c r="L5320" t="s">
        <v>239</v>
      </c>
      <c r="M5320" t="s">
        <v>240</v>
      </c>
      <c r="N5320" t="s">
        <v>24</v>
      </c>
      <c r="O5320" t="s">
        <v>15</v>
      </c>
      <c r="P5320" t="s">
        <v>26</v>
      </c>
      <c r="Q5320">
        <v>10</v>
      </c>
      <c r="R5320">
        <v>21.26</v>
      </c>
      <c r="S5320">
        <f t="shared" si="288"/>
        <v>32200</v>
      </c>
      <c r="T5320">
        <f t="shared" si="289"/>
        <v>16000</v>
      </c>
      <c r="U5320">
        <f t="shared" si="290"/>
        <v>2.0125000000000002</v>
      </c>
      <c r="V5320">
        <v>276</v>
      </c>
      <c r="W5320">
        <v>322</v>
      </c>
    </row>
    <row r="5321" spans="1:23" x14ac:dyDescent="0.2">
      <c r="A5321">
        <v>98</v>
      </c>
      <c r="B5321" t="s">
        <v>3</v>
      </c>
      <c r="C5321" t="s">
        <v>4</v>
      </c>
      <c r="D5321" t="s">
        <v>241</v>
      </c>
      <c r="G5321">
        <v>-27.494686999999999</v>
      </c>
      <c r="H5321">
        <v>153.15266600000001</v>
      </c>
      <c r="I5321">
        <v>25</v>
      </c>
      <c r="J5321" t="s">
        <v>40</v>
      </c>
      <c r="K5321" s="1">
        <v>18717</v>
      </c>
      <c r="L5321" t="s">
        <v>239</v>
      </c>
      <c r="M5321" t="s">
        <v>240</v>
      </c>
      <c r="N5321" t="s">
        <v>24</v>
      </c>
      <c r="O5321" t="s">
        <v>15</v>
      </c>
      <c r="P5321" t="s">
        <v>27</v>
      </c>
      <c r="Q5321">
        <v>1</v>
      </c>
      <c r="R5321">
        <v>15.21</v>
      </c>
      <c r="S5321">
        <f t="shared" si="288"/>
        <v>32200</v>
      </c>
      <c r="T5321">
        <f t="shared" si="289"/>
        <v>16000</v>
      </c>
      <c r="U5321">
        <f t="shared" si="290"/>
        <v>2.0125000000000002</v>
      </c>
      <c r="V5321">
        <v>276</v>
      </c>
      <c r="W5321">
        <v>322</v>
      </c>
    </row>
    <row r="5322" spans="1:23" x14ac:dyDescent="0.2">
      <c r="A5322">
        <v>98</v>
      </c>
      <c r="B5322" t="s">
        <v>3</v>
      </c>
      <c r="C5322" t="s">
        <v>4</v>
      </c>
      <c r="D5322" t="s">
        <v>241</v>
      </c>
      <c r="G5322">
        <v>-27.494686999999999</v>
      </c>
      <c r="H5322">
        <v>153.15266600000001</v>
      </c>
      <c r="I5322">
        <v>25</v>
      </c>
      <c r="J5322" t="s">
        <v>40</v>
      </c>
      <c r="K5322" s="1">
        <v>18717</v>
      </c>
      <c r="L5322" t="s">
        <v>239</v>
      </c>
      <c r="M5322" t="s">
        <v>240</v>
      </c>
      <c r="N5322" t="s">
        <v>24</v>
      </c>
      <c r="O5322" t="s">
        <v>15</v>
      </c>
      <c r="P5322" t="s">
        <v>27</v>
      </c>
      <c r="Q5322">
        <v>2</v>
      </c>
      <c r="R5322">
        <v>15.98</v>
      </c>
      <c r="S5322">
        <f t="shared" si="288"/>
        <v>32200</v>
      </c>
      <c r="T5322">
        <f t="shared" si="289"/>
        <v>16000</v>
      </c>
      <c r="U5322">
        <f t="shared" si="290"/>
        <v>2.0125000000000002</v>
      </c>
      <c r="V5322">
        <v>276</v>
      </c>
      <c r="W5322">
        <v>322</v>
      </c>
    </row>
    <row r="5323" spans="1:23" x14ac:dyDescent="0.2">
      <c r="A5323">
        <v>98</v>
      </c>
      <c r="B5323" t="s">
        <v>3</v>
      </c>
      <c r="C5323" t="s">
        <v>4</v>
      </c>
      <c r="D5323" t="s">
        <v>241</v>
      </c>
      <c r="G5323">
        <v>-27.494686999999999</v>
      </c>
      <c r="H5323">
        <v>153.15266600000001</v>
      </c>
      <c r="I5323">
        <v>25</v>
      </c>
      <c r="J5323" t="s">
        <v>40</v>
      </c>
      <c r="K5323" s="1">
        <v>18717</v>
      </c>
      <c r="L5323" t="s">
        <v>239</v>
      </c>
      <c r="M5323" t="s">
        <v>240</v>
      </c>
      <c r="N5323" t="s">
        <v>24</v>
      </c>
      <c r="O5323" t="s">
        <v>15</v>
      </c>
      <c r="P5323" t="s">
        <v>27</v>
      </c>
      <c r="Q5323">
        <v>3</v>
      </c>
      <c r="R5323">
        <v>16.29</v>
      </c>
      <c r="S5323">
        <f t="shared" si="288"/>
        <v>32200</v>
      </c>
      <c r="T5323">
        <f t="shared" si="289"/>
        <v>16000</v>
      </c>
      <c r="U5323">
        <f t="shared" si="290"/>
        <v>2.0125000000000002</v>
      </c>
      <c r="V5323">
        <v>276</v>
      </c>
      <c r="W5323">
        <v>322</v>
      </c>
    </row>
    <row r="5324" spans="1:23" x14ac:dyDescent="0.2">
      <c r="A5324">
        <v>98</v>
      </c>
      <c r="B5324" t="s">
        <v>3</v>
      </c>
      <c r="C5324" t="s">
        <v>4</v>
      </c>
      <c r="D5324" t="s">
        <v>241</v>
      </c>
      <c r="G5324">
        <v>-27.494686999999999</v>
      </c>
      <c r="H5324">
        <v>153.15266600000001</v>
      </c>
      <c r="I5324">
        <v>25</v>
      </c>
      <c r="J5324" t="s">
        <v>40</v>
      </c>
      <c r="K5324" s="1">
        <v>18717</v>
      </c>
      <c r="L5324" t="s">
        <v>239</v>
      </c>
      <c r="M5324" t="s">
        <v>240</v>
      </c>
      <c r="N5324" t="s">
        <v>24</v>
      </c>
      <c r="O5324" t="s">
        <v>15</v>
      </c>
      <c r="P5324" t="s">
        <v>27</v>
      </c>
      <c r="Q5324">
        <v>4</v>
      </c>
      <c r="R5324">
        <v>17.05</v>
      </c>
      <c r="S5324">
        <f t="shared" si="288"/>
        <v>32200</v>
      </c>
      <c r="T5324">
        <f t="shared" si="289"/>
        <v>16000</v>
      </c>
      <c r="U5324">
        <f t="shared" si="290"/>
        <v>2.0125000000000002</v>
      </c>
      <c r="V5324">
        <v>276</v>
      </c>
      <c r="W5324">
        <v>322</v>
      </c>
    </row>
    <row r="5325" spans="1:23" x14ac:dyDescent="0.2">
      <c r="A5325">
        <v>98</v>
      </c>
      <c r="B5325" t="s">
        <v>3</v>
      </c>
      <c r="C5325" t="s">
        <v>4</v>
      </c>
      <c r="D5325" t="s">
        <v>241</v>
      </c>
      <c r="G5325">
        <v>-27.494686999999999</v>
      </c>
      <c r="H5325">
        <v>153.15266600000001</v>
      </c>
      <c r="I5325">
        <v>25</v>
      </c>
      <c r="J5325" t="s">
        <v>40</v>
      </c>
      <c r="K5325" s="1">
        <v>18717</v>
      </c>
      <c r="L5325" t="s">
        <v>239</v>
      </c>
      <c r="M5325" t="s">
        <v>240</v>
      </c>
      <c r="N5325" t="s">
        <v>24</v>
      </c>
      <c r="O5325" t="s">
        <v>15</v>
      </c>
      <c r="P5325" t="s">
        <v>27</v>
      </c>
      <c r="Q5325">
        <v>5</v>
      </c>
      <c r="R5325">
        <v>16.98</v>
      </c>
      <c r="S5325">
        <f t="shared" si="288"/>
        <v>32200</v>
      </c>
      <c r="T5325">
        <f t="shared" si="289"/>
        <v>16000</v>
      </c>
      <c r="U5325">
        <f t="shared" si="290"/>
        <v>2.0125000000000002</v>
      </c>
      <c r="V5325">
        <v>276</v>
      </c>
      <c r="W5325">
        <v>322</v>
      </c>
    </row>
    <row r="5326" spans="1:23" x14ac:dyDescent="0.2">
      <c r="A5326">
        <v>98</v>
      </c>
      <c r="B5326" t="s">
        <v>3</v>
      </c>
      <c r="C5326" t="s">
        <v>4</v>
      </c>
      <c r="D5326" t="s">
        <v>241</v>
      </c>
      <c r="G5326">
        <v>-27.494686999999999</v>
      </c>
      <c r="H5326">
        <v>153.15266600000001</v>
      </c>
      <c r="I5326">
        <v>25</v>
      </c>
      <c r="J5326" t="s">
        <v>40</v>
      </c>
      <c r="K5326" s="1">
        <v>18717</v>
      </c>
      <c r="L5326" t="s">
        <v>239</v>
      </c>
      <c r="M5326" t="s">
        <v>240</v>
      </c>
      <c r="N5326" t="s">
        <v>24</v>
      </c>
      <c r="O5326" t="s">
        <v>15</v>
      </c>
      <c r="P5326" t="s">
        <v>27</v>
      </c>
      <c r="Q5326">
        <v>6</v>
      </c>
      <c r="R5326">
        <v>17.510000000000002</v>
      </c>
      <c r="S5326">
        <f t="shared" si="288"/>
        <v>32200</v>
      </c>
      <c r="T5326">
        <f t="shared" si="289"/>
        <v>16000</v>
      </c>
      <c r="U5326">
        <f t="shared" si="290"/>
        <v>2.0125000000000002</v>
      </c>
      <c r="V5326">
        <v>276</v>
      </c>
      <c r="W5326">
        <v>322</v>
      </c>
    </row>
    <row r="5327" spans="1:23" x14ac:dyDescent="0.2">
      <c r="A5327">
        <v>98</v>
      </c>
      <c r="B5327" t="s">
        <v>3</v>
      </c>
      <c r="C5327" t="s">
        <v>4</v>
      </c>
      <c r="D5327" t="s">
        <v>241</v>
      </c>
      <c r="G5327">
        <v>-27.494686999999999</v>
      </c>
      <c r="H5327">
        <v>153.15266600000001</v>
      </c>
      <c r="I5327">
        <v>25</v>
      </c>
      <c r="J5327" t="s">
        <v>40</v>
      </c>
      <c r="K5327" s="1">
        <v>18717</v>
      </c>
      <c r="L5327" t="s">
        <v>239</v>
      </c>
      <c r="M5327" t="s">
        <v>240</v>
      </c>
      <c r="N5327" t="s">
        <v>24</v>
      </c>
      <c r="O5327" t="s">
        <v>15</v>
      </c>
      <c r="P5327" t="s">
        <v>27</v>
      </c>
      <c r="Q5327">
        <v>7</v>
      </c>
      <c r="R5327">
        <v>17.54</v>
      </c>
      <c r="S5327">
        <f t="shared" si="288"/>
        <v>32200</v>
      </c>
      <c r="T5327">
        <f t="shared" si="289"/>
        <v>16000</v>
      </c>
      <c r="U5327">
        <f t="shared" si="290"/>
        <v>2.0125000000000002</v>
      </c>
      <c r="V5327">
        <v>276</v>
      </c>
      <c r="W5327">
        <v>322</v>
      </c>
    </row>
    <row r="5328" spans="1:23" x14ac:dyDescent="0.2">
      <c r="A5328">
        <v>98</v>
      </c>
      <c r="B5328" t="s">
        <v>3</v>
      </c>
      <c r="C5328" t="s">
        <v>4</v>
      </c>
      <c r="D5328" t="s">
        <v>241</v>
      </c>
      <c r="G5328">
        <v>-27.494686999999999</v>
      </c>
      <c r="H5328">
        <v>153.15266600000001</v>
      </c>
      <c r="I5328">
        <v>25</v>
      </c>
      <c r="J5328" t="s">
        <v>40</v>
      </c>
      <c r="K5328" s="1">
        <v>18717</v>
      </c>
      <c r="L5328" t="s">
        <v>239</v>
      </c>
      <c r="M5328" t="s">
        <v>240</v>
      </c>
      <c r="N5328" t="s">
        <v>24</v>
      </c>
      <c r="O5328" t="s">
        <v>15</v>
      </c>
      <c r="P5328" t="s">
        <v>27</v>
      </c>
      <c r="Q5328">
        <v>8</v>
      </c>
      <c r="R5328">
        <v>17.88</v>
      </c>
      <c r="S5328">
        <f t="shared" si="288"/>
        <v>32200</v>
      </c>
      <c r="T5328">
        <f t="shared" si="289"/>
        <v>16000</v>
      </c>
      <c r="U5328">
        <f t="shared" si="290"/>
        <v>2.0125000000000002</v>
      </c>
      <c r="V5328">
        <v>276</v>
      </c>
      <c r="W5328">
        <v>322</v>
      </c>
    </row>
    <row r="5329" spans="1:23" x14ac:dyDescent="0.2">
      <c r="A5329">
        <v>98</v>
      </c>
      <c r="B5329" t="s">
        <v>3</v>
      </c>
      <c r="C5329" t="s">
        <v>4</v>
      </c>
      <c r="D5329" t="s">
        <v>241</v>
      </c>
      <c r="G5329">
        <v>-27.494686999999999</v>
      </c>
      <c r="H5329">
        <v>153.15266600000001</v>
      </c>
      <c r="I5329">
        <v>25</v>
      </c>
      <c r="J5329" t="s">
        <v>40</v>
      </c>
      <c r="K5329" s="1">
        <v>18717</v>
      </c>
      <c r="L5329" t="s">
        <v>239</v>
      </c>
      <c r="M5329" t="s">
        <v>240</v>
      </c>
      <c r="N5329" t="s">
        <v>24</v>
      </c>
      <c r="O5329" t="s">
        <v>15</v>
      </c>
      <c r="P5329" t="s">
        <v>27</v>
      </c>
      <c r="Q5329">
        <v>9</v>
      </c>
      <c r="R5329">
        <v>19.02</v>
      </c>
      <c r="S5329">
        <f t="shared" si="288"/>
        <v>32200</v>
      </c>
      <c r="T5329">
        <f t="shared" si="289"/>
        <v>16000</v>
      </c>
      <c r="U5329">
        <f t="shared" si="290"/>
        <v>2.0125000000000002</v>
      </c>
      <c r="V5329">
        <v>276</v>
      </c>
      <c r="W5329">
        <v>322</v>
      </c>
    </row>
    <row r="5330" spans="1:23" x14ac:dyDescent="0.2">
      <c r="A5330">
        <v>98</v>
      </c>
      <c r="B5330" t="s">
        <v>3</v>
      </c>
      <c r="C5330" t="s">
        <v>4</v>
      </c>
      <c r="D5330" t="s">
        <v>241</v>
      </c>
      <c r="G5330">
        <v>-27.494686999999999</v>
      </c>
      <c r="H5330">
        <v>153.15266600000001</v>
      </c>
      <c r="I5330">
        <v>25</v>
      </c>
      <c r="J5330" t="s">
        <v>40</v>
      </c>
      <c r="K5330" s="1">
        <v>18717</v>
      </c>
      <c r="L5330" t="s">
        <v>239</v>
      </c>
      <c r="M5330" t="s">
        <v>240</v>
      </c>
      <c r="N5330" t="s">
        <v>24</v>
      </c>
      <c r="O5330" t="s">
        <v>15</v>
      </c>
      <c r="P5330" t="s">
        <v>27</v>
      </c>
      <c r="Q5330">
        <v>10</v>
      </c>
      <c r="R5330">
        <v>18.71</v>
      </c>
      <c r="S5330">
        <f t="shared" si="288"/>
        <v>32200</v>
      </c>
      <c r="T5330">
        <f t="shared" si="289"/>
        <v>16000</v>
      </c>
      <c r="U5330">
        <f t="shared" si="290"/>
        <v>2.0125000000000002</v>
      </c>
      <c r="V5330">
        <v>276</v>
      </c>
      <c r="W5330">
        <v>322</v>
      </c>
    </row>
    <row r="5331" spans="1:23" x14ac:dyDescent="0.2">
      <c r="A5331">
        <v>98</v>
      </c>
      <c r="B5331" t="s">
        <v>3</v>
      </c>
      <c r="C5331" t="s">
        <v>4</v>
      </c>
      <c r="D5331" t="s">
        <v>241</v>
      </c>
      <c r="G5331">
        <v>-27.494686999999999</v>
      </c>
      <c r="H5331">
        <v>153.15266600000001</v>
      </c>
      <c r="I5331">
        <v>25</v>
      </c>
      <c r="J5331" t="s">
        <v>40</v>
      </c>
      <c r="K5331" s="1">
        <v>18717</v>
      </c>
      <c r="L5331" t="s">
        <v>239</v>
      </c>
      <c r="M5331" t="s">
        <v>240</v>
      </c>
      <c r="N5331" t="s">
        <v>24</v>
      </c>
      <c r="O5331" t="s">
        <v>18</v>
      </c>
      <c r="P5331" t="s">
        <v>27</v>
      </c>
      <c r="Q5331">
        <v>1</v>
      </c>
      <c r="R5331">
        <v>11.11</v>
      </c>
      <c r="S5331">
        <f t="shared" si="288"/>
        <v>32200</v>
      </c>
      <c r="T5331">
        <f t="shared" si="289"/>
        <v>16000</v>
      </c>
      <c r="U5331">
        <f t="shared" si="290"/>
        <v>2.0125000000000002</v>
      </c>
      <c r="V5331">
        <v>276</v>
      </c>
      <c r="W5331">
        <v>322</v>
      </c>
    </row>
    <row r="5332" spans="1:23" x14ac:dyDescent="0.2">
      <c r="A5332">
        <v>98</v>
      </c>
      <c r="B5332" t="s">
        <v>3</v>
      </c>
      <c r="C5332" t="s">
        <v>4</v>
      </c>
      <c r="D5332" t="s">
        <v>241</v>
      </c>
      <c r="G5332">
        <v>-27.494686999999999</v>
      </c>
      <c r="H5332">
        <v>153.15266600000001</v>
      </c>
      <c r="I5332">
        <v>25</v>
      </c>
      <c r="J5332" t="s">
        <v>40</v>
      </c>
      <c r="K5332" s="1">
        <v>18717</v>
      </c>
      <c r="L5332" t="s">
        <v>239</v>
      </c>
      <c r="M5332" t="s">
        <v>240</v>
      </c>
      <c r="N5332" t="s">
        <v>24</v>
      </c>
      <c r="O5332" t="s">
        <v>18</v>
      </c>
      <c r="P5332" t="s">
        <v>27</v>
      </c>
      <c r="Q5332">
        <v>2</v>
      </c>
      <c r="R5332">
        <v>8.24</v>
      </c>
      <c r="S5332">
        <f t="shared" si="288"/>
        <v>32200</v>
      </c>
      <c r="T5332">
        <f t="shared" si="289"/>
        <v>16000</v>
      </c>
      <c r="U5332">
        <f t="shared" si="290"/>
        <v>2.0125000000000002</v>
      </c>
      <c r="V5332">
        <v>276</v>
      </c>
      <c r="W5332">
        <v>322</v>
      </c>
    </row>
    <row r="5333" spans="1:23" x14ac:dyDescent="0.2">
      <c r="A5333">
        <v>98</v>
      </c>
      <c r="B5333" t="s">
        <v>3</v>
      </c>
      <c r="C5333" t="s">
        <v>4</v>
      </c>
      <c r="D5333" t="s">
        <v>241</v>
      </c>
      <c r="G5333">
        <v>-27.494686999999999</v>
      </c>
      <c r="H5333">
        <v>153.15266600000001</v>
      </c>
      <c r="I5333">
        <v>25</v>
      </c>
      <c r="J5333" t="s">
        <v>40</v>
      </c>
      <c r="K5333" s="1">
        <v>18717</v>
      </c>
      <c r="L5333" t="s">
        <v>239</v>
      </c>
      <c r="M5333" t="s">
        <v>240</v>
      </c>
      <c r="N5333" t="s">
        <v>24</v>
      </c>
      <c r="O5333" t="s">
        <v>18</v>
      </c>
      <c r="P5333" t="s">
        <v>27</v>
      </c>
      <c r="Q5333">
        <v>3</v>
      </c>
      <c r="R5333">
        <v>8.92</v>
      </c>
      <c r="S5333">
        <f t="shared" si="288"/>
        <v>32200</v>
      </c>
      <c r="T5333">
        <f t="shared" si="289"/>
        <v>16000</v>
      </c>
      <c r="U5333">
        <f t="shared" si="290"/>
        <v>2.0125000000000002</v>
      </c>
      <c r="V5333">
        <v>276</v>
      </c>
      <c r="W5333">
        <v>322</v>
      </c>
    </row>
    <row r="5334" spans="1:23" x14ac:dyDescent="0.2">
      <c r="A5334">
        <v>98</v>
      </c>
      <c r="B5334" t="s">
        <v>3</v>
      </c>
      <c r="C5334" t="s">
        <v>4</v>
      </c>
      <c r="D5334" t="s">
        <v>241</v>
      </c>
      <c r="G5334">
        <v>-27.494686999999999</v>
      </c>
      <c r="H5334">
        <v>153.15266600000001</v>
      </c>
      <c r="I5334">
        <v>25</v>
      </c>
      <c r="J5334" t="s">
        <v>40</v>
      </c>
      <c r="K5334" s="1">
        <v>18717</v>
      </c>
      <c r="L5334" t="s">
        <v>239</v>
      </c>
      <c r="M5334" t="s">
        <v>240</v>
      </c>
      <c r="N5334" t="s">
        <v>24</v>
      </c>
      <c r="O5334" t="s">
        <v>18</v>
      </c>
      <c r="P5334" t="s">
        <v>27</v>
      </c>
      <c r="Q5334">
        <v>4</v>
      </c>
      <c r="R5334">
        <v>11.77</v>
      </c>
      <c r="S5334">
        <f t="shared" si="288"/>
        <v>32200</v>
      </c>
      <c r="T5334">
        <f t="shared" si="289"/>
        <v>16000</v>
      </c>
      <c r="U5334">
        <f t="shared" si="290"/>
        <v>2.0125000000000002</v>
      </c>
      <c r="V5334">
        <v>276</v>
      </c>
      <c r="W5334">
        <v>322</v>
      </c>
    </row>
    <row r="5335" spans="1:23" x14ac:dyDescent="0.2">
      <c r="A5335">
        <v>98</v>
      </c>
      <c r="B5335" t="s">
        <v>3</v>
      </c>
      <c r="C5335" t="s">
        <v>4</v>
      </c>
      <c r="D5335" t="s">
        <v>241</v>
      </c>
      <c r="G5335">
        <v>-27.494686999999999</v>
      </c>
      <c r="H5335">
        <v>153.15266600000001</v>
      </c>
      <c r="I5335">
        <v>25</v>
      </c>
      <c r="J5335" t="s">
        <v>40</v>
      </c>
      <c r="K5335" s="1">
        <v>18717</v>
      </c>
      <c r="L5335" t="s">
        <v>239</v>
      </c>
      <c r="M5335" t="s">
        <v>240</v>
      </c>
      <c r="N5335" t="s">
        <v>24</v>
      </c>
      <c r="O5335" t="s">
        <v>18</v>
      </c>
      <c r="P5335" t="s">
        <v>27</v>
      </c>
      <c r="Q5335">
        <v>5</v>
      </c>
      <c r="R5335">
        <v>10.61</v>
      </c>
      <c r="S5335">
        <f t="shared" si="288"/>
        <v>32200</v>
      </c>
      <c r="T5335">
        <f t="shared" si="289"/>
        <v>16000</v>
      </c>
      <c r="U5335">
        <f t="shared" si="290"/>
        <v>2.0125000000000002</v>
      </c>
      <c r="V5335">
        <v>276</v>
      </c>
      <c r="W5335">
        <v>322</v>
      </c>
    </row>
    <row r="5336" spans="1:23" x14ac:dyDescent="0.2">
      <c r="A5336">
        <v>98</v>
      </c>
      <c r="B5336" t="s">
        <v>3</v>
      </c>
      <c r="C5336" t="s">
        <v>4</v>
      </c>
      <c r="D5336" t="s">
        <v>241</v>
      </c>
      <c r="G5336">
        <v>-27.494686999999999</v>
      </c>
      <c r="H5336">
        <v>153.15266600000001</v>
      </c>
      <c r="I5336">
        <v>25</v>
      </c>
      <c r="J5336" t="s">
        <v>40</v>
      </c>
      <c r="K5336" s="1">
        <v>18717</v>
      </c>
      <c r="L5336" t="s">
        <v>239</v>
      </c>
      <c r="M5336" t="s">
        <v>240</v>
      </c>
      <c r="N5336" t="s">
        <v>24</v>
      </c>
      <c r="O5336" t="s">
        <v>18</v>
      </c>
      <c r="P5336" t="s">
        <v>27</v>
      </c>
      <c r="Q5336">
        <v>6</v>
      </c>
      <c r="R5336">
        <v>8.5500000000000007</v>
      </c>
      <c r="S5336">
        <f t="shared" si="288"/>
        <v>32200</v>
      </c>
      <c r="T5336">
        <f t="shared" si="289"/>
        <v>16000</v>
      </c>
      <c r="U5336">
        <f t="shared" si="290"/>
        <v>2.0125000000000002</v>
      </c>
      <c r="V5336">
        <v>276</v>
      </c>
      <c r="W5336">
        <v>322</v>
      </c>
    </row>
    <row r="5337" spans="1:23" x14ac:dyDescent="0.2">
      <c r="A5337">
        <v>98</v>
      </c>
      <c r="B5337" t="s">
        <v>3</v>
      </c>
      <c r="C5337" t="s">
        <v>4</v>
      </c>
      <c r="D5337" t="s">
        <v>241</v>
      </c>
      <c r="G5337">
        <v>-27.494686999999999</v>
      </c>
      <c r="H5337">
        <v>153.15266600000001</v>
      </c>
      <c r="I5337">
        <v>25</v>
      </c>
      <c r="J5337" t="s">
        <v>40</v>
      </c>
      <c r="K5337" s="1">
        <v>18717</v>
      </c>
      <c r="L5337" t="s">
        <v>239</v>
      </c>
      <c r="M5337" t="s">
        <v>240</v>
      </c>
      <c r="N5337" t="s">
        <v>24</v>
      </c>
      <c r="O5337" t="s">
        <v>18</v>
      </c>
      <c r="P5337" t="s">
        <v>27</v>
      </c>
      <c r="Q5337">
        <v>7</v>
      </c>
      <c r="R5337">
        <v>7.29</v>
      </c>
      <c r="S5337">
        <f t="shared" si="288"/>
        <v>32200</v>
      </c>
      <c r="T5337">
        <f t="shared" si="289"/>
        <v>16000</v>
      </c>
      <c r="U5337">
        <f t="shared" si="290"/>
        <v>2.0125000000000002</v>
      </c>
      <c r="V5337">
        <v>276</v>
      </c>
      <c r="W5337">
        <v>322</v>
      </c>
    </row>
    <row r="5338" spans="1:23" x14ac:dyDescent="0.2">
      <c r="A5338">
        <v>98</v>
      </c>
      <c r="B5338" t="s">
        <v>3</v>
      </c>
      <c r="C5338" t="s">
        <v>4</v>
      </c>
      <c r="D5338" t="s">
        <v>241</v>
      </c>
      <c r="G5338">
        <v>-27.494686999999999</v>
      </c>
      <c r="H5338">
        <v>153.15266600000001</v>
      </c>
      <c r="I5338">
        <v>25</v>
      </c>
      <c r="J5338" t="s">
        <v>40</v>
      </c>
      <c r="K5338" s="1">
        <v>18717</v>
      </c>
      <c r="L5338" t="s">
        <v>239</v>
      </c>
      <c r="M5338" t="s">
        <v>240</v>
      </c>
      <c r="N5338" t="s">
        <v>24</v>
      </c>
      <c r="O5338" t="s">
        <v>18</v>
      </c>
      <c r="P5338" t="s">
        <v>27</v>
      </c>
      <c r="Q5338">
        <v>8</v>
      </c>
      <c r="R5338">
        <v>9.99</v>
      </c>
      <c r="S5338">
        <f t="shared" si="288"/>
        <v>32200</v>
      </c>
      <c r="T5338">
        <f t="shared" si="289"/>
        <v>16000</v>
      </c>
      <c r="U5338">
        <f t="shared" si="290"/>
        <v>2.0125000000000002</v>
      </c>
      <c r="V5338">
        <v>276</v>
      </c>
      <c r="W5338">
        <v>322</v>
      </c>
    </row>
    <row r="5339" spans="1:23" x14ac:dyDescent="0.2">
      <c r="A5339">
        <v>98</v>
      </c>
      <c r="B5339" t="s">
        <v>3</v>
      </c>
      <c r="C5339" t="s">
        <v>4</v>
      </c>
      <c r="D5339" t="s">
        <v>241</v>
      </c>
      <c r="G5339">
        <v>-27.494686999999999</v>
      </c>
      <c r="H5339">
        <v>153.15266600000001</v>
      </c>
      <c r="I5339">
        <v>25</v>
      </c>
      <c r="J5339" t="s">
        <v>40</v>
      </c>
      <c r="K5339" s="1">
        <v>18717</v>
      </c>
      <c r="L5339" t="s">
        <v>239</v>
      </c>
      <c r="M5339" t="s">
        <v>240</v>
      </c>
      <c r="N5339" t="s">
        <v>24</v>
      </c>
      <c r="O5339" t="s">
        <v>18</v>
      </c>
      <c r="P5339" t="s">
        <v>27</v>
      </c>
      <c r="Q5339">
        <v>9</v>
      </c>
      <c r="R5339">
        <v>12.18</v>
      </c>
      <c r="S5339">
        <f t="shared" si="288"/>
        <v>32200</v>
      </c>
      <c r="T5339">
        <f t="shared" si="289"/>
        <v>16000</v>
      </c>
      <c r="U5339">
        <f t="shared" si="290"/>
        <v>2.0125000000000002</v>
      </c>
      <c r="V5339">
        <v>276</v>
      </c>
      <c r="W5339">
        <v>322</v>
      </c>
    </row>
    <row r="5340" spans="1:23" x14ac:dyDescent="0.2">
      <c r="A5340">
        <v>98</v>
      </c>
      <c r="B5340" t="s">
        <v>3</v>
      </c>
      <c r="C5340" t="s">
        <v>4</v>
      </c>
      <c r="D5340" t="s">
        <v>241</v>
      </c>
      <c r="G5340">
        <v>-27.494686999999999</v>
      </c>
      <c r="H5340">
        <v>153.15266600000001</v>
      </c>
      <c r="I5340">
        <v>25</v>
      </c>
      <c r="J5340" t="s">
        <v>40</v>
      </c>
      <c r="K5340" s="1">
        <v>18717</v>
      </c>
      <c r="L5340" t="s">
        <v>239</v>
      </c>
      <c r="M5340" t="s">
        <v>240</v>
      </c>
      <c r="N5340" t="s">
        <v>24</v>
      </c>
      <c r="O5340" t="s">
        <v>18</v>
      </c>
      <c r="P5340" t="s">
        <v>27</v>
      </c>
      <c r="Q5340">
        <v>10</v>
      </c>
      <c r="R5340">
        <v>8.11</v>
      </c>
      <c r="S5340">
        <f t="shared" si="288"/>
        <v>32200</v>
      </c>
      <c r="T5340">
        <f t="shared" si="289"/>
        <v>16000</v>
      </c>
      <c r="U5340">
        <f t="shared" si="290"/>
        <v>2.0125000000000002</v>
      </c>
      <c r="V5340">
        <v>276</v>
      </c>
      <c r="W5340">
        <v>322</v>
      </c>
    </row>
    <row r="5341" spans="1:23" hidden="1" x14ac:dyDescent="0.2">
      <c r="A5341">
        <v>99</v>
      </c>
      <c r="B5341" t="s">
        <v>3</v>
      </c>
      <c r="C5341" t="s">
        <v>4</v>
      </c>
      <c r="D5341" t="s">
        <v>242</v>
      </c>
      <c r="G5341">
        <v>-27.483338</v>
      </c>
      <c r="H5341">
        <v>153.09700599999999</v>
      </c>
      <c r="I5341">
        <v>10</v>
      </c>
      <c r="J5341" t="s">
        <v>6</v>
      </c>
      <c r="K5341" s="1">
        <v>33144</v>
      </c>
      <c r="L5341" t="s">
        <v>243</v>
      </c>
      <c r="N5341" t="s">
        <v>14</v>
      </c>
      <c r="O5341" t="s">
        <v>15</v>
      </c>
      <c r="P5341" t="s">
        <v>27</v>
      </c>
      <c r="Q5341">
        <v>1</v>
      </c>
      <c r="R5341">
        <v>12.97</v>
      </c>
      <c r="S5341">
        <f>180*260</f>
        <v>46800</v>
      </c>
      <c r="T5341">
        <f>245*90</f>
        <v>22050</v>
      </c>
      <c r="U5341">
        <f t="shared" si="290"/>
        <v>2.1224489795918369</v>
      </c>
      <c r="V5341">
        <v>326</v>
      </c>
      <c r="W5341">
        <v>354</v>
      </c>
    </row>
    <row r="5342" spans="1:23" hidden="1" x14ac:dyDescent="0.2">
      <c r="A5342">
        <v>99</v>
      </c>
      <c r="B5342" t="s">
        <v>3</v>
      </c>
      <c r="C5342" t="s">
        <v>4</v>
      </c>
      <c r="D5342" t="s">
        <v>242</v>
      </c>
      <c r="G5342">
        <v>-27.483338</v>
      </c>
      <c r="H5342">
        <v>153.09700599999999</v>
      </c>
      <c r="I5342">
        <v>10</v>
      </c>
      <c r="J5342" t="s">
        <v>6</v>
      </c>
      <c r="K5342" s="1">
        <v>33144</v>
      </c>
      <c r="L5342" t="s">
        <v>243</v>
      </c>
      <c r="N5342" t="s">
        <v>14</v>
      </c>
      <c r="O5342" t="s">
        <v>15</v>
      </c>
      <c r="P5342" t="s">
        <v>27</v>
      </c>
      <c r="Q5342">
        <v>2</v>
      </c>
      <c r="R5342">
        <v>11.75</v>
      </c>
      <c r="S5342">
        <f t="shared" ref="S5342:S5394" si="291">180*260</f>
        <v>46800</v>
      </c>
      <c r="T5342">
        <f t="shared" ref="T5342:T5394" si="292">245*90</f>
        <v>22050</v>
      </c>
      <c r="U5342">
        <f t="shared" ref="U5342:U5394" si="293">S5342/T5342</f>
        <v>2.1224489795918369</v>
      </c>
      <c r="V5342">
        <v>326</v>
      </c>
      <c r="W5342">
        <v>354</v>
      </c>
    </row>
    <row r="5343" spans="1:23" hidden="1" x14ac:dyDescent="0.2">
      <c r="A5343">
        <v>99</v>
      </c>
      <c r="B5343" t="s">
        <v>3</v>
      </c>
      <c r="C5343" t="s">
        <v>4</v>
      </c>
      <c r="D5343" t="s">
        <v>242</v>
      </c>
      <c r="G5343">
        <v>-27.483338</v>
      </c>
      <c r="H5343">
        <v>153.09700599999999</v>
      </c>
      <c r="I5343">
        <v>10</v>
      </c>
      <c r="J5343" t="s">
        <v>6</v>
      </c>
      <c r="K5343" s="1">
        <v>33144</v>
      </c>
      <c r="L5343" t="s">
        <v>243</v>
      </c>
      <c r="N5343" t="s">
        <v>14</v>
      </c>
      <c r="O5343" t="s">
        <v>15</v>
      </c>
      <c r="P5343" t="s">
        <v>27</v>
      </c>
      <c r="Q5343">
        <v>3</v>
      </c>
      <c r="R5343">
        <v>12.04</v>
      </c>
      <c r="S5343">
        <f t="shared" si="291"/>
        <v>46800</v>
      </c>
      <c r="T5343">
        <f t="shared" si="292"/>
        <v>22050</v>
      </c>
      <c r="U5343">
        <f t="shared" si="293"/>
        <v>2.1224489795918369</v>
      </c>
      <c r="V5343">
        <v>326</v>
      </c>
      <c r="W5343">
        <v>354</v>
      </c>
    </row>
    <row r="5344" spans="1:23" hidden="1" x14ac:dyDescent="0.2">
      <c r="A5344">
        <v>99</v>
      </c>
      <c r="B5344" t="s">
        <v>3</v>
      </c>
      <c r="C5344" t="s">
        <v>4</v>
      </c>
      <c r="D5344" t="s">
        <v>242</v>
      </c>
      <c r="G5344">
        <v>-27.483338</v>
      </c>
      <c r="H5344">
        <v>153.09700599999999</v>
      </c>
      <c r="I5344">
        <v>10</v>
      </c>
      <c r="J5344" t="s">
        <v>6</v>
      </c>
      <c r="K5344" s="1">
        <v>33144</v>
      </c>
      <c r="L5344" t="s">
        <v>243</v>
      </c>
      <c r="N5344" t="s">
        <v>14</v>
      </c>
      <c r="O5344" t="s">
        <v>15</v>
      </c>
      <c r="P5344" t="s">
        <v>27</v>
      </c>
      <c r="Q5344">
        <v>4</v>
      </c>
      <c r="R5344">
        <v>14.23</v>
      </c>
      <c r="S5344">
        <f t="shared" si="291"/>
        <v>46800</v>
      </c>
      <c r="T5344">
        <f t="shared" si="292"/>
        <v>22050</v>
      </c>
      <c r="U5344">
        <f t="shared" si="293"/>
        <v>2.1224489795918369</v>
      </c>
      <c r="V5344">
        <v>326</v>
      </c>
      <c r="W5344">
        <v>354</v>
      </c>
    </row>
    <row r="5345" spans="1:23" hidden="1" x14ac:dyDescent="0.2">
      <c r="A5345">
        <v>99</v>
      </c>
      <c r="B5345" t="s">
        <v>3</v>
      </c>
      <c r="C5345" t="s">
        <v>4</v>
      </c>
      <c r="D5345" t="s">
        <v>242</v>
      </c>
      <c r="G5345">
        <v>-27.483338</v>
      </c>
      <c r="H5345">
        <v>153.09700599999999</v>
      </c>
      <c r="I5345">
        <v>10</v>
      </c>
      <c r="J5345" t="s">
        <v>6</v>
      </c>
      <c r="K5345" s="1">
        <v>33144</v>
      </c>
      <c r="L5345" t="s">
        <v>243</v>
      </c>
      <c r="N5345" t="s">
        <v>14</v>
      </c>
      <c r="O5345" t="s">
        <v>15</v>
      </c>
      <c r="P5345" t="s">
        <v>27</v>
      </c>
      <c r="Q5345">
        <v>5</v>
      </c>
      <c r="R5345">
        <v>11.96</v>
      </c>
      <c r="S5345">
        <f t="shared" si="291"/>
        <v>46800</v>
      </c>
      <c r="T5345">
        <f t="shared" si="292"/>
        <v>22050</v>
      </c>
      <c r="U5345">
        <f t="shared" si="293"/>
        <v>2.1224489795918369</v>
      </c>
      <c r="V5345">
        <v>326</v>
      </c>
      <c r="W5345">
        <v>354</v>
      </c>
    </row>
    <row r="5346" spans="1:23" hidden="1" x14ac:dyDescent="0.2">
      <c r="A5346">
        <v>99</v>
      </c>
      <c r="B5346" t="s">
        <v>3</v>
      </c>
      <c r="C5346" t="s">
        <v>4</v>
      </c>
      <c r="D5346" t="s">
        <v>242</v>
      </c>
      <c r="G5346">
        <v>-27.483338</v>
      </c>
      <c r="H5346">
        <v>153.09700599999999</v>
      </c>
      <c r="I5346">
        <v>10</v>
      </c>
      <c r="J5346" t="s">
        <v>6</v>
      </c>
      <c r="K5346" s="1">
        <v>33144</v>
      </c>
      <c r="L5346" t="s">
        <v>243</v>
      </c>
      <c r="N5346" t="s">
        <v>14</v>
      </c>
      <c r="O5346" t="s">
        <v>15</v>
      </c>
      <c r="P5346" t="s">
        <v>27</v>
      </c>
      <c r="Q5346">
        <v>6</v>
      </c>
      <c r="R5346">
        <v>11.22</v>
      </c>
      <c r="S5346">
        <f t="shared" si="291"/>
        <v>46800</v>
      </c>
      <c r="T5346">
        <f t="shared" si="292"/>
        <v>22050</v>
      </c>
      <c r="U5346">
        <f t="shared" si="293"/>
        <v>2.1224489795918369</v>
      </c>
      <c r="V5346">
        <v>326</v>
      </c>
      <c r="W5346">
        <v>354</v>
      </c>
    </row>
    <row r="5347" spans="1:23" hidden="1" x14ac:dyDescent="0.2">
      <c r="A5347">
        <v>99</v>
      </c>
      <c r="B5347" t="s">
        <v>3</v>
      </c>
      <c r="C5347" t="s">
        <v>4</v>
      </c>
      <c r="D5347" t="s">
        <v>242</v>
      </c>
      <c r="G5347">
        <v>-27.483338</v>
      </c>
      <c r="H5347">
        <v>153.09700599999999</v>
      </c>
      <c r="I5347">
        <v>10</v>
      </c>
      <c r="J5347" t="s">
        <v>6</v>
      </c>
      <c r="K5347" s="1">
        <v>33144</v>
      </c>
      <c r="L5347" t="s">
        <v>243</v>
      </c>
      <c r="N5347" t="s">
        <v>14</v>
      </c>
      <c r="O5347" t="s">
        <v>16</v>
      </c>
      <c r="P5347" t="s">
        <v>27</v>
      </c>
      <c r="Q5347">
        <v>1</v>
      </c>
      <c r="R5347">
        <v>10.47</v>
      </c>
      <c r="S5347">
        <f t="shared" si="291"/>
        <v>46800</v>
      </c>
      <c r="T5347">
        <f t="shared" si="292"/>
        <v>22050</v>
      </c>
      <c r="U5347">
        <f t="shared" si="293"/>
        <v>2.1224489795918369</v>
      </c>
      <c r="V5347">
        <v>326</v>
      </c>
      <c r="W5347">
        <v>354</v>
      </c>
    </row>
    <row r="5348" spans="1:23" hidden="1" x14ac:dyDescent="0.2">
      <c r="A5348">
        <v>99</v>
      </c>
      <c r="B5348" t="s">
        <v>3</v>
      </c>
      <c r="C5348" t="s">
        <v>4</v>
      </c>
      <c r="D5348" t="s">
        <v>242</v>
      </c>
      <c r="G5348">
        <v>-27.483338</v>
      </c>
      <c r="H5348">
        <v>153.09700599999999</v>
      </c>
      <c r="I5348">
        <v>10</v>
      </c>
      <c r="J5348" t="s">
        <v>6</v>
      </c>
      <c r="K5348" s="1">
        <v>33144</v>
      </c>
      <c r="L5348" t="s">
        <v>243</v>
      </c>
      <c r="N5348" t="s">
        <v>14</v>
      </c>
      <c r="O5348" t="s">
        <v>16</v>
      </c>
      <c r="P5348" t="s">
        <v>27</v>
      </c>
      <c r="Q5348">
        <v>2</v>
      </c>
      <c r="R5348">
        <v>13.56</v>
      </c>
      <c r="S5348">
        <f t="shared" si="291"/>
        <v>46800</v>
      </c>
      <c r="T5348">
        <f t="shared" si="292"/>
        <v>22050</v>
      </c>
      <c r="U5348">
        <f t="shared" si="293"/>
        <v>2.1224489795918369</v>
      </c>
      <c r="V5348">
        <v>326</v>
      </c>
      <c r="W5348">
        <v>354</v>
      </c>
    </row>
    <row r="5349" spans="1:23" hidden="1" x14ac:dyDescent="0.2">
      <c r="A5349">
        <v>99</v>
      </c>
      <c r="B5349" t="s">
        <v>3</v>
      </c>
      <c r="C5349" t="s">
        <v>4</v>
      </c>
      <c r="D5349" t="s">
        <v>242</v>
      </c>
      <c r="G5349">
        <v>-27.483338</v>
      </c>
      <c r="H5349">
        <v>153.09700599999999</v>
      </c>
      <c r="I5349">
        <v>10</v>
      </c>
      <c r="J5349" t="s">
        <v>6</v>
      </c>
      <c r="K5349" s="1">
        <v>33144</v>
      </c>
      <c r="L5349" t="s">
        <v>243</v>
      </c>
      <c r="N5349" t="s">
        <v>14</v>
      </c>
      <c r="O5349" t="s">
        <v>16</v>
      </c>
      <c r="P5349" t="s">
        <v>27</v>
      </c>
      <c r="Q5349">
        <v>3</v>
      </c>
      <c r="R5349">
        <v>10.23</v>
      </c>
      <c r="S5349">
        <f t="shared" si="291"/>
        <v>46800</v>
      </c>
      <c r="T5349">
        <f t="shared" si="292"/>
        <v>22050</v>
      </c>
      <c r="U5349">
        <f t="shared" si="293"/>
        <v>2.1224489795918369</v>
      </c>
      <c r="V5349">
        <v>326</v>
      </c>
      <c r="W5349">
        <v>354</v>
      </c>
    </row>
    <row r="5350" spans="1:23" hidden="1" x14ac:dyDescent="0.2">
      <c r="A5350">
        <v>99</v>
      </c>
      <c r="B5350" t="s">
        <v>3</v>
      </c>
      <c r="C5350" t="s">
        <v>4</v>
      </c>
      <c r="D5350" t="s">
        <v>242</v>
      </c>
      <c r="G5350">
        <v>-27.483338</v>
      </c>
      <c r="H5350">
        <v>153.09700599999999</v>
      </c>
      <c r="I5350">
        <v>10</v>
      </c>
      <c r="J5350" t="s">
        <v>6</v>
      </c>
      <c r="K5350" s="1">
        <v>33144</v>
      </c>
      <c r="L5350" t="s">
        <v>243</v>
      </c>
      <c r="N5350" t="s">
        <v>14</v>
      </c>
      <c r="O5350" t="s">
        <v>16</v>
      </c>
      <c r="P5350" t="s">
        <v>27</v>
      </c>
      <c r="Q5350">
        <v>4</v>
      </c>
      <c r="R5350">
        <v>11.18</v>
      </c>
      <c r="S5350">
        <f t="shared" si="291"/>
        <v>46800</v>
      </c>
      <c r="T5350">
        <f t="shared" si="292"/>
        <v>22050</v>
      </c>
      <c r="U5350">
        <f t="shared" si="293"/>
        <v>2.1224489795918369</v>
      </c>
      <c r="V5350">
        <v>326</v>
      </c>
      <c r="W5350">
        <v>354</v>
      </c>
    </row>
    <row r="5351" spans="1:23" hidden="1" x14ac:dyDescent="0.2">
      <c r="A5351">
        <v>99</v>
      </c>
      <c r="B5351" t="s">
        <v>3</v>
      </c>
      <c r="C5351" t="s">
        <v>4</v>
      </c>
      <c r="D5351" t="s">
        <v>242</v>
      </c>
      <c r="G5351">
        <v>-27.483338</v>
      </c>
      <c r="H5351">
        <v>153.09700599999999</v>
      </c>
      <c r="I5351">
        <v>10</v>
      </c>
      <c r="J5351" t="s">
        <v>6</v>
      </c>
      <c r="K5351" s="1">
        <v>33144</v>
      </c>
      <c r="L5351" t="s">
        <v>243</v>
      </c>
      <c r="N5351" t="s">
        <v>14</v>
      </c>
      <c r="O5351" t="s">
        <v>16</v>
      </c>
      <c r="P5351" t="s">
        <v>27</v>
      </c>
      <c r="Q5351">
        <v>5</v>
      </c>
      <c r="R5351">
        <v>9.84</v>
      </c>
      <c r="S5351">
        <f t="shared" si="291"/>
        <v>46800</v>
      </c>
      <c r="T5351">
        <f t="shared" si="292"/>
        <v>22050</v>
      </c>
      <c r="U5351">
        <f t="shared" si="293"/>
        <v>2.1224489795918369</v>
      </c>
      <c r="V5351">
        <v>326</v>
      </c>
      <c r="W5351">
        <v>354</v>
      </c>
    </row>
    <row r="5352" spans="1:23" hidden="1" x14ac:dyDescent="0.2">
      <c r="A5352">
        <v>99</v>
      </c>
      <c r="B5352" t="s">
        <v>3</v>
      </c>
      <c r="C5352" t="s">
        <v>4</v>
      </c>
      <c r="D5352" t="s">
        <v>242</v>
      </c>
      <c r="G5352">
        <v>-27.483338</v>
      </c>
      <c r="H5352">
        <v>153.09700599999999</v>
      </c>
      <c r="I5352">
        <v>10</v>
      </c>
      <c r="J5352" t="s">
        <v>6</v>
      </c>
      <c r="K5352" s="1">
        <v>33144</v>
      </c>
      <c r="L5352" t="s">
        <v>243</v>
      </c>
      <c r="N5352" t="s">
        <v>14</v>
      </c>
      <c r="O5352" t="s">
        <v>16</v>
      </c>
      <c r="P5352" t="s">
        <v>27</v>
      </c>
      <c r="Q5352">
        <v>6</v>
      </c>
      <c r="R5352">
        <v>9.35</v>
      </c>
      <c r="S5352">
        <f t="shared" si="291"/>
        <v>46800</v>
      </c>
      <c r="T5352">
        <f t="shared" si="292"/>
        <v>22050</v>
      </c>
      <c r="U5352">
        <f t="shared" si="293"/>
        <v>2.1224489795918369</v>
      </c>
      <c r="V5352">
        <v>326</v>
      </c>
      <c r="W5352">
        <v>354</v>
      </c>
    </row>
    <row r="5353" spans="1:23" hidden="1" x14ac:dyDescent="0.2">
      <c r="A5353">
        <v>99</v>
      </c>
      <c r="B5353" t="s">
        <v>3</v>
      </c>
      <c r="C5353" t="s">
        <v>4</v>
      </c>
      <c r="D5353" t="s">
        <v>242</v>
      </c>
      <c r="G5353">
        <v>-27.483338</v>
      </c>
      <c r="H5353">
        <v>153.09700599999999</v>
      </c>
      <c r="I5353">
        <v>10</v>
      </c>
      <c r="J5353" t="s">
        <v>6</v>
      </c>
      <c r="K5353" s="1">
        <v>33144</v>
      </c>
      <c r="L5353" t="s">
        <v>243</v>
      </c>
      <c r="N5353" t="s">
        <v>14</v>
      </c>
      <c r="O5353" t="s">
        <v>18</v>
      </c>
      <c r="P5353" t="s">
        <v>27</v>
      </c>
      <c r="Q5353">
        <v>1</v>
      </c>
      <c r="R5353">
        <v>1.1100000000000001</v>
      </c>
      <c r="S5353">
        <f t="shared" si="291"/>
        <v>46800</v>
      </c>
      <c r="T5353">
        <f t="shared" si="292"/>
        <v>22050</v>
      </c>
      <c r="U5353">
        <f t="shared" si="293"/>
        <v>2.1224489795918369</v>
      </c>
      <c r="V5353">
        <v>326</v>
      </c>
      <c r="W5353">
        <v>354</v>
      </c>
    </row>
    <row r="5354" spans="1:23" hidden="1" x14ac:dyDescent="0.2">
      <c r="A5354">
        <v>99</v>
      </c>
      <c r="B5354" t="s">
        <v>3</v>
      </c>
      <c r="C5354" t="s">
        <v>4</v>
      </c>
      <c r="D5354" t="s">
        <v>242</v>
      </c>
      <c r="G5354">
        <v>-27.483338</v>
      </c>
      <c r="H5354">
        <v>153.09700599999999</v>
      </c>
      <c r="I5354">
        <v>10</v>
      </c>
      <c r="J5354" t="s">
        <v>6</v>
      </c>
      <c r="K5354" s="1">
        <v>33144</v>
      </c>
      <c r="L5354" t="s">
        <v>243</v>
      </c>
      <c r="N5354" t="s">
        <v>14</v>
      </c>
      <c r="O5354" t="s">
        <v>18</v>
      </c>
      <c r="P5354" t="s">
        <v>27</v>
      </c>
      <c r="Q5354">
        <v>2</v>
      </c>
      <c r="R5354">
        <v>2.1</v>
      </c>
      <c r="S5354">
        <f t="shared" si="291"/>
        <v>46800</v>
      </c>
      <c r="T5354">
        <f t="shared" si="292"/>
        <v>22050</v>
      </c>
      <c r="U5354">
        <f t="shared" si="293"/>
        <v>2.1224489795918369</v>
      </c>
      <c r="V5354">
        <v>326</v>
      </c>
      <c r="W5354">
        <v>354</v>
      </c>
    </row>
    <row r="5355" spans="1:23" hidden="1" x14ac:dyDescent="0.2">
      <c r="A5355">
        <v>99</v>
      </c>
      <c r="B5355" t="s">
        <v>3</v>
      </c>
      <c r="C5355" t="s">
        <v>4</v>
      </c>
      <c r="D5355" t="s">
        <v>242</v>
      </c>
      <c r="G5355">
        <v>-27.483338</v>
      </c>
      <c r="H5355">
        <v>153.09700599999999</v>
      </c>
      <c r="I5355">
        <v>10</v>
      </c>
      <c r="J5355" t="s">
        <v>6</v>
      </c>
      <c r="K5355" s="1">
        <v>33144</v>
      </c>
      <c r="L5355" t="s">
        <v>243</v>
      </c>
      <c r="N5355" t="s">
        <v>14</v>
      </c>
      <c r="O5355" t="s">
        <v>18</v>
      </c>
      <c r="P5355" t="s">
        <v>27</v>
      </c>
      <c r="Q5355">
        <v>3</v>
      </c>
      <c r="R5355">
        <v>2.89</v>
      </c>
      <c r="S5355">
        <f t="shared" si="291"/>
        <v>46800</v>
      </c>
      <c r="T5355">
        <f t="shared" si="292"/>
        <v>22050</v>
      </c>
      <c r="U5355">
        <f t="shared" si="293"/>
        <v>2.1224489795918369</v>
      </c>
      <c r="V5355">
        <v>326</v>
      </c>
      <c r="W5355">
        <v>354</v>
      </c>
    </row>
    <row r="5356" spans="1:23" hidden="1" x14ac:dyDescent="0.2">
      <c r="A5356">
        <v>99</v>
      </c>
      <c r="B5356" t="s">
        <v>3</v>
      </c>
      <c r="C5356" t="s">
        <v>4</v>
      </c>
      <c r="D5356" t="s">
        <v>242</v>
      </c>
      <c r="G5356">
        <v>-27.483338</v>
      </c>
      <c r="H5356">
        <v>153.09700599999999</v>
      </c>
      <c r="I5356">
        <v>10</v>
      </c>
      <c r="J5356" t="s">
        <v>6</v>
      </c>
      <c r="K5356" s="1">
        <v>33144</v>
      </c>
      <c r="L5356" t="s">
        <v>243</v>
      </c>
      <c r="N5356" t="s">
        <v>14</v>
      </c>
      <c r="O5356" t="s">
        <v>18</v>
      </c>
      <c r="P5356" t="s">
        <v>27</v>
      </c>
      <c r="Q5356">
        <v>4</v>
      </c>
      <c r="R5356">
        <v>1.1200000000000001</v>
      </c>
      <c r="S5356">
        <f t="shared" si="291"/>
        <v>46800</v>
      </c>
      <c r="T5356">
        <f t="shared" si="292"/>
        <v>22050</v>
      </c>
      <c r="U5356">
        <f t="shared" si="293"/>
        <v>2.1224489795918369</v>
      </c>
      <c r="V5356">
        <v>326</v>
      </c>
      <c r="W5356">
        <v>354</v>
      </c>
    </row>
    <row r="5357" spans="1:23" hidden="1" x14ac:dyDescent="0.2">
      <c r="A5357">
        <v>99</v>
      </c>
      <c r="B5357" t="s">
        <v>3</v>
      </c>
      <c r="C5357" t="s">
        <v>4</v>
      </c>
      <c r="D5357" t="s">
        <v>242</v>
      </c>
      <c r="G5357">
        <v>-27.483338</v>
      </c>
      <c r="H5357">
        <v>153.09700599999999</v>
      </c>
      <c r="I5357">
        <v>10</v>
      </c>
      <c r="J5357" t="s">
        <v>6</v>
      </c>
      <c r="K5357" s="1">
        <v>33144</v>
      </c>
      <c r="L5357" t="s">
        <v>243</v>
      </c>
      <c r="N5357" t="s">
        <v>14</v>
      </c>
      <c r="O5357" t="s">
        <v>18</v>
      </c>
      <c r="P5357" t="s">
        <v>27</v>
      </c>
      <c r="Q5357">
        <v>5</v>
      </c>
      <c r="R5357">
        <v>1.35</v>
      </c>
      <c r="S5357">
        <f t="shared" si="291"/>
        <v>46800</v>
      </c>
      <c r="T5357">
        <f t="shared" si="292"/>
        <v>22050</v>
      </c>
      <c r="U5357">
        <f t="shared" si="293"/>
        <v>2.1224489795918369</v>
      </c>
      <c r="V5357">
        <v>326</v>
      </c>
      <c r="W5357">
        <v>354</v>
      </c>
    </row>
    <row r="5358" spans="1:23" hidden="1" x14ac:dyDescent="0.2">
      <c r="A5358">
        <v>99</v>
      </c>
      <c r="B5358" t="s">
        <v>3</v>
      </c>
      <c r="C5358" t="s">
        <v>4</v>
      </c>
      <c r="D5358" t="s">
        <v>242</v>
      </c>
      <c r="G5358">
        <v>-27.483338</v>
      </c>
      <c r="H5358">
        <v>153.09700599999999</v>
      </c>
      <c r="I5358">
        <v>10</v>
      </c>
      <c r="J5358" t="s">
        <v>6</v>
      </c>
      <c r="K5358" s="1">
        <v>33144</v>
      </c>
      <c r="L5358" t="s">
        <v>243</v>
      </c>
      <c r="N5358" t="s">
        <v>14</v>
      </c>
      <c r="O5358" t="s">
        <v>18</v>
      </c>
      <c r="P5358" t="s">
        <v>27</v>
      </c>
      <c r="Q5358">
        <v>6</v>
      </c>
      <c r="R5358">
        <v>3.83</v>
      </c>
      <c r="S5358">
        <f t="shared" si="291"/>
        <v>46800</v>
      </c>
      <c r="T5358">
        <f t="shared" si="292"/>
        <v>22050</v>
      </c>
      <c r="U5358">
        <f t="shared" si="293"/>
        <v>2.1224489795918369</v>
      </c>
      <c r="V5358">
        <v>326</v>
      </c>
      <c r="W5358">
        <v>354</v>
      </c>
    </row>
    <row r="5359" spans="1:23" hidden="1" x14ac:dyDescent="0.2">
      <c r="A5359">
        <v>99</v>
      </c>
      <c r="B5359" t="s">
        <v>3</v>
      </c>
      <c r="C5359" t="s">
        <v>4</v>
      </c>
      <c r="D5359" t="s">
        <v>242</v>
      </c>
      <c r="G5359">
        <v>-27.483338</v>
      </c>
      <c r="H5359">
        <v>153.09700599999999</v>
      </c>
      <c r="I5359">
        <v>10</v>
      </c>
      <c r="J5359" t="s">
        <v>6</v>
      </c>
      <c r="K5359" s="1">
        <v>33144</v>
      </c>
      <c r="L5359" t="s">
        <v>243</v>
      </c>
      <c r="N5359" t="s">
        <v>14</v>
      </c>
      <c r="O5359" t="s">
        <v>19</v>
      </c>
      <c r="P5359" t="s">
        <v>27</v>
      </c>
      <c r="Q5359">
        <v>1</v>
      </c>
      <c r="R5359">
        <v>4.2699999999999996</v>
      </c>
      <c r="S5359">
        <f t="shared" si="291"/>
        <v>46800</v>
      </c>
      <c r="T5359">
        <f t="shared" si="292"/>
        <v>22050</v>
      </c>
      <c r="U5359">
        <f t="shared" si="293"/>
        <v>2.1224489795918369</v>
      </c>
      <c r="V5359">
        <v>326</v>
      </c>
      <c r="W5359">
        <v>354</v>
      </c>
    </row>
    <row r="5360" spans="1:23" hidden="1" x14ac:dyDescent="0.2">
      <c r="A5360">
        <v>99</v>
      </c>
      <c r="B5360" t="s">
        <v>3</v>
      </c>
      <c r="C5360" t="s">
        <v>4</v>
      </c>
      <c r="D5360" t="s">
        <v>242</v>
      </c>
      <c r="G5360">
        <v>-27.483338</v>
      </c>
      <c r="H5360">
        <v>153.09700599999999</v>
      </c>
      <c r="I5360">
        <v>10</v>
      </c>
      <c r="J5360" t="s">
        <v>6</v>
      </c>
      <c r="K5360" s="1">
        <v>33144</v>
      </c>
      <c r="L5360" t="s">
        <v>243</v>
      </c>
      <c r="N5360" t="s">
        <v>14</v>
      </c>
      <c r="O5360" t="s">
        <v>19</v>
      </c>
      <c r="P5360" t="s">
        <v>27</v>
      </c>
      <c r="Q5360">
        <v>2</v>
      </c>
      <c r="R5360">
        <v>7.95</v>
      </c>
      <c r="S5360">
        <f t="shared" si="291"/>
        <v>46800</v>
      </c>
      <c r="T5360">
        <f t="shared" si="292"/>
        <v>22050</v>
      </c>
      <c r="U5360">
        <f t="shared" si="293"/>
        <v>2.1224489795918369</v>
      </c>
      <c r="V5360">
        <v>326</v>
      </c>
      <c r="W5360">
        <v>354</v>
      </c>
    </row>
    <row r="5361" spans="1:23" hidden="1" x14ac:dyDescent="0.2">
      <c r="A5361">
        <v>99</v>
      </c>
      <c r="B5361" t="s">
        <v>3</v>
      </c>
      <c r="C5361" t="s">
        <v>4</v>
      </c>
      <c r="D5361" t="s">
        <v>242</v>
      </c>
      <c r="G5361">
        <v>-27.483338</v>
      </c>
      <c r="H5361">
        <v>153.09700599999999</v>
      </c>
      <c r="I5361">
        <v>10</v>
      </c>
      <c r="J5361" t="s">
        <v>6</v>
      </c>
      <c r="K5361" s="1">
        <v>33144</v>
      </c>
      <c r="L5361" t="s">
        <v>243</v>
      </c>
      <c r="N5361" t="s">
        <v>14</v>
      </c>
      <c r="O5361" t="s">
        <v>19</v>
      </c>
      <c r="P5361" t="s">
        <v>27</v>
      </c>
      <c r="Q5361">
        <v>3</v>
      </c>
      <c r="R5361">
        <v>6.41</v>
      </c>
      <c r="S5361">
        <f t="shared" si="291"/>
        <v>46800</v>
      </c>
      <c r="T5361">
        <f t="shared" si="292"/>
        <v>22050</v>
      </c>
      <c r="U5361">
        <f t="shared" si="293"/>
        <v>2.1224489795918369</v>
      </c>
      <c r="V5361">
        <v>326</v>
      </c>
      <c r="W5361">
        <v>354</v>
      </c>
    </row>
    <row r="5362" spans="1:23" hidden="1" x14ac:dyDescent="0.2">
      <c r="A5362">
        <v>99</v>
      </c>
      <c r="B5362" t="s">
        <v>3</v>
      </c>
      <c r="C5362" t="s">
        <v>4</v>
      </c>
      <c r="D5362" t="s">
        <v>242</v>
      </c>
      <c r="G5362">
        <v>-27.483338</v>
      </c>
      <c r="H5362">
        <v>153.09700599999999</v>
      </c>
      <c r="I5362">
        <v>10</v>
      </c>
      <c r="J5362" t="s">
        <v>6</v>
      </c>
      <c r="K5362" s="1">
        <v>33144</v>
      </c>
      <c r="L5362" t="s">
        <v>243</v>
      </c>
      <c r="N5362" t="s">
        <v>14</v>
      </c>
      <c r="O5362" t="s">
        <v>19</v>
      </c>
      <c r="P5362" t="s">
        <v>27</v>
      </c>
      <c r="Q5362">
        <v>4</v>
      </c>
      <c r="R5362">
        <v>6.67</v>
      </c>
      <c r="S5362">
        <f t="shared" si="291"/>
        <v>46800</v>
      </c>
      <c r="T5362">
        <f t="shared" si="292"/>
        <v>22050</v>
      </c>
      <c r="U5362">
        <f t="shared" si="293"/>
        <v>2.1224489795918369</v>
      </c>
      <c r="V5362">
        <v>326</v>
      </c>
      <c r="W5362">
        <v>354</v>
      </c>
    </row>
    <row r="5363" spans="1:23" hidden="1" x14ac:dyDescent="0.2">
      <c r="A5363">
        <v>99</v>
      </c>
      <c r="B5363" t="s">
        <v>3</v>
      </c>
      <c r="C5363" t="s">
        <v>4</v>
      </c>
      <c r="D5363" t="s">
        <v>242</v>
      </c>
      <c r="G5363">
        <v>-27.483338</v>
      </c>
      <c r="H5363">
        <v>153.09700599999999</v>
      </c>
      <c r="I5363">
        <v>10</v>
      </c>
      <c r="J5363" t="s">
        <v>6</v>
      </c>
      <c r="K5363" s="1">
        <v>33144</v>
      </c>
      <c r="L5363" t="s">
        <v>243</v>
      </c>
      <c r="N5363" t="s">
        <v>14</v>
      </c>
      <c r="O5363" t="s">
        <v>19</v>
      </c>
      <c r="P5363" t="s">
        <v>27</v>
      </c>
      <c r="Q5363">
        <v>5</v>
      </c>
      <c r="R5363">
        <v>10.119999999999999</v>
      </c>
      <c r="S5363">
        <f t="shared" si="291"/>
        <v>46800</v>
      </c>
      <c r="T5363">
        <f t="shared" si="292"/>
        <v>22050</v>
      </c>
      <c r="U5363">
        <f t="shared" si="293"/>
        <v>2.1224489795918369</v>
      </c>
      <c r="V5363">
        <v>326</v>
      </c>
      <c r="W5363">
        <v>354</v>
      </c>
    </row>
    <row r="5364" spans="1:23" hidden="1" x14ac:dyDescent="0.2">
      <c r="A5364">
        <v>99</v>
      </c>
      <c r="B5364" t="s">
        <v>3</v>
      </c>
      <c r="C5364" t="s">
        <v>4</v>
      </c>
      <c r="D5364" t="s">
        <v>242</v>
      </c>
      <c r="G5364">
        <v>-27.483338</v>
      </c>
      <c r="H5364">
        <v>153.09700599999999</v>
      </c>
      <c r="I5364">
        <v>10</v>
      </c>
      <c r="J5364" t="s">
        <v>6</v>
      </c>
      <c r="K5364" s="1">
        <v>33144</v>
      </c>
      <c r="L5364" t="s">
        <v>243</v>
      </c>
      <c r="N5364" t="s">
        <v>14</v>
      </c>
      <c r="O5364" t="s">
        <v>19</v>
      </c>
      <c r="P5364" t="s">
        <v>27</v>
      </c>
      <c r="Q5364">
        <v>6</v>
      </c>
      <c r="R5364">
        <v>5.71</v>
      </c>
      <c r="S5364">
        <f t="shared" si="291"/>
        <v>46800</v>
      </c>
      <c r="T5364">
        <f t="shared" si="292"/>
        <v>22050</v>
      </c>
      <c r="U5364">
        <f t="shared" si="293"/>
        <v>2.1224489795918369</v>
      </c>
      <c r="V5364">
        <v>326</v>
      </c>
      <c r="W5364">
        <v>354</v>
      </c>
    </row>
    <row r="5365" spans="1:23" hidden="1" x14ac:dyDescent="0.2">
      <c r="A5365">
        <v>99</v>
      </c>
      <c r="B5365" t="s">
        <v>3</v>
      </c>
      <c r="C5365" t="s">
        <v>4</v>
      </c>
      <c r="D5365" t="s">
        <v>242</v>
      </c>
      <c r="G5365">
        <v>-27.483338</v>
      </c>
      <c r="H5365">
        <v>153.09700599999999</v>
      </c>
      <c r="I5365">
        <v>10</v>
      </c>
      <c r="J5365" t="s">
        <v>6</v>
      </c>
      <c r="K5365" s="1">
        <v>33144</v>
      </c>
      <c r="L5365" t="s">
        <v>243</v>
      </c>
      <c r="N5365" t="s">
        <v>24</v>
      </c>
      <c r="O5365" t="s">
        <v>15</v>
      </c>
      <c r="P5365" t="s">
        <v>26</v>
      </c>
      <c r="Q5365">
        <v>1</v>
      </c>
      <c r="R5365">
        <v>32.18</v>
      </c>
      <c r="S5365">
        <f t="shared" si="291"/>
        <v>46800</v>
      </c>
      <c r="T5365">
        <f t="shared" si="292"/>
        <v>22050</v>
      </c>
      <c r="U5365">
        <f t="shared" si="293"/>
        <v>2.1224489795918369</v>
      </c>
      <c r="V5365">
        <v>326</v>
      </c>
      <c r="W5365">
        <v>354</v>
      </c>
    </row>
    <row r="5366" spans="1:23" hidden="1" x14ac:dyDescent="0.2">
      <c r="A5366">
        <v>99</v>
      </c>
      <c r="B5366" t="s">
        <v>3</v>
      </c>
      <c r="C5366" t="s">
        <v>4</v>
      </c>
      <c r="D5366" t="s">
        <v>242</v>
      </c>
      <c r="G5366">
        <v>-27.483338</v>
      </c>
      <c r="H5366">
        <v>153.09700599999999</v>
      </c>
      <c r="I5366">
        <v>10</v>
      </c>
      <c r="J5366" t="s">
        <v>6</v>
      </c>
      <c r="K5366" s="1">
        <v>33144</v>
      </c>
      <c r="L5366" t="s">
        <v>243</v>
      </c>
      <c r="N5366" t="s">
        <v>24</v>
      </c>
      <c r="O5366" t="s">
        <v>15</v>
      </c>
      <c r="P5366" t="s">
        <v>26</v>
      </c>
      <c r="Q5366">
        <v>2</v>
      </c>
      <c r="R5366">
        <v>29.43</v>
      </c>
      <c r="S5366">
        <f t="shared" si="291"/>
        <v>46800</v>
      </c>
      <c r="T5366">
        <f t="shared" si="292"/>
        <v>22050</v>
      </c>
      <c r="U5366">
        <f t="shared" si="293"/>
        <v>2.1224489795918369</v>
      </c>
      <c r="V5366">
        <v>326</v>
      </c>
      <c r="W5366">
        <v>354</v>
      </c>
    </row>
    <row r="5367" spans="1:23" hidden="1" x14ac:dyDescent="0.2">
      <c r="A5367">
        <v>99</v>
      </c>
      <c r="B5367" t="s">
        <v>3</v>
      </c>
      <c r="C5367" t="s">
        <v>4</v>
      </c>
      <c r="D5367" t="s">
        <v>242</v>
      </c>
      <c r="G5367">
        <v>-27.483338</v>
      </c>
      <c r="H5367">
        <v>153.09700599999999</v>
      </c>
      <c r="I5367">
        <v>10</v>
      </c>
      <c r="J5367" t="s">
        <v>6</v>
      </c>
      <c r="K5367" s="1">
        <v>33144</v>
      </c>
      <c r="L5367" t="s">
        <v>243</v>
      </c>
      <c r="N5367" t="s">
        <v>24</v>
      </c>
      <c r="O5367" t="s">
        <v>15</v>
      </c>
      <c r="P5367" t="s">
        <v>26</v>
      </c>
      <c r="Q5367">
        <v>3</v>
      </c>
      <c r="R5367">
        <v>24.83</v>
      </c>
      <c r="S5367">
        <f t="shared" si="291"/>
        <v>46800</v>
      </c>
      <c r="T5367">
        <f t="shared" si="292"/>
        <v>22050</v>
      </c>
      <c r="U5367">
        <f t="shared" si="293"/>
        <v>2.1224489795918369</v>
      </c>
      <c r="V5367">
        <v>326</v>
      </c>
      <c r="W5367">
        <v>354</v>
      </c>
    </row>
    <row r="5368" spans="1:23" hidden="1" x14ac:dyDescent="0.2">
      <c r="A5368">
        <v>99</v>
      </c>
      <c r="B5368" t="s">
        <v>3</v>
      </c>
      <c r="C5368" t="s">
        <v>4</v>
      </c>
      <c r="D5368" t="s">
        <v>242</v>
      </c>
      <c r="G5368">
        <v>-27.483338</v>
      </c>
      <c r="H5368">
        <v>153.09700599999999</v>
      </c>
      <c r="I5368">
        <v>10</v>
      </c>
      <c r="J5368" t="s">
        <v>6</v>
      </c>
      <c r="K5368" s="1">
        <v>33144</v>
      </c>
      <c r="L5368" t="s">
        <v>243</v>
      </c>
      <c r="N5368" t="s">
        <v>24</v>
      </c>
      <c r="O5368" t="s">
        <v>15</v>
      </c>
      <c r="P5368" t="s">
        <v>26</v>
      </c>
      <c r="Q5368">
        <v>4</v>
      </c>
      <c r="R5368">
        <v>25.72</v>
      </c>
      <c r="S5368">
        <f t="shared" si="291"/>
        <v>46800</v>
      </c>
      <c r="T5368">
        <f t="shared" si="292"/>
        <v>22050</v>
      </c>
      <c r="U5368">
        <f t="shared" si="293"/>
        <v>2.1224489795918369</v>
      </c>
      <c r="V5368">
        <v>326</v>
      </c>
      <c r="W5368">
        <v>354</v>
      </c>
    </row>
    <row r="5369" spans="1:23" hidden="1" x14ac:dyDescent="0.2">
      <c r="A5369">
        <v>99</v>
      </c>
      <c r="B5369" t="s">
        <v>3</v>
      </c>
      <c r="C5369" t="s">
        <v>4</v>
      </c>
      <c r="D5369" t="s">
        <v>242</v>
      </c>
      <c r="G5369">
        <v>-27.483338</v>
      </c>
      <c r="H5369">
        <v>153.09700599999999</v>
      </c>
      <c r="I5369">
        <v>10</v>
      </c>
      <c r="J5369" t="s">
        <v>6</v>
      </c>
      <c r="K5369" s="1">
        <v>33144</v>
      </c>
      <c r="L5369" t="s">
        <v>243</v>
      </c>
      <c r="N5369" t="s">
        <v>24</v>
      </c>
      <c r="O5369" t="s">
        <v>15</v>
      </c>
      <c r="P5369" t="s">
        <v>26</v>
      </c>
      <c r="Q5369">
        <v>5</v>
      </c>
      <c r="R5369">
        <v>25.72</v>
      </c>
      <c r="S5369">
        <f t="shared" si="291"/>
        <v>46800</v>
      </c>
      <c r="T5369">
        <f t="shared" si="292"/>
        <v>22050</v>
      </c>
      <c r="U5369">
        <f t="shared" si="293"/>
        <v>2.1224489795918369</v>
      </c>
      <c r="V5369">
        <v>326</v>
      </c>
      <c r="W5369">
        <v>354</v>
      </c>
    </row>
    <row r="5370" spans="1:23" hidden="1" x14ac:dyDescent="0.2">
      <c r="A5370">
        <v>99</v>
      </c>
      <c r="B5370" t="s">
        <v>3</v>
      </c>
      <c r="C5370" t="s">
        <v>4</v>
      </c>
      <c r="D5370" t="s">
        <v>242</v>
      </c>
      <c r="G5370">
        <v>-27.483338</v>
      </c>
      <c r="H5370">
        <v>153.09700599999999</v>
      </c>
      <c r="I5370">
        <v>10</v>
      </c>
      <c r="J5370" t="s">
        <v>6</v>
      </c>
      <c r="K5370" s="1">
        <v>33144</v>
      </c>
      <c r="L5370" t="s">
        <v>243</v>
      </c>
      <c r="N5370" t="s">
        <v>24</v>
      </c>
      <c r="O5370" t="s">
        <v>15</v>
      </c>
      <c r="P5370" t="s">
        <v>26</v>
      </c>
      <c r="Q5370">
        <v>6</v>
      </c>
      <c r="R5370">
        <v>29.27</v>
      </c>
      <c r="S5370">
        <f t="shared" si="291"/>
        <v>46800</v>
      </c>
      <c r="T5370">
        <f t="shared" si="292"/>
        <v>22050</v>
      </c>
      <c r="U5370">
        <f t="shared" si="293"/>
        <v>2.1224489795918369</v>
      </c>
      <c r="V5370">
        <v>326</v>
      </c>
      <c r="W5370">
        <v>354</v>
      </c>
    </row>
    <row r="5371" spans="1:23" hidden="1" x14ac:dyDescent="0.2">
      <c r="A5371">
        <v>99</v>
      </c>
      <c r="B5371" t="s">
        <v>3</v>
      </c>
      <c r="C5371" t="s">
        <v>4</v>
      </c>
      <c r="D5371" t="s">
        <v>242</v>
      </c>
      <c r="G5371">
        <v>-27.483338</v>
      </c>
      <c r="H5371">
        <v>153.09700599999999</v>
      </c>
      <c r="I5371">
        <v>10</v>
      </c>
      <c r="J5371" t="s">
        <v>6</v>
      </c>
      <c r="K5371" s="1">
        <v>33144</v>
      </c>
      <c r="L5371" t="s">
        <v>243</v>
      </c>
      <c r="N5371" t="s">
        <v>24</v>
      </c>
      <c r="O5371" t="s">
        <v>15</v>
      </c>
      <c r="P5371" t="s">
        <v>26</v>
      </c>
      <c r="Q5371">
        <v>7</v>
      </c>
      <c r="R5371">
        <v>30.99</v>
      </c>
      <c r="S5371">
        <f t="shared" si="291"/>
        <v>46800</v>
      </c>
      <c r="T5371">
        <f t="shared" si="292"/>
        <v>22050</v>
      </c>
      <c r="U5371">
        <f t="shared" si="293"/>
        <v>2.1224489795918369</v>
      </c>
      <c r="V5371">
        <v>326</v>
      </c>
      <c r="W5371">
        <v>354</v>
      </c>
    </row>
    <row r="5372" spans="1:23" hidden="1" x14ac:dyDescent="0.2">
      <c r="A5372">
        <v>99</v>
      </c>
      <c r="B5372" t="s">
        <v>3</v>
      </c>
      <c r="C5372" t="s">
        <v>4</v>
      </c>
      <c r="D5372" t="s">
        <v>242</v>
      </c>
      <c r="G5372">
        <v>-27.483338</v>
      </c>
      <c r="H5372">
        <v>153.09700599999999</v>
      </c>
      <c r="I5372">
        <v>10</v>
      </c>
      <c r="J5372" t="s">
        <v>6</v>
      </c>
      <c r="K5372" s="1">
        <v>33144</v>
      </c>
      <c r="L5372" t="s">
        <v>243</v>
      </c>
      <c r="N5372" t="s">
        <v>24</v>
      </c>
      <c r="O5372" t="s">
        <v>15</v>
      </c>
      <c r="P5372" t="s">
        <v>26</v>
      </c>
      <c r="Q5372">
        <v>8</v>
      </c>
      <c r="R5372">
        <v>26.88</v>
      </c>
      <c r="S5372">
        <f t="shared" si="291"/>
        <v>46800</v>
      </c>
      <c r="T5372">
        <f t="shared" si="292"/>
        <v>22050</v>
      </c>
      <c r="U5372">
        <f t="shared" si="293"/>
        <v>2.1224489795918369</v>
      </c>
      <c r="V5372">
        <v>326</v>
      </c>
      <c r="W5372">
        <v>354</v>
      </c>
    </row>
    <row r="5373" spans="1:23" hidden="1" x14ac:dyDescent="0.2">
      <c r="A5373">
        <v>99</v>
      </c>
      <c r="B5373" t="s">
        <v>3</v>
      </c>
      <c r="C5373" t="s">
        <v>4</v>
      </c>
      <c r="D5373" t="s">
        <v>242</v>
      </c>
      <c r="G5373">
        <v>-27.483338</v>
      </c>
      <c r="H5373">
        <v>153.09700599999999</v>
      </c>
      <c r="I5373">
        <v>10</v>
      </c>
      <c r="J5373" t="s">
        <v>6</v>
      </c>
      <c r="K5373" s="1">
        <v>33144</v>
      </c>
      <c r="L5373" t="s">
        <v>243</v>
      </c>
      <c r="N5373" t="s">
        <v>24</v>
      </c>
      <c r="O5373" t="s">
        <v>15</v>
      </c>
      <c r="P5373" t="s">
        <v>26</v>
      </c>
      <c r="Q5373">
        <v>9</v>
      </c>
      <c r="R5373">
        <v>25.63</v>
      </c>
      <c r="S5373">
        <f t="shared" si="291"/>
        <v>46800</v>
      </c>
      <c r="T5373">
        <f t="shared" si="292"/>
        <v>22050</v>
      </c>
      <c r="U5373">
        <f t="shared" si="293"/>
        <v>2.1224489795918369</v>
      </c>
      <c r="V5373">
        <v>326</v>
      </c>
      <c r="W5373">
        <v>354</v>
      </c>
    </row>
    <row r="5374" spans="1:23" hidden="1" x14ac:dyDescent="0.2">
      <c r="A5374">
        <v>99</v>
      </c>
      <c r="B5374" t="s">
        <v>3</v>
      </c>
      <c r="C5374" t="s">
        <v>4</v>
      </c>
      <c r="D5374" t="s">
        <v>242</v>
      </c>
      <c r="G5374">
        <v>-27.483338</v>
      </c>
      <c r="H5374">
        <v>153.09700599999999</v>
      </c>
      <c r="I5374">
        <v>10</v>
      </c>
      <c r="J5374" t="s">
        <v>6</v>
      </c>
      <c r="K5374" s="1">
        <v>33144</v>
      </c>
      <c r="L5374" t="s">
        <v>243</v>
      </c>
      <c r="N5374" t="s">
        <v>24</v>
      </c>
      <c r="O5374" t="s">
        <v>15</v>
      </c>
      <c r="P5374" t="s">
        <v>26</v>
      </c>
      <c r="Q5374">
        <v>10</v>
      </c>
      <c r="R5374">
        <v>24.88</v>
      </c>
      <c r="S5374">
        <f t="shared" si="291"/>
        <v>46800</v>
      </c>
      <c r="T5374">
        <f t="shared" si="292"/>
        <v>22050</v>
      </c>
      <c r="U5374">
        <f t="shared" si="293"/>
        <v>2.1224489795918369</v>
      </c>
      <c r="V5374">
        <v>326</v>
      </c>
      <c r="W5374">
        <v>354</v>
      </c>
    </row>
    <row r="5375" spans="1:23" x14ac:dyDescent="0.2">
      <c r="A5375">
        <v>99</v>
      </c>
      <c r="B5375" t="s">
        <v>3</v>
      </c>
      <c r="C5375" t="s">
        <v>4</v>
      </c>
      <c r="D5375" t="s">
        <v>242</v>
      </c>
      <c r="G5375">
        <v>-27.483338</v>
      </c>
      <c r="H5375">
        <v>153.09700599999999</v>
      </c>
      <c r="I5375">
        <v>10</v>
      </c>
      <c r="J5375" t="s">
        <v>6</v>
      </c>
      <c r="K5375" s="1">
        <v>33144</v>
      </c>
      <c r="L5375" t="s">
        <v>243</v>
      </c>
      <c r="N5375" t="s">
        <v>24</v>
      </c>
      <c r="O5375" t="s">
        <v>15</v>
      </c>
      <c r="P5375" t="s">
        <v>27</v>
      </c>
      <c r="Q5375">
        <v>1</v>
      </c>
      <c r="R5375">
        <v>18.36</v>
      </c>
      <c r="S5375">
        <f t="shared" si="291"/>
        <v>46800</v>
      </c>
      <c r="T5375">
        <f t="shared" si="292"/>
        <v>22050</v>
      </c>
      <c r="U5375">
        <f t="shared" si="293"/>
        <v>2.1224489795918369</v>
      </c>
      <c r="V5375">
        <v>326</v>
      </c>
      <c r="W5375">
        <v>354</v>
      </c>
    </row>
    <row r="5376" spans="1:23" x14ac:dyDescent="0.2">
      <c r="A5376">
        <v>99</v>
      </c>
      <c r="B5376" t="s">
        <v>3</v>
      </c>
      <c r="C5376" t="s">
        <v>4</v>
      </c>
      <c r="D5376" t="s">
        <v>242</v>
      </c>
      <c r="G5376">
        <v>-27.483338</v>
      </c>
      <c r="H5376">
        <v>153.09700599999999</v>
      </c>
      <c r="I5376">
        <v>10</v>
      </c>
      <c r="J5376" t="s">
        <v>6</v>
      </c>
      <c r="K5376" s="1">
        <v>33144</v>
      </c>
      <c r="L5376" t="s">
        <v>243</v>
      </c>
      <c r="N5376" t="s">
        <v>24</v>
      </c>
      <c r="O5376" t="s">
        <v>15</v>
      </c>
      <c r="P5376" t="s">
        <v>27</v>
      </c>
      <c r="Q5376">
        <v>2</v>
      </c>
      <c r="R5376">
        <v>17.600000000000001</v>
      </c>
      <c r="S5376">
        <f t="shared" si="291"/>
        <v>46800</v>
      </c>
      <c r="T5376">
        <f t="shared" si="292"/>
        <v>22050</v>
      </c>
      <c r="U5376">
        <f t="shared" si="293"/>
        <v>2.1224489795918369</v>
      </c>
      <c r="V5376">
        <v>326</v>
      </c>
      <c r="W5376">
        <v>354</v>
      </c>
    </row>
    <row r="5377" spans="1:23" x14ac:dyDescent="0.2">
      <c r="A5377">
        <v>99</v>
      </c>
      <c r="B5377" t="s">
        <v>3</v>
      </c>
      <c r="C5377" t="s">
        <v>4</v>
      </c>
      <c r="D5377" t="s">
        <v>242</v>
      </c>
      <c r="G5377">
        <v>-27.483338</v>
      </c>
      <c r="H5377">
        <v>153.09700599999999</v>
      </c>
      <c r="I5377">
        <v>10</v>
      </c>
      <c r="J5377" t="s">
        <v>6</v>
      </c>
      <c r="K5377" s="1">
        <v>33144</v>
      </c>
      <c r="L5377" t="s">
        <v>243</v>
      </c>
      <c r="N5377" t="s">
        <v>24</v>
      </c>
      <c r="O5377" t="s">
        <v>15</v>
      </c>
      <c r="P5377" t="s">
        <v>27</v>
      </c>
      <c r="Q5377">
        <v>3</v>
      </c>
      <c r="R5377">
        <v>19.96</v>
      </c>
      <c r="S5377">
        <f t="shared" si="291"/>
        <v>46800</v>
      </c>
      <c r="T5377">
        <f t="shared" si="292"/>
        <v>22050</v>
      </c>
      <c r="U5377">
        <f t="shared" si="293"/>
        <v>2.1224489795918369</v>
      </c>
      <c r="V5377">
        <v>326</v>
      </c>
      <c r="W5377">
        <v>354</v>
      </c>
    </row>
    <row r="5378" spans="1:23" x14ac:dyDescent="0.2">
      <c r="A5378">
        <v>99</v>
      </c>
      <c r="B5378" t="s">
        <v>3</v>
      </c>
      <c r="C5378" t="s">
        <v>4</v>
      </c>
      <c r="D5378" t="s">
        <v>242</v>
      </c>
      <c r="G5378">
        <v>-27.483338</v>
      </c>
      <c r="H5378">
        <v>153.09700599999999</v>
      </c>
      <c r="I5378">
        <v>10</v>
      </c>
      <c r="J5378" t="s">
        <v>6</v>
      </c>
      <c r="K5378" s="1">
        <v>33144</v>
      </c>
      <c r="L5378" t="s">
        <v>243</v>
      </c>
      <c r="N5378" t="s">
        <v>24</v>
      </c>
      <c r="O5378" t="s">
        <v>15</v>
      </c>
      <c r="P5378" t="s">
        <v>27</v>
      </c>
      <c r="Q5378">
        <v>4</v>
      </c>
      <c r="R5378">
        <v>18.47</v>
      </c>
      <c r="S5378">
        <f t="shared" si="291"/>
        <v>46800</v>
      </c>
      <c r="T5378">
        <f t="shared" si="292"/>
        <v>22050</v>
      </c>
      <c r="U5378">
        <f t="shared" si="293"/>
        <v>2.1224489795918369</v>
      </c>
      <c r="V5378">
        <v>326</v>
      </c>
      <c r="W5378">
        <v>354</v>
      </c>
    </row>
    <row r="5379" spans="1:23" x14ac:dyDescent="0.2">
      <c r="A5379">
        <v>99</v>
      </c>
      <c r="B5379" t="s">
        <v>3</v>
      </c>
      <c r="C5379" t="s">
        <v>4</v>
      </c>
      <c r="D5379" t="s">
        <v>242</v>
      </c>
      <c r="G5379">
        <v>-27.483338</v>
      </c>
      <c r="H5379">
        <v>153.09700599999999</v>
      </c>
      <c r="I5379">
        <v>10</v>
      </c>
      <c r="J5379" t="s">
        <v>6</v>
      </c>
      <c r="K5379" s="1">
        <v>33144</v>
      </c>
      <c r="L5379" t="s">
        <v>243</v>
      </c>
      <c r="N5379" t="s">
        <v>24</v>
      </c>
      <c r="O5379" t="s">
        <v>15</v>
      </c>
      <c r="P5379" t="s">
        <v>27</v>
      </c>
      <c r="Q5379">
        <v>5</v>
      </c>
      <c r="R5379">
        <v>19.88</v>
      </c>
      <c r="S5379">
        <f t="shared" si="291"/>
        <v>46800</v>
      </c>
      <c r="T5379">
        <f t="shared" si="292"/>
        <v>22050</v>
      </c>
      <c r="U5379">
        <f t="shared" si="293"/>
        <v>2.1224489795918369</v>
      </c>
      <c r="V5379">
        <v>326</v>
      </c>
      <c r="W5379">
        <v>354</v>
      </c>
    </row>
    <row r="5380" spans="1:23" x14ac:dyDescent="0.2">
      <c r="A5380">
        <v>99</v>
      </c>
      <c r="B5380" t="s">
        <v>3</v>
      </c>
      <c r="C5380" t="s">
        <v>4</v>
      </c>
      <c r="D5380" t="s">
        <v>242</v>
      </c>
      <c r="G5380">
        <v>-27.483338</v>
      </c>
      <c r="H5380">
        <v>153.09700599999999</v>
      </c>
      <c r="I5380">
        <v>10</v>
      </c>
      <c r="J5380" t="s">
        <v>6</v>
      </c>
      <c r="K5380" s="1">
        <v>33144</v>
      </c>
      <c r="L5380" t="s">
        <v>243</v>
      </c>
      <c r="N5380" t="s">
        <v>24</v>
      </c>
      <c r="O5380" t="s">
        <v>15</v>
      </c>
      <c r="P5380" t="s">
        <v>27</v>
      </c>
      <c r="Q5380">
        <v>6</v>
      </c>
      <c r="R5380">
        <v>20.93</v>
      </c>
      <c r="S5380">
        <f t="shared" si="291"/>
        <v>46800</v>
      </c>
      <c r="T5380">
        <f t="shared" si="292"/>
        <v>22050</v>
      </c>
      <c r="U5380">
        <f t="shared" si="293"/>
        <v>2.1224489795918369</v>
      </c>
      <c r="V5380">
        <v>326</v>
      </c>
      <c r="W5380">
        <v>354</v>
      </c>
    </row>
    <row r="5381" spans="1:23" x14ac:dyDescent="0.2">
      <c r="A5381">
        <v>99</v>
      </c>
      <c r="B5381" t="s">
        <v>3</v>
      </c>
      <c r="C5381" t="s">
        <v>4</v>
      </c>
      <c r="D5381" t="s">
        <v>242</v>
      </c>
      <c r="G5381">
        <v>-27.483338</v>
      </c>
      <c r="H5381">
        <v>153.09700599999999</v>
      </c>
      <c r="I5381">
        <v>10</v>
      </c>
      <c r="J5381" t="s">
        <v>6</v>
      </c>
      <c r="K5381" s="1">
        <v>33144</v>
      </c>
      <c r="L5381" t="s">
        <v>243</v>
      </c>
      <c r="N5381" t="s">
        <v>24</v>
      </c>
      <c r="O5381" t="s">
        <v>15</v>
      </c>
      <c r="P5381" t="s">
        <v>27</v>
      </c>
      <c r="Q5381">
        <v>7</v>
      </c>
      <c r="R5381">
        <v>18.05</v>
      </c>
      <c r="S5381">
        <f t="shared" si="291"/>
        <v>46800</v>
      </c>
      <c r="T5381">
        <f t="shared" si="292"/>
        <v>22050</v>
      </c>
      <c r="U5381">
        <f t="shared" si="293"/>
        <v>2.1224489795918369</v>
      </c>
      <c r="V5381">
        <v>326</v>
      </c>
      <c r="W5381">
        <v>354</v>
      </c>
    </row>
    <row r="5382" spans="1:23" x14ac:dyDescent="0.2">
      <c r="A5382">
        <v>99</v>
      </c>
      <c r="B5382" t="s">
        <v>3</v>
      </c>
      <c r="C5382" t="s">
        <v>4</v>
      </c>
      <c r="D5382" t="s">
        <v>242</v>
      </c>
      <c r="G5382">
        <v>-27.483338</v>
      </c>
      <c r="H5382">
        <v>153.09700599999999</v>
      </c>
      <c r="I5382">
        <v>10</v>
      </c>
      <c r="J5382" t="s">
        <v>6</v>
      </c>
      <c r="K5382" s="1">
        <v>33144</v>
      </c>
      <c r="L5382" t="s">
        <v>243</v>
      </c>
      <c r="N5382" t="s">
        <v>24</v>
      </c>
      <c r="O5382" t="s">
        <v>15</v>
      </c>
      <c r="P5382" t="s">
        <v>27</v>
      </c>
      <c r="Q5382">
        <v>8</v>
      </c>
      <c r="R5382">
        <v>17.68</v>
      </c>
      <c r="S5382">
        <f t="shared" si="291"/>
        <v>46800</v>
      </c>
      <c r="T5382">
        <f t="shared" si="292"/>
        <v>22050</v>
      </c>
      <c r="U5382">
        <f t="shared" si="293"/>
        <v>2.1224489795918369</v>
      </c>
      <c r="V5382">
        <v>326</v>
      </c>
      <c r="W5382">
        <v>354</v>
      </c>
    </row>
    <row r="5383" spans="1:23" x14ac:dyDescent="0.2">
      <c r="A5383">
        <v>99</v>
      </c>
      <c r="B5383" t="s">
        <v>3</v>
      </c>
      <c r="C5383" t="s">
        <v>4</v>
      </c>
      <c r="D5383" t="s">
        <v>242</v>
      </c>
      <c r="G5383">
        <v>-27.483338</v>
      </c>
      <c r="H5383">
        <v>153.09700599999999</v>
      </c>
      <c r="I5383">
        <v>10</v>
      </c>
      <c r="J5383" t="s">
        <v>6</v>
      </c>
      <c r="K5383" s="1">
        <v>33144</v>
      </c>
      <c r="L5383" t="s">
        <v>243</v>
      </c>
      <c r="N5383" t="s">
        <v>24</v>
      </c>
      <c r="O5383" t="s">
        <v>15</v>
      </c>
      <c r="P5383" t="s">
        <v>27</v>
      </c>
      <c r="Q5383">
        <v>9</v>
      </c>
      <c r="R5383">
        <v>20.55</v>
      </c>
      <c r="S5383">
        <f t="shared" si="291"/>
        <v>46800</v>
      </c>
      <c r="T5383">
        <f t="shared" si="292"/>
        <v>22050</v>
      </c>
      <c r="U5383">
        <f t="shared" si="293"/>
        <v>2.1224489795918369</v>
      </c>
      <c r="V5383">
        <v>326</v>
      </c>
      <c r="W5383">
        <v>354</v>
      </c>
    </row>
    <row r="5384" spans="1:23" x14ac:dyDescent="0.2">
      <c r="A5384">
        <v>99</v>
      </c>
      <c r="B5384" t="s">
        <v>3</v>
      </c>
      <c r="C5384" t="s">
        <v>4</v>
      </c>
      <c r="D5384" t="s">
        <v>242</v>
      </c>
      <c r="G5384">
        <v>-27.483338</v>
      </c>
      <c r="H5384">
        <v>153.09700599999999</v>
      </c>
      <c r="I5384">
        <v>10</v>
      </c>
      <c r="J5384" t="s">
        <v>6</v>
      </c>
      <c r="K5384" s="1">
        <v>33144</v>
      </c>
      <c r="L5384" t="s">
        <v>243</v>
      </c>
      <c r="N5384" t="s">
        <v>24</v>
      </c>
      <c r="O5384" t="s">
        <v>15</v>
      </c>
      <c r="P5384" t="s">
        <v>27</v>
      </c>
      <c r="Q5384">
        <v>10</v>
      </c>
      <c r="R5384">
        <v>21.44</v>
      </c>
      <c r="S5384">
        <f t="shared" si="291"/>
        <v>46800</v>
      </c>
      <c r="T5384">
        <f t="shared" si="292"/>
        <v>22050</v>
      </c>
      <c r="U5384">
        <f t="shared" si="293"/>
        <v>2.1224489795918369</v>
      </c>
      <c r="V5384">
        <v>326</v>
      </c>
      <c r="W5384">
        <v>354</v>
      </c>
    </row>
    <row r="5385" spans="1:23" x14ac:dyDescent="0.2">
      <c r="A5385">
        <v>99</v>
      </c>
      <c r="B5385" t="s">
        <v>3</v>
      </c>
      <c r="C5385" t="s">
        <v>4</v>
      </c>
      <c r="D5385" t="s">
        <v>242</v>
      </c>
      <c r="G5385">
        <v>-27.483338</v>
      </c>
      <c r="H5385">
        <v>153.09700599999999</v>
      </c>
      <c r="I5385">
        <v>10</v>
      </c>
      <c r="J5385" t="s">
        <v>6</v>
      </c>
      <c r="K5385" s="1">
        <v>33144</v>
      </c>
      <c r="L5385" t="s">
        <v>243</v>
      </c>
      <c r="N5385" t="s">
        <v>24</v>
      </c>
      <c r="O5385" t="s">
        <v>18</v>
      </c>
      <c r="P5385" t="s">
        <v>27</v>
      </c>
      <c r="Q5385">
        <v>1</v>
      </c>
      <c r="R5385">
        <v>13.39</v>
      </c>
      <c r="S5385">
        <f t="shared" si="291"/>
        <v>46800</v>
      </c>
      <c r="T5385">
        <f t="shared" si="292"/>
        <v>22050</v>
      </c>
      <c r="U5385">
        <f t="shared" si="293"/>
        <v>2.1224489795918369</v>
      </c>
      <c r="V5385">
        <v>326</v>
      </c>
      <c r="W5385">
        <v>354</v>
      </c>
    </row>
    <row r="5386" spans="1:23" x14ac:dyDescent="0.2">
      <c r="A5386">
        <v>99</v>
      </c>
      <c r="B5386" t="s">
        <v>3</v>
      </c>
      <c r="C5386" t="s">
        <v>4</v>
      </c>
      <c r="D5386" t="s">
        <v>242</v>
      </c>
      <c r="G5386">
        <v>-27.483338</v>
      </c>
      <c r="H5386">
        <v>153.09700599999999</v>
      </c>
      <c r="I5386">
        <v>10</v>
      </c>
      <c r="J5386" t="s">
        <v>6</v>
      </c>
      <c r="K5386" s="1">
        <v>33144</v>
      </c>
      <c r="L5386" t="s">
        <v>243</v>
      </c>
      <c r="N5386" t="s">
        <v>24</v>
      </c>
      <c r="O5386" t="s">
        <v>18</v>
      </c>
      <c r="P5386" t="s">
        <v>27</v>
      </c>
      <c r="Q5386">
        <v>2</v>
      </c>
      <c r="R5386">
        <v>9.59</v>
      </c>
      <c r="S5386">
        <f t="shared" si="291"/>
        <v>46800</v>
      </c>
      <c r="T5386">
        <f t="shared" si="292"/>
        <v>22050</v>
      </c>
      <c r="U5386">
        <f t="shared" si="293"/>
        <v>2.1224489795918369</v>
      </c>
      <c r="V5386">
        <v>326</v>
      </c>
      <c r="W5386">
        <v>354</v>
      </c>
    </row>
    <row r="5387" spans="1:23" x14ac:dyDescent="0.2">
      <c r="A5387">
        <v>99</v>
      </c>
      <c r="B5387" t="s">
        <v>3</v>
      </c>
      <c r="C5387" t="s">
        <v>4</v>
      </c>
      <c r="D5387" t="s">
        <v>242</v>
      </c>
      <c r="G5387">
        <v>-27.483338</v>
      </c>
      <c r="H5387">
        <v>153.09700599999999</v>
      </c>
      <c r="I5387">
        <v>10</v>
      </c>
      <c r="J5387" t="s">
        <v>6</v>
      </c>
      <c r="K5387" s="1">
        <v>33144</v>
      </c>
      <c r="L5387" t="s">
        <v>243</v>
      </c>
      <c r="N5387" t="s">
        <v>24</v>
      </c>
      <c r="O5387" t="s">
        <v>18</v>
      </c>
      <c r="P5387" t="s">
        <v>27</v>
      </c>
      <c r="Q5387">
        <v>3</v>
      </c>
      <c r="R5387">
        <v>8</v>
      </c>
      <c r="S5387">
        <f t="shared" si="291"/>
        <v>46800</v>
      </c>
      <c r="T5387">
        <f t="shared" si="292"/>
        <v>22050</v>
      </c>
      <c r="U5387">
        <f t="shared" si="293"/>
        <v>2.1224489795918369</v>
      </c>
      <c r="V5387">
        <v>326</v>
      </c>
      <c r="W5387">
        <v>354</v>
      </c>
    </row>
    <row r="5388" spans="1:23" x14ac:dyDescent="0.2">
      <c r="A5388">
        <v>99</v>
      </c>
      <c r="B5388" t="s">
        <v>3</v>
      </c>
      <c r="C5388" t="s">
        <v>4</v>
      </c>
      <c r="D5388" t="s">
        <v>242</v>
      </c>
      <c r="G5388">
        <v>-27.483338</v>
      </c>
      <c r="H5388">
        <v>153.09700599999999</v>
      </c>
      <c r="I5388">
        <v>10</v>
      </c>
      <c r="J5388" t="s">
        <v>6</v>
      </c>
      <c r="K5388" s="1">
        <v>33144</v>
      </c>
      <c r="L5388" t="s">
        <v>243</v>
      </c>
      <c r="N5388" t="s">
        <v>24</v>
      </c>
      <c r="O5388" t="s">
        <v>18</v>
      </c>
      <c r="P5388" t="s">
        <v>27</v>
      </c>
      <c r="Q5388">
        <v>4</v>
      </c>
      <c r="R5388">
        <v>9.75</v>
      </c>
      <c r="S5388">
        <f t="shared" si="291"/>
        <v>46800</v>
      </c>
      <c r="T5388">
        <f t="shared" si="292"/>
        <v>22050</v>
      </c>
      <c r="U5388">
        <f t="shared" si="293"/>
        <v>2.1224489795918369</v>
      </c>
      <c r="V5388">
        <v>326</v>
      </c>
      <c r="W5388">
        <v>354</v>
      </c>
    </row>
    <row r="5389" spans="1:23" x14ac:dyDescent="0.2">
      <c r="A5389">
        <v>99</v>
      </c>
      <c r="B5389" t="s">
        <v>3</v>
      </c>
      <c r="C5389" t="s">
        <v>4</v>
      </c>
      <c r="D5389" t="s">
        <v>242</v>
      </c>
      <c r="G5389">
        <v>-27.483338</v>
      </c>
      <c r="H5389">
        <v>153.09700599999999</v>
      </c>
      <c r="I5389">
        <v>10</v>
      </c>
      <c r="J5389" t="s">
        <v>6</v>
      </c>
      <c r="K5389" s="1">
        <v>33144</v>
      </c>
      <c r="L5389" t="s">
        <v>243</v>
      </c>
      <c r="N5389" t="s">
        <v>24</v>
      </c>
      <c r="O5389" t="s">
        <v>18</v>
      </c>
      <c r="P5389" t="s">
        <v>27</v>
      </c>
      <c r="Q5389">
        <v>5</v>
      </c>
      <c r="R5389">
        <v>18.55</v>
      </c>
      <c r="S5389">
        <f t="shared" si="291"/>
        <v>46800</v>
      </c>
      <c r="T5389">
        <f t="shared" si="292"/>
        <v>22050</v>
      </c>
      <c r="U5389">
        <f t="shared" si="293"/>
        <v>2.1224489795918369</v>
      </c>
      <c r="V5389">
        <v>326</v>
      </c>
      <c r="W5389">
        <v>354</v>
      </c>
    </row>
    <row r="5390" spans="1:23" x14ac:dyDescent="0.2">
      <c r="A5390">
        <v>99</v>
      </c>
      <c r="B5390" t="s">
        <v>3</v>
      </c>
      <c r="C5390" t="s">
        <v>4</v>
      </c>
      <c r="D5390" t="s">
        <v>242</v>
      </c>
      <c r="G5390">
        <v>-27.483338</v>
      </c>
      <c r="H5390">
        <v>153.09700599999999</v>
      </c>
      <c r="I5390">
        <v>10</v>
      </c>
      <c r="J5390" t="s">
        <v>6</v>
      </c>
      <c r="K5390" s="1">
        <v>33144</v>
      </c>
      <c r="L5390" t="s">
        <v>243</v>
      </c>
      <c r="N5390" t="s">
        <v>24</v>
      </c>
      <c r="O5390" t="s">
        <v>18</v>
      </c>
      <c r="P5390" t="s">
        <v>27</v>
      </c>
      <c r="Q5390">
        <v>6</v>
      </c>
      <c r="R5390">
        <v>20.420000000000002</v>
      </c>
      <c r="S5390">
        <f t="shared" si="291"/>
        <v>46800</v>
      </c>
      <c r="T5390">
        <f t="shared" si="292"/>
        <v>22050</v>
      </c>
      <c r="U5390">
        <f t="shared" si="293"/>
        <v>2.1224489795918369</v>
      </c>
      <c r="V5390">
        <v>326</v>
      </c>
      <c r="W5390">
        <v>354</v>
      </c>
    </row>
    <row r="5391" spans="1:23" x14ac:dyDescent="0.2">
      <c r="A5391">
        <v>99</v>
      </c>
      <c r="B5391" t="s">
        <v>3</v>
      </c>
      <c r="C5391" t="s">
        <v>4</v>
      </c>
      <c r="D5391" t="s">
        <v>242</v>
      </c>
      <c r="G5391">
        <v>-27.483338</v>
      </c>
      <c r="H5391">
        <v>153.09700599999999</v>
      </c>
      <c r="I5391">
        <v>10</v>
      </c>
      <c r="J5391" t="s">
        <v>6</v>
      </c>
      <c r="K5391" s="1">
        <v>33144</v>
      </c>
      <c r="L5391" t="s">
        <v>243</v>
      </c>
      <c r="N5391" t="s">
        <v>24</v>
      </c>
      <c r="O5391" t="s">
        <v>18</v>
      </c>
      <c r="P5391" t="s">
        <v>27</v>
      </c>
      <c r="Q5391">
        <v>7</v>
      </c>
      <c r="R5391">
        <v>15.1</v>
      </c>
      <c r="S5391">
        <f t="shared" si="291"/>
        <v>46800</v>
      </c>
      <c r="T5391">
        <f t="shared" si="292"/>
        <v>22050</v>
      </c>
      <c r="U5391">
        <f t="shared" si="293"/>
        <v>2.1224489795918369</v>
      </c>
      <c r="V5391">
        <v>326</v>
      </c>
      <c r="W5391">
        <v>354</v>
      </c>
    </row>
    <row r="5392" spans="1:23" x14ac:dyDescent="0.2">
      <c r="A5392">
        <v>99</v>
      </c>
      <c r="B5392" t="s">
        <v>3</v>
      </c>
      <c r="C5392" t="s">
        <v>4</v>
      </c>
      <c r="D5392" t="s">
        <v>242</v>
      </c>
      <c r="G5392">
        <v>-27.483338</v>
      </c>
      <c r="H5392">
        <v>153.09700599999999</v>
      </c>
      <c r="I5392">
        <v>10</v>
      </c>
      <c r="J5392" t="s">
        <v>6</v>
      </c>
      <c r="K5392" s="1">
        <v>33144</v>
      </c>
      <c r="L5392" t="s">
        <v>243</v>
      </c>
      <c r="N5392" t="s">
        <v>24</v>
      </c>
      <c r="O5392" t="s">
        <v>18</v>
      </c>
      <c r="P5392" t="s">
        <v>27</v>
      </c>
      <c r="Q5392">
        <v>8</v>
      </c>
      <c r="R5392">
        <v>11.94</v>
      </c>
      <c r="S5392">
        <f t="shared" si="291"/>
        <v>46800</v>
      </c>
      <c r="T5392">
        <f t="shared" si="292"/>
        <v>22050</v>
      </c>
      <c r="U5392">
        <f t="shared" si="293"/>
        <v>2.1224489795918369</v>
      </c>
      <c r="V5392">
        <v>326</v>
      </c>
      <c r="W5392">
        <v>354</v>
      </c>
    </row>
    <row r="5393" spans="1:23" x14ac:dyDescent="0.2">
      <c r="A5393">
        <v>99</v>
      </c>
      <c r="B5393" t="s">
        <v>3</v>
      </c>
      <c r="C5393" t="s">
        <v>4</v>
      </c>
      <c r="D5393" t="s">
        <v>242</v>
      </c>
      <c r="G5393">
        <v>-27.483338</v>
      </c>
      <c r="H5393">
        <v>153.09700599999999</v>
      </c>
      <c r="I5393">
        <v>10</v>
      </c>
      <c r="J5393" t="s">
        <v>6</v>
      </c>
      <c r="K5393" s="1">
        <v>33144</v>
      </c>
      <c r="L5393" t="s">
        <v>243</v>
      </c>
      <c r="N5393" t="s">
        <v>24</v>
      </c>
      <c r="O5393" t="s">
        <v>18</v>
      </c>
      <c r="P5393" t="s">
        <v>27</v>
      </c>
      <c r="Q5393">
        <v>9</v>
      </c>
      <c r="R5393">
        <v>13.49</v>
      </c>
      <c r="S5393">
        <f t="shared" si="291"/>
        <v>46800</v>
      </c>
      <c r="T5393">
        <f t="shared" si="292"/>
        <v>22050</v>
      </c>
      <c r="U5393">
        <f t="shared" si="293"/>
        <v>2.1224489795918369</v>
      </c>
      <c r="V5393">
        <v>326</v>
      </c>
      <c r="W5393">
        <v>354</v>
      </c>
    </row>
    <row r="5394" spans="1:23" x14ac:dyDescent="0.2">
      <c r="A5394">
        <v>99</v>
      </c>
      <c r="B5394" t="s">
        <v>3</v>
      </c>
      <c r="C5394" t="s">
        <v>4</v>
      </c>
      <c r="D5394" t="s">
        <v>242</v>
      </c>
      <c r="G5394">
        <v>-27.483338</v>
      </c>
      <c r="H5394">
        <v>153.09700599999999</v>
      </c>
      <c r="I5394">
        <v>10</v>
      </c>
      <c r="J5394" t="s">
        <v>6</v>
      </c>
      <c r="K5394" s="1">
        <v>33144</v>
      </c>
      <c r="L5394" t="s">
        <v>243</v>
      </c>
      <c r="N5394" t="s">
        <v>24</v>
      </c>
      <c r="O5394" t="s">
        <v>18</v>
      </c>
      <c r="P5394" t="s">
        <v>27</v>
      </c>
      <c r="Q5394">
        <v>10</v>
      </c>
      <c r="R5394">
        <v>14.59</v>
      </c>
      <c r="S5394">
        <f t="shared" si="291"/>
        <v>46800</v>
      </c>
      <c r="T5394">
        <f t="shared" si="292"/>
        <v>22050</v>
      </c>
      <c r="U5394">
        <f t="shared" si="293"/>
        <v>2.1224489795918369</v>
      </c>
      <c r="V5394">
        <v>326</v>
      </c>
      <c r="W5394">
        <v>354</v>
      </c>
    </row>
    <row r="5395" spans="1:23" hidden="1" x14ac:dyDescent="0.2">
      <c r="A5395">
        <v>100</v>
      </c>
      <c r="B5395" t="s">
        <v>3</v>
      </c>
      <c r="C5395" t="s">
        <v>4</v>
      </c>
      <c r="D5395" t="s">
        <v>244</v>
      </c>
      <c r="G5395">
        <v>-27.457951000000001</v>
      </c>
      <c r="H5395">
        <v>152.98582200000001</v>
      </c>
      <c r="I5395">
        <v>70</v>
      </c>
      <c r="J5395" t="s">
        <v>6</v>
      </c>
      <c r="K5395" s="1">
        <v>21739</v>
      </c>
      <c r="L5395" t="s">
        <v>245</v>
      </c>
      <c r="M5395" t="s">
        <v>246</v>
      </c>
      <c r="N5395" t="s">
        <v>14</v>
      </c>
      <c r="O5395" t="s">
        <v>15</v>
      </c>
      <c r="P5395" t="s">
        <v>27</v>
      </c>
      <c r="Q5395">
        <v>1</v>
      </c>
      <c r="R5395">
        <v>10.02</v>
      </c>
      <c r="S5395">
        <f>155*300</f>
        <v>46500</v>
      </c>
      <c r="T5395">
        <f>218*85</f>
        <v>18530</v>
      </c>
      <c r="U5395">
        <f>S5395/T5395</f>
        <v>2.5094441446303293</v>
      </c>
      <c r="V5395">
        <v>334</v>
      </c>
      <c r="W5395">
        <v>406</v>
      </c>
    </row>
    <row r="5396" spans="1:23" hidden="1" x14ac:dyDescent="0.2">
      <c r="A5396">
        <v>100</v>
      </c>
      <c r="B5396" t="s">
        <v>3</v>
      </c>
      <c r="C5396" t="s">
        <v>4</v>
      </c>
      <c r="D5396" t="s">
        <v>244</v>
      </c>
      <c r="G5396">
        <v>-27.457951000000001</v>
      </c>
      <c r="H5396">
        <v>152.98582200000001</v>
      </c>
      <c r="I5396">
        <v>70</v>
      </c>
      <c r="J5396" t="s">
        <v>6</v>
      </c>
      <c r="K5396" s="1">
        <v>21739</v>
      </c>
      <c r="L5396" t="s">
        <v>245</v>
      </c>
      <c r="M5396" t="s">
        <v>246</v>
      </c>
      <c r="N5396" t="s">
        <v>14</v>
      </c>
      <c r="O5396" t="s">
        <v>15</v>
      </c>
      <c r="P5396" t="s">
        <v>27</v>
      </c>
      <c r="Q5396">
        <v>2</v>
      </c>
      <c r="R5396">
        <v>10.63</v>
      </c>
      <c r="S5396">
        <f t="shared" ref="S5396:S5448" si="294">155*300</f>
        <v>46500</v>
      </c>
      <c r="T5396">
        <f t="shared" ref="T5396:T5448" si="295">218*85</f>
        <v>18530</v>
      </c>
      <c r="U5396">
        <f t="shared" ref="U5396:U5449" si="296">S5396/T5396</f>
        <v>2.5094441446303293</v>
      </c>
      <c r="V5396">
        <v>334</v>
      </c>
      <c r="W5396">
        <v>406</v>
      </c>
    </row>
    <row r="5397" spans="1:23" hidden="1" x14ac:dyDescent="0.2">
      <c r="A5397">
        <v>100</v>
      </c>
      <c r="B5397" t="s">
        <v>3</v>
      </c>
      <c r="C5397" t="s">
        <v>4</v>
      </c>
      <c r="D5397" t="s">
        <v>244</v>
      </c>
      <c r="G5397">
        <v>-27.457951000000001</v>
      </c>
      <c r="H5397">
        <v>152.98582200000001</v>
      </c>
      <c r="I5397">
        <v>70</v>
      </c>
      <c r="J5397" t="s">
        <v>6</v>
      </c>
      <c r="K5397" s="1">
        <v>21739</v>
      </c>
      <c r="L5397" t="s">
        <v>245</v>
      </c>
      <c r="M5397" t="s">
        <v>246</v>
      </c>
      <c r="N5397" t="s">
        <v>14</v>
      </c>
      <c r="O5397" t="s">
        <v>15</v>
      </c>
      <c r="P5397" t="s">
        <v>27</v>
      </c>
      <c r="Q5397">
        <v>3</v>
      </c>
      <c r="R5397">
        <v>11.26</v>
      </c>
      <c r="S5397">
        <f t="shared" si="294"/>
        <v>46500</v>
      </c>
      <c r="T5397">
        <f t="shared" si="295"/>
        <v>18530</v>
      </c>
      <c r="U5397">
        <f t="shared" si="296"/>
        <v>2.5094441446303293</v>
      </c>
      <c r="V5397">
        <v>334</v>
      </c>
      <c r="W5397">
        <v>406</v>
      </c>
    </row>
    <row r="5398" spans="1:23" hidden="1" x14ac:dyDescent="0.2">
      <c r="A5398">
        <v>100</v>
      </c>
      <c r="B5398" t="s">
        <v>3</v>
      </c>
      <c r="C5398" t="s">
        <v>4</v>
      </c>
      <c r="D5398" t="s">
        <v>244</v>
      </c>
      <c r="G5398">
        <v>-27.457951000000001</v>
      </c>
      <c r="H5398">
        <v>152.98582200000001</v>
      </c>
      <c r="I5398">
        <v>70</v>
      </c>
      <c r="J5398" t="s">
        <v>6</v>
      </c>
      <c r="K5398" s="1">
        <v>21739</v>
      </c>
      <c r="L5398" t="s">
        <v>245</v>
      </c>
      <c r="M5398" t="s">
        <v>246</v>
      </c>
      <c r="N5398" t="s">
        <v>14</v>
      </c>
      <c r="O5398" t="s">
        <v>15</v>
      </c>
      <c r="P5398" t="s">
        <v>27</v>
      </c>
      <c r="Q5398">
        <v>4</v>
      </c>
      <c r="R5398">
        <v>13.33</v>
      </c>
      <c r="S5398">
        <f t="shared" si="294"/>
        <v>46500</v>
      </c>
      <c r="T5398">
        <f t="shared" si="295"/>
        <v>18530</v>
      </c>
      <c r="U5398">
        <f t="shared" si="296"/>
        <v>2.5094441446303293</v>
      </c>
      <c r="V5398">
        <v>334</v>
      </c>
      <c r="W5398">
        <v>406</v>
      </c>
    </row>
    <row r="5399" spans="1:23" hidden="1" x14ac:dyDescent="0.2">
      <c r="A5399">
        <v>100</v>
      </c>
      <c r="B5399" t="s">
        <v>3</v>
      </c>
      <c r="C5399" t="s">
        <v>4</v>
      </c>
      <c r="D5399" t="s">
        <v>244</v>
      </c>
      <c r="G5399">
        <v>-27.457951000000001</v>
      </c>
      <c r="H5399">
        <v>152.98582200000001</v>
      </c>
      <c r="I5399">
        <v>70</v>
      </c>
      <c r="J5399" t="s">
        <v>6</v>
      </c>
      <c r="K5399" s="1">
        <v>21739</v>
      </c>
      <c r="L5399" t="s">
        <v>245</v>
      </c>
      <c r="M5399" t="s">
        <v>246</v>
      </c>
      <c r="N5399" t="s">
        <v>14</v>
      </c>
      <c r="O5399" t="s">
        <v>15</v>
      </c>
      <c r="P5399" t="s">
        <v>27</v>
      </c>
      <c r="Q5399">
        <v>5</v>
      </c>
      <c r="R5399">
        <v>13.55</v>
      </c>
      <c r="S5399">
        <f t="shared" si="294"/>
        <v>46500</v>
      </c>
      <c r="T5399">
        <f t="shared" si="295"/>
        <v>18530</v>
      </c>
      <c r="U5399">
        <f t="shared" si="296"/>
        <v>2.5094441446303293</v>
      </c>
      <c r="V5399">
        <v>334</v>
      </c>
      <c r="W5399">
        <v>406</v>
      </c>
    </row>
    <row r="5400" spans="1:23" hidden="1" x14ac:dyDescent="0.2">
      <c r="A5400">
        <v>100</v>
      </c>
      <c r="B5400" t="s">
        <v>3</v>
      </c>
      <c r="C5400" t="s">
        <v>4</v>
      </c>
      <c r="D5400" t="s">
        <v>244</v>
      </c>
      <c r="G5400">
        <v>-27.457951000000001</v>
      </c>
      <c r="H5400">
        <v>152.98582200000001</v>
      </c>
      <c r="I5400">
        <v>70</v>
      </c>
      <c r="J5400" t="s">
        <v>6</v>
      </c>
      <c r="K5400" s="1">
        <v>21739</v>
      </c>
      <c r="L5400" t="s">
        <v>245</v>
      </c>
      <c r="M5400" t="s">
        <v>246</v>
      </c>
      <c r="N5400" t="s">
        <v>14</v>
      </c>
      <c r="O5400" t="s">
        <v>15</v>
      </c>
      <c r="P5400" t="s">
        <v>27</v>
      </c>
      <c r="Q5400">
        <v>6</v>
      </c>
      <c r="R5400">
        <v>13.03</v>
      </c>
      <c r="S5400">
        <f t="shared" si="294"/>
        <v>46500</v>
      </c>
      <c r="T5400">
        <f t="shared" si="295"/>
        <v>18530</v>
      </c>
      <c r="U5400">
        <f t="shared" si="296"/>
        <v>2.5094441446303293</v>
      </c>
      <c r="V5400">
        <v>334</v>
      </c>
      <c r="W5400">
        <v>406</v>
      </c>
    </row>
    <row r="5401" spans="1:23" hidden="1" x14ac:dyDescent="0.2">
      <c r="A5401">
        <v>100</v>
      </c>
      <c r="B5401" t="s">
        <v>3</v>
      </c>
      <c r="C5401" t="s">
        <v>4</v>
      </c>
      <c r="D5401" t="s">
        <v>244</v>
      </c>
      <c r="G5401">
        <v>-27.457951000000001</v>
      </c>
      <c r="H5401">
        <v>152.98582200000001</v>
      </c>
      <c r="I5401">
        <v>70</v>
      </c>
      <c r="J5401" t="s">
        <v>6</v>
      </c>
      <c r="K5401" s="1">
        <v>21739</v>
      </c>
      <c r="L5401" t="s">
        <v>245</v>
      </c>
      <c r="M5401" t="s">
        <v>246</v>
      </c>
      <c r="N5401" t="s">
        <v>14</v>
      </c>
      <c r="O5401" t="s">
        <v>16</v>
      </c>
      <c r="P5401" t="s">
        <v>27</v>
      </c>
      <c r="Q5401">
        <v>1</v>
      </c>
      <c r="R5401">
        <v>13.98</v>
      </c>
      <c r="S5401">
        <f t="shared" si="294"/>
        <v>46500</v>
      </c>
      <c r="T5401">
        <f t="shared" si="295"/>
        <v>18530</v>
      </c>
      <c r="U5401">
        <f t="shared" si="296"/>
        <v>2.5094441446303293</v>
      </c>
      <c r="V5401">
        <v>334</v>
      </c>
      <c r="W5401">
        <v>406</v>
      </c>
    </row>
    <row r="5402" spans="1:23" hidden="1" x14ac:dyDescent="0.2">
      <c r="A5402">
        <v>100</v>
      </c>
      <c r="B5402" t="s">
        <v>3</v>
      </c>
      <c r="C5402" t="s">
        <v>4</v>
      </c>
      <c r="D5402" t="s">
        <v>244</v>
      </c>
      <c r="G5402">
        <v>-27.457951000000001</v>
      </c>
      <c r="H5402">
        <v>152.98582200000001</v>
      </c>
      <c r="I5402">
        <v>70</v>
      </c>
      <c r="J5402" t="s">
        <v>6</v>
      </c>
      <c r="K5402" s="1">
        <v>21739</v>
      </c>
      <c r="L5402" t="s">
        <v>245</v>
      </c>
      <c r="M5402" t="s">
        <v>246</v>
      </c>
      <c r="N5402" t="s">
        <v>14</v>
      </c>
      <c r="O5402" t="s">
        <v>16</v>
      </c>
      <c r="P5402" t="s">
        <v>27</v>
      </c>
      <c r="Q5402">
        <v>2</v>
      </c>
      <c r="R5402">
        <v>10.83</v>
      </c>
      <c r="S5402">
        <f t="shared" si="294"/>
        <v>46500</v>
      </c>
      <c r="T5402">
        <f t="shared" si="295"/>
        <v>18530</v>
      </c>
      <c r="U5402">
        <f t="shared" si="296"/>
        <v>2.5094441446303293</v>
      </c>
      <c r="V5402">
        <v>334</v>
      </c>
      <c r="W5402">
        <v>406</v>
      </c>
    </row>
    <row r="5403" spans="1:23" hidden="1" x14ac:dyDescent="0.2">
      <c r="A5403">
        <v>100</v>
      </c>
      <c r="B5403" t="s">
        <v>3</v>
      </c>
      <c r="C5403" t="s">
        <v>4</v>
      </c>
      <c r="D5403" t="s">
        <v>244</v>
      </c>
      <c r="G5403">
        <v>-27.457951000000001</v>
      </c>
      <c r="H5403">
        <v>152.98582200000001</v>
      </c>
      <c r="I5403">
        <v>70</v>
      </c>
      <c r="J5403" t="s">
        <v>6</v>
      </c>
      <c r="K5403" s="1">
        <v>21739</v>
      </c>
      <c r="L5403" t="s">
        <v>245</v>
      </c>
      <c r="M5403" t="s">
        <v>246</v>
      </c>
      <c r="N5403" t="s">
        <v>14</v>
      </c>
      <c r="O5403" t="s">
        <v>16</v>
      </c>
      <c r="P5403" t="s">
        <v>27</v>
      </c>
      <c r="Q5403">
        <v>3</v>
      </c>
      <c r="R5403">
        <v>7.87</v>
      </c>
      <c r="S5403">
        <f t="shared" si="294"/>
        <v>46500</v>
      </c>
      <c r="T5403">
        <f t="shared" si="295"/>
        <v>18530</v>
      </c>
      <c r="U5403">
        <f t="shared" si="296"/>
        <v>2.5094441446303293</v>
      </c>
      <c r="V5403">
        <v>334</v>
      </c>
      <c r="W5403">
        <v>406</v>
      </c>
    </row>
    <row r="5404" spans="1:23" hidden="1" x14ac:dyDescent="0.2">
      <c r="A5404">
        <v>100</v>
      </c>
      <c r="B5404" t="s">
        <v>3</v>
      </c>
      <c r="C5404" t="s">
        <v>4</v>
      </c>
      <c r="D5404" t="s">
        <v>244</v>
      </c>
      <c r="G5404">
        <v>-27.457951000000001</v>
      </c>
      <c r="H5404">
        <v>152.98582200000001</v>
      </c>
      <c r="I5404">
        <v>70</v>
      </c>
      <c r="J5404" t="s">
        <v>6</v>
      </c>
      <c r="K5404" s="1">
        <v>21739</v>
      </c>
      <c r="L5404" t="s">
        <v>245</v>
      </c>
      <c r="M5404" t="s">
        <v>246</v>
      </c>
      <c r="N5404" t="s">
        <v>14</v>
      </c>
      <c r="O5404" t="s">
        <v>16</v>
      </c>
      <c r="P5404" t="s">
        <v>27</v>
      </c>
      <c r="Q5404">
        <v>4</v>
      </c>
      <c r="R5404">
        <v>10.18</v>
      </c>
      <c r="S5404">
        <f t="shared" si="294"/>
        <v>46500</v>
      </c>
      <c r="T5404">
        <f t="shared" si="295"/>
        <v>18530</v>
      </c>
      <c r="U5404">
        <f t="shared" si="296"/>
        <v>2.5094441446303293</v>
      </c>
      <c r="V5404">
        <v>334</v>
      </c>
      <c r="W5404">
        <v>406</v>
      </c>
    </row>
    <row r="5405" spans="1:23" hidden="1" x14ac:dyDescent="0.2">
      <c r="A5405">
        <v>100</v>
      </c>
      <c r="B5405" t="s">
        <v>3</v>
      </c>
      <c r="C5405" t="s">
        <v>4</v>
      </c>
      <c r="D5405" t="s">
        <v>244</v>
      </c>
      <c r="G5405">
        <v>-27.457951000000001</v>
      </c>
      <c r="H5405">
        <v>152.98582200000001</v>
      </c>
      <c r="I5405">
        <v>70</v>
      </c>
      <c r="J5405" t="s">
        <v>6</v>
      </c>
      <c r="K5405" s="1">
        <v>21739</v>
      </c>
      <c r="L5405" t="s">
        <v>245</v>
      </c>
      <c r="M5405" t="s">
        <v>246</v>
      </c>
      <c r="N5405" t="s">
        <v>14</v>
      </c>
      <c r="O5405" t="s">
        <v>16</v>
      </c>
      <c r="P5405" t="s">
        <v>27</v>
      </c>
      <c r="Q5405">
        <v>5</v>
      </c>
      <c r="R5405">
        <v>8.77</v>
      </c>
      <c r="S5405">
        <f t="shared" si="294"/>
        <v>46500</v>
      </c>
      <c r="T5405">
        <f t="shared" si="295"/>
        <v>18530</v>
      </c>
      <c r="U5405">
        <f t="shared" si="296"/>
        <v>2.5094441446303293</v>
      </c>
      <c r="V5405">
        <v>334</v>
      </c>
      <c r="W5405">
        <v>406</v>
      </c>
    </row>
    <row r="5406" spans="1:23" hidden="1" x14ac:dyDescent="0.2">
      <c r="A5406">
        <v>100</v>
      </c>
      <c r="B5406" t="s">
        <v>3</v>
      </c>
      <c r="C5406" t="s">
        <v>4</v>
      </c>
      <c r="D5406" t="s">
        <v>244</v>
      </c>
      <c r="G5406">
        <v>-27.457951000000001</v>
      </c>
      <c r="H5406">
        <v>152.98582200000001</v>
      </c>
      <c r="I5406">
        <v>70</v>
      </c>
      <c r="J5406" t="s">
        <v>6</v>
      </c>
      <c r="K5406" s="1">
        <v>21739</v>
      </c>
      <c r="L5406" t="s">
        <v>245</v>
      </c>
      <c r="M5406" t="s">
        <v>246</v>
      </c>
      <c r="N5406" t="s">
        <v>14</v>
      </c>
      <c r="O5406" t="s">
        <v>16</v>
      </c>
      <c r="P5406" t="s">
        <v>27</v>
      </c>
      <c r="Q5406">
        <v>6</v>
      </c>
      <c r="R5406">
        <v>6.92</v>
      </c>
      <c r="S5406">
        <f t="shared" si="294"/>
        <v>46500</v>
      </c>
      <c r="T5406">
        <f t="shared" si="295"/>
        <v>18530</v>
      </c>
      <c r="U5406">
        <f t="shared" si="296"/>
        <v>2.5094441446303293</v>
      </c>
      <c r="V5406">
        <v>334</v>
      </c>
      <c r="W5406">
        <v>406</v>
      </c>
    </row>
    <row r="5407" spans="1:23" hidden="1" x14ac:dyDescent="0.2">
      <c r="A5407">
        <v>100</v>
      </c>
      <c r="B5407" t="s">
        <v>3</v>
      </c>
      <c r="C5407" t="s">
        <v>4</v>
      </c>
      <c r="D5407" t="s">
        <v>244</v>
      </c>
      <c r="G5407">
        <v>-27.457951000000001</v>
      </c>
      <c r="H5407">
        <v>152.98582200000001</v>
      </c>
      <c r="I5407">
        <v>70</v>
      </c>
      <c r="J5407" t="s">
        <v>6</v>
      </c>
      <c r="K5407" s="1">
        <v>21739</v>
      </c>
      <c r="L5407" t="s">
        <v>245</v>
      </c>
      <c r="M5407" t="s">
        <v>246</v>
      </c>
      <c r="N5407" t="s">
        <v>14</v>
      </c>
      <c r="O5407" t="s">
        <v>18</v>
      </c>
      <c r="P5407" t="s">
        <v>27</v>
      </c>
      <c r="Q5407">
        <v>1</v>
      </c>
      <c r="R5407">
        <v>4.3</v>
      </c>
      <c r="S5407">
        <f t="shared" si="294"/>
        <v>46500</v>
      </c>
      <c r="T5407">
        <f t="shared" si="295"/>
        <v>18530</v>
      </c>
      <c r="U5407">
        <f t="shared" si="296"/>
        <v>2.5094441446303293</v>
      </c>
      <c r="V5407">
        <v>334</v>
      </c>
      <c r="W5407">
        <v>406</v>
      </c>
    </row>
    <row r="5408" spans="1:23" hidden="1" x14ac:dyDescent="0.2">
      <c r="A5408">
        <v>100</v>
      </c>
      <c r="B5408" t="s">
        <v>3</v>
      </c>
      <c r="C5408" t="s">
        <v>4</v>
      </c>
      <c r="D5408" t="s">
        <v>244</v>
      </c>
      <c r="G5408">
        <v>-27.457951000000001</v>
      </c>
      <c r="H5408">
        <v>152.98582200000001</v>
      </c>
      <c r="I5408">
        <v>70</v>
      </c>
      <c r="J5408" t="s">
        <v>6</v>
      </c>
      <c r="K5408" s="1">
        <v>21739</v>
      </c>
      <c r="L5408" t="s">
        <v>245</v>
      </c>
      <c r="M5408" t="s">
        <v>246</v>
      </c>
      <c r="N5408" t="s">
        <v>14</v>
      </c>
      <c r="O5408" t="s">
        <v>18</v>
      </c>
      <c r="P5408" t="s">
        <v>27</v>
      </c>
      <c r="Q5408">
        <v>2</v>
      </c>
      <c r="R5408">
        <v>1.96</v>
      </c>
      <c r="S5408">
        <f t="shared" si="294"/>
        <v>46500</v>
      </c>
      <c r="T5408">
        <f t="shared" si="295"/>
        <v>18530</v>
      </c>
      <c r="U5408">
        <f t="shared" si="296"/>
        <v>2.5094441446303293</v>
      </c>
      <c r="V5408">
        <v>334</v>
      </c>
      <c r="W5408">
        <v>406</v>
      </c>
    </row>
    <row r="5409" spans="1:23" hidden="1" x14ac:dyDescent="0.2">
      <c r="A5409">
        <v>100</v>
      </c>
      <c r="B5409" t="s">
        <v>3</v>
      </c>
      <c r="C5409" t="s">
        <v>4</v>
      </c>
      <c r="D5409" t="s">
        <v>244</v>
      </c>
      <c r="G5409">
        <v>-27.457951000000001</v>
      </c>
      <c r="H5409">
        <v>152.98582200000001</v>
      </c>
      <c r="I5409">
        <v>70</v>
      </c>
      <c r="J5409" t="s">
        <v>6</v>
      </c>
      <c r="K5409" s="1">
        <v>21739</v>
      </c>
      <c r="L5409" t="s">
        <v>245</v>
      </c>
      <c r="M5409" t="s">
        <v>246</v>
      </c>
      <c r="N5409" t="s">
        <v>14</v>
      </c>
      <c r="O5409" t="s">
        <v>18</v>
      </c>
      <c r="P5409" t="s">
        <v>27</v>
      </c>
      <c r="Q5409">
        <v>3</v>
      </c>
      <c r="R5409">
        <v>1.56</v>
      </c>
      <c r="S5409">
        <f t="shared" si="294"/>
        <v>46500</v>
      </c>
      <c r="T5409">
        <f t="shared" si="295"/>
        <v>18530</v>
      </c>
      <c r="U5409">
        <f t="shared" si="296"/>
        <v>2.5094441446303293</v>
      </c>
      <c r="V5409">
        <v>334</v>
      </c>
      <c r="W5409">
        <v>406</v>
      </c>
    </row>
    <row r="5410" spans="1:23" hidden="1" x14ac:dyDescent="0.2">
      <c r="A5410">
        <v>100</v>
      </c>
      <c r="B5410" t="s">
        <v>3</v>
      </c>
      <c r="C5410" t="s">
        <v>4</v>
      </c>
      <c r="D5410" t="s">
        <v>244</v>
      </c>
      <c r="G5410">
        <v>-27.457951000000001</v>
      </c>
      <c r="H5410">
        <v>152.98582200000001</v>
      </c>
      <c r="I5410">
        <v>70</v>
      </c>
      <c r="J5410" t="s">
        <v>6</v>
      </c>
      <c r="K5410" s="1">
        <v>21739</v>
      </c>
      <c r="L5410" t="s">
        <v>245</v>
      </c>
      <c r="M5410" t="s">
        <v>246</v>
      </c>
      <c r="N5410" t="s">
        <v>14</v>
      </c>
      <c r="O5410" t="s">
        <v>18</v>
      </c>
      <c r="P5410" t="s">
        <v>27</v>
      </c>
      <c r="Q5410">
        <v>4</v>
      </c>
      <c r="R5410">
        <v>2.74</v>
      </c>
      <c r="S5410">
        <f t="shared" si="294"/>
        <v>46500</v>
      </c>
      <c r="T5410">
        <f t="shared" si="295"/>
        <v>18530</v>
      </c>
      <c r="U5410">
        <f t="shared" si="296"/>
        <v>2.5094441446303293</v>
      </c>
      <c r="V5410">
        <v>334</v>
      </c>
      <c r="W5410">
        <v>406</v>
      </c>
    </row>
    <row r="5411" spans="1:23" hidden="1" x14ac:dyDescent="0.2">
      <c r="A5411">
        <v>100</v>
      </c>
      <c r="B5411" t="s">
        <v>3</v>
      </c>
      <c r="C5411" t="s">
        <v>4</v>
      </c>
      <c r="D5411" t="s">
        <v>244</v>
      </c>
      <c r="G5411">
        <v>-27.457951000000001</v>
      </c>
      <c r="H5411">
        <v>152.98582200000001</v>
      </c>
      <c r="I5411">
        <v>70</v>
      </c>
      <c r="J5411" t="s">
        <v>6</v>
      </c>
      <c r="K5411" s="1">
        <v>21739</v>
      </c>
      <c r="L5411" t="s">
        <v>245</v>
      </c>
      <c r="M5411" t="s">
        <v>246</v>
      </c>
      <c r="N5411" t="s">
        <v>14</v>
      </c>
      <c r="O5411" t="s">
        <v>18</v>
      </c>
      <c r="P5411" t="s">
        <v>27</v>
      </c>
      <c r="Q5411">
        <v>5</v>
      </c>
      <c r="R5411">
        <v>2.98</v>
      </c>
      <c r="S5411">
        <f t="shared" si="294"/>
        <v>46500</v>
      </c>
      <c r="T5411">
        <f t="shared" si="295"/>
        <v>18530</v>
      </c>
      <c r="U5411">
        <f t="shared" si="296"/>
        <v>2.5094441446303293</v>
      </c>
      <c r="V5411">
        <v>334</v>
      </c>
      <c r="W5411">
        <v>406</v>
      </c>
    </row>
    <row r="5412" spans="1:23" hidden="1" x14ac:dyDescent="0.2">
      <c r="A5412">
        <v>100</v>
      </c>
      <c r="B5412" t="s">
        <v>3</v>
      </c>
      <c r="C5412" t="s">
        <v>4</v>
      </c>
      <c r="D5412" t="s">
        <v>244</v>
      </c>
      <c r="G5412">
        <v>-27.457951000000001</v>
      </c>
      <c r="H5412">
        <v>152.98582200000001</v>
      </c>
      <c r="I5412">
        <v>70</v>
      </c>
      <c r="J5412" t="s">
        <v>6</v>
      </c>
      <c r="K5412" s="1">
        <v>21739</v>
      </c>
      <c r="L5412" t="s">
        <v>245</v>
      </c>
      <c r="M5412" t="s">
        <v>246</v>
      </c>
      <c r="N5412" t="s">
        <v>14</v>
      </c>
      <c r="O5412" t="s">
        <v>18</v>
      </c>
      <c r="P5412" t="s">
        <v>27</v>
      </c>
      <c r="Q5412">
        <v>6</v>
      </c>
      <c r="R5412">
        <v>1.73</v>
      </c>
      <c r="S5412">
        <f t="shared" si="294"/>
        <v>46500</v>
      </c>
      <c r="T5412">
        <f t="shared" si="295"/>
        <v>18530</v>
      </c>
      <c r="U5412">
        <f t="shared" si="296"/>
        <v>2.5094441446303293</v>
      </c>
      <c r="V5412">
        <v>334</v>
      </c>
      <c r="W5412">
        <v>406</v>
      </c>
    </row>
    <row r="5413" spans="1:23" hidden="1" x14ac:dyDescent="0.2">
      <c r="A5413">
        <v>100</v>
      </c>
      <c r="B5413" t="s">
        <v>3</v>
      </c>
      <c r="C5413" t="s">
        <v>4</v>
      </c>
      <c r="D5413" t="s">
        <v>244</v>
      </c>
      <c r="G5413">
        <v>-27.457951000000001</v>
      </c>
      <c r="H5413">
        <v>152.98582200000001</v>
      </c>
      <c r="I5413">
        <v>70</v>
      </c>
      <c r="J5413" t="s">
        <v>6</v>
      </c>
      <c r="K5413" s="1">
        <v>21739</v>
      </c>
      <c r="L5413" t="s">
        <v>245</v>
      </c>
      <c r="M5413" t="s">
        <v>246</v>
      </c>
      <c r="N5413" t="s">
        <v>14</v>
      </c>
      <c r="O5413" t="s">
        <v>19</v>
      </c>
      <c r="P5413" t="s">
        <v>27</v>
      </c>
      <c r="Q5413">
        <v>1</v>
      </c>
      <c r="R5413">
        <v>6.86</v>
      </c>
      <c r="S5413">
        <f t="shared" si="294"/>
        <v>46500</v>
      </c>
      <c r="T5413">
        <f t="shared" si="295"/>
        <v>18530</v>
      </c>
      <c r="U5413">
        <f t="shared" si="296"/>
        <v>2.5094441446303293</v>
      </c>
      <c r="V5413">
        <v>334</v>
      </c>
      <c r="W5413">
        <v>406</v>
      </c>
    </row>
    <row r="5414" spans="1:23" hidden="1" x14ac:dyDescent="0.2">
      <c r="A5414">
        <v>100</v>
      </c>
      <c r="B5414" t="s">
        <v>3</v>
      </c>
      <c r="C5414" t="s">
        <v>4</v>
      </c>
      <c r="D5414" t="s">
        <v>244</v>
      </c>
      <c r="G5414">
        <v>-27.457951000000001</v>
      </c>
      <c r="H5414">
        <v>152.98582200000001</v>
      </c>
      <c r="I5414">
        <v>70</v>
      </c>
      <c r="J5414" t="s">
        <v>6</v>
      </c>
      <c r="K5414" s="1">
        <v>21739</v>
      </c>
      <c r="L5414" t="s">
        <v>245</v>
      </c>
      <c r="M5414" t="s">
        <v>246</v>
      </c>
      <c r="N5414" t="s">
        <v>14</v>
      </c>
      <c r="O5414" t="s">
        <v>19</v>
      </c>
      <c r="P5414" t="s">
        <v>27</v>
      </c>
      <c r="Q5414">
        <v>2</v>
      </c>
      <c r="R5414">
        <v>7.17</v>
      </c>
      <c r="S5414">
        <f t="shared" si="294"/>
        <v>46500</v>
      </c>
      <c r="T5414">
        <f t="shared" si="295"/>
        <v>18530</v>
      </c>
      <c r="U5414">
        <f t="shared" si="296"/>
        <v>2.5094441446303293</v>
      </c>
      <c r="V5414">
        <v>334</v>
      </c>
      <c r="W5414">
        <v>406</v>
      </c>
    </row>
    <row r="5415" spans="1:23" hidden="1" x14ac:dyDescent="0.2">
      <c r="A5415">
        <v>100</v>
      </c>
      <c r="B5415" t="s">
        <v>3</v>
      </c>
      <c r="C5415" t="s">
        <v>4</v>
      </c>
      <c r="D5415" t="s">
        <v>244</v>
      </c>
      <c r="G5415">
        <v>-27.457951000000001</v>
      </c>
      <c r="H5415">
        <v>152.98582200000001</v>
      </c>
      <c r="I5415">
        <v>70</v>
      </c>
      <c r="J5415" t="s">
        <v>6</v>
      </c>
      <c r="K5415" s="1">
        <v>21739</v>
      </c>
      <c r="L5415" t="s">
        <v>245</v>
      </c>
      <c r="M5415" t="s">
        <v>246</v>
      </c>
      <c r="N5415" t="s">
        <v>14</v>
      </c>
      <c r="O5415" t="s">
        <v>19</v>
      </c>
      <c r="P5415" t="s">
        <v>27</v>
      </c>
      <c r="Q5415">
        <v>3</v>
      </c>
      <c r="R5415">
        <v>7.08</v>
      </c>
      <c r="S5415">
        <f t="shared" si="294"/>
        <v>46500</v>
      </c>
      <c r="T5415">
        <f t="shared" si="295"/>
        <v>18530</v>
      </c>
      <c r="U5415">
        <f t="shared" si="296"/>
        <v>2.5094441446303293</v>
      </c>
      <c r="V5415">
        <v>334</v>
      </c>
      <c r="W5415">
        <v>406</v>
      </c>
    </row>
    <row r="5416" spans="1:23" hidden="1" x14ac:dyDescent="0.2">
      <c r="A5416">
        <v>100</v>
      </c>
      <c r="B5416" t="s">
        <v>3</v>
      </c>
      <c r="C5416" t="s">
        <v>4</v>
      </c>
      <c r="D5416" t="s">
        <v>244</v>
      </c>
      <c r="G5416">
        <v>-27.457951000000001</v>
      </c>
      <c r="H5416">
        <v>152.98582200000001</v>
      </c>
      <c r="I5416">
        <v>70</v>
      </c>
      <c r="J5416" t="s">
        <v>6</v>
      </c>
      <c r="K5416" s="1">
        <v>21739</v>
      </c>
      <c r="L5416" t="s">
        <v>245</v>
      </c>
      <c r="M5416" t="s">
        <v>246</v>
      </c>
      <c r="N5416" t="s">
        <v>14</v>
      </c>
      <c r="O5416" t="s">
        <v>19</v>
      </c>
      <c r="P5416" t="s">
        <v>27</v>
      </c>
      <c r="Q5416">
        <v>4</v>
      </c>
      <c r="R5416">
        <v>5.84</v>
      </c>
      <c r="S5416">
        <f t="shared" si="294"/>
        <v>46500</v>
      </c>
      <c r="T5416">
        <f t="shared" si="295"/>
        <v>18530</v>
      </c>
      <c r="U5416">
        <f t="shared" si="296"/>
        <v>2.5094441446303293</v>
      </c>
      <c r="V5416">
        <v>334</v>
      </c>
      <c r="W5416">
        <v>406</v>
      </c>
    </row>
    <row r="5417" spans="1:23" hidden="1" x14ac:dyDescent="0.2">
      <c r="A5417">
        <v>100</v>
      </c>
      <c r="B5417" t="s">
        <v>3</v>
      </c>
      <c r="C5417" t="s">
        <v>4</v>
      </c>
      <c r="D5417" t="s">
        <v>244</v>
      </c>
      <c r="G5417">
        <v>-27.457951000000001</v>
      </c>
      <c r="H5417">
        <v>152.98582200000001</v>
      </c>
      <c r="I5417">
        <v>70</v>
      </c>
      <c r="J5417" t="s">
        <v>6</v>
      </c>
      <c r="K5417" s="1">
        <v>21739</v>
      </c>
      <c r="L5417" t="s">
        <v>245</v>
      </c>
      <c r="M5417" t="s">
        <v>246</v>
      </c>
      <c r="N5417" t="s">
        <v>14</v>
      </c>
      <c r="O5417" t="s">
        <v>19</v>
      </c>
      <c r="P5417" t="s">
        <v>27</v>
      </c>
      <c r="Q5417">
        <v>5</v>
      </c>
      <c r="R5417">
        <v>7.08</v>
      </c>
      <c r="S5417">
        <f t="shared" si="294"/>
        <v>46500</v>
      </c>
      <c r="T5417">
        <f t="shared" si="295"/>
        <v>18530</v>
      </c>
      <c r="U5417">
        <f t="shared" si="296"/>
        <v>2.5094441446303293</v>
      </c>
      <c r="V5417">
        <v>334</v>
      </c>
      <c r="W5417">
        <v>406</v>
      </c>
    </row>
    <row r="5418" spans="1:23" hidden="1" x14ac:dyDescent="0.2">
      <c r="A5418">
        <v>100</v>
      </c>
      <c r="B5418" t="s">
        <v>3</v>
      </c>
      <c r="C5418" t="s">
        <v>4</v>
      </c>
      <c r="D5418" t="s">
        <v>244</v>
      </c>
      <c r="G5418">
        <v>-27.457951000000001</v>
      </c>
      <c r="H5418">
        <v>152.98582200000001</v>
      </c>
      <c r="I5418">
        <v>70</v>
      </c>
      <c r="J5418" t="s">
        <v>6</v>
      </c>
      <c r="K5418" s="1">
        <v>21739</v>
      </c>
      <c r="L5418" t="s">
        <v>245</v>
      </c>
      <c r="M5418" t="s">
        <v>246</v>
      </c>
      <c r="N5418" t="s">
        <v>14</v>
      </c>
      <c r="O5418" t="s">
        <v>19</v>
      </c>
      <c r="P5418" t="s">
        <v>27</v>
      </c>
      <c r="Q5418">
        <v>6</v>
      </c>
      <c r="R5418">
        <v>7.95</v>
      </c>
      <c r="S5418">
        <f t="shared" si="294"/>
        <v>46500</v>
      </c>
      <c r="T5418">
        <f t="shared" si="295"/>
        <v>18530</v>
      </c>
      <c r="U5418">
        <f t="shared" si="296"/>
        <v>2.5094441446303293</v>
      </c>
      <c r="V5418">
        <v>334</v>
      </c>
      <c r="W5418">
        <v>406</v>
      </c>
    </row>
    <row r="5419" spans="1:23" hidden="1" x14ac:dyDescent="0.2">
      <c r="A5419">
        <v>100</v>
      </c>
      <c r="B5419" t="s">
        <v>3</v>
      </c>
      <c r="C5419" t="s">
        <v>4</v>
      </c>
      <c r="D5419" t="s">
        <v>244</v>
      </c>
      <c r="G5419">
        <v>-27.457951000000001</v>
      </c>
      <c r="H5419">
        <v>152.98582200000001</v>
      </c>
      <c r="I5419">
        <v>70</v>
      </c>
      <c r="J5419" t="s">
        <v>6</v>
      </c>
      <c r="K5419" s="1">
        <v>21739</v>
      </c>
      <c r="L5419" t="s">
        <v>245</v>
      </c>
      <c r="M5419" t="s">
        <v>246</v>
      </c>
      <c r="N5419" t="s">
        <v>24</v>
      </c>
      <c r="O5419" t="s">
        <v>15</v>
      </c>
      <c r="P5419" t="s">
        <v>26</v>
      </c>
      <c r="Q5419">
        <v>1</v>
      </c>
      <c r="R5419">
        <v>31.59</v>
      </c>
      <c r="S5419">
        <f t="shared" si="294"/>
        <v>46500</v>
      </c>
      <c r="T5419">
        <f t="shared" si="295"/>
        <v>18530</v>
      </c>
      <c r="U5419">
        <f t="shared" si="296"/>
        <v>2.5094441446303293</v>
      </c>
      <c r="V5419">
        <v>334</v>
      </c>
      <c r="W5419">
        <v>406</v>
      </c>
    </row>
    <row r="5420" spans="1:23" hidden="1" x14ac:dyDescent="0.2">
      <c r="A5420">
        <v>100</v>
      </c>
      <c r="B5420" t="s">
        <v>3</v>
      </c>
      <c r="C5420" t="s">
        <v>4</v>
      </c>
      <c r="D5420" t="s">
        <v>244</v>
      </c>
      <c r="G5420">
        <v>-27.457951000000001</v>
      </c>
      <c r="H5420">
        <v>152.98582200000001</v>
      </c>
      <c r="I5420">
        <v>70</v>
      </c>
      <c r="J5420" t="s">
        <v>6</v>
      </c>
      <c r="K5420" s="1">
        <v>21739</v>
      </c>
      <c r="L5420" t="s">
        <v>245</v>
      </c>
      <c r="M5420" t="s">
        <v>246</v>
      </c>
      <c r="N5420" t="s">
        <v>24</v>
      </c>
      <c r="O5420" t="s">
        <v>15</v>
      </c>
      <c r="P5420" t="s">
        <v>26</v>
      </c>
      <c r="Q5420">
        <v>2</v>
      </c>
      <c r="R5420">
        <v>25.35</v>
      </c>
      <c r="S5420">
        <f t="shared" si="294"/>
        <v>46500</v>
      </c>
      <c r="T5420">
        <f t="shared" si="295"/>
        <v>18530</v>
      </c>
      <c r="U5420">
        <f t="shared" si="296"/>
        <v>2.5094441446303293</v>
      </c>
      <c r="V5420">
        <v>334</v>
      </c>
      <c r="W5420">
        <v>406</v>
      </c>
    </row>
    <row r="5421" spans="1:23" hidden="1" x14ac:dyDescent="0.2">
      <c r="A5421">
        <v>100</v>
      </c>
      <c r="B5421" t="s">
        <v>3</v>
      </c>
      <c r="C5421" t="s">
        <v>4</v>
      </c>
      <c r="D5421" t="s">
        <v>244</v>
      </c>
      <c r="G5421">
        <v>-27.457951000000001</v>
      </c>
      <c r="H5421">
        <v>152.98582200000001</v>
      </c>
      <c r="I5421">
        <v>70</v>
      </c>
      <c r="J5421" t="s">
        <v>6</v>
      </c>
      <c r="K5421" s="1">
        <v>21739</v>
      </c>
      <c r="L5421" t="s">
        <v>245</v>
      </c>
      <c r="M5421" t="s">
        <v>246</v>
      </c>
      <c r="N5421" t="s">
        <v>24</v>
      </c>
      <c r="O5421" t="s">
        <v>15</v>
      </c>
      <c r="P5421" t="s">
        <v>26</v>
      </c>
      <c r="Q5421">
        <v>3</v>
      </c>
      <c r="R5421">
        <v>28.71</v>
      </c>
      <c r="S5421">
        <f t="shared" si="294"/>
        <v>46500</v>
      </c>
      <c r="T5421">
        <f t="shared" si="295"/>
        <v>18530</v>
      </c>
      <c r="U5421">
        <f t="shared" si="296"/>
        <v>2.5094441446303293</v>
      </c>
      <c r="V5421">
        <v>334</v>
      </c>
      <c r="W5421">
        <v>406</v>
      </c>
    </row>
    <row r="5422" spans="1:23" hidden="1" x14ac:dyDescent="0.2">
      <c r="A5422">
        <v>100</v>
      </c>
      <c r="B5422" t="s">
        <v>3</v>
      </c>
      <c r="C5422" t="s">
        <v>4</v>
      </c>
      <c r="D5422" t="s">
        <v>244</v>
      </c>
      <c r="G5422">
        <v>-27.457951000000001</v>
      </c>
      <c r="H5422">
        <v>152.98582200000001</v>
      </c>
      <c r="I5422">
        <v>70</v>
      </c>
      <c r="J5422" t="s">
        <v>6</v>
      </c>
      <c r="K5422" s="1">
        <v>21739</v>
      </c>
      <c r="L5422" t="s">
        <v>245</v>
      </c>
      <c r="M5422" t="s">
        <v>246</v>
      </c>
      <c r="N5422" t="s">
        <v>24</v>
      </c>
      <c r="O5422" t="s">
        <v>15</v>
      </c>
      <c r="P5422" t="s">
        <v>26</v>
      </c>
      <c r="Q5422">
        <v>4</v>
      </c>
      <c r="R5422">
        <v>25.88</v>
      </c>
      <c r="S5422">
        <f t="shared" si="294"/>
        <v>46500</v>
      </c>
      <c r="T5422">
        <f t="shared" si="295"/>
        <v>18530</v>
      </c>
      <c r="U5422">
        <f t="shared" si="296"/>
        <v>2.5094441446303293</v>
      </c>
      <c r="V5422">
        <v>334</v>
      </c>
      <c r="W5422">
        <v>406</v>
      </c>
    </row>
    <row r="5423" spans="1:23" hidden="1" x14ac:dyDescent="0.2">
      <c r="A5423">
        <v>100</v>
      </c>
      <c r="B5423" t="s">
        <v>3</v>
      </c>
      <c r="C5423" t="s">
        <v>4</v>
      </c>
      <c r="D5423" t="s">
        <v>244</v>
      </c>
      <c r="G5423">
        <v>-27.457951000000001</v>
      </c>
      <c r="H5423">
        <v>152.98582200000001</v>
      </c>
      <c r="I5423">
        <v>70</v>
      </c>
      <c r="J5423" t="s">
        <v>6</v>
      </c>
      <c r="K5423" s="1">
        <v>21739</v>
      </c>
      <c r="L5423" t="s">
        <v>245</v>
      </c>
      <c r="M5423" t="s">
        <v>246</v>
      </c>
      <c r="N5423" t="s">
        <v>24</v>
      </c>
      <c r="O5423" t="s">
        <v>15</v>
      </c>
      <c r="P5423" t="s">
        <v>26</v>
      </c>
      <c r="Q5423">
        <v>5</v>
      </c>
      <c r="R5423">
        <v>24.34</v>
      </c>
      <c r="S5423">
        <f t="shared" si="294"/>
        <v>46500</v>
      </c>
      <c r="T5423">
        <f t="shared" si="295"/>
        <v>18530</v>
      </c>
      <c r="U5423">
        <f t="shared" si="296"/>
        <v>2.5094441446303293</v>
      </c>
      <c r="V5423">
        <v>334</v>
      </c>
      <c r="W5423">
        <v>406</v>
      </c>
    </row>
    <row r="5424" spans="1:23" hidden="1" x14ac:dyDescent="0.2">
      <c r="A5424">
        <v>100</v>
      </c>
      <c r="B5424" t="s">
        <v>3</v>
      </c>
      <c r="C5424" t="s">
        <v>4</v>
      </c>
      <c r="D5424" t="s">
        <v>244</v>
      </c>
      <c r="G5424">
        <v>-27.457951000000001</v>
      </c>
      <c r="H5424">
        <v>152.98582200000001</v>
      </c>
      <c r="I5424">
        <v>70</v>
      </c>
      <c r="J5424" t="s">
        <v>6</v>
      </c>
      <c r="K5424" s="1">
        <v>21739</v>
      </c>
      <c r="L5424" t="s">
        <v>245</v>
      </c>
      <c r="M5424" t="s">
        <v>246</v>
      </c>
      <c r="N5424" t="s">
        <v>24</v>
      </c>
      <c r="O5424" t="s">
        <v>15</v>
      </c>
      <c r="P5424" t="s">
        <v>26</v>
      </c>
      <c r="Q5424">
        <v>6</v>
      </c>
      <c r="R5424">
        <v>24.86</v>
      </c>
      <c r="S5424">
        <f t="shared" si="294"/>
        <v>46500</v>
      </c>
      <c r="T5424">
        <f t="shared" si="295"/>
        <v>18530</v>
      </c>
      <c r="U5424">
        <f t="shared" si="296"/>
        <v>2.5094441446303293</v>
      </c>
      <c r="V5424">
        <v>334</v>
      </c>
      <c r="W5424">
        <v>406</v>
      </c>
    </row>
    <row r="5425" spans="1:23" hidden="1" x14ac:dyDescent="0.2">
      <c r="A5425">
        <v>100</v>
      </c>
      <c r="B5425" t="s">
        <v>3</v>
      </c>
      <c r="C5425" t="s">
        <v>4</v>
      </c>
      <c r="D5425" t="s">
        <v>244</v>
      </c>
      <c r="G5425">
        <v>-27.457951000000001</v>
      </c>
      <c r="H5425">
        <v>152.98582200000001</v>
      </c>
      <c r="I5425">
        <v>70</v>
      </c>
      <c r="J5425" t="s">
        <v>6</v>
      </c>
      <c r="K5425" s="1">
        <v>21739</v>
      </c>
      <c r="L5425" t="s">
        <v>245</v>
      </c>
      <c r="M5425" t="s">
        <v>246</v>
      </c>
      <c r="N5425" t="s">
        <v>24</v>
      </c>
      <c r="O5425" t="s">
        <v>15</v>
      </c>
      <c r="P5425" t="s">
        <v>26</v>
      </c>
      <c r="Q5425">
        <v>7</v>
      </c>
      <c r="R5425">
        <v>26.04</v>
      </c>
      <c r="S5425">
        <f t="shared" si="294"/>
        <v>46500</v>
      </c>
      <c r="T5425">
        <f t="shared" si="295"/>
        <v>18530</v>
      </c>
      <c r="U5425">
        <f t="shared" si="296"/>
        <v>2.5094441446303293</v>
      </c>
      <c r="V5425">
        <v>334</v>
      </c>
      <c r="W5425">
        <v>406</v>
      </c>
    </row>
    <row r="5426" spans="1:23" hidden="1" x14ac:dyDescent="0.2">
      <c r="A5426">
        <v>100</v>
      </c>
      <c r="B5426" t="s">
        <v>3</v>
      </c>
      <c r="C5426" t="s">
        <v>4</v>
      </c>
      <c r="D5426" t="s">
        <v>244</v>
      </c>
      <c r="G5426">
        <v>-27.457951000000001</v>
      </c>
      <c r="H5426">
        <v>152.98582200000001</v>
      </c>
      <c r="I5426">
        <v>70</v>
      </c>
      <c r="J5426" t="s">
        <v>6</v>
      </c>
      <c r="K5426" s="1">
        <v>21739</v>
      </c>
      <c r="L5426" t="s">
        <v>245</v>
      </c>
      <c r="M5426" t="s">
        <v>246</v>
      </c>
      <c r="N5426" t="s">
        <v>24</v>
      </c>
      <c r="O5426" t="s">
        <v>15</v>
      </c>
      <c r="P5426" t="s">
        <v>26</v>
      </c>
      <c r="Q5426">
        <v>8</v>
      </c>
      <c r="R5426">
        <v>24.29</v>
      </c>
      <c r="S5426">
        <f t="shared" si="294"/>
        <v>46500</v>
      </c>
      <c r="T5426">
        <f t="shared" si="295"/>
        <v>18530</v>
      </c>
      <c r="U5426">
        <f t="shared" si="296"/>
        <v>2.5094441446303293</v>
      </c>
      <c r="V5426">
        <v>334</v>
      </c>
      <c r="W5426">
        <v>406</v>
      </c>
    </row>
    <row r="5427" spans="1:23" hidden="1" x14ac:dyDescent="0.2">
      <c r="A5427">
        <v>100</v>
      </c>
      <c r="B5427" t="s">
        <v>3</v>
      </c>
      <c r="C5427" t="s">
        <v>4</v>
      </c>
      <c r="D5427" t="s">
        <v>244</v>
      </c>
      <c r="G5427">
        <v>-27.457951000000001</v>
      </c>
      <c r="H5427">
        <v>152.98582200000001</v>
      </c>
      <c r="I5427">
        <v>70</v>
      </c>
      <c r="J5427" t="s">
        <v>6</v>
      </c>
      <c r="K5427" s="1">
        <v>21739</v>
      </c>
      <c r="L5427" t="s">
        <v>245</v>
      </c>
      <c r="M5427" t="s">
        <v>246</v>
      </c>
      <c r="N5427" t="s">
        <v>24</v>
      </c>
      <c r="O5427" t="s">
        <v>15</v>
      </c>
      <c r="P5427" t="s">
        <v>26</v>
      </c>
      <c r="Q5427">
        <v>9</v>
      </c>
      <c r="R5427">
        <v>22.34</v>
      </c>
      <c r="S5427">
        <f t="shared" si="294"/>
        <v>46500</v>
      </c>
      <c r="T5427">
        <f t="shared" si="295"/>
        <v>18530</v>
      </c>
      <c r="U5427">
        <f t="shared" si="296"/>
        <v>2.5094441446303293</v>
      </c>
      <c r="V5427">
        <v>334</v>
      </c>
      <c r="W5427">
        <v>406</v>
      </c>
    </row>
    <row r="5428" spans="1:23" hidden="1" x14ac:dyDescent="0.2">
      <c r="A5428">
        <v>100</v>
      </c>
      <c r="B5428" t="s">
        <v>3</v>
      </c>
      <c r="C5428" t="s">
        <v>4</v>
      </c>
      <c r="D5428" t="s">
        <v>244</v>
      </c>
      <c r="G5428">
        <v>-27.457951000000001</v>
      </c>
      <c r="H5428">
        <v>152.98582200000001</v>
      </c>
      <c r="I5428">
        <v>70</v>
      </c>
      <c r="J5428" t="s">
        <v>6</v>
      </c>
      <c r="K5428" s="1">
        <v>21739</v>
      </c>
      <c r="L5428" t="s">
        <v>245</v>
      </c>
      <c r="M5428" t="s">
        <v>246</v>
      </c>
      <c r="N5428" t="s">
        <v>24</v>
      </c>
      <c r="O5428" t="s">
        <v>15</v>
      </c>
      <c r="P5428" t="s">
        <v>26</v>
      </c>
      <c r="Q5428">
        <v>10</v>
      </c>
      <c r="R5428">
        <v>25.76</v>
      </c>
      <c r="S5428">
        <f t="shared" si="294"/>
        <v>46500</v>
      </c>
      <c r="T5428">
        <f t="shared" si="295"/>
        <v>18530</v>
      </c>
      <c r="U5428">
        <f t="shared" si="296"/>
        <v>2.5094441446303293</v>
      </c>
      <c r="V5428">
        <v>334</v>
      </c>
      <c r="W5428">
        <v>406</v>
      </c>
    </row>
    <row r="5429" spans="1:23" x14ac:dyDescent="0.2">
      <c r="A5429">
        <v>100</v>
      </c>
      <c r="B5429" t="s">
        <v>3</v>
      </c>
      <c r="C5429" t="s">
        <v>4</v>
      </c>
      <c r="D5429" t="s">
        <v>244</v>
      </c>
      <c r="G5429">
        <v>-27.457951000000001</v>
      </c>
      <c r="H5429">
        <v>152.98582200000001</v>
      </c>
      <c r="I5429">
        <v>70</v>
      </c>
      <c r="J5429" t="s">
        <v>6</v>
      </c>
      <c r="K5429" s="1">
        <v>21739</v>
      </c>
      <c r="L5429" t="s">
        <v>245</v>
      </c>
      <c r="M5429" t="s">
        <v>246</v>
      </c>
      <c r="N5429" t="s">
        <v>24</v>
      </c>
      <c r="O5429" t="s">
        <v>15</v>
      </c>
      <c r="P5429" t="s">
        <v>27</v>
      </c>
      <c r="Q5429">
        <v>1</v>
      </c>
      <c r="R5429">
        <v>19.21</v>
      </c>
      <c r="S5429">
        <f t="shared" si="294"/>
        <v>46500</v>
      </c>
      <c r="T5429">
        <f t="shared" si="295"/>
        <v>18530</v>
      </c>
      <c r="U5429">
        <f t="shared" si="296"/>
        <v>2.5094441446303293</v>
      </c>
      <c r="V5429">
        <v>334</v>
      </c>
      <c r="W5429">
        <v>406</v>
      </c>
    </row>
    <row r="5430" spans="1:23" x14ac:dyDescent="0.2">
      <c r="A5430">
        <v>100</v>
      </c>
      <c r="B5430" t="s">
        <v>3</v>
      </c>
      <c r="C5430" t="s">
        <v>4</v>
      </c>
      <c r="D5430" t="s">
        <v>244</v>
      </c>
      <c r="G5430">
        <v>-27.457951000000001</v>
      </c>
      <c r="H5430">
        <v>152.98582200000001</v>
      </c>
      <c r="I5430">
        <v>70</v>
      </c>
      <c r="J5430" t="s">
        <v>6</v>
      </c>
      <c r="K5430" s="1">
        <v>21739</v>
      </c>
      <c r="L5430" t="s">
        <v>245</v>
      </c>
      <c r="M5430" t="s">
        <v>246</v>
      </c>
      <c r="N5430" t="s">
        <v>24</v>
      </c>
      <c r="O5430" t="s">
        <v>15</v>
      </c>
      <c r="P5430" t="s">
        <v>27</v>
      </c>
      <c r="Q5430">
        <v>2</v>
      </c>
      <c r="R5430">
        <v>18</v>
      </c>
      <c r="S5430">
        <f t="shared" si="294"/>
        <v>46500</v>
      </c>
      <c r="T5430">
        <f t="shared" si="295"/>
        <v>18530</v>
      </c>
      <c r="U5430">
        <f t="shared" si="296"/>
        <v>2.5094441446303293</v>
      </c>
      <c r="V5430">
        <v>334</v>
      </c>
      <c r="W5430">
        <v>406</v>
      </c>
    </row>
    <row r="5431" spans="1:23" x14ac:dyDescent="0.2">
      <c r="A5431">
        <v>100</v>
      </c>
      <c r="B5431" t="s">
        <v>3</v>
      </c>
      <c r="C5431" t="s">
        <v>4</v>
      </c>
      <c r="D5431" t="s">
        <v>244</v>
      </c>
      <c r="G5431">
        <v>-27.457951000000001</v>
      </c>
      <c r="H5431">
        <v>152.98582200000001</v>
      </c>
      <c r="I5431">
        <v>70</v>
      </c>
      <c r="J5431" t="s">
        <v>6</v>
      </c>
      <c r="K5431" s="1">
        <v>21739</v>
      </c>
      <c r="L5431" t="s">
        <v>245</v>
      </c>
      <c r="M5431" t="s">
        <v>246</v>
      </c>
      <c r="N5431" t="s">
        <v>24</v>
      </c>
      <c r="O5431" t="s">
        <v>15</v>
      </c>
      <c r="P5431" t="s">
        <v>27</v>
      </c>
      <c r="Q5431">
        <v>3</v>
      </c>
      <c r="R5431">
        <v>17.16</v>
      </c>
      <c r="S5431">
        <f t="shared" si="294"/>
        <v>46500</v>
      </c>
      <c r="T5431">
        <f t="shared" si="295"/>
        <v>18530</v>
      </c>
      <c r="U5431">
        <f t="shared" si="296"/>
        <v>2.5094441446303293</v>
      </c>
      <c r="V5431">
        <v>334</v>
      </c>
      <c r="W5431">
        <v>406</v>
      </c>
    </row>
    <row r="5432" spans="1:23" x14ac:dyDescent="0.2">
      <c r="A5432">
        <v>100</v>
      </c>
      <c r="B5432" t="s">
        <v>3</v>
      </c>
      <c r="C5432" t="s">
        <v>4</v>
      </c>
      <c r="D5432" t="s">
        <v>244</v>
      </c>
      <c r="G5432">
        <v>-27.457951000000001</v>
      </c>
      <c r="H5432">
        <v>152.98582200000001</v>
      </c>
      <c r="I5432">
        <v>70</v>
      </c>
      <c r="J5432" t="s">
        <v>6</v>
      </c>
      <c r="K5432" s="1">
        <v>21739</v>
      </c>
      <c r="L5432" t="s">
        <v>245</v>
      </c>
      <c r="M5432" t="s">
        <v>246</v>
      </c>
      <c r="N5432" t="s">
        <v>24</v>
      </c>
      <c r="O5432" t="s">
        <v>15</v>
      </c>
      <c r="P5432" t="s">
        <v>27</v>
      </c>
      <c r="Q5432">
        <v>4</v>
      </c>
      <c r="R5432">
        <v>20.85</v>
      </c>
      <c r="S5432">
        <f t="shared" si="294"/>
        <v>46500</v>
      </c>
      <c r="T5432">
        <f t="shared" si="295"/>
        <v>18530</v>
      </c>
      <c r="U5432">
        <f t="shared" si="296"/>
        <v>2.5094441446303293</v>
      </c>
      <c r="V5432">
        <v>334</v>
      </c>
      <c r="W5432">
        <v>406</v>
      </c>
    </row>
    <row r="5433" spans="1:23" x14ac:dyDescent="0.2">
      <c r="A5433">
        <v>100</v>
      </c>
      <c r="B5433" t="s">
        <v>3</v>
      </c>
      <c r="C5433" t="s">
        <v>4</v>
      </c>
      <c r="D5433" t="s">
        <v>244</v>
      </c>
      <c r="G5433">
        <v>-27.457951000000001</v>
      </c>
      <c r="H5433">
        <v>152.98582200000001</v>
      </c>
      <c r="I5433">
        <v>70</v>
      </c>
      <c r="J5433" t="s">
        <v>6</v>
      </c>
      <c r="K5433" s="1">
        <v>21739</v>
      </c>
      <c r="L5433" t="s">
        <v>245</v>
      </c>
      <c r="M5433" t="s">
        <v>246</v>
      </c>
      <c r="N5433" t="s">
        <v>24</v>
      </c>
      <c r="O5433" t="s">
        <v>15</v>
      </c>
      <c r="P5433" t="s">
        <v>27</v>
      </c>
      <c r="Q5433">
        <v>5</v>
      </c>
      <c r="R5433">
        <v>18.38</v>
      </c>
      <c r="S5433">
        <f t="shared" si="294"/>
        <v>46500</v>
      </c>
      <c r="T5433">
        <f t="shared" si="295"/>
        <v>18530</v>
      </c>
      <c r="U5433">
        <f t="shared" si="296"/>
        <v>2.5094441446303293</v>
      </c>
      <c r="V5433">
        <v>334</v>
      </c>
      <c r="W5433">
        <v>406</v>
      </c>
    </row>
    <row r="5434" spans="1:23" x14ac:dyDescent="0.2">
      <c r="A5434">
        <v>100</v>
      </c>
      <c r="B5434" t="s">
        <v>3</v>
      </c>
      <c r="C5434" t="s">
        <v>4</v>
      </c>
      <c r="D5434" t="s">
        <v>244</v>
      </c>
      <c r="G5434">
        <v>-27.457951000000001</v>
      </c>
      <c r="H5434">
        <v>152.98582200000001</v>
      </c>
      <c r="I5434">
        <v>70</v>
      </c>
      <c r="J5434" t="s">
        <v>6</v>
      </c>
      <c r="K5434" s="1">
        <v>21739</v>
      </c>
      <c r="L5434" t="s">
        <v>245</v>
      </c>
      <c r="M5434" t="s">
        <v>246</v>
      </c>
      <c r="N5434" t="s">
        <v>24</v>
      </c>
      <c r="O5434" t="s">
        <v>15</v>
      </c>
      <c r="P5434" t="s">
        <v>27</v>
      </c>
      <c r="Q5434">
        <v>6</v>
      </c>
      <c r="R5434">
        <v>18.559999999999999</v>
      </c>
      <c r="S5434">
        <f t="shared" si="294"/>
        <v>46500</v>
      </c>
      <c r="T5434">
        <f t="shared" si="295"/>
        <v>18530</v>
      </c>
      <c r="U5434">
        <f t="shared" si="296"/>
        <v>2.5094441446303293</v>
      </c>
      <c r="V5434">
        <v>334</v>
      </c>
      <c r="W5434">
        <v>406</v>
      </c>
    </row>
    <row r="5435" spans="1:23" x14ac:dyDescent="0.2">
      <c r="A5435">
        <v>100</v>
      </c>
      <c r="B5435" t="s">
        <v>3</v>
      </c>
      <c r="C5435" t="s">
        <v>4</v>
      </c>
      <c r="D5435" t="s">
        <v>244</v>
      </c>
      <c r="G5435">
        <v>-27.457951000000001</v>
      </c>
      <c r="H5435">
        <v>152.98582200000001</v>
      </c>
      <c r="I5435">
        <v>70</v>
      </c>
      <c r="J5435" t="s">
        <v>6</v>
      </c>
      <c r="K5435" s="1">
        <v>21739</v>
      </c>
      <c r="L5435" t="s">
        <v>245</v>
      </c>
      <c r="M5435" t="s">
        <v>246</v>
      </c>
      <c r="N5435" t="s">
        <v>24</v>
      </c>
      <c r="O5435" t="s">
        <v>15</v>
      </c>
      <c r="P5435" t="s">
        <v>27</v>
      </c>
      <c r="Q5435">
        <v>7</v>
      </c>
      <c r="R5435">
        <v>19.16</v>
      </c>
      <c r="S5435">
        <f t="shared" si="294"/>
        <v>46500</v>
      </c>
      <c r="T5435">
        <f t="shared" si="295"/>
        <v>18530</v>
      </c>
      <c r="U5435">
        <f t="shared" si="296"/>
        <v>2.5094441446303293</v>
      </c>
      <c r="V5435">
        <v>334</v>
      </c>
      <c r="W5435">
        <v>406</v>
      </c>
    </row>
    <row r="5436" spans="1:23" x14ac:dyDescent="0.2">
      <c r="A5436">
        <v>100</v>
      </c>
      <c r="B5436" t="s">
        <v>3</v>
      </c>
      <c r="C5436" t="s">
        <v>4</v>
      </c>
      <c r="D5436" t="s">
        <v>244</v>
      </c>
      <c r="G5436">
        <v>-27.457951000000001</v>
      </c>
      <c r="H5436">
        <v>152.98582200000001</v>
      </c>
      <c r="I5436">
        <v>70</v>
      </c>
      <c r="J5436" t="s">
        <v>6</v>
      </c>
      <c r="K5436" s="1">
        <v>21739</v>
      </c>
      <c r="L5436" t="s">
        <v>245</v>
      </c>
      <c r="M5436" t="s">
        <v>246</v>
      </c>
      <c r="N5436" t="s">
        <v>24</v>
      </c>
      <c r="O5436" t="s">
        <v>15</v>
      </c>
      <c r="P5436" t="s">
        <v>27</v>
      </c>
      <c r="Q5436">
        <v>8</v>
      </c>
      <c r="R5436">
        <v>20.41</v>
      </c>
      <c r="S5436">
        <f t="shared" si="294"/>
        <v>46500</v>
      </c>
      <c r="T5436">
        <f t="shared" si="295"/>
        <v>18530</v>
      </c>
      <c r="U5436">
        <f t="shared" si="296"/>
        <v>2.5094441446303293</v>
      </c>
      <c r="V5436">
        <v>334</v>
      </c>
      <c r="W5436">
        <v>406</v>
      </c>
    </row>
    <row r="5437" spans="1:23" x14ac:dyDescent="0.2">
      <c r="A5437">
        <v>100</v>
      </c>
      <c r="B5437" t="s">
        <v>3</v>
      </c>
      <c r="C5437" t="s">
        <v>4</v>
      </c>
      <c r="D5437" t="s">
        <v>244</v>
      </c>
      <c r="G5437">
        <v>-27.457951000000001</v>
      </c>
      <c r="H5437">
        <v>152.98582200000001</v>
      </c>
      <c r="I5437">
        <v>70</v>
      </c>
      <c r="J5437" t="s">
        <v>6</v>
      </c>
      <c r="K5437" s="1">
        <v>21739</v>
      </c>
      <c r="L5437" t="s">
        <v>245</v>
      </c>
      <c r="M5437" t="s">
        <v>246</v>
      </c>
      <c r="N5437" t="s">
        <v>24</v>
      </c>
      <c r="O5437" t="s">
        <v>15</v>
      </c>
      <c r="P5437" t="s">
        <v>27</v>
      </c>
      <c r="Q5437">
        <v>9</v>
      </c>
      <c r="R5437">
        <v>22.99</v>
      </c>
      <c r="S5437">
        <f t="shared" si="294"/>
        <v>46500</v>
      </c>
      <c r="T5437">
        <f t="shared" si="295"/>
        <v>18530</v>
      </c>
      <c r="U5437">
        <f t="shared" si="296"/>
        <v>2.5094441446303293</v>
      </c>
      <c r="V5437">
        <v>334</v>
      </c>
      <c r="W5437">
        <v>406</v>
      </c>
    </row>
    <row r="5438" spans="1:23" x14ac:dyDescent="0.2">
      <c r="A5438">
        <v>100</v>
      </c>
      <c r="B5438" t="s">
        <v>3</v>
      </c>
      <c r="C5438" t="s">
        <v>4</v>
      </c>
      <c r="D5438" t="s">
        <v>244</v>
      </c>
      <c r="G5438">
        <v>-27.457951000000001</v>
      </c>
      <c r="H5438">
        <v>152.98582200000001</v>
      </c>
      <c r="I5438">
        <v>70</v>
      </c>
      <c r="J5438" t="s">
        <v>6</v>
      </c>
      <c r="K5438" s="1">
        <v>21739</v>
      </c>
      <c r="L5438" t="s">
        <v>245</v>
      </c>
      <c r="M5438" t="s">
        <v>246</v>
      </c>
      <c r="N5438" t="s">
        <v>24</v>
      </c>
      <c r="O5438" t="s">
        <v>15</v>
      </c>
      <c r="P5438" t="s">
        <v>27</v>
      </c>
      <c r="Q5438">
        <v>10</v>
      </c>
      <c r="R5438">
        <v>19.579999999999998</v>
      </c>
      <c r="S5438">
        <f t="shared" si="294"/>
        <v>46500</v>
      </c>
      <c r="T5438">
        <f t="shared" si="295"/>
        <v>18530</v>
      </c>
      <c r="U5438">
        <f t="shared" si="296"/>
        <v>2.5094441446303293</v>
      </c>
      <c r="V5438">
        <v>334</v>
      </c>
      <c r="W5438">
        <v>406</v>
      </c>
    </row>
    <row r="5439" spans="1:23" x14ac:dyDescent="0.2">
      <c r="A5439">
        <v>100</v>
      </c>
      <c r="B5439" t="s">
        <v>3</v>
      </c>
      <c r="C5439" t="s">
        <v>4</v>
      </c>
      <c r="D5439" t="s">
        <v>244</v>
      </c>
      <c r="G5439">
        <v>-27.457951000000001</v>
      </c>
      <c r="H5439">
        <v>152.98582200000001</v>
      </c>
      <c r="I5439">
        <v>70</v>
      </c>
      <c r="J5439" t="s">
        <v>6</v>
      </c>
      <c r="K5439" s="1">
        <v>21739</v>
      </c>
      <c r="L5439" t="s">
        <v>245</v>
      </c>
      <c r="M5439" t="s">
        <v>246</v>
      </c>
      <c r="N5439" t="s">
        <v>24</v>
      </c>
      <c r="O5439" t="s">
        <v>18</v>
      </c>
      <c r="P5439" t="s">
        <v>27</v>
      </c>
      <c r="Q5439">
        <v>1</v>
      </c>
      <c r="R5439">
        <v>8.23</v>
      </c>
      <c r="S5439">
        <f t="shared" si="294"/>
        <v>46500</v>
      </c>
      <c r="T5439">
        <f t="shared" si="295"/>
        <v>18530</v>
      </c>
      <c r="U5439">
        <f t="shared" si="296"/>
        <v>2.5094441446303293</v>
      </c>
      <c r="V5439">
        <v>334</v>
      </c>
      <c r="W5439">
        <v>406</v>
      </c>
    </row>
    <row r="5440" spans="1:23" x14ac:dyDescent="0.2">
      <c r="A5440">
        <v>100</v>
      </c>
      <c r="B5440" t="s">
        <v>3</v>
      </c>
      <c r="C5440" t="s">
        <v>4</v>
      </c>
      <c r="D5440" t="s">
        <v>244</v>
      </c>
      <c r="G5440">
        <v>-27.457951000000001</v>
      </c>
      <c r="H5440">
        <v>152.98582200000001</v>
      </c>
      <c r="I5440">
        <v>70</v>
      </c>
      <c r="J5440" t="s">
        <v>6</v>
      </c>
      <c r="K5440" s="1">
        <v>21739</v>
      </c>
      <c r="L5440" t="s">
        <v>245</v>
      </c>
      <c r="M5440" t="s">
        <v>246</v>
      </c>
      <c r="N5440" t="s">
        <v>24</v>
      </c>
      <c r="O5440" t="s">
        <v>18</v>
      </c>
      <c r="P5440" t="s">
        <v>27</v>
      </c>
      <c r="Q5440">
        <v>2</v>
      </c>
      <c r="R5440">
        <v>10.27</v>
      </c>
      <c r="S5440">
        <f t="shared" si="294"/>
        <v>46500</v>
      </c>
      <c r="T5440">
        <f t="shared" si="295"/>
        <v>18530</v>
      </c>
      <c r="U5440">
        <f t="shared" si="296"/>
        <v>2.5094441446303293</v>
      </c>
      <c r="V5440">
        <v>334</v>
      </c>
      <c r="W5440">
        <v>406</v>
      </c>
    </row>
    <row r="5441" spans="1:23" x14ac:dyDescent="0.2">
      <c r="A5441">
        <v>100</v>
      </c>
      <c r="B5441" t="s">
        <v>3</v>
      </c>
      <c r="C5441" t="s">
        <v>4</v>
      </c>
      <c r="D5441" t="s">
        <v>244</v>
      </c>
      <c r="G5441">
        <v>-27.457951000000001</v>
      </c>
      <c r="H5441">
        <v>152.98582200000001</v>
      </c>
      <c r="I5441">
        <v>70</v>
      </c>
      <c r="J5441" t="s">
        <v>6</v>
      </c>
      <c r="K5441" s="1">
        <v>21739</v>
      </c>
      <c r="L5441" t="s">
        <v>245</v>
      </c>
      <c r="M5441" t="s">
        <v>246</v>
      </c>
      <c r="N5441" t="s">
        <v>24</v>
      </c>
      <c r="O5441" t="s">
        <v>18</v>
      </c>
      <c r="P5441" t="s">
        <v>27</v>
      </c>
      <c r="Q5441">
        <v>3</v>
      </c>
      <c r="R5441">
        <v>12.18</v>
      </c>
      <c r="S5441">
        <f t="shared" si="294"/>
        <v>46500</v>
      </c>
      <c r="T5441">
        <f t="shared" si="295"/>
        <v>18530</v>
      </c>
      <c r="U5441">
        <f t="shared" si="296"/>
        <v>2.5094441446303293</v>
      </c>
      <c r="V5441">
        <v>334</v>
      </c>
      <c r="W5441">
        <v>406</v>
      </c>
    </row>
    <row r="5442" spans="1:23" x14ac:dyDescent="0.2">
      <c r="A5442">
        <v>100</v>
      </c>
      <c r="B5442" t="s">
        <v>3</v>
      </c>
      <c r="C5442" t="s">
        <v>4</v>
      </c>
      <c r="D5442" t="s">
        <v>244</v>
      </c>
      <c r="G5442">
        <v>-27.457951000000001</v>
      </c>
      <c r="H5442">
        <v>152.98582200000001</v>
      </c>
      <c r="I5442">
        <v>70</v>
      </c>
      <c r="J5442" t="s">
        <v>6</v>
      </c>
      <c r="K5442" s="1">
        <v>21739</v>
      </c>
      <c r="L5442" t="s">
        <v>245</v>
      </c>
      <c r="M5442" t="s">
        <v>246</v>
      </c>
      <c r="N5442" t="s">
        <v>24</v>
      </c>
      <c r="O5442" t="s">
        <v>18</v>
      </c>
      <c r="P5442" t="s">
        <v>27</v>
      </c>
      <c r="Q5442">
        <v>4</v>
      </c>
      <c r="R5442">
        <v>13.29</v>
      </c>
      <c r="S5442">
        <f t="shared" si="294"/>
        <v>46500</v>
      </c>
      <c r="T5442">
        <f t="shared" si="295"/>
        <v>18530</v>
      </c>
      <c r="U5442">
        <f t="shared" si="296"/>
        <v>2.5094441446303293</v>
      </c>
      <c r="V5442">
        <v>334</v>
      </c>
      <c r="W5442">
        <v>406</v>
      </c>
    </row>
    <row r="5443" spans="1:23" x14ac:dyDescent="0.2">
      <c r="A5443">
        <v>100</v>
      </c>
      <c r="B5443" t="s">
        <v>3</v>
      </c>
      <c r="C5443" t="s">
        <v>4</v>
      </c>
      <c r="D5443" t="s">
        <v>244</v>
      </c>
      <c r="G5443">
        <v>-27.457951000000001</v>
      </c>
      <c r="H5443">
        <v>152.98582200000001</v>
      </c>
      <c r="I5443">
        <v>70</v>
      </c>
      <c r="J5443" t="s">
        <v>6</v>
      </c>
      <c r="K5443" s="1">
        <v>21739</v>
      </c>
      <c r="L5443" t="s">
        <v>245</v>
      </c>
      <c r="M5443" t="s">
        <v>246</v>
      </c>
      <c r="N5443" t="s">
        <v>24</v>
      </c>
      <c r="O5443" t="s">
        <v>18</v>
      </c>
      <c r="P5443" t="s">
        <v>27</v>
      </c>
      <c r="Q5443">
        <v>5</v>
      </c>
      <c r="R5443">
        <v>8.7200000000000006</v>
      </c>
      <c r="S5443">
        <f t="shared" si="294"/>
        <v>46500</v>
      </c>
      <c r="T5443">
        <f t="shared" si="295"/>
        <v>18530</v>
      </c>
      <c r="U5443">
        <f t="shared" si="296"/>
        <v>2.5094441446303293</v>
      </c>
      <c r="V5443">
        <v>334</v>
      </c>
      <c r="W5443">
        <v>406</v>
      </c>
    </row>
    <row r="5444" spans="1:23" x14ac:dyDescent="0.2">
      <c r="A5444">
        <v>100</v>
      </c>
      <c r="B5444" t="s">
        <v>3</v>
      </c>
      <c r="C5444" t="s">
        <v>4</v>
      </c>
      <c r="D5444" t="s">
        <v>244</v>
      </c>
      <c r="G5444">
        <v>-27.457951000000001</v>
      </c>
      <c r="H5444">
        <v>152.98582200000001</v>
      </c>
      <c r="I5444">
        <v>70</v>
      </c>
      <c r="J5444" t="s">
        <v>6</v>
      </c>
      <c r="K5444" s="1">
        <v>21739</v>
      </c>
      <c r="L5444" t="s">
        <v>245</v>
      </c>
      <c r="M5444" t="s">
        <v>246</v>
      </c>
      <c r="N5444" t="s">
        <v>24</v>
      </c>
      <c r="O5444" t="s">
        <v>18</v>
      </c>
      <c r="P5444" t="s">
        <v>27</v>
      </c>
      <c r="Q5444">
        <v>6</v>
      </c>
      <c r="R5444">
        <v>13.68</v>
      </c>
      <c r="S5444">
        <f t="shared" si="294"/>
        <v>46500</v>
      </c>
      <c r="T5444">
        <f t="shared" si="295"/>
        <v>18530</v>
      </c>
      <c r="U5444">
        <f t="shared" si="296"/>
        <v>2.5094441446303293</v>
      </c>
      <c r="V5444">
        <v>334</v>
      </c>
      <c r="W5444">
        <v>406</v>
      </c>
    </row>
    <row r="5445" spans="1:23" x14ac:dyDescent="0.2">
      <c r="A5445">
        <v>100</v>
      </c>
      <c r="B5445" t="s">
        <v>3</v>
      </c>
      <c r="C5445" t="s">
        <v>4</v>
      </c>
      <c r="D5445" t="s">
        <v>244</v>
      </c>
      <c r="G5445">
        <v>-27.457951000000001</v>
      </c>
      <c r="H5445">
        <v>152.98582200000001</v>
      </c>
      <c r="I5445">
        <v>70</v>
      </c>
      <c r="J5445" t="s">
        <v>6</v>
      </c>
      <c r="K5445" s="1">
        <v>21739</v>
      </c>
      <c r="L5445" t="s">
        <v>245</v>
      </c>
      <c r="M5445" t="s">
        <v>246</v>
      </c>
      <c r="N5445" t="s">
        <v>24</v>
      </c>
      <c r="O5445" t="s">
        <v>18</v>
      </c>
      <c r="P5445" t="s">
        <v>27</v>
      </c>
      <c r="Q5445">
        <v>7</v>
      </c>
      <c r="R5445">
        <v>8.5299999999999994</v>
      </c>
      <c r="S5445">
        <f t="shared" si="294"/>
        <v>46500</v>
      </c>
      <c r="T5445">
        <f t="shared" si="295"/>
        <v>18530</v>
      </c>
      <c r="U5445">
        <f t="shared" si="296"/>
        <v>2.5094441446303293</v>
      </c>
      <c r="V5445">
        <v>334</v>
      </c>
      <c r="W5445">
        <v>406</v>
      </c>
    </row>
    <row r="5446" spans="1:23" x14ac:dyDescent="0.2">
      <c r="A5446">
        <v>100</v>
      </c>
      <c r="B5446" t="s">
        <v>3</v>
      </c>
      <c r="C5446" t="s">
        <v>4</v>
      </c>
      <c r="D5446" t="s">
        <v>244</v>
      </c>
      <c r="G5446">
        <v>-27.457951000000001</v>
      </c>
      <c r="H5446">
        <v>152.98582200000001</v>
      </c>
      <c r="I5446">
        <v>70</v>
      </c>
      <c r="J5446" t="s">
        <v>6</v>
      </c>
      <c r="K5446" s="1">
        <v>21739</v>
      </c>
      <c r="L5446" t="s">
        <v>245</v>
      </c>
      <c r="M5446" t="s">
        <v>246</v>
      </c>
      <c r="N5446" t="s">
        <v>24</v>
      </c>
      <c r="O5446" t="s">
        <v>18</v>
      </c>
      <c r="P5446" t="s">
        <v>27</v>
      </c>
      <c r="Q5446">
        <v>8</v>
      </c>
      <c r="R5446">
        <v>12.38</v>
      </c>
      <c r="S5446">
        <f t="shared" si="294"/>
        <v>46500</v>
      </c>
      <c r="T5446">
        <f t="shared" si="295"/>
        <v>18530</v>
      </c>
      <c r="U5446">
        <f t="shared" si="296"/>
        <v>2.5094441446303293</v>
      </c>
      <c r="V5446">
        <v>334</v>
      </c>
      <c r="W5446">
        <v>406</v>
      </c>
    </row>
    <row r="5447" spans="1:23" x14ac:dyDescent="0.2">
      <c r="A5447">
        <v>100</v>
      </c>
      <c r="B5447" t="s">
        <v>3</v>
      </c>
      <c r="C5447" t="s">
        <v>4</v>
      </c>
      <c r="D5447" t="s">
        <v>244</v>
      </c>
      <c r="G5447">
        <v>-27.457951000000001</v>
      </c>
      <c r="H5447">
        <v>152.98582200000001</v>
      </c>
      <c r="I5447">
        <v>70</v>
      </c>
      <c r="J5447" t="s">
        <v>6</v>
      </c>
      <c r="K5447" s="1">
        <v>21739</v>
      </c>
      <c r="L5447" t="s">
        <v>245</v>
      </c>
      <c r="M5447" t="s">
        <v>246</v>
      </c>
      <c r="N5447" t="s">
        <v>24</v>
      </c>
      <c r="O5447" t="s">
        <v>18</v>
      </c>
      <c r="P5447" t="s">
        <v>27</v>
      </c>
      <c r="Q5447">
        <v>9</v>
      </c>
      <c r="R5447">
        <v>10.65</v>
      </c>
      <c r="S5447">
        <f t="shared" si="294"/>
        <v>46500</v>
      </c>
      <c r="T5447">
        <f t="shared" si="295"/>
        <v>18530</v>
      </c>
      <c r="U5447">
        <f t="shared" si="296"/>
        <v>2.5094441446303293</v>
      </c>
      <c r="V5447">
        <v>334</v>
      </c>
      <c r="W5447">
        <v>406</v>
      </c>
    </row>
    <row r="5448" spans="1:23" x14ac:dyDescent="0.2">
      <c r="A5448">
        <v>100</v>
      </c>
      <c r="B5448" t="s">
        <v>3</v>
      </c>
      <c r="C5448" t="s">
        <v>4</v>
      </c>
      <c r="D5448" t="s">
        <v>244</v>
      </c>
      <c r="G5448">
        <v>-27.457951000000001</v>
      </c>
      <c r="H5448">
        <v>152.98582200000001</v>
      </c>
      <c r="I5448">
        <v>70</v>
      </c>
      <c r="J5448" t="s">
        <v>6</v>
      </c>
      <c r="K5448" s="1">
        <v>21739</v>
      </c>
      <c r="L5448" t="s">
        <v>245</v>
      </c>
      <c r="M5448" t="s">
        <v>246</v>
      </c>
      <c r="N5448" t="s">
        <v>24</v>
      </c>
      <c r="O5448" t="s">
        <v>18</v>
      </c>
      <c r="P5448" t="s">
        <v>27</v>
      </c>
      <c r="Q5448">
        <v>10</v>
      </c>
      <c r="R5448">
        <v>10.54</v>
      </c>
      <c r="S5448">
        <f t="shared" si="294"/>
        <v>46500</v>
      </c>
      <c r="T5448">
        <f t="shared" si="295"/>
        <v>18530</v>
      </c>
      <c r="U5448">
        <f t="shared" si="296"/>
        <v>2.5094441446303293</v>
      </c>
      <c r="V5448">
        <v>334</v>
      </c>
      <c r="W5448">
        <v>406</v>
      </c>
    </row>
    <row r="5449" spans="1:23" hidden="1" x14ac:dyDescent="0.2">
      <c r="A5449">
        <v>101</v>
      </c>
      <c r="B5449" t="s">
        <v>3</v>
      </c>
      <c r="C5449" t="s">
        <v>4</v>
      </c>
      <c r="D5449" t="s">
        <v>219</v>
      </c>
      <c r="E5449">
        <v>27.51</v>
      </c>
      <c r="F5449">
        <v>152.27000000000001</v>
      </c>
      <c r="G5449">
        <v>-27.85</v>
      </c>
      <c r="H5449">
        <v>152.44999999999999</v>
      </c>
      <c r="I5449">
        <v>150</v>
      </c>
      <c r="J5449" t="s">
        <v>40</v>
      </c>
      <c r="K5449" s="1">
        <v>23558</v>
      </c>
      <c r="L5449" t="s">
        <v>247</v>
      </c>
      <c r="M5449" t="s">
        <v>90</v>
      </c>
      <c r="N5449" t="s">
        <v>14</v>
      </c>
      <c r="O5449" t="s">
        <v>15</v>
      </c>
      <c r="P5449" t="s">
        <v>27</v>
      </c>
      <c r="Q5449">
        <v>1</v>
      </c>
      <c r="R5449">
        <v>15.12</v>
      </c>
      <c r="S5449">
        <f>195*280</f>
        <v>54600</v>
      </c>
      <c r="T5449">
        <f>260*105</f>
        <v>27300</v>
      </c>
      <c r="U5449">
        <f t="shared" si="296"/>
        <v>2</v>
      </c>
      <c r="V5449">
        <v>351</v>
      </c>
      <c r="W5449">
        <v>364</v>
      </c>
    </row>
    <row r="5450" spans="1:23" hidden="1" x14ac:dyDescent="0.2">
      <c r="A5450">
        <v>101</v>
      </c>
      <c r="B5450" t="s">
        <v>3</v>
      </c>
      <c r="C5450" t="s">
        <v>4</v>
      </c>
      <c r="D5450" t="s">
        <v>219</v>
      </c>
      <c r="E5450">
        <v>27.51</v>
      </c>
      <c r="F5450">
        <v>152.27000000000001</v>
      </c>
      <c r="G5450">
        <v>-27.85</v>
      </c>
      <c r="H5450">
        <v>152.44999999999999</v>
      </c>
      <c r="I5450">
        <v>150</v>
      </c>
      <c r="J5450" t="s">
        <v>40</v>
      </c>
      <c r="K5450" s="1">
        <v>23558</v>
      </c>
      <c r="L5450" t="s">
        <v>247</v>
      </c>
      <c r="M5450" t="s">
        <v>90</v>
      </c>
      <c r="N5450" t="s">
        <v>14</v>
      </c>
      <c r="O5450" t="s">
        <v>15</v>
      </c>
      <c r="P5450" t="s">
        <v>27</v>
      </c>
      <c r="Q5450">
        <v>2</v>
      </c>
      <c r="R5450">
        <v>19.03</v>
      </c>
      <c r="S5450">
        <f t="shared" ref="S5450:S5502" si="297">195*280</f>
        <v>54600</v>
      </c>
      <c r="T5450">
        <f t="shared" ref="T5450:T5502" si="298">260*105</f>
        <v>27300</v>
      </c>
      <c r="U5450">
        <f t="shared" ref="U5450:U5503" si="299">S5450/T5450</f>
        <v>2</v>
      </c>
      <c r="V5450">
        <v>351</v>
      </c>
      <c r="W5450">
        <v>364</v>
      </c>
    </row>
    <row r="5451" spans="1:23" hidden="1" x14ac:dyDescent="0.2">
      <c r="A5451">
        <v>101</v>
      </c>
      <c r="B5451" t="s">
        <v>3</v>
      </c>
      <c r="C5451" t="s">
        <v>4</v>
      </c>
      <c r="D5451" t="s">
        <v>219</v>
      </c>
      <c r="E5451">
        <v>27.51</v>
      </c>
      <c r="F5451">
        <v>152.27000000000001</v>
      </c>
      <c r="G5451">
        <v>-27.85</v>
      </c>
      <c r="H5451">
        <v>152.44999999999999</v>
      </c>
      <c r="I5451">
        <v>150</v>
      </c>
      <c r="J5451" t="s">
        <v>40</v>
      </c>
      <c r="K5451" s="1">
        <v>23558</v>
      </c>
      <c r="L5451" t="s">
        <v>247</v>
      </c>
      <c r="M5451" t="s">
        <v>90</v>
      </c>
      <c r="N5451" t="s">
        <v>14</v>
      </c>
      <c r="O5451" t="s">
        <v>15</v>
      </c>
      <c r="P5451" t="s">
        <v>27</v>
      </c>
      <c r="Q5451">
        <v>3</v>
      </c>
      <c r="R5451">
        <v>18.78</v>
      </c>
      <c r="S5451">
        <f t="shared" si="297"/>
        <v>54600</v>
      </c>
      <c r="T5451">
        <f t="shared" si="298"/>
        <v>27300</v>
      </c>
      <c r="U5451">
        <f t="shared" si="299"/>
        <v>2</v>
      </c>
      <c r="V5451">
        <v>351</v>
      </c>
      <c r="W5451">
        <v>364</v>
      </c>
    </row>
    <row r="5452" spans="1:23" hidden="1" x14ac:dyDescent="0.2">
      <c r="A5452">
        <v>101</v>
      </c>
      <c r="B5452" t="s">
        <v>3</v>
      </c>
      <c r="C5452" t="s">
        <v>4</v>
      </c>
      <c r="D5452" t="s">
        <v>219</v>
      </c>
      <c r="E5452">
        <v>27.51</v>
      </c>
      <c r="F5452">
        <v>152.27000000000001</v>
      </c>
      <c r="G5452">
        <v>-27.85</v>
      </c>
      <c r="H5452">
        <v>152.44999999999999</v>
      </c>
      <c r="I5452">
        <v>150</v>
      </c>
      <c r="J5452" t="s">
        <v>40</v>
      </c>
      <c r="K5452" s="1">
        <v>23558</v>
      </c>
      <c r="L5452" t="s">
        <v>247</v>
      </c>
      <c r="M5452" t="s">
        <v>90</v>
      </c>
      <c r="N5452" t="s">
        <v>14</v>
      </c>
      <c r="O5452" t="s">
        <v>15</v>
      </c>
      <c r="P5452" t="s">
        <v>27</v>
      </c>
      <c r="Q5452">
        <v>4</v>
      </c>
      <c r="R5452">
        <v>17.93</v>
      </c>
      <c r="S5452">
        <f t="shared" si="297"/>
        <v>54600</v>
      </c>
      <c r="T5452">
        <f t="shared" si="298"/>
        <v>27300</v>
      </c>
      <c r="U5452">
        <f t="shared" si="299"/>
        <v>2</v>
      </c>
      <c r="V5452">
        <v>351</v>
      </c>
      <c r="W5452">
        <v>364</v>
      </c>
    </row>
    <row r="5453" spans="1:23" hidden="1" x14ac:dyDescent="0.2">
      <c r="A5453">
        <v>101</v>
      </c>
      <c r="B5453" t="s">
        <v>3</v>
      </c>
      <c r="C5453" t="s">
        <v>4</v>
      </c>
      <c r="D5453" t="s">
        <v>219</v>
      </c>
      <c r="E5453">
        <v>27.51</v>
      </c>
      <c r="F5453">
        <v>152.27000000000001</v>
      </c>
      <c r="G5453">
        <v>-27.85</v>
      </c>
      <c r="H5453">
        <v>152.44999999999999</v>
      </c>
      <c r="I5453">
        <v>150</v>
      </c>
      <c r="J5453" t="s">
        <v>40</v>
      </c>
      <c r="K5453" s="1">
        <v>23558</v>
      </c>
      <c r="L5453" t="s">
        <v>247</v>
      </c>
      <c r="M5453" t="s">
        <v>90</v>
      </c>
      <c r="N5453" t="s">
        <v>14</v>
      </c>
      <c r="O5453" t="s">
        <v>15</v>
      </c>
      <c r="P5453" t="s">
        <v>27</v>
      </c>
      <c r="Q5453">
        <v>5</v>
      </c>
      <c r="R5453">
        <v>16.95</v>
      </c>
      <c r="S5453">
        <f t="shared" si="297"/>
        <v>54600</v>
      </c>
      <c r="T5453">
        <f t="shared" si="298"/>
        <v>27300</v>
      </c>
      <c r="U5453">
        <f t="shared" si="299"/>
        <v>2</v>
      </c>
      <c r="V5453">
        <v>351</v>
      </c>
      <c r="W5453">
        <v>364</v>
      </c>
    </row>
    <row r="5454" spans="1:23" hidden="1" x14ac:dyDescent="0.2">
      <c r="A5454">
        <v>101</v>
      </c>
      <c r="B5454" t="s">
        <v>3</v>
      </c>
      <c r="C5454" t="s">
        <v>4</v>
      </c>
      <c r="D5454" t="s">
        <v>219</v>
      </c>
      <c r="E5454">
        <v>27.51</v>
      </c>
      <c r="F5454">
        <v>152.27000000000001</v>
      </c>
      <c r="G5454">
        <v>-27.85</v>
      </c>
      <c r="H5454">
        <v>152.44999999999999</v>
      </c>
      <c r="I5454">
        <v>150</v>
      </c>
      <c r="J5454" t="s">
        <v>40</v>
      </c>
      <c r="K5454" s="1">
        <v>23558</v>
      </c>
      <c r="L5454" t="s">
        <v>247</v>
      </c>
      <c r="M5454" t="s">
        <v>90</v>
      </c>
      <c r="N5454" t="s">
        <v>14</v>
      </c>
      <c r="O5454" t="s">
        <v>15</v>
      </c>
      <c r="P5454" t="s">
        <v>27</v>
      </c>
      <c r="Q5454">
        <v>6</v>
      </c>
      <c r="R5454">
        <v>18.739999999999998</v>
      </c>
      <c r="S5454">
        <f t="shared" si="297"/>
        <v>54600</v>
      </c>
      <c r="T5454">
        <f t="shared" si="298"/>
        <v>27300</v>
      </c>
      <c r="U5454">
        <f t="shared" si="299"/>
        <v>2</v>
      </c>
      <c r="V5454">
        <v>351</v>
      </c>
      <c r="W5454">
        <v>364</v>
      </c>
    </row>
    <row r="5455" spans="1:23" hidden="1" x14ac:dyDescent="0.2">
      <c r="A5455">
        <v>101</v>
      </c>
      <c r="B5455" t="s">
        <v>3</v>
      </c>
      <c r="C5455" t="s">
        <v>4</v>
      </c>
      <c r="D5455" t="s">
        <v>219</v>
      </c>
      <c r="E5455">
        <v>27.51</v>
      </c>
      <c r="F5455">
        <v>152.27000000000001</v>
      </c>
      <c r="G5455">
        <v>-27.85</v>
      </c>
      <c r="H5455">
        <v>152.44999999999999</v>
      </c>
      <c r="I5455">
        <v>150</v>
      </c>
      <c r="J5455" t="s">
        <v>40</v>
      </c>
      <c r="K5455" s="1">
        <v>23558</v>
      </c>
      <c r="L5455" t="s">
        <v>247</v>
      </c>
      <c r="M5455" t="s">
        <v>90</v>
      </c>
      <c r="N5455" t="s">
        <v>14</v>
      </c>
      <c r="O5455" t="s">
        <v>16</v>
      </c>
      <c r="P5455" t="s">
        <v>27</v>
      </c>
      <c r="Q5455">
        <v>1</v>
      </c>
      <c r="R5455">
        <v>15.51</v>
      </c>
      <c r="S5455">
        <f t="shared" si="297"/>
        <v>54600</v>
      </c>
      <c r="T5455">
        <f t="shared" si="298"/>
        <v>27300</v>
      </c>
      <c r="U5455">
        <f t="shared" si="299"/>
        <v>2</v>
      </c>
      <c r="V5455">
        <v>351</v>
      </c>
      <c r="W5455">
        <v>364</v>
      </c>
    </row>
    <row r="5456" spans="1:23" hidden="1" x14ac:dyDescent="0.2">
      <c r="A5456">
        <v>101</v>
      </c>
      <c r="B5456" t="s">
        <v>3</v>
      </c>
      <c r="C5456" t="s">
        <v>4</v>
      </c>
      <c r="D5456" t="s">
        <v>219</v>
      </c>
      <c r="E5456">
        <v>27.51</v>
      </c>
      <c r="F5456">
        <v>152.27000000000001</v>
      </c>
      <c r="G5456">
        <v>-27.85</v>
      </c>
      <c r="H5456">
        <v>152.44999999999999</v>
      </c>
      <c r="I5456">
        <v>150</v>
      </c>
      <c r="J5456" t="s">
        <v>40</v>
      </c>
      <c r="K5456" s="1">
        <v>23558</v>
      </c>
      <c r="L5456" t="s">
        <v>247</v>
      </c>
      <c r="M5456" t="s">
        <v>90</v>
      </c>
      <c r="N5456" t="s">
        <v>14</v>
      </c>
      <c r="O5456" t="s">
        <v>16</v>
      </c>
      <c r="P5456" t="s">
        <v>27</v>
      </c>
      <c r="Q5456">
        <v>2</v>
      </c>
      <c r="R5456">
        <v>10.96</v>
      </c>
      <c r="S5456">
        <f t="shared" si="297"/>
        <v>54600</v>
      </c>
      <c r="T5456">
        <f t="shared" si="298"/>
        <v>27300</v>
      </c>
      <c r="U5456">
        <f t="shared" si="299"/>
        <v>2</v>
      </c>
      <c r="V5456">
        <v>351</v>
      </c>
      <c r="W5456">
        <v>364</v>
      </c>
    </row>
    <row r="5457" spans="1:23" hidden="1" x14ac:dyDescent="0.2">
      <c r="A5457">
        <v>101</v>
      </c>
      <c r="B5457" t="s">
        <v>3</v>
      </c>
      <c r="C5457" t="s">
        <v>4</v>
      </c>
      <c r="D5457" t="s">
        <v>219</v>
      </c>
      <c r="E5457">
        <v>27.51</v>
      </c>
      <c r="F5457">
        <v>152.27000000000001</v>
      </c>
      <c r="G5457">
        <v>-27.85</v>
      </c>
      <c r="H5457">
        <v>152.44999999999999</v>
      </c>
      <c r="I5457">
        <v>150</v>
      </c>
      <c r="J5457" t="s">
        <v>40</v>
      </c>
      <c r="K5457" s="1">
        <v>23558</v>
      </c>
      <c r="L5457" t="s">
        <v>247</v>
      </c>
      <c r="M5457" t="s">
        <v>90</v>
      </c>
      <c r="N5457" t="s">
        <v>14</v>
      </c>
      <c r="O5457" t="s">
        <v>16</v>
      </c>
      <c r="P5457" t="s">
        <v>27</v>
      </c>
      <c r="Q5457">
        <v>3</v>
      </c>
      <c r="R5457">
        <v>11.25</v>
      </c>
      <c r="S5457">
        <f t="shared" si="297"/>
        <v>54600</v>
      </c>
      <c r="T5457">
        <f t="shared" si="298"/>
        <v>27300</v>
      </c>
      <c r="U5457">
        <f t="shared" si="299"/>
        <v>2</v>
      </c>
      <c r="V5457">
        <v>351</v>
      </c>
      <c r="W5457">
        <v>364</v>
      </c>
    </row>
    <row r="5458" spans="1:23" hidden="1" x14ac:dyDescent="0.2">
      <c r="A5458">
        <v>101</v>
      </c>
      <c r="B5458" t="s">
        <v>3</v>
      </c>
      <c r="C5458" t="s">
        <v>4</v>
      </c>
      <c r="D5458" t="s">
        <v>219</v>
      </c>
      <c r="E5458">
        <v>27.51</v>
      </c>
      <c r="F5458">
        <v>152.27000000000001</v>
      </c>
      <c r="G5458">
        <v>-27.85</v>
      </c>
      <c r="H5458">
        <v>152.44999999999999</v>
      </c>
      <c r="I5458">
        <v>150</v>
      </c>
      <c r="J5458" t="s">
        <v>40</v>
      </c>
      <c r="K5458" s="1">
        <v>23558</v>
      </c>
      <c r="L5458" t="s">
        <v>247</v>
      </c>
      <c r="M5458" t="s">
        <v>90</v>
      </c>
      <c r="N5458" t="s">
        <v>14</v>
      </c>
      <c r="O5458" t="s">
        <v>16</v>
      </c>
      <c r="P5458" t="s">
        <v>27</v>
      </c>
      <c r="Q5458">
        <v>4</v>
      </c>
      <c r="R5458">
        <v>14.4</v>
      </c>
      <c r="S5458">
        <f t="shared" si="297"/>
        <v>54600</v>
      </c>
      <c r="T5458">
        <f t="shared" si="298"/>
        <v>27300</v>
      </c>
      <c r="U5458">
        <f t="shared" si="299"/>
        <v>2</v>
      </c>
      <c r="V5458">
        <v>351</v>
      </c>
      <c r="W5458">
        <v>364</v>
      </c>
    </row>
    <row r="5459" spans="1:23" hidden="1" x14ac:dyDescent="0.2">
      <c r="A5459">
        <v>101</v>
      </c>
      <c r="B5459" t="s">
        <v>3</v>
      </c>
      <c r="C5459" t="s">
        <v>4</v>
      </c>
      <c r="D5459" t="s">
        <v>219</v>
      </c>
      <c r="E5459">
        <v>27.51</v>
      </c>
      <c r="F5459">
        <v>152.27000000000001</v>
      </c>
      <c r="G5459">
        <v>-27.85</v>
      </c>
      <c r="H5459">
        <v>152.44999999999999</v>
      </c>
      <c r="I5459">
        <v>150</v>
      </c>
      <c r="J5459" t="s">
        <v>40</v>
      </c>
      <c r="K5459" s="1">
        <v>23558</v>
      </c>
      <c r="L5459" t="s">
        <v>247</v>
      </c>
      <c r="M5459" t="s">
        <v>90</v>
      </c>
      <c r="N5459" t="s">
        <v>14</v>
      </c>
      <c r="O5459" t="s">
        <v>16</v>
      </c>
      <c r="P5459" t="s">
        <v>27</v>
      </c>
      <c r="Q5459">
        <v>5</v>
      </c>
      <c r="R5459">
        <v>10.97</v>
      </c>
      <c r="S5459">
        <f t="shared" si="297"/>
        <v>54600</v>
      </c>
      <c r="T5459">
        <f t="shared" si="298"/>
        <v>27300</v>
      </c>
      <c r="U5459">
        <f t="shared" si="299"/>
        <v>2</v>
      </c>
      <c r="V5459">
        <v>351</v>
      </c>
      <c r="W5459">
        <v>364</v>
      </c>
    </row>
    <row r="5460" spans="1:23" hidden="1" x14ac:dyDescent="0.2">
      <c r="A5460">
        <v>101</v>
      </c>
      <c r="B5460" t="s">
        <v>3</v>
      </c>
      <c r="C5460" t="s">
        <v>4</v>
      </c>
      <c r="D5460" t="s">
        <v>219</v>
      </c>
      <c r="E5460">
        <v>27.51</v>
      </c>
      <c r="F5460">
        <v>152.27000000000001</v>
      </c>
      <c r="G5460">
        <v>-27.85</v>
      </c>
      <c r="H5460">
        <v>152.44999999999999</v>
      </c>
      <c r="I5460">
        <v>150</v>
      </c>
      <c r="J5460" t="s">
        <v>40</v>
      </c>
      <c r="K5460" s="1">
        <v>23558</v>
      </c>
      <c r="L5460" t="s">
        <v>247</v>
      </c>
      <c r="M5460" t="s">
        <v>90</v>
      </c>
      <c r="N5460" t="s">
        <v>14</v>
      </c>
      <c r="O5460" t="s">
        <v>16</v>
      </c>
      <c r="P5460" t="s">
        <v>27</v>
      </c>
      <c r="Q5460">
        <v>6</v>
      </c>
      <c r="R5460">
        <v>10.73</v>
      </c>
      <c r="S5460">
        <f t="shared" si="297"/>
        <v>54600</v>
      </c>
      <c r="T5460">
        <f t="shared" si="298"/>
        <v>27300</v>
      </c>
      <c r="U5460">
        <f t="shared" si="299"/>
        <v>2</v>
      </c>
      <c r="V5460">
        <v>351</v>
      </c>
      <c r="W5460">
        <v>364</v>
      </c>
    </row>
    <row r="5461" spans="1:23" hidden="1" x14ac:dyDescent="0.2">
      <c r="A5461">
        <v>101</v>
      </c>
      <c r="B5461" t="s">
        <v>3</v>
      </c>
      <c r="C5461" t="s">
        <v>4</v>
      </c>
      <c r="D5461" t="s">
        <v>219</v>
      </c>
      <c r="E5461">
        <v>27.51</v>
      </c>
      <c r="F5461">
        <v>152.27000000000001</v>
      </c>
      <c r="G5461">
        <v>-27.85</v>
      </c>
      <c r="H5461">
        <v>152.44999999999999</v>
      </c>
      <c r="I5461">
        <v>150</v>
      </c>
      <c r="J5461" t="s">
        <v>40</v>
      </c>
      <c r="K5461" s="1">
        <v>23558</v>
      </c>
      <c r="L5461" t="s">
        <v>247</v>
      </c>
      <c r="M5461" t="s">
        <v>90</v>
      </c>
      <c r="N5461" t="s">
        <v>14</v>
      </c>
      <c r="O5461" t="s">
        <v>18</v>
      </c>
      <c r="P5461" t="s">
        <v>27</v>
      </c>
      <c r="Q5461">
        <v>1</v>
      </c>
      <c r="R5461">
        <v>4.38</v>
      </c>
      <c r="S5461">
        <f t="shared" si="297"/>
        <v>54600</v>
      </c>
      <c r="T5461">
        <f t="shared" si="298"/>
        <v>27300</v>
      </c>
      <c r="U5461">
        <f t="shared" si="299"/>
        <v>2</v>
      </c>
      <c r="V5461">
        <v>351</v>
      </c>
      <c r="W5461">
        <v>364</v>
      </c>
    </row>
    <row r="5462" spans="1:23" hidden="1" x14ac:dyDescent="0.2">
      <c r="A5462">
        <v>101</v>
      </c>
      <c r="B5462" t="s">
        <v>3</v>
      </c>
      <c r="C5462" t="s">
        <v>4</v>
      </c>
      <c r="D5462" t="s">
        <v>219</v>
      </c>
      <c r="E5462">
        <v>27.51</v>
      </c>
      <c r="F5462">
        <v>152.27000000000001</v>
      </c>
      <c r="G5462">
        <v>-27.85</v>
      </c>
      <c r="H5462">
        <v>152.44999999999999</v>
      </c>
      <c r="I5462">
        <v>150</v>
      </c>
      <c r="J5462" t="s">
        <v>40</v>
      </c>
      <c r="K5462" s="1">
        <v>23558</v>
      </c>
      <c r="L5462" t="s">
        <v>247</v>
      </c>
      <c r="M5462" t="s">
        <v>90</v>
      </c>
      <c r="N5462" t="s">
        <v>14</v>
      </c>
      <c r="O5462" t="s">
        <v>18</v>
      </c>
      <c r="P5462" t="s">
        <v>27</v>
      </c>
      <c r="Q5462">
        <v>2</v>
      </c>
      <c r="R5462">
        <v>3.52</v>
      </c>
      <c r="S5462">
        <f t="shared" si="297"/>
        <v>54600</v>
      </c>
      <c r="T5462">
        <f t="shared" si="298"/>
        <v>27300</v>
      </c>
      <c r="U5462">
        <f t="shared" si="299"/>
        <v>2</v>
      </c>
      <c r="V5462">
        <v>351</v>
      </c>
      <c r="W5462">
        <v>364</v>
      </c>
    </row>
    <row r="5463" spans="1:23" hidden="1" x14ac:dyDescent="0.2">
      <c r="A5463">
        <v>101</v>
      </c>
      <c r="B5463" t="s">
        <v>3</v>
      </c>
      <c r="C5463" t="s">
        <v>4</v>
      </c>
      <c r="D5463" t="s">
        <v>219</v>
      </c>
      <c r="E5463">
        <v>27.51</v>
      </c>
      <c r="F5463">
        <v>152.27000000000001</v>
      </c>
      <c r="G5463">
        <v>-27.85</v>
      </c>
      <c r="H5463">
        <v>152.44999999999999</v>
      </c>
      <c r="I5463">
        <v>150</v>
      </c>
      <c r="J5463" t="s">
        <v>40</v>
      </c>
      <c r="K5463" s="1">
        <v>23558</v>
      </c>
      <c r="L5463" t="s">
        <v>247</v>
      </c>
      <c r="M5463" t="s">
        <v>90</v>
      </c>
      <c r="N5463" t="s">
        <v>14</v>
      </c>
      <c r="O5463" t="s">
        <v>18</v>
      </c>
      <c r="P5463" t="s">
        <v>27</v>
      </c>
      <c r="Q5463">
        <v>3</v>
      </c>
      <c r="R5463">
        <v>2.86</v>
      </c>
      <c r="S5463">
        <f t="shared" si="297"/>
        <v>54600</v>
      </c>
      <c r="T5463">
        <f t="shared" si="298"/>
        <v>27300</v>
      </c>
      <c r="U5463">
        <f t="shared" si="299"/>
        <v>2</v>
      </c>
      <c r="V5463">
        <v>351</v>
      </c>
      <c r="W5463">
        <v>364</v>
      </c>
    </row>
    <row r="5464" spans="1:23" hidden="1" x14ac:dyDescent="0.2">
      <c r="A5464">
        <v>101</v>
      </c>
      <c r="B5464" t="s">
        <v>3</v>
      </c>
      <c r="C5464" t="s">
        <v>4</v>
      </c>
      <c r="D5464" t="s">
        <v>219</v>
      </c>
      <c r="E5464">
        <v>27.51</v>
      </c>
      <c r="F5464">
        <v>152.27000000000001</v>
      </c>
      <c r="G5464">
        <v>-27.85</v>
      </c>
      <c r="H5464">
        <v>152.44999999999999</v>
      </c>
      <c r="I5464">
        <v>150</v>
      </c>
      <c r="J5464" t="s">
        <v>40</v>
      </c>
      <c r="K5464" s="1">
        <v>23558</v>
      </c>
      <c r="L5464" t="s">
        <v>247</v>
      </c>
      <c r="M5464" t="s">
        <v>90</v>
      </c>
      <c r="N5464" t="s">
        <v>14</v>
      </c>
      <c r="O5464" t="s">
        <v>18</v>
      </c>
      <c r="P5464" t="s">
        <v>27</v>
      </c>
      <c r="Q5464">
        <v>4</v>
      </c>
      <c r="R5464">
        <v>2.83</v>
      </c>
      <c r="S5464">
        <f t="shared" si="297"/>
        <v>54600</v>
      </c>
      <c r="T5464">
        <f t="shared" si="298"/>
        <v>27300</v>
      </c>
      <c r="U5464">
        <f t="shared" si="299"/>
        <v>2</v>
      </c>
      <c r="V5464">
        <v>351</v>
      </c>
      <c r="W5464">
        <v>364</v>
      </c>
    </row>
    <row r="5465" spans="1:23" hidden="1" x14ac:dyDescent="0.2">
      <c r="A5465">
        <v>101</v>
      </c>
      <c r="B5465" t="s">
        <v>3</v>
      </c>
      <c r="C5465" t="s">
        <v>4</v>
      </c>
      <c r="D5465" t="s">
        <v>219</v>
      </c>
      <c r="E5465">
        <v>27.51</v>
      </c>
      <c r="F5465">
        <v>152.27000000000001</v>
      </c>
      <c r="G5465">
        <v>-27.85</v>
      </c>
      <c r="H5465">
        <v>152.44999999999999</v>
      </c>
      <c r="I5465">
        <v>150</v>
      </c>
      <c r="J5465" t="s">
        <v>40</v>
      </c>
      <c r="K5465" s="1">
        <v>23558</v>
      </c>
      <c r="L5465" t="s">
        <v>247</v>
      </c>
      <c r="M5465" t="s">
        <v>90</v>
      </c>
      <c r="N5465" t="s">
        <v>14</v>
      </c>
      <c r="O5465" t="s">
        <v>18</v>
      </c>
      <c r="P5465" t="s">
        <v>27</v>
      </c>
      <c r="Q5465">
        <v>5</v>
      </c>
      <c r="R5465">
        <v>3.33</v>
      </c>
      <c r="S5465">
        <f t="shared" si="297"/>
        <v>54600</v>
      </c>
      <c r="T5465">
        <f t="shared" si="298"/>
        <v>27300</v>
      </c>
      <c r="U5465">
        <f t="shared" si="299"/>
        <v>2</v>
      </c>
      <c r="V5465">
        <v>351</v>
      </c>
      <c r="W5465">
        <v>364</v>
      </c>
    </row>
    <row r="5466" spans="1:23" hidden="1" x14ac:dyDescent="0.2">
      <c r="A5466">
        <v>101</v>
      </c>
      <c r="B5466" t="s">
        <v>3</v>
      </c>
      <c r="C5466" t="s">
        <v>4</v>
      </c>
      <c r="D5466" t="s">
        <v>219</v>
      </c>
      <c r="E5466">
        <v>27.51</v>
      </c>
      <c r="F5466">
        <v>152.27000000000001</v>
      </c>
      <c r="G5466">
        <v>-27.85</v>
      </c>
      <c r="H5466">
        <v>152.44999999999999</v>
      </c>
      <c r="I5466">
        <v>150</v>
      </c>
      <c r="J5466" t="s">
        <v>40</v>
      </c>
      <c r="K5466" s="1">
        <v>23558</v>
      </c>
      <c r="L5466" t="s">
        <v>247</v>
      </c>
      <c r="M5466" t="s">
        <v>90</v>
      </c>
      <c r="N5466" t="s">
        <v>14</v>
      </c>
      <c r="O5466" t="s">
        <v>18</v>
      </c>
      <c r="P5466" t="s">
        <v>27</v>
      </c>
      <c r="Q5466">
        <v>6</v>
      </c>
      <c r="R5466">
        <v>2.95</v>
      </c>
      <c r="S5466">
        <f t="shared" si="297"/>
        <v>54600</v>
      </c>
      <c r="T5466">
        <f t="shared" si="298"/>
        <v>27300</v>
      </c>
      <c r="U5466">
        <f t="shared" si="299"/>
        <v>2</v>
      </c>
      <c r="V5466">
        <v>351</v>
      </c>
      <c r="W5466">
        <v>364</v>
      </c>
    </row>
    <row r="5467" spans="1:23" hidden="1" x14ac:dyDescent="0.2">
      <c r="A5467">
        <v>101</v>
      </c>
      <c r="B5467" t="s">
        <v>3</v>
      </c>
      <c r="C5467" t="s">
        <v>4</v>
      </c>
      <c r="D5467" t="s">
        <v>219</v>
      </c>
      <c r="E5467">
        <v>27.51</v>
      </c>
      <c r="F5467">
        <v>152.27000000000001</v>
      </c>
      <c r="G5467">
        <v>-27.85</v>
      </c>
      <c r="H5467">
        <v>152.44999999999999</v>
      </c>
      <c r="I5467">
        <v>150</v>
      </c>
      <c r="J5467" t="s">
        <v>40</v>
      </c>
      <c r="K5467" s="1">
        <v>23558</v>
      </c>
      <c r="L5467" t="s">
        <v>247</v>
      </c>
      <c r="M5467" t="s">
        <v>90</v>
      </c>
      <c r="N5467" t="s">
        <v>14</v>
      </c>
      <c r="O5467" t="s">
        <v>19</v>
      </c>
      <c r="P5467" t="s">
        <v>27</v>
      </c>
      <c r="Q5467">
        <v>1</v>
      </c>
      <c r="R5467">
        <v>8.42</v>
      </c>
      <c r="S5467">
        <f t="shared" si="297"/>
        <v>54600</v>
      </c>
      <c r="T5467">
        <f t="shared" si="298"/>
        <v>27300</v>
      </c>
      <c r="U5467">
        <f t="shared" si="299"/>
        <v>2</v>
      </c>
      <c r="V5467">
        <v>351</v>
      </c>
      <c r="W5467">
        <v>364</v>
      </c>
    </row>
    <row r="5468" spans="1:23" hidden="1" x14ac:dyDescent="0.2">
      <c r="A5468">
        <v>101</v>
      </c>
      <c r="B5468" t="s">
        <v>3</v>
      </c>
      <c r="C5468" t="s">
        <v>4</v>
      </c>
      <c r="D5468" t="s">
        <v>219</v>
      </c>
      <c r="E5468">
        <v>27.51</v>
      </c>
      <c r="F5468">
        <v>152.27000000000001</v>
      </c>
      <c r="G5468">
        <v>-27.85</v>
      </c>
      <c r="H5468">
        <v>152.44999999999999</v>
      </c>
      <c r="I5468">
        <v>150</v>
      </c>
      <c r="J5468" t="s">
        <v>40</v>
      </c>
      <c r="K5468" s="1">
        <v>23558</v>
      </c>
      <c r="L5468" t="s">
        <v>247</v>
      </c>
      <c r="M5468" t="s">
        <v>90</v>
      </c>
      <c r="N5468" t="s">
        <v>14</v>
      </c>
      <c r="O5468" t="s">
        <v>19</v>
      </c>
      <c r="P5468" t="s">
        <v>27</v>
      </c>
      <c r="Q5468">
        <v>2</v>
      </c>
      <c r="R5468">
        <v>10.94</v>
      </c>
      <c r="S5468">
        <f t="shared" si="297"/>
        <v>54600</v>
      </c>
      <c r="T5468">
        <f t="shared" si="298"/>
        <v>27300</v>
      </c>
      <c r="U5468">
        <f t="shared" si="299"/>
        <v>2</v>
      </c>
      <c r="V5468">
        <v>351</v>
      </c>
      <c r="W5468">
        <v>364</v>
      </c>
    </row>
    <row r="5469" spans="1:23" hidden="1" x14ac:dyDescent="0.2">
      <c r="A5469">
        <v>101</v>
      </c>
      <c r="B5469" t="s">
        <v>3</v>
      </c>
      <c r="C5469" t="s">
        <v>4</v>
      </c>
      <c r="D5469" t="s">
        <v>219</v>
      </c>
      <c r="E5469">
        <v>27.51</v>
      </c>
      <c r="F5469">
        <v>152.27000000000001</v>
      </c>
      <c r="G5469">
        <v>-27.85</v>
      </c>
      <c r="H5469">
        <v>152.44999999999999</v>
      </c>
      <c r="I5469">
        <v>150</v>
      </c>
      <c r="J5469" t="s">
        <v>40</v>
      </c>
      <c r="K5469" s="1">
        <v>23558</v>
      </c>
      <c r="L5469" t="s">
        <v>247</v>
      </c>
      <c r="M5469" t="s">
        <v>90</v>
      </c>
      <c r="N5469" t="s">
        <v>14</v>
      </c>
      <c r="O5469" t="s">
        <v>19</v>
      </c>
      <c r="P5469" t="s">
        <v>27</v>
      </c>
      <c r="Q5469">
        <v>3</v>
      </c>
      <c r="R5469">
        <v>9.51</v>
      </c>
      <c r="S5469">
        <f t="shared" si="297"/>
        <v>54600</v>
      </c>
      <c r="T5469">
        <f t="shared" si="298"/>
        <v>27300</v>
      </c>
      <c r="U5469">
        <f t="shared" si="299"/>
        <v>2</v>
      </c>
      <c r="V5469">
        <v>351</v>
      </c>
      <c r="W5469">
        <v>364</v>
      </c>
    </row>
    <row r="5470" spans="1:23" hidden="1" x14ac:dyDescent="0.2">
      <c r="A5470">
        <v>101</v>
      </c>
      <c r="B5470" t="s">
        <v>3</v>
      </c>
      <c r="C5470" t="s">
        <v>4</v>
      </c>
      <c r="D5470" t="s">
        <v>219</v>
      </c>
      <c r="E5470">
        <v>27.51</v>
      </c>
      <c r="F5470">
        <v>152.27000000000001</v>
      </c>
      <c r="G5470">
        <v>-27.85</v>
      </c>
      <c r="H5470">
        <v>152.44999999999999</v>
      </c>
      <c r="I5470">
        <v>150</v>
      </c>
      <c r="J5470" t="s">
        <v>40</v>
      </c>
      <c r="K5470" s="1">
        <v>23558</v>
      </c>
      <c r="L5470" t="s">
        <v>247</v>
      </c>
      <c r="M5470" t="s">
        <v>90</v>
      </c>
      <c r="N5470" t="s">
        <v>14</v>
      </c>
      <c r="O5470" t="s">
        <v>19</v>
      </c>
      <c r="P5470" t="s">
        <v>27</v>
      </c>
      <c r="Q5470">
        <v>4</v>
      </c>
      <c r="R5470">
        <v>9.17</v>
      </c>
      <c r="S5470">
        <f t="shared" si="297"/>
        <v>54600</v>
      </c>
      <c r="T5470">
        <f t="shared" si="298"/>
        <v>27300</v>
      </c>
      <c r="U5470">
        <f t="shared" si="299"/>
        <v>2</v>
      </c>
      <c r="V5470">
        <v>351</v>
      </c>
      <c r="W5470">
        <v>364</v>
      </c>
    </row>
    <row r="5471" spans="1:23" hidden="1" x14ac:dyDescent="0.2">
      <c r="A5471">
        <v>101</v>
      </c>
      <c r="B5471" t="s">
        <v>3</v>
      </c>
      <c r="C5471" t="s">
        <v>4</v>
      </c>
      <c r="D5471" t="s">
        <v>219</v>
      </c>
      <c r="E5471">
        <v>27.51</v>
      </c>
      <c r="F5471">
        <v>152.27000000000001</v>
      </c>
      <c r="G5471">
        <v>-27.85</v>
      </c>
      <c r="H5471">
        <v>152.44999999999999</v>
      </c>
      <c r="I5471">
        <v>150</v>
      </c>
      <c r="J5471" t="s">
        <v>40</v>
      </c>
      <c r="K5471" s="1">
        <v>23558</v>
      </c>
      <c r="L5471" t="s">
        <v>247</v>
      </c>
      <c r="M5471" t="s">
        <v>90</v>
      </c>
      <c r="N5471" t="s">
        <v>14</v>
      </c>
      <c r="O5471" t="s">
        <v>19</v>
      </c>
      <c r="P5471" t="s">
        <v>27</v>
      </c>
      <c r="Q5471">
        <v>5</v>
      </c>
      <c r="R5471">
        <v>11.84</v>
      </c>
      <c r="S5471">
        <f t="shared" si="297"/>
        <v>54600</v>
      </c>
      <c r="T5471">
        <f t="shared" si="298"/>
        <v>27300</v>
      </c>
      <c r="U5471">
        <f t="shared" si="299"/>
        <v>2</v>
      </c>
      <c r="V5471">
        <v>351</v>
      </c>
      <c r="W5471">
        <v>364</v>
      </c>
    </row>
    <row r="5472" spans="1:23" hidden="1" x14ac:dyDescent="0.2">
      <c r="A5472">
        <v>101</v>
      </c>
      <c r="B5472" t="s">
        <v>3</v>
      </c>
      <c r="C5472" t="s">
        <v>4</v>
      </c>
      <c r="D5472" t="s">
        <v>219</v>
      </c>
      <c r="E5472">
        <v>27.51</v>
      </c>
      <c r="F5472">
        <v>152.27000000000001</v>
      </c>
      <c r="G5472">
        <v>-27.85</v>
      </c>
      <c r="H5472">
        <v>152.44999999999999</v>
      </c>
      <c r="I5472">
        <v>150</v>
      </c>
      <c r="J5472" t="s">
        <v>40</v>
      </c>
      <c r="K5472" s="1">
        <v>23558</v>
      </c>
      <c r="L5472" t="s">
        <v>247</v>
      </c>
      <c r="M5472" t="s">
        <v>90</v>
      </c>
      <c r="N5472" t="s">
        <v>14</v>
      </c>
      <c r="O5472" t="s">
        <v>19</v>
      </c>
      <c r="P5472" t="s">
        <v>27</v>
      </c>
      <c r="Q5472">
        <v>6</v>
      </c>
      <c r="R5472">
        <v>11.47</v>
      </c>
      <c r="S5472">
        <f t="shared" si="297"/>
        <v>54600</v>
      </c>
      <c r="T5472">
        <f t="shared" si="298"/>
        <v>27300</v>
      </c>
      <c r="U5472">
        <f t="shared" si="299"/>
        <v>2</v>
      </c>
      <c r="V5472">
        <v>351</v>
      </c>
      <c r="W5472">
        <v>364</v>
      </c>
    </row>
    <row r="5473" spans="1:23" hidden="1" x14ac:dyDescent="0.2">
      <c r="A5473">
        <v>101</v>
      </c>
      <c r="B5473" t="s">
        <v>3</v>
      </c>
      <c r="C5473" t="s">
        <v>4</v>
      </c>
      <c r="D5473" t="s">
        <v>219</v>
      </c>
      <c r="E5473">
        <v>27.51</v>
      </c>
      <c r="F5473">
        <v>152.27000000000001</v>
      </c>
      <c r="G5473">
        <v>-27.85</v>
      </c>
      <c r="H5473">
        <v>152.44999999999999</v>
      </c>
      <c r="I5473">
        <v>150</v>
      </c>
      <c r="J5473" t="s">
        <v>40</v>
      </c>
      <c r="K5473" s="1">
        <v>23558</v>
      </c>
      <c r="L5473" t="s">
        <v>247</v>
      </c>
      <c r="M5473" t="s">
        <v>90</v>
      </c>
      <c r="N5473" t="s">
        <v>24</v>
      </c>
      <c r="O5473" t="s">
        <v>15</v>
      </c>
      <c r="P5473" t="s">
        <v>26</v>
      </c>
      <c r="Q5473">
        <v>1</v>
      </c>
      <c r="R5473">
        <v>36.590000000000003</v>
      </c>
      <c r="S5473">
        <f t="shared" si="297"/>
        <v>54600</v>
      </c>
      <c r="T5473">
        <f t="shared" si="298"/>
        <v>27300</v>
      </c>
      <c r="U5473">
        <f t="shared" si="299"/>
        <v>2</v>
      </c>
      <c r="V5473">
        <v>351</v>
      </c>
      <c r="W5473">
        <v>364</v>
      </c>
    </row>
    <row r="5474" spans="1:23" hidden="1" x14ac:dyDescent="0.2">
      <c r="A5474">
        <v>101</v>
      </c>
      <c r="B5474" t="s">
        <v>3</v>
      </c>
      <c r="C5474" t="s">
        <v>4</v>
      </c>
      <c r="D5474" t="s">
        <v>219</v>
      </c>
      <c r="E5474">
        <v>27.51</v>
      </c>
      <c r="F5474">
        <v>152.27000000000001</v>
      </c>
      <c r="G5474">
        <v>-27.85</v>
      </c>
      <c r="H5474">
        <v>152.44999999999999</v>
      </c>
      <c r="I5474">
        <v>150</v>
      </c>
      <c r="J5474" t="s">
        <v>40</v>
      </c>
      <c r="K5474" s="1">
        <v>23558</v>
      </c>
      <c r="L5474" t="s">
        <v>247</v>
      </c>
      <c r="M5474" t="s">
        <v>90</v>
      </c>
      <c r="N5474" t="s">
        <v>24</v>
      </c>
      <c r="O5474" t="s">
        <v>15</v>
      </c>
      <c r="P5474" t="s">
        <v>26</v>
      </c>
      <c r="Q5474">
        <v>2</v>
      </c>
      <c r="R5474">
        <v>34.74</v>
      </c>
      <c r="S5474">
        <f t="shared" si="297"/>
        <v>54600</v>
      </c>
      <c r="T5474">
        <f t="shared" si="298"/>
        <v>27300</v>
      </c>
      <c r="U5474">
        <f t="shared" si="299"/>
        <v>2</v>
      </c>
      <c r="V5474">
        <v>351</v>
      </c>
      <c r="W5474">
        <v>364</v>
      </c>
    </row>
    <row r="5475" spans="1:23" hidden="1" x14ac:dyDescent="0.2">
      <c r="A5475">
        <v>101</v>
      </c>
      <c r="B5475" t="s">
        <v>3</v>
      </c>
      <c r="C5475" t="s">
        <v>4</v>
      </c>
      <c r="D5475" t="s">
        <v>219</v>
      </c>
      <c r="E5475">
        <v>27.51</v>
      </c>
      <c r="F5475">
        <v>152.27000000000001</v>
      </c>
      <c r="G5475">
        <v>-27.85</v>
      </c>
      <c r="H5475">
        <v>152.44999999999999</v>
      </c>
      <c r="I5475">
        <v>150</v>
      </c>
      <c r="J5475" t="s">
        <v>40</v>
      </c>
      <c r="K5475" s="1">
        <v>23558</v>
      </c>
      <c r="L5475" t="s">
        <v>247</v>
      </c>
      <c r="M5475" t="s">
        <v>90</v>
      </c>
      <c r="N5475" t="s">
        <v>24</v>
      </c>
      <c r="O5475" t="s">
        <v>15</v>
      </c>
      <c r="P5475" t="s">
        <v>26</v>
      </c>
      <c r="Q5475">
        <v>3</v>
      </c>
      <c r="R5475">
        <v>32.909999999999997</v>
      </c>
      <c r="S5475">
        <f t="shared" si="297"/>
        <v>54600</v>
      </c>
      <c r="T5475">
        <f t="shared" si="298"/>
        <v>27300</v>
      </c>
      <c r="U5475">
        <f t="shared" si="299"/>
        <v>2</v>
      </c>
      <c r="V5475">
        <v>351</v>
      </c>
      <c r="W5475">
        <v>364</v>
      </c>
    </row>
    <row r="5476" spans="1:23" hidden="1" x14ac:dyDescent="0.2">
      <c r="A5476">
        <v>101</v>
      </c>
      <c r="B5476" t="s">
        <v>3</v>
      </c>
      <c r="C5476" t="s">
        <v>4</v>
      </c>
      <c r="D5476" t="s">
        <v>219</v>
      </c>
      <c r="E5476">
        <v>27.51</v>
      </c>
      <c r="F5476">
        <v>152.27000000000001</v>
      </c>
      <c r="G5476">
        <v>-27.85</v>
      </c>
      <c r="H5476">
        <v>152.44999999999999</v>
      </c>
      <c r="I5476">
        <v>150</v>
      </c>
      <c r="J5476" t="s">
        <v>40</v>
      </c>
      <c r="K5476" s="1">
        <v>23558</v>
      </c>
      <c r="L5476" t="s">
        <v>247</v>
      </c>
      <c r="M5476" t="s">
        <v>90</v>
      </c>
      <c r="N5476" t="s">
        <v>24</v>
      </c>
      <c r="O5476" t="s">
        <v>15</v>
      </c>
      <c r="P5476" t="s">
        <v>26</v>
      </c>
      <c r="Q5476">
        <v>4</v>
      </c>
      <c r="R5476">
        <v>32.25</v>
      </c>
      <c r="S5476">
        <f t="shared" si="297"/>
        <v>54600</v>
      </c>
      <c r="T5476">
        <f t="shared" si="298"/>
        <v>27300</v>
      </c>
      <c r="U5476">
        <f t="shared" si="299"/>
        <v>2</v>
      </c>
      <c r="V5476">
        <v>351</v>
      </c>
      <c r="W5476">
        <v>364</v>
      </c>
    </row>
    <row r="5477" spans="1:23" hidden="1" x14ac:dyDescent="0.2">
      <c r="A5477">
        <v>101</v>
      </c>
      <c r="B5477" t="s">
        <v>3</v>
      </c>
      <c r="C5477" t="s">
        <v>4</v>
      </c>
      <c r="D5477" t="s">
        <v>219</v>
      </c>
      <c r="E5477">
        <v>27.51</v>
      </c>
      <c r="F5477">
        <v>152.27000000000001</v>
      </c>
      <c r="G5477">
        <v>-27.85</v>
      </c>
      <c r="H5477">
        <v>152.44999999999999</v>
      </c>
      <c r="I5477">
        <v>150</v>
      </c>
      <c r="J5477" t="s">
        <v>40</v>
      </c>
      <c r="K5477" s="1">
        <v>23558</v>
      </c>
      <c r="L5477" t="s">
        <v>247</v>
      </c>
      <c r="M5477" t="s">
        <v>90</v>
      </c>
      <c r="N5477" t="s">
        <v>24</v>
      </c>
      <c r="O5477" t="s">
        <v>15</v>
      </c>
      <c r="P5477" t="s">
        <v>26</v>
      </c>
      <c r="Q5477">
        <v>5</v>
      </c>
      <c r="R5477">
        <v>30.49</v>
      </c>
      <c r="S5477">
        <f t="shared" si="297"/>
        <v>54600</v>
      </c>
      <c r="T5477">
        <f t="shared" si="298"/>
        <v>27300</v>
      </c>
      <c r="U5477">
        <f t="shared" si="299"/>
        <v>2</v>
      </c>
      <c r="V5477">
        <v>351</v>
      </c>
      <c r="W5477">
        <v>364</v>
      </c>
    </row>
    <row r="5478" spans="1:23" hidden="1" x14ac:dyDescent="0.2">
      <c r="A5478">
        <v>101</v>
      </c>
      <c r="B5478" t="s">
        <v>3</v>
      </c>
      <c r="C5478" t="s">
        <v>4</v>
      </c>
      <c r="D5478" t="s">
        <v>219</v>
      </c>
      <c r="E5478">
        <v>27.51</v>
      </c>
      <c r="F5478">
        <v>152.27000000000001</v>
      </c>
      <c r="G5478">
        <v>-27.85</v>
      </c>
      <c r="H5478">
        <v>152.44999999999999</v>
      </c>
      <c r="I5478">
        <v>150</v>
      </c>
      <c r="J5478" t="s">
        <v>40</v>
      </c>
      <c r="K5478" s="1">
        <v>23558</v>
      </c>
      <c r="L5478" t="s">
        <v>247</v>
      </c>
      <c r="M5478" t="s">
        <v>90</v>
      </c>
      <c r="N5478" t="s">
        <v>24</v>
      </c>
      <c r="O5478" t="s">
        <v>15</v>
      </c>
      <c r="P5478" t="s">
        <v>26</v>
      </c>
      <c r="Q5478">
        <v>6</v>
      </c>
      <c r="R5478">
        <v>33.39</v>
      </c>
      <c r="S5478">
        <f t="shared" si="297"/>
        <v>54600</v>
      </c>
      <c r="T5478">
        <f t="shared" si="298"/>
        <v>27300</v>
      </c>
      <c r="U5478">
        <f t="shared" si="299"/>
        <v>2</v>
      </c>
      <c r="V5478">
        <v>351</v>
      </c>
      <c r="W5478">
        <v>364</v>
      </c>
    </row>
    <row r="5479" spans="1:23" hidden="1" x14ac:dyDescent="0.2">
      <c r="A5479">
        <v>101</v>
      </c>
      <c r="B5479" t="s">
        <v>3</v>
      </c>
      <c r="C5479" t="s">
        <v>4</v>
      </c>
      <c r="D5479" t="s">
        <v>219</v>
      </c>
      <c r="E5479">
        <v>27.51</v>
      </c>
      <c r="F5479">
        <v>152.27000000000001</v>
      </c>
      <c r="G5479">
        <v>-27.85</v>
      </c>
      <c r="H5479">
        <v>152.44999999999999</v>
      </c>
      <c r="I5479">
        <v>150</v>
      </c>
      <c r="J5479" t="s">
        <v>40</v>
      </c>
      <c r="K5479" s="1">
        <v>23558</v>
      </c>
      <c r="L5479" t="s">
        <v>247</v>
      </c>
      <c r="M5479" t="s">
        <v>90</v>
      </c>
      <c r="N5479" t="s">
        <v>24</v>
      </c>
      <c r="O5479" t="s">
        <v>15</v>
      </c>
      <c r="P5479" t="s">
        <v>26</v>
      </c>
      <c r="Q5479">
        <v>7</v>
      </c>
      <c r="R5479">
        <v>29.33</v>
      </c>
      <c r="S5479">
        <f t="shared" si="297"/>
        <v>54600</v>
      </c>
      <c r="T5479">
        <f t="shared" si="298"/>
        <v>27300</v>
      </c>
      <c r="U5479">
        <f t="shared" si="299"/>
        <v>2</v>
      </c>
      <c r="V5479">
        <v>351</v>
      </c>
      <c r="W5479">
        <v>364</v>
      </c>
    </row>
    <row r="5480" spans="1:23" hidden="1" x14ac:dyDescent="0.2">
      <c r="A5480">
        <v>101</v>
      </c>
      <c r="B5480" t="s">
        <v>3</v>
      </c>
      <c r="C5480" t="s">
        <v>4</v>
      </c>
      <c r="D5480" t="s">
        <v>219</v>
      </c>
      <c r="E5480">
        <v>27.51</v>
      </c>
      <c r="F5480">
        <v>152.27000000000001</v>
      </c>
      <c r="G5480">
        <v>-27.85</v>
      </c>
      <c r="H5480">
        <v>152.44999999999999</v>
      </c>
      <c r="I5480">
        <v>150</v>
      </c>
      <c r="J5480" t="s">
        <v>40</v>
      </c>
      <c r="K5480" s="1">
        <v>23558</v>
      </c>
      <c r="L5480" t="s">
        <v>247</v>
      </c>
      <c r="M5480" t="s">
        <v>90</v>
      </c>
      <c r="N5480" t="s">
        <v>24</v>
      </c>
      <c r="O5480" t="s">
        <v>15</v>
      </c>
      <c r="P5480" t="s">
        <v>26</v>
      </c>
      <c r="Q5480">
        <v>8</v>
      </c>
      <c r="R5480">
        <v>31.89</v>
      </c>
      <c r="S5480">
        <f t="shared" si="297"/>
        <v>54600</v>
      </c>
      <c r="T5480">
        <f t="shared" si="298"/>
        <v>27300</v>
      </c>
      <c r="U5480">
        <f t="shared" si="299"/>
        <v>2</v>
      </c>
      <c r="V5480">
        <v>351</v>
      </c>
      <c r="W5480">
        <v>364</v>
      </c>
    </row>
    <row r="5481" spans="1:23" hidden="1" x14ac:dyDescent="0.2">
      <c r="A5481">
        <v>101</v>
      </c>
      <c r="B5481" t="s">
        <v>3</v>
      </c>
      <c r="C5481" t="s">
        <v>4</v>
      </c>
      <c r="D5481" t="s">
        <v>219</v>
      </c>
      <c r="E5481">
        <v>27.51</v>
      </c>
      <c r="F5481">
        <v>152.27000000000001</v>
      </c>
      <c r="G5481">
        <v>-27.85</v>
      </c>
      <c r="H5481">
        <v>152.44999999999999</v>
      </c>
      <c r="I5481">
        <v>150</v>
      </c>
      <c r="J5481" t="s">
        <v>40</v>
      </c>
      <c r="K5481" s="1">
        <v>23558</v>
      </c>
      <c r="L5481" t="s">
        <v>247</v>
      </c>
      <c r="M5481" t="s">
        <v>90</v>
      </c>
      <c r="N5481" t="s">
        <v>24</v>
      </c>
      <c r="O5481" t="s">
        <v>15</v>
      </c>
      <c r="P5481" t="s">
        <v>26</v>
      </c>
      <c r="Q5481">
        <v>9</v>
      </c>
      <c r="R5481">
        <v>37.49</v>
      </c>
      <c r="S5481">
        <f t="shared" si="297"/>
        <v>54600</v>
      </c>
      <c r="T5481">
        <f t="shared" si="298"/>
        <v>27300</v>
      </c>
      <c r="U5481">
        <f t="shared" si="299"/>
        <v>2</v>
      </c>
      <c r="V5481">
        <v>351</v>
      </c>
      <c r="W5481">
        <v>364</v>
      </c>
    </row>
    <row r="5482" spans="1:23" hidden="1" x14ac:dyDescent="0.2">
      <c r="A5482">
        <v>101</v>
      </c>
      <c r="B5482" t="s">
        <v>3</v>
      </c>
      <c r="C5482" t="s">
        <v>4</v>
      </c>
      <c r="D5482" t="s">
        <v>219</v>
      </c>
      <c r="E5482">
        <v>27.51</v>
      </c>
      <c r="F5482">
        <v>152.27000000000001</v>
      </c>
      <c r="G5482">
        <v>-27.85</v>
      </c>
      <c r="H5482">
        <v>152.44999999999999</v>
      </c>
      <c r="I5482">
        <v>150</v>
      </c>
      <c r="J5482" t="s">
        <v>40</v>
      </c>
      <c r="K5482" s="1">
        <v>23558</v>
      </c>
      <c r="L5482" t="s">
        <v>247</v>
      </c>
      <c r="M5482" t="s">
        <v>90</v>
      </c>
      <c r="N5482" t="s">
        <v>24</v>
      </c>
      <c r="O5482" t="s">
        <v>15</v>
      </c>
      <c r="P5482" t="s">
        <v>26</v>
      </c>
      <c r="Q5482">
        <v>10</v>
      </c>
      <c r="R5482">
        <v>34.46</v>
      </c>
      <c r="S5482">
        <f t="shared" si="297"/>
        <v>54600</v>
      </c>
      <c r="T5482">
        <f t="shared" si="298"/>
        <v>27300</v>
      </c>
      <c r="U5482">
        <f t="shared" si="299"/>
        <v>2</v>
      </c>
      <c r="V5482">
        <v>351</v>
      </c>
      <c r="W5482">
        <v>364</v>
      </c>
    </row>
    <row r="5483" spans="1:23" x14ac:dyDescent="0.2">
      <c r="A5483">
        <v>101</v>
      </c>
      <c r="B5483" t="s">
        <v>3</v>
      </c>
      <c r="C5483" t="s">
        <v>4</v>
      </c>
      <c r="D5483" t="s">
        <v>219</v>
      </c>
      <c r="E5483">
        <v>27.51</v>
      </c>
      <c r="F5483">
        <v>152.27000000000001</v>
      </c>
      <c r="G5483">
        <v>-27.85</v>
      </c>
      <c r="H5483">
        <v>152.44999999999999</v>
      </c>
      <c r="I5483">
        <v>150</v>
      </c>
      <c r="J5483" t="s">
        <v>40</v>
      </c>
      <c r="K5483" s="1">
        <v>23558</v>
      </c>
      <c r="L5483" t="s">
        <v>247</v>
      </c>
      <c r="M5483" t="s">
        <v>90</v>
      </c>
      <c r="N5483" t="s">
        <v>24</v>
      </c>
      <c r="O5483" t="s">
        <v>15</v>
      </c>
      <c r="P5483" t="s">
        <v>27</v>
      </c>
      <c r="Q5483">
        <v>1</v>
      </c>
      <c r="R5483">
        <v>26.3</v>
      </c>
      <c r="S5483">
        <f t="shared" si="297"/>
        <v>54600</v>
      </c>
      <c r="T5483">
        <f t="shared" si="298"/>
        <v>27300</v>
      </c>
      <c r="U5483">
        <f t="shared" si="299"/>
        <v>2</v>
      </c>
      <c r="V5483">
        <v>351</v>
      </c>
      <c r="W5483">
        <v>364</v>
      </c>
    </row>
    <row r="5484" spans="1:23" x14ac:dyDescent="0.2">
      <c r="A5484">
        <v>101</v>
      </c>
      <c r="B5484" t="s">
        <v>3</v>
      </c>
      <c r="C5484" t="s">
        <v>4</v>
      </c>
      <c r="D5484" t="s">
        <v>219</v>
      </c>
      <c r="E5484">
        <v>27.51</v>
      </c>
      <c r="F5484">
        <v>152.27000000000001</v>
      </c>
      <c r="G5484">
        <v>-27.85</v>
      </c>
      <c r="H5484">
        <v>152.44999999999999</v>
      </c>
      <c r="I5484">
        <v>150</v>
      </c>
      <c r="J5484" t="s">
        <v>40</v>
      </c>
      <c r="K5484" s="1">
        <v>23558</v>
      </c>
      <c r="L5484" t="s">
        <v>247</v>
      </c>
      <c r="M5484" t="s">
        <v>90</v>
      </c>
      <c r="N5484" t="s">
        <v>24</v>
      </c>
      <c r="O5484" t="s">
        <v>15</v>
      </c>
      <c r="P5484" t="s">
        <v>27</v>
      </c>
      <c r="Q5484">
        <v>2</v>
      </c>
      <c r="R5484">
        <v>22.15</v>
      </c>
      <c r="S5484">
        <f t="shared" si="297"/>
        <v>54600</v>
      </c>
      <c r="T5484">
        <f t="shared" si="298"/>
        <v>27300</v>
      </c>
      <c r="U5484">
        <f t="shared" si="299"/>
        <v>2</v>
      </c>
      <c r="V5484">
        <v>351</v>
      </c>
      <c r="W5484">
        <v>364</v>
      </c>
    </row>
    <row r="5485" spans="1:23" x14ac:dyDescent="0.2">
      <c r="A5485">
        <v>101</v>
      </c>
      <c r="B5485" t="s">
        <v>3</v>
      </c>
      <c r="C5485" t="s">
        <v>4</v>
      </c>
      <c r="D5485" t="s">
        <v>219</v>
      </c>
      <c r="E5485">
        <v>27.51</v>
      </c>
      <c r="F5485">
        <v>152.27000000000001</v>
      </c>
      <c r="G5485">
        <v>-27.85</v>
      </c>
      <c r="H5485">
        <v>152.44999999999999</v>
      </c>
      <c r="I5485">
        <v>150</v>
      </c>
      <c r="J5485" t="s">
        <v>40</v>
      </c>
      <c r="K5485" s="1">
        <v>23558</v>
      </c>
      <c r="L5485" t="s">
        <v>247</v>
      </c>
      <c r="M5485" t="s">
        <v>90</v>
      </c>
      <c r="N5485" t="s">
        <v>24</v>
      </c>
      <c r="O5485" t="s">
        <v>15</v>
      </c>
      <c r="P5485" t="s">
        <v>27</v>
      </c>
      <c r="Q5485">
        <v>3</v>
      </c>
      <c r="R5485">
        <v>23.71</v>
      </c>
      <c r="S5485">
        <f t="shared" si="297"/>
        <v>54600</v>
      </c>
      <c r="T5485">
        <f t="shared" si="298"/>
        <v>27300</v>
      </c>
      <c r="U5485">
        <f t="shared" si="299"/>
        <v>2</v>
      </c>
      <c r="V5485">
        <v>351</v>
      </c>
      <c r="W5485">
        <v>364</v>
      </c>
    </row>
    <row r="5486" spans="1:23" x14ac:dyDescent="0.2">
      <c r="A5486">
        <v>101</v>
      </c>
      <c r="B5486" t="s">
        <v>3</v>
      </c>
      <c r="C5486" t="s">
        <v>4</v>
      </c>
      <c r="D5486" t="s">
        <v>219</v>
      </c>
      <c r="E5486">
        <v>27.51</v>
      </c>
      <c r="F5486">
        <v>152.27000000000001</v>
      </c>
      <c r="G5486">
        <v>-27.85</v>
      </c>
      <c r="H5486">
        <v>152.44999999999999</v>
      </c>
      <c r="I5486">
        <v>150</v>
      </c>
      <c r="J5486" t="s">
        <v>40</v>
      </c>
      <c r="K5486" s="1">
        <v>23558</v>
      </c>
      <c r="L5486" t="s">
        <v>247</v>
      </c>
      <c r="M5486" t="s">
        <v>90</v>
      </c>
      <c r="N5486" t="s">
        <v>24</v>
      </c>
      <c r="O5486" t="s">
        <v>15</v>
      </c>
      <c r="P5486" t="s">
        <v>27</v>
      </c>
      <c r="Q5486">
        <v>4</v>
      </c>
      <c r="R5486">
        <v>23.19</v>
      </c>
      <c r="S5486">
        <f t="shared" si="297"/>
        <v>54600</v>
      </c>
      <c r="T5486">
        <f t="shared" si="298"/>
        <v>27300</v>
      </c>
      <c r="U5486">
        <f t="shared" si="299"/>
        <v>2</v>
      </c>
      <c r="V5486">
        <v>351</v>
      </c>
      <c r="W5486">
        <v>364</v>
      </c>
    </row>
    <row r="5487" spans="1:23" x14ac:dyDescent="0.2">
      <c r="A5487">
        <v>101</v>
      </c>
      <c r="B5487" t="s">
        <v>3</v>
      </c>
      <c r="C5487" t="s">
        <v>4</v>
      </c>
      <c r="D5487" t="s">
        <v>219</v>
      </c>
      <c r="E5487">
        <v>27.51</v>
      </c>
      <c r="F5487">
        <v>152.27000000000001</v>
      </c>
      <c r="G5487">
        <v>-27.85</v>
      </c>
      <c r="H5487">
        <v>152.44999999999999</v>
      </c>
      <c r="I5487">
        <v>150</v>
      </c>
      <c r="J5487" t="s">
        <v>40</v>
      </c>
      <c r="K5487" s="1">
        <v>23558</v>
      </c>
      <c r="L5487" t="s">
        <v>247</v>
      </c>
      <c r="M5487" t="s">
        <v>90</v>
      </c>
      <c r="N5487" t="s">
        <v>24</v>
      </c>
      <c r="O5487" t="s">
        <v>15</v>
      </c>
      <c r="P5487" t="s">
        <v>27</v>
      </c>
      <c r="Q5487">
        <v>5</v>
      </c>
      <c r="R5487">
        <v>22.76</v>
      </c>
      <c r="S5487">
        <f t="shared" si="297"/>
        <v>54600</v>
      </c>
      <c r="T5487">
        <f t="shared" si="298"/>
        <v>27300</v>
      </c>
      <c r="U5487">
        <f t="shared" si="299"/>
        <v>2</v>
      </c>
      <c r="V5487">
        <v>351</v>
      </c>
      <c r="W5487">
        <v>364</v>
      </c>
    </row>
    <row r="5488" spans="1:23" x14ac:dyDescent="0.2">
      <c r="A5488">
        <v>101</v>
      </c>
      <c r="B5488" t="s">
        <v>3</v>
      </c>
      <c r="C5488" t="s">
        <v>4</v>
      </c>
      <c r="D5488" t="s">
        <v>219</v>
      </c>
      <c r="E5488">
        <v>27.51</v>
      </c>
      <c r="F5488">
        <v>152.27000000000001</v>
      </c>
      <c r="G5488">
        <v>-27.85</v>
      </c>
      <c r="H5488">
        <v>152.44999999999999</v>
      </c>
      <c r="I5488">
        <v>150</v>
      </c>
      <c r="J5488" t="s">
        <v>40</v>
      </c>
      <c r="K5488" s="1">
        <v>23558</v>
      </c>
      <c r="L5488" t="s">
        <v>247</v>
      </c>
      <c r="M5488" t="s">
        <v>90</v>
      </c>
      <c r="N5488" t="s">
        <v>24</v>
      </c>
      <c r="O5488" t="s">
        <v>15</v>
      </c>
      <c r="P5488" t="s">
        <v>27</v>
      </c>
      <c r="Q5488">
        <v>6</v>
      </c>
      <c r="R5488">
        <v>19.940000000000001</v>
      </c>
      <c r="S5488">
        <f t="shared" si="297"/>
        <v>54600</v>
      </c>
      <c r="T5488">
        <f t="shared" si="298"/>
        <v>27300</v>
      </c>
      <c r="U5488">
        <f t="shared" si="299"/>
        <v>2</v>
      </c>
      <c r="V5488">
        <v>351</v>
      </c>
      <c r="W5488">
        <v>364</v>
      </c>
    </row>
    <row r="5489" spans="1:23" x14ac:dyDescent="0.2">
      <c r="A5489">
        <v>101</v>
      </c>
      <c r="B5489" t="s">
        <v>3</v>
      </c>
      <c r="C5489" t="s">
        <v>4</v>
      </c>
      <c r="D5489" t="s">
        <v>219</v>
      </c>
      <c r="E5489">
        <v>27.51</v>
      </c>
      <c r="F5489">
        <v>152.27000000000001</v>
      </c>
      <c r="G5489">
        <v>-27.85</v>
      </c>
      <c r="H5489">
        <v>152.44999999999999</v>
      </c>
      <c r="I5489">
        <v>150</v>
      </c>
      <c r="J5489" t="s">
        <v>40</v>
      </c>
      <c r="K5489" s="1">
        <v>23558</v>
      </c>
      <c r="L5489" t="s">
        <v>247</v>
      </c>
      <c r="M5489" t="s">
        <v>90</v>
      </c>
      <c r="N5489" t="s">
        <v>24</v>
      </c>
      <c r="O5489" t="s">
        <v>15</v>
      </c>
      <c r="P5489" t="s">
        <v>27</v>
      </c>
      <c r="Q5489">
        <v>7</v>
      </c>
      <c r="R5489">
        <v>24.59</v>
      </c>
      <c r="S5489">
        <f t="shared" si="297"/>
        <v>54600</v>
      </c>
      <c r="T5489">
        <f t="shared" si="298"/>
        <v>27300</v>
      </c>
      <c r="U5489">
        <f t="shared" si="299"/>
        <v>2</v>
      </c>
      <c r="V5489">
        <v>351</v>
      </c>
      <c r="W5489">
        <v>364</v>
      </c>
    </row>
    <row r="5490" spans="1:23" x14ac:dyDescent="0.2">
      <c r="A5490">
        <v>101</v>
      </c>
      <c r="B5490" t="s">
        <v>3</v>
      </c>
      <c r="C5490" t="s">
        <v>4</v>
      </c>
      <c r="D5490" t="s">
        <v>219</v>
      </c>
      <c r="E5490">
        <v>27.51</v>
      </c>
      <c r="F5490">
        <v>152.27000000000001</v>
      </c>
      <c r="G5490">
        <v>-27.85</v>
      </c>
      <c r="H5490">
        <v>152.44999999999999</v>
      </c>
      <c r="I5490">
        <v>150</v>
      </c>
      <c r="J5490" t="s">
        <v>40</v>
      </c>
      <c r="K5490" s="1">
        <v>23558</v>
      </c>
      <c r="L5490" t="s">
        <v>247</v>
      </c>
      <c r="M5490" t="s">
        <v>90</v>
      </c>
      <c r="N5490" t="s">
        <v>24</v>
      </c>
      <c r="O5490" t="s">
        <v>15</v>
      </c>
      <c r="P5490" t="s">
        <v>27</v>
      </c>
      <c r="Q5490">
        <v>8</v>
      </c>
      <c r="R5490">
        <v>22.02</v>
      </c>
      <c r="S5490">
        <f t="shared" si="297"/>
        <v>54600</v>
      </c>
      <c r="T5490">
        <f t="shared" si="298"/>
        <v>27300</v>
      </c>
      <c r="U5490">
        <f t="shared" si="299"/>
        <v>2</v>
      </c>
      <c r="V5490">
        <v>351</v>
      </c>
      <c r="W5490">
        <v>364</v>
      </c>
    </row>
    <row r="5491" spans="1:23" x14ac:dyDescent="0.2">
      <c r="A5491">
        <v>101</v>
      </c>
      <c r="B5491" t="s">
        <v>3</v>
      </c>
      <c r="C5491" t="s">
        <v>4</v>
      </c>
      <c r="D5491" t="s">
        <v>219</v>
      </c>
      <c r="E5491">
        <v>27.51</v>
      </c>
      <c r="F5491">
        <v>152.27000000000001</v>
      </c>
      <c r="G5491">
        <v>-27.85</v>
      </c>
      <c r="H5491">
        <v>152.44999999999999</v>
      </c>
      <c r="I5491">
        <v>150</v>
      </c>
      <c r="J5491" t="s">
        <v>40</v>
      </c>
      <c r="K5491" s="1">
        <v>23558</v>
      </c>
      <c r="L5491" t="s">
        <v>247</v>
      </c>
      <c r="M5491" t="s">
        <v>90</v>
      </c>
      <c r="N5491" t="s">
        <v>24</v>
      </c>
      <c r="O5491" t="s">
        <v>15</v>
      </c>
      <c r="P5491" t="s">
        <v>27</v>
      </c>
      <c r="Q5491">
        <v>9</v>
      </c>
      <c r="R5491">
        <v>24.45</v>
      </c>
      <c r="S5491">
        <f t="shared" si="297"/>
        <v>54600</v>
      </c>
      <c r="T5491">
        <f t="shared" si="298"/>
        <v>27300</v>
      </c>
      <c r="U5491">
        <f t="shared" si="299"/>
        <v>2</v>
      </c>
      <c r="V5491">
        <v>351</v>
      </c>
      <c r="W5491">
        <v>364</v>
      </c>
    </row>
    <row r="5492" spans="1:23" x14ac:dyDescent="0.2">
      <c r="A5492">
        <v>101</v>
      </c>
      <c r="B5492" t="s">
        <v>3</v>
      </c>
      <c r="C5492" t="s">
        <v>4</v>
      </c>
      <c r="D5492" t="s">
        <v>219</v>
      </c>
      <c r="E5492">
        <v>27.51</v>
      </c>
      <c r="F5492">
        <v>152.27000000000001</v>
      </c>
      <c r="G5492">
        <v>-27.85</v>
      </c>
      <c r="H5492">
        <v>152.44999999999999</v>
      </c>
      <c r="I5492">
        <v>150</v>
      </c>
      <c r="J5492" t="s">
        <v>40</v>
      </c>
      <c r="K5492" s="1">
        <v>23558</v>
      </c>
      <c r="L5492" t="s">
        <v>247</v>
      </c>
      <c r="M5492" t="s">
        <v>90</v>
      </c>
      <c r="N5492" t="s">
        <v>24</v>
      </c>
      <c r="O5492" t="s">
        <v>15</v>
      </c>
      <c r="P5492" t="s">
        <v>27</v>
      </c>
      <c r="Q5492">
        <v>10</v>
      </c>
      <c r="R5492">
        <v>23.25</v>
      </c>
      <c r="S5492">
        <f t="shared" si="297"/>
        <v>54600</v>
      </c>
      <c r="T5492">
        <f t="shared" si="298"/>
        <v>27300</v>
      </c>
      <c r="U5492">
        <f t="shared" si="299"/>
        <v>2</v>
      </c>
      <c r="V5492">
        <v>351</v>
      </c>
      <c r="W5492">
        <v>364</v>
      </c>
    </row>
    <row r="5493" spans="1:23" x14ac:dyDescent="0.2">
      <c r="A5493">
        <v>101</v>
      </c>
      <c r="B5493" t="s">
        <v>3</v>
      </c>
      <c r="C5493" t="s">
        <v>4</v>
      </c>
      <c r="D5493" t="s">
        <v>219</v>
      </c>
      <c r="E5493">
        <v>27.51</v>
      </c>
      <c r="F5493">
        <v>152.27000000000001</v>
      </c>
      <c r="G5493">
        <v>-27.85</v>
      </c>
      <c r="H5493">
        <v>152.44999999999999</v>
      </c>
      <c r="I5493">
        <v>150</v>
      </c>
      <c r="J5493" t="s">
        <v>40</v>
      </c>
      <c r="K5493" s="1">
        <v>23558</v>
      </c>
      <c r="L5493" t="s">
        <v>247</v>
      </c>
      <c r="M5493" t="s">
        <v>90</v>
      </c>
      <c r="N5493" t="s">
        <v>24</v>
      </c>
      <c r="O5493" t="s">
        <v>18</v>
      </c>
      <c r="P5493" t="s">
        <v>27</v>
      </c>
      <c r="Q5493">
        <v>1</v>
      </c>
      <c r="R5493">
        <v>16.309999999999999</v>
      </c>
      <c r="S5493">
        <f t="shared" si="297"/>
        <v>54600</v>
      </c>
      <c r="T5493">
        <f t="shared" si="298"/>
        <v>27300</v>
      </c>
      <c r="U5493">
        <f t="shared" si="299"/>
        <v>2</v>
      </c>
      <c r="V5493">
        <v>351</v>
      </c>
      <c r="W5493">
        <v>364</v>
      </c>
    </row>
    <row r="5494" spans="1:23" x14ac:dyDescent="0.2">
      <c r="A5494">
        <v>101</v>
      </c>
      <c r="B5494" t="s">
        <v>3</v>
      </c>
      <c r="C5494" t="s">
        <v>4</v>
      </c>
      <c r="D5494" t="s">
        <v>219</v>
      </c>
      <c r="E5494">
        <v>27.51</v>
      </c>
      <c r="F5494">
        <v>152.27000000000001</v>
      </c>
      <c r="G5494">
        <v>-27.85</v>
      </c>
      <c r="H5494">
        <v>152.44999999999999</v>
      </c>
      <c r="I5494">
        <v>150</v>
      </c>
      <c r="J5494" t="s">
        <v>40</v>
      </c>
      <c r="K5494" s="1">
        <v>23558</v>
      </c>
      <c r="L5494" t="s">
        <v>247</v>
      </c>
      <c r="M5494" t="s">
        <v>90</v>
      </c>
      <c r="N5494" t="s">
        <v>24</v>
      </c>
      <c r="O5494" t="s">
        <v>18</v>
      </c>
      <c r="P5494" t="s">
        <v>27</v>
      </c>
      <c r="Q5494">
        <v>2</v>
      </c>
      <c r="R5494">
        <v>12.71</v>
      </c>
      <c r="S5494">
        <f t="shared" si="297"/>
        <v>54600</v>
      </c>
      <c r="T5494">
        <f t="shared" si="298"/>
        <v>27300</v>
      </c>
      <c r="U5494">
        <f t="shared" si="299"/>
        <v>2</v>
      </c>
      <c r="V5494">
        <v>351</v>
      </c>
      <c r="W5494">
        <v>364</v>
      </c>
    </row>
    <row r="5495" spans="1:23" x14ac:dyDescent="0.2">
      <c r="A5495">
        <v>101</v>
      </c>
      <c r="B5495" t="s">
        <v>3</v>
      </c>
      <c r="C5495" t="s">
        <v>4</v>
      </c>
      <c r="D5495" t="s">
        <v>219</v>
      </c>
      <c r="E5495">
        <v>27.51</v>
      </c>
      <c r="F5495">
        <v>152.27000000000001</v>
      </c>
      <c r="G5495">
        <v>-27.85</v>
      </c>
      <c r="H5495">
        <v>152.44999999999999</v>
      </c>
      <c r="I5495">
        <v>150</v>
      </c>
      <c r="J5495" t="s">
        <v>40</v>
      </c>
      <c r="K5495" s="1">
        <v>23558</v>
      </c>
      <c r="L5495" t="s">
        <v>247</v>
      </c>
      <c r="M5495" t="s">
        <v>90</v>
      </c>
      <c r="N5495" t="s">
        <v>24</v>
      </c>
      <c r="O5495" t="s">
        <v>18</v>
      </c>
      <c r="P5495" t="s">
        <v>27</v>
      </c>
      <c r="Q5495">
        <v>3</v>
      </c>
      <c r="R5495">
        <v>13.75</v>
      </c>
      <c r="S5495">
        <f t="shared" si="297"/>
        <v>54600</v>
      </c>
      <c r="T5495">
        <f t="shared" si="298"/>
        <v>27300</v>
      </c>
      <c r="U5495">
        <f t="shared" si="299"/>
        <v>2</v>
      </c>
      <c r="V5495">
        <v>351</v>
      </c>
      <c r="W5495">
        <v>364</v>
      </c>
    </row>
    <row r="5496" spans="1:23" x14ac:dyDescent="0.2">
      <c r="A5496">
        <v>101</v>
      </c>
      <c r="B5496" t="s">
        <v>3</v>
      </c>
      <c r="C5496" t="s">
        <v>4</v>
      </c>
      <c r="D5496" t="s">
        <v>219</v>
      </c>
      <c r="E5496">
        <v>27.51</v>
      </c>
      <c r="F5496">
        <v>152.27000000000001</v>
      </c>
      <c r="G5496">
        <v>-27.85</v>
      </c>
      <c r="H5496">
        <v>152.44999999999999</v>
      </c>
      <c r="I5496">
        <v>150</v>
      </c>
      <c r="J5496" t="s">
        <v>40</v>
      </c>
      <c r="K5496" s="1">
        <v>23558</v>
      </c>
      <c r="L5496" t="s">
        <v>247</v>
      </c>
      <c r="M5496" t="s">
        <v>90</v>
      </c>
      <c r="N5496" t="s">
        <v>24</v>
      </c>
      <c r="O5496" t="s">
        <v>18</v>
      </c>
      <c r="P5496" t="s">
        <v>27</v>
      </c>
      <c r="Q5496">
        <v>4</v>
      </c>
      <c r="R5496">
        <v>14.46</v>
      </c>
      <c r="S5496">
        <f t="shared" si="297"/>
        <v>54600</v>
      </c>
      <c r="T5496">
        <f t="shared" si="298"/>
        <v>27300</v>
      </c>
      <c r="U5496">
        <f t="shared" si="299"/>
        <v>2</v>
      </c>
      <c r="V5496">
        <v>351</v>
      </c>
      <c r="W5496">
        <v>364</v>
      </c>
    </row>
    <row r="5497" spans="1:23" x14ac:dyDescent="0.2">
      <c r="A5497">
        <v>101</v>
      </c>
      <c r="B5497" t="s">
        <v>3</v>
      </c>
      <c r="C5497" t="s">
        <v>4</v>
      </c>
      <c r="D5497" t="s">
        <v>219</v>
      </c>
      <c r="E5497">
        <v>27.51</v>
      </c>
      <c r="F5497">
        <v>152.27000000000001</v>
      </c>
      <c r="G5497">
        <v>-27.85</v>
      </c>
      <c r="H5497">
        <v>152.44999999999999</v>
      </c>
      <c r="I5497">
        <v>150</v>
      </c>
      <c r="J5497" t="s">
        <v>40</v>
      </c>
      <c r="K5497" s="1">
        <v>23558</v>
      </c>
      <c r="L5497" t="s">
        <v>247</v>
      </c>
      <c r="M5497" t="s">
        <v>90</v>
      </c>
      <c r="N5497" t="s">
        <v>24</v>
      </c>
      <c r="O5497" t="s">
        <v>18</v>
      </c>
      <c r="P5497" t="s">
        <v>27</v>
      </c>
      <c r="Q5497">
        <v>5</v>
      </c>
      <c r="R5497">
        <v>12.99</v>
      </c>
      <c r="S5497">
        <f t="shared" si="297"/>
        <v>54600</v>
      </c>
      <c r="T5497">
        <f t="shared" si="298"/>
        <v>27300</v>
      </c>
      <c r="U5497">
        <f t="shared" si="299"/>
        <v>2</v>
      </c>
      <c r="V5497">
        <v>351</v>
      </c>
      <c r="W5497">
        <v>364</v>
      </c>
    </row>
    <row r="5498" spans="1:23" x14ac:dyDescent="0.2">
      <c r="A5498">
        <v>101</v>
      </c>
      <c r="B5498" t="s">
        <v>3</v>
      </c>
      <c r="C5498" t="s">
        <v>4</v>
      </c>
      <c r="D5498" t="s">
        <v>219</v>
      </c>
      <c r="E5498">
        <v>27.51</v>
      </c>
      <c r="F5498">
        <v>152.27000000000001</v>
      </c>
      <c r="G5498">
        <v>-27.85</v>
      </c>
      <c r="H5498">
        <v>152.44999999999999</v>
      </c>
      <c r="I5498">
        <v>150</v>
      </c>
      <c r="J5498" t="s">
        <v>40</v>
      </c>
      <c r="K5498" s="1">
        <v>23558</v>
      </c>
      <c r="L5498" t="s">
        <v>247</v>
      </c>
      <c r="M5498" t="s">
        <v>90</v>
      </c>
      <c r="N5498" t="s">
        <v>24</v>
      </c>
      <c r="O5498" t="s">
        <v>18</v>
      </c>
      <c r="P5498" t="s">
        <v>27</v>
      </c>
      <c r="Q5498">
        <v>6</v>
      </c>
      <c r="R5498">
        <v>13.85</v>
      </c>
      <c r="S5498">
        <f t="shared" si="297"/>
        <v>54600</v>
      </c>
      <c r="T5498">
        <f t="shared" si="298"/>
        <v>27300</v>
      </c>
      <c r="U5498">
        <f t="shared" si="299"/>
        <v>2</v>
      </c>
      <c r="V5498">
        <v>351</v>
      </c>
      <c r="W5498">
        <v>364</v>
      </c>
    </row>
    <row r="5499" spans="1:23" x14ac:dyDescent="0.2">
      <c r="A5499">
        <v>101</v>
      </c>
      <c r="B5499" t="s">
        <v>3</v>
      </c>
      <c r="C5499" t="s">
        <v>4</v>
      </c>
      <c r="D5499" t="s">
        <v>219</v>
      </c>
      <c r="E5499">
        <v>27.51</v>
      </c>
      <c r="F5499">
        <v>152.27000000000001</v>
      </c>
      <c r="G5499">
        <v>-27.85</v>
      </c>
      <c r="H5499">
        <v>152.44999999999999</v>
      </c>
      <c r="I5499">
        <v>150</v>
      </c>
      <c r="J5499" t="s">
        <v>40</v>
      </c>
      <c r="K5499" s="1">
        <v>23558</v>
      </c>
      <c r="L5499" t="s">
        <v>247</v>
      </c>
      <c r="M5499" t="s">
        <v>90</v>
      </c>
      <c r="N5499" t="s">
        <v>24</v>
      </c>
      <c r="O5499" t="s">
        <v>18</v>
      </c>
      <c r="P5499" t="s">
        <v>27</v>
      </c>
      <c r="Q5499">
        <v>7</v>
      </c>
      <c r="R5499">
        <v>12.14</v>
      </c>
      <c r="S5499">
        <f t="shared" si="297"/>
        <v>54600</v>
      </c>
      <c r="T5499">
        <f t="shared" si="298"/>
        <v>27300</v>
      </c>
      <c r="U5499">
        <f t="shared" si="299"/>
        <v>2</v>
      </c>
      <c r="V5499">
        <v>351</v>
      </c>
      <c r="W5499">
        <v>364</v>
      </c>
    </row>
    <row r="5500" spans="1:23" x14ac:dyDescent="0.2">
      <c r="A5500">
        <v>101</v>
      </c>
      <c r="B5500" t="s">
        <v>3</v>
      </c>
      <c r="C5500" t="s">
        <v>4</v>
      </c>
      <c r="D5500" t="s">
        <v>219</v>
      </c>
      <c r="E5500">
        <v>27.51</v>
      </c>
      <c r="F5500">
        <v>152.27000000000001</v>
      </c>
      <c r="G5500">
        <v>-27.85</v>
      </c>
      <c r="H5500">
        <v>152.44999999999999</v>
      </c>
      <c r="I5500">
        <v>150</v>
      </c>
      <c r="J5500" t="s">
        <v>40</v>
      </c>
      <c r="K5500" s="1">
        <v>23558</v>
      </c>
      <c r="L5500" t="s">
        <v>247</v>
      </c>
      <c r="M5500" t="s">
        <v>90</v>
      </c>
      <c r="N5500" t="s">
        <v>24</v>
      </c>
      <c r="O5500" t="s">
        <v>18</v>
      </c>
      <c r="P5500" t="s">
        <v>27</v>
      </c>
      <c r="Q5500">
        <v>8</v>
      </c>
      <c r="R5500">
        <v>19.440000000000001</v>
      </c>
      <c r="S5500">
        <f t="shared" si="297"/>
        <v>54600</v>
      </c>
      <c r="T5500">
        <f t="shared" si="298"/>
        <v>27300</v>
      </c>
      <c r="U5500">
        <f t="shared" si="299"/>
        <v>2</v>
      </c>
      <c r="V5500">
        <v>351</v>
      </c>
      <c r="W5500">
        <v>364</v>
      </c>
    </row>
    <row r="5501" spans="1:23" x14ac:dyDescent="0.2">
      <c r="A5501">
        <v>101</v>
      </c>
      <c r="B5501" t="s">
        <v>3</v>
      </c>
      <c r="C5501" t="s">
        <v>4</v>
      </c>
      <c r="D5501" t="s">
        <v>219</v>
      </c>
      <c r="E5501">
        <v>27.51</v>
      </c>
      <c r="F5501">
        <v>152.27000000000001</v>
      </c>
      <c r="G5501">
        <v>-27.85</v>
      </c>
      <c r="H5501">
        <v>152.44999999999999</v>
      </c>
      <c r="I5501">
        <v>150</v>
      </c>
      <c r="J5501" t="s">
        <v>40</v>
      </c>
      <c r="K5501" s="1">
        <v>23558</v>
      </c>
      <c r="L5501" t="s">
        <v>247</v>
      </c>
      <c r="M5501" t="s">
        <v>90</v>
      </c>
      <c r="N5501" t="s">
        <v>24</v>
      </c>
      <c r="O5501" t="s">
        <v>18</v>
      </c>
      <c r="P5501" t="s">
        <v>27</v>
      </c>
      <c r="Q5501">
        <v>9</v>
      </c>
      <c r="R5501">
        <v>16.29</v>
      </c>
      <c r="S5501">
        <f t="shared" si="297"/>
        <v>54600</v>
      </c>
      <c r="T5501">
        <f t="shared" si="298"/>
        <v>27300</v>
      </c>
      <c r="U5501">
        <f t="shared" si="299"/>
        <v>2</v>
      </c>
      <c r="V5501">
        <v>351</v>
      </c>
      <c r="W5501">
        <v>364</v>
      </c>
    </row>
    <row r="5502" spans="1:23" x14ac:dyDescent="0.2">
      <c r="A5502">
        <v>101</v>
      </c>
      <c r="B5502" t="s">
        <v>3</v>
      </c>
      <c r="C5502" t="s">
        <v>4</v>
      </c>
      <c r="D5502" t="s">
        <v>219</v>
      </c>
      <c r="E5502">
        <v>27.51</v>
      </c>
      <c r="F5502">
        <v>152.27000000000001</v>
      </c>
      <c r="G5502">
        <v>-27.85</v>
      </c>
      <c r="H5502">
        <v>152.44999999999999</v>
      </c>
      <c r="I5502">
        <v>150</v>
      </c>
      <c r="J5502" t="s">
        <v>40</v>
      </c>
      <c r="K5502" s="1">
        <v>23558</v>
      </c>
      <c r="L5502" t="s">
        <v>247</v>
      </c>
      <c r="M5502" t="s">
        <v>90</v>
      </c>
      <c r="N5502" t="s">
        <v>24</v>
      </c>
      <c r="O5502" t="s">
        <v>18</v>
      </c>
      <c r="P5502" t="s">
        <v>27</v>
      </c>
      <c r="Q5502">
        <v>10</v>
      </c>
      <c r="R5502">
        <v>17.420000000000002</v>
      </c>
      <c r="S5502">
        <f t="shared" si="297"/>
        <v>54600</v>
      </c>
      <c r="T5502">
        <f t="shared" si="298"/>
        <v>27300</v>
      </c>
      <c r="U5502">
        <f t="shared" si="299"/>
        <v>2</v>
      </c>
      <c r="V5502">
        <v>351</v>
      </c>
      <c r="W5502">
        <v>364</v>
      </c>
    </row>
    <row r="5503" spans="1:23" hidden="1" x14ac:dyDescent="0.2">
      <c r="A5503">
        <v>102</v>
      </c>
      <c r="B5503" t="s">
        <v>3</v>
      </c>
      <c r="C5503" t="s">
        <v>4</v>
      </c>
      <c r="D5503" t="s">
        <v>248</v>
      </c>
      <c r="G5503">
        <v>-27.502095000000001</v>
      </c>
      <c r="H5503">
        <v>152.99682100000001</v>
      </c>
      <c r="I5503">
        <v>30</v>
      </c>
      <c r="J5503" t="s">
        <v>6</v>
      </c>
      <c r="K5503" s="1">
        <v>21949</v>
      </c>
      <c r="L5503" t="s">
        <v>249</v>
      </c>
      <c r="M5503" t="s">
        <v>250</v>
      </c>
      <c r="N5503" t="s">
        <v>14</v>
      </c>
      <c r="O5503" t="s">
        <v>15</v>
      </c>
      <c r="P5503" t="s">
        <v>27</v>
      </c>
      <c r="Q5503">
        <v>1</v>
      </c>
      <c r="R5503">
        <v>10.64</v>
      </c>
      <c r="S5503">
        <f>180*280</f>
        <v>50400</v>
      </c>
      <c r="T5503">
        <f>23500</f>
        <v>23500</v>
      </c>
      <c r="U5503">
        <f t="shared" si="299"/>
        <v>2.1446808510638298</v>
      </c>
      <c r="V5503">
        <v>355</v>
      </c>
      <c r="W5503">
        <v>312</v>
      </c>
    </row>
    <row r="5504" spans="1:23" hidden="1" x14ac:dyDescent="0.2">
      <c r="A5504">
        <v>102</v>
      </c>
      <c r="B5504" t="s">
        <v>3</v>
      </c>
      <c r="C5504" t="s">
        <v>4</v>
      </c>
      <c r="D5504" t="s">
        <v>248</v>
      </c>
      <c r="G5504">
        <v>-27.502095000000001</v>
      </c>
      <c r="H5504">
        <v>152.99682100000001</v>
      </c>
      <c r="I5504">
        <v>30</v>
      </c>
      <c r="J5504" t="s">
        <v>6</v>
      </c>
      <c r="K5504" s="1">
        <v>21949</v>
      </c>
      <c r="L5504" t="s">
        <v>249</v>
      </c>
      <c r="M5504" t="s">
        <v>250</v>
      </c>
      <c r="N5504" t="s">
        <v>14</v>
      </c>
      <c r="O5504" t="s">
        <v>15</v>
      </c>
      <c r="P5504" t="s">
        <v>27</v>
      </c>
      <c r="Q5504">
        <v>2</v>
      </c>
      <c r="R5504">
        <v>11.25</v>
      </c>
      <c r="S5504">
        <f t="shared" ref="S5504:S5556" si="300">180*280</f>
        <v>50400</v>
      </c>
      <c r="T5504">
        <f>23500</f>
        <v>23500</v>
      </c>
      <c r="U5504">
        <f t="shared" ref="U5504:U5557" si="301">S5504/T5504</f>
        <v>2.1446808510638298</v>
      </c>
      <c r="V5504">
        <v>355</v>
      </c>
      <c r="W5504">
        <v>312</v>
      </c>
    </row>
    <row r="5505" spans="1:23" hidden="1" x14ac:dyDescent="0.2">
      <c r="A5505">
        <v>102</v>
      </c>
      <c r="B5505" t="s">
        <v>3</v>
      </c>
      <c r="C5505" t="s">
        <v>4</v>
      </c>
      <c r="D5505" t="s">
        <v>248</v>
      </c>
      <c r="G5505">
        <v>-27.502095000000001</v>
      </c>
      <c r="H5505">
        <v>152.99682100000001</v>
      </c>
      <c r="I5505">
        <v>30</v>
      </c>
      <c r="J5505" t="s">
        <v>6</v>
      </c>
      <c r="K5505" s="1">
        <v>21949</v>
      </c>
      <c r="L5505" t="s">
        <v>249</v>
      </c>
      <c r="M5505" t="s">
        <v>250</v>
      </c>
      <c r="N5505" t="s">
        <v>14</v>
      </c>
      <c r="O5505" t="s">
        <v>15</v>
      </c>
      <c r="P5505" t="s">
        <v>27</v>
      </c>
      <c r="Q5505">
        <v>3</v>
      </c>
      <c r="R5505">
        <v>11.03</v>
      </c>
      <c r="S5505">
        <f t="shared" si="300"/>
        <v>50400</v>
      </c>
      <c r="T5505">
        <f>23500</f>
        <v>23500</v>
      </c>
      <c r="U5505">
        <f t="shared" si="301"/>
        <v>2.1446808510638298</v>
      </c>
      <c r="V5505">
        <v>355</v>
      </c>
      <c r="W5505">
        <v>312</v>
      </c>
    </row>
    <row r="5506" spans="1:23" hidden="1" x14ac:dyDescent="0.2">
      <c r="A5506">
        <v>102</v>
      </c>
      <c r="B5506" t="s">
        <v>3</v>
      </c>
      <c r="C5506" t="s">
        <v>4</v>
      </c>
      <c r="D5506" t="s">
        <v>248</v>
      </c>
      <c r="G5506">
        <v>-27.502095000000001</v>
      </c>
      <c r="H5506">
        <v>152.99682100000001</v>
      </c>
      <c r="I5506">
        <v>30</v>
      </c>
      <c r="J5506" t="s">
        <v>6</v>
      </c>
      <c r="K5506" s="1">
        <v>21949</v>
      </c>
      <c r="L5506" t="s">
        <v>249</v>
      </c>
      <c r="M5506" t="s">
        <v>250</v>
      </c>
      <c r="N5506" t="s">
        <v>14</v>
      </c>
      <c r="O5506" t="s">
        <v>15</v>
      </c>
      <c r="P5506" t="s">
        <v>27</v>
      </c>
      <c r="Q5506">
        <v>4</v>
      </c>
      <c r="R5506">
        <v>13.41</v>
      </c>
      <c r="S5506">
        <f t="shared" si="300"/>
        <v>50400</v>
      </c>
      <c r="T5506">
        <f>23500</f>
        <v>23500</v>
      </c>
      <c r="U5506">
        <f t="shared" si="301"/>
        <v>2.1446808510638298</v>
      </c>
      <c r="V5506">
        <v>355</v>
      </c>
      <c r="W5506">
        <v>312</v>
      </c>
    </row>
    <row r="5507" spans="1:23" hidden="1" x14ac:dyDescent="0.2">
      <c r="A5507">
        <v>102</v>
      </c>
      <c r="B5507" t="s">
        <v>3</v>
      </c>
      <c r="C5507" t="s">
        <v>4</v>
      </c>
      <c r="D5507" t="s">
        <v>248</v>
      </c>
      <c r="G5507">
        <v>-27.502095000000001</v>
      </c>
      <c r="H5507">
        <v>152.99682100000001</v>
      </c>
      <c r="I5507">
        <v>30</v>
      </c>
      <c r="J5507" t="s">
        <v>6</v>
      </c>
      <c r="K5507" s="1">
        <v>21949</v>
      </c>
      <c r="L5507" t="s">
        <v>249</v>
      </c>
      <c r="M5507" t="s">
        <v>250</v>
      </c>
      <c r="N5507" t="s">
        <v>14</v>
      </c>
      <c r="O5507" t="s">
        <v>15</v>
      </c>
      <c r="P5507" t="s">
        <v>27</v>
      </c>
      <c r="Q5507">
        <v>5</v>
      </c>
      <c r="R5507">
        <v>10.63</v>
      </c>
      <c r="S5507">
        <f t="shared" si="300"/>
        <v>50400</v>
      </c>
      <c r="T5507">
        <f>23500</f>
        <v>23500</v>
      </c>
      <c r="U5507">
        <f t="shared" si="301"/>
        <v>2.1446808510638298</v>
      </c>
      <c r="V5507">
        <v>355</v>
      </c>
      <c r="W5507">
        <v>312</v>
      </c>
    </row>
    <row r="5508" spans="1:23" hidden="1" x14ac:dyDescent="0.2">
      <c r="A5508">
        <v>102</v>
      </c>
      <c r="B5508" t="s">
        <v>3</v>
      </c>
      <c r="C5508" t="s">
        <v>4</v>
      </c>
      <c r="D5508" t="s">
        <v>248</v>
      </c>
      <c r="G5508">
        <v>-27.502095000000001</v>
      </c>
      <c r="H5508">
        <v>152.99682100000001</v>
      </c>
      <c r="I5508">
        <v>30</v>
      </c>
      <c r="J5508" t="s">
        <v>6</v>
      </c>
      <c r="K5508" s="1">
        <v>21949</v>
      </c>
      <c r="L5508" t="s">
        <v>249</v>
      </c>
      <c r="M5508" t="s">
        <v>250</v>
      </c>
      <c r="N5508" t="s">
        <v>14</v>
      </c>
      <c r="O5508" t="s">
        <v>15</v>
      </c>
      <c r="P5508" t="s">
        <v>27</v>
      </c>
      <c r="Q5508">
        <v>6</v>
      </c>
      <c r="R5508">
        <v>15.2</v>
      </c>
      <c r="S5508">
        <f t="shared" si="300"/>
        <v>50400</v>
      </c>
      <c r="T5508">
        <f>23500</f>
        <v>23500</v>
      </c>
      <c r="U5508">
        <f t="shared" si="301"/>
        <v>2.1446808510638298</v>
      </c>
      <c r="V5508">
        <v>355</v>
      </c>
      <c r="W5508">
        <v>312</v>
      </c>
    </row>
    <row r="5509" spans="1:23" hidden="1" x14ac:dyDescent="0.2">
      <c r="A5509">
        <v>102</v>
      </c>
      <c r="B5509" t="s">
        <v>3</v>
      </c>
      <c r="C5509" t="s">
        <v>4</v>
      </c>
      <c r="D5509" t="s">
        <v>248</v>
      </c>
      <c r="G5509">
        <v>-27.502095000000001</v>
      </c>
      <c r="H5509">
        <v>152.99682100000001</v>
      </c>
      <c r="I5509">
        <v>30</v>
      </c>
      <c r="J5509" t="s">
        <v>6</v>
      </c>
      <c r="K5509" s="1">
        <v>21949</v>
      </c>
      <c r="L5509" t="s">
        <v>249</v>
      </c>
      <c r="M5509" t="s">
        <v>250</v>
      </c>
      <c r="N5509" t="s">
        <v>14</v>
      </c>
      <c r="O5509" t="s">
        <v>16</v>
      </c>
      <c r="P5509" t="s">
        <v>27</v>
      </c>
      <c r="Q5509">
        <v>1</v>
      </c>
      <c r="R5509">
        <v>9.83</v>
      </c>
      <c r="S5509">
        <f t="shared" si="300"/>
        <v>50400</v>
      </c>
      <c r="T5509">
        <f>23500</f>
        <v>23500</v>
      </c>
      <c r="U5509">
        <f t="shared" si="301"/>
        <v>2.1446808510638298</v>
      </c>
      <c r="V5509">
        <v>355</v>
      </c>
      <c r="W5509">
        <v>312</v>
      </c>
    </row>
    <row r="5510" spans="1:23" hidden="1" x14ac:dyDescent="0.2">
      <c r="A5510">
        <v>102</v>
      </c>
      <c r="B5510" t="s">
        <v>3</v>
      </c>
      <c r="C5510" t="s">
        <v>4</v>
      </c>
      <c r="D5510" t="s">
        <v>248</v>
      </c>
      <c r="G5510">
        <v>-27.502095000000001</v>
      </c>
      <c r="H5510">
        <v>152.99682100000001</v>
      </c>
      <c r="I5510">
        <v>30</v>
      </c>
      <c r="J5510" t="s">
        <v>6</v>
      </c>
      <c r="K5510" s="1">
        <v>21949</v>
      </c>
      <c r="L5510" t="s">
        <v>249</v>
      </c>
      <c r="M5510" t="s">
        <v>250</v>
      </c>
      <c r="N5510" t="s">
        <v>14</v>
      </c>
      <c r="O5510" t="s">
        <v>16</v>
      </c>
      <c r="P5510" t="s">
        <v>27</v>
      </c>
      <c r="Q5510">
        <v>2</v>
      </c>
      <c r="R5510">
        <v>8.1999999999999993</v>
      </c>
      <c r="S5510">
        <f t="shared" si="300"/>
        <v>50400</v>
      </c>
      <c r="T5510">
        <f>23500</f>
        <v>23500</v>
      </c>
      <c r="U5510">
        <f t="shared" si="301"/>
        <v>2.1446808510638298</v>
      </c>
      <c r="V5510">
        <v>355</v>
      </c>
      <c r="W5510">
        <v>312</v>
      </c>
    </row>
    <row r="5511" spans="1:23" hidden="1" x14ac:dyDescent="0.2">
      <c r="A5511">
        <v>102</v>
      </c>
      <c r="B5511" t="s">
        <v>3</v>
      </c>
      <c r="C5511" t="s">
        <v>4</v>
      </c>
      <c r="D5511" t="s">
        <v>248</v>
      </c>
      <c r="G5511">
        <v>-27.502095000000001</v>
      </c>
      <c r="H5511">
        <v>152.99682100000001</v>
      </c>
      <c r="I5511">
        <v>30</v>
      </c>
      <c r="J5511" t="s">
        <v>6</v>
      </c>
      <c r="K5511" s="1">
        <v>21949</v>
      </c>
      <c r="L5511" t="s">
        <v>249</v>
      </c>
      <c r="M5511" t="s">
        <v>250</v>
      </c>
      <c r="N5511" t="s">
        <v>14</v>
      </c>
      <c r="O5511" t="s">
        <v>16</v>
      </c>
      <c r="P5511" t="s">
        <v>27</v>
      </c>
      <c r="Q5511">
        <v>3</v>
      </c>
      <c r="R5511">
        <v>6.81</v>
      </c>
      <c r="S5511">
        <f t="shared" si="300"/>
        <v>50400</v>
      </c>
      <c r="T5511">
        <f>23500</f>
        <v>23500</v>
      </c>
      <c r="U5511">
        <f t="shared" si="301"/>
        <v>2.1446808510638298</v>
      </c>
      <c r="V5511">
        <v>355</v>
      </c>
      <c r="W5511">
        <v>312</v>
      </c>
    </row>
    <row r="5512" spans="1:23" hidden="1" x14ac:dyDescent="0.2">
      <c r="A5512">
        <v>102</v>
      </c>
      <c r="B5512" t="s">
        <v>3</v>
      </c>
      <c r="C5512" t="s">
        <v>4</v>
      </c>
      <c r="D5512" t="s">
        <v>248</v>
      </c>
      <c r="G5512">
        <v>-27.502095000000001</v>
      </c>
      <c r="H5512">
        <v>152.99682100000001</v>
      </c>
      <c r="I5512">
        <v>30</v>
      </c>
      <c r="J5512" t="s">
        <v>6</v>
      </c>
      <c r="K5512" s="1">
        <v>21949</v>
      </c>
      <c r="L5512" t="s">
        <v>249</v>
      </c>
      <c r="M5512" t="s">
        <v>250</v>
      </c>
      <c r="N5512" t="s">
        <v>14</v>
      </c>
      <c r="O5512" t="s">
        <v>16</v>
      </c>
      <c r="P5512" t="s">
        <v>27</v>
      </c>
      <c r="Q5512">
        <v>4</v>
      </c>
      <c r="R5512">
        <v>9.14</v>
      </c>
      <c r="S5512">
        <f t="shared" si="300"/>
        <v>50400</v>
      </c>
      <c r="T5512">
        <f>23500</f>
        <v>23500</v>
      </c>
      <c r="U5512">
        <f t="shared" si="301"/>
        <v>2.1446808510638298</v>
      </c>
      <c r="V5512">
        <v>355</v>
      </c>
      <c r="W5512">
        <v>312</v>
      </c>
    </row>
    <row r="5513" spans="1:23" hidden="1" x14ac:dyDescent="0.2">
      <c r="A5513">
        <v>102</v>
      </c>
      <c r="B5513" t="s">
        <v>3</v>
      </c>
      <c r="C5513" t="s">
        <v>4</v>
      </c>
      <c r="D5513" t="s">
        <v>248</v>
      </c>
      <c r="G5513">
        <v>-27.502095000000001</v>
      </c>
      <c r="H5513">
        <v>152.99682100000001</v>
      </c>
      <c r="I5513">
        <v>30</v>
      </c>
      <c r="J5513" t="s">
        <v>6</v>
      </c>
      <c r="K5513" s="1">
        <v>21949</v>
      </c>
      <c r="L5513" t="s">
        <v>249</v>
      </c>
      <c r="M5513" t="s">
        <v>250</v>
      </c>
      <c r="N5513" t="s">
        <v>14</v>
      </c>
      <c r="O5513" t="s">
        <v>16</v>
      </c>
      <c r="P5513" t="s">
        <v>27</v>
      </c>
      <c r="Q5513">
        <v>5</v>
      </c>
      <c r="R5513">
        <v>5.59</v>
      </c>
      <c r="S5513">
        <f t="shared" si="300"/>
        <v>50400</v>
      </c>
      <c r="T5513">
        <f>23500</f>
        <v>23500</v>
      </c>
      <c r="U5513">
        <f t="shared" si="301"/>
        <v>2.1446808510638298</v>
      </c>
      <c r="V5513">
        <v>355</v>
      </c>
      <c r="W5513">
        <v>312</v>
      </c>
    </row>
    <row r="5514" spans="1:23" hidden="1" x14ac:dyDescent="0.2">
      <c r="A5514">
        <v>102</v>
      </c>
      <c r="B5514" t="s">
        <v>3</v>
      </c>
      <c r="C5514" t="s">
        <v>4</v>
      </c>
      <c r="D5514" t="s">
        <v>248</v>
      </c>
      <c r="G5514">
        <v>-27.502095000000001</v>
      </c>
      <c r="H5514">
        <v>152.99682100000001</v>
      </c>
      <c r="I5514">
        <v>30</v>
      </c>
      <c r="J5514" t="s">
        <v>6</v>
      </c>
      <c r="K5514" s="1">
        <v>21949</v>
      </c>
      <c r="L5514" t="s">
        <v>249</v>
      </c>
      <c r="M5514" t="s">
        <v>250</v>
      </c>
      <c r="N5514" t="s">
        <v>14</v>
      </c>
      <c r="O5514" t="s">
        <v>16</v>
      </c>
      <c r="P5514" t="s">
        <v>27</v>
      </c>
      <c r="Q5514">
        <v>6</v>
      </c>
      <c r="R5514">
        <v>5.72</v>
      </c>
      <c r="S5514">
        <f t="shared" si="300"/>
        <v>50400</v>
      </c>
      <c r="T5514">
        <f>23500</f>
        <v>23500</v>
      </c>
      <c r="U5514">
        <f t="shared" si="301"/>
        <v>2.1446808510638298</v>
      </c>
      <c r="V5514">
        <v>355</v>
      </c>
      <c r="W5514">
        <v>312</v>
      </c>
    </row>
    <row r="5515" spans="1:23" hidden="1" x14ac:dyDescent="0.2">
      <c r="A5515">
        <v>102</v>
      </c>
      <c r="B5515" t="s">
        <v>3</v>
      </c>
      <c r="C5515" t="s">
        <v>4</v>
      </c>
      <c r="D5515" t="s">
        <v>248</v>
      </c>
      <c r="G5515">
        <v>-27.502095000000001</v>
      </c>
      <c r="H5515">
        <v>152.99682100000001</v>
      </c>
      <c r="I5515">
        <v>30</v>
      </c>
      <c r="J5515" t="s">
        <v>6</v>
      </c>
      <c r="K5515" s="1">
        <v>21949</v>
      </c>
      <c r="L5515" t="s">
        <v>249</v>
      </c>
      <c r="M5515" t="s">
        <v>250</v>
      </c>
      <c r="N5515" t="s">
        <v>14</v>
      </c>
      <c r="O5515" t="s">
        <v>18</v>
      </c>
      <c r="P5515" t="s">
        <v>27</v>
      </c>
      <c r="Q5515">
        <v>1</v>
      </c>
      <c r="R5515">
        <v>1.42</v>
      </c>
      <c r="S5515">
        <f t="shared" si="300"/>
        <v>50400</v>
      </c>
      <c r="T5515">
        <f>23500</f>
        <v>23500</v>
      </c>
      <c r="U5515">
        <f t="shared" si="301"/>
        <v>2.1446808510638298</v>
      </c>
      <c r="V5515">
        <v>355</v>
      </c>
      <c r="W5515">
        <v>312</v>
      </c>
    </row>
    <row r="5516" spans="1:23" hidden="1" x14ac:dyDescent="0.2">
      <c r="A5516">
        <v>102</v>
      </c>
      <c r="B5516" t="s">
        <v>3</v>
      </c>
      <c r="C5516" t="s">
        <v>4</v>
      </c>
      <c r="D5516" t="s">
        <v>248</v>
      </c>
      <c r="G5516">
        <v>-27.502095000000001</v>
      </c>
      <c r="H5516">
        <v>152.99682100000001</v>
      </c>
      <c r="I5516">
        <v>30</v>
      </c>
      <c r="J5516" t="s">
        <v>6</v>
      </c>
      <c r="K5516" s="1">
        <v>21949</v>
      </c>
      <c r="L5516" t="s">
        <v>249</v>
      </c>
      <c r="M5516" t="s">
        <v>250</v>
      </c>
      <c r="N5516" t="s">
        <v>14</v>
      </c>
      <c r="O5516" t="s">
        <v>18</v>
      </c>
      <c r="P5516" t="s">
        <v>27</v>
      </c>
      <c r="Q5516">
        <v>2</v>
      </c>
      <c r="R5516">
        <v>1.55</v>
      </c>
      <c r="S5516">
        <f t="shared" si="300"/>
        <v>50400</v>
      </c>
      <c r="T5516">
        <f>23500</f>
        <v>23500</v>
      </c>
      <c r="U5516">
        <f t="shared" si="301"/>
        <v>2.1446808510638298</v>
      </c>
      <c r="V5516">
        <v>355</v>
      </c>
      <c r="W5516">
        <v>312</v>
      </c>
    </row>
    <row r="5517" spans="1:23" hidden="1" x14ac:dyDescent="0.2">
      <c r="A5517">
        <v>102</v>
      </c>
      <c r="B5517" t="s">
        <v>3</v>
      </c>
      <c r="C5517" t="s">
        <v>4</v>
      </c>
      <c r="D5517" t="s">
        <v>248</v>
      </c>
      <c r="G5517">
        <v>-27.502095000000001</v>
      </c>
      <c r="H5517">
        <v>152.99682100000001</v>
      </c>
      <c r="I5517">
        <v>30</v>
      </c>
      <c r="J5517" t="s">
        <v>6</v>
      </c>
      <c r="K5517" s="1">
        <v>21949</v>
      </c>
      <c r="L5517" t="s">
        <v>249</v>
      </c>
      <c r="M5517" t="s">
        <v>250</v>
      </c>
      <c r="N5517" t="s">
        <v>14</v>
      </c>
      <c r="O5517" t="s">
        <v>18</v>
      </c>
      <c r="P5517" t="s">
        <v>27</v>
      </c>
      <c r="Q5517">
        <v>3</v>
      </c>
      <c r="R5517">
        <v>1.26</v>
      </c>
      <c r="S5517">
        <f t="shared" si="300"/>
        <v>50400</v>
      </c>
      <c r="T5517">
        <f>23500</f>
        <v>23500</v>
      </c>
      <c r="U5517">
        <f t="shared" si="301"/>
        <v>2.1446808510638298</v>
      </c>
      <c r="V5517">
        <v>355</v>
      </c>
      <c r="W5517">
        <v>312</v>
      </c>
    </row>
    <row r="5518" spans="1:23" hidden="1" x14ac:dyDescent="0.2">
      <c r="A5518">
        <v>102</v>
      </c>
      <c r="B5518" t="s">
        <v>3</v>
      </c>
      <c r="C5518" t="s">
        <v>4</v>
      </c>
      <c r="D5518" t="s">
        <v>248</v>
      </c>
      <c r="G5518">
        <v>-27.502095000000001</v>
      </c>
      <c r="H5518">
        <v>152.99682100000001</v>
      </c>
      <c r="I5518">
        <v>30</v>
      </c>
      <c r="J5518" t="s">
        <v>6</v>
      </c>
      <c r="K5518" s="1">
        <v>21949</v>
      </c>
      <c r="L5518" t="s">
        <v>249</v>
      </c>
      <c r="M5518" t="s">
        <v>250</v>
      </c>
      <c r="N5518" t="s">
        <v>14</v>
      </c>
      <c r="O5518" t="s">
        <v>18</v>
      </c>
      <c r="P5518" t="s">
        <v>27</v>
      </c>
      <c r="Q5518">
        <v>4</v>
      </c>
      <c r="R5518">
        <v>1.81</v>
      </c>
      <c r="S5518">
        <f t="shared" si="300"/>
        <v>50400</v>
      </c>
      <c r="T5518">
        <f>23500</f>
        <v>23500</v>
      </c>
      <c r="U5518">
        <f t="shared" si="301"/>
        <v>2.1446808510638298</v>
      </c>
      <c r="V5518">
        <v>355</v>
      </c>
      <c r="W5518">
        <v>312</v>
      </c>
    </row>
    <row r="5519" spans="1:23" hidden="1" x14ac:dyDescent="0.2">
      <c r="A5519">
        <v>102</v>
      </c>
      <c r="B5519" t="s">
        <v>3</v>
      </c>
      <c r="C5519" t="s">
        <v>4</v>
      </c>
      <c r="D5519" t="s">
        <v>248</v>
      </c>
      <c r="G5519">
        <v>-27.502095000000001</v>
      </c>
      <c r="H5519">
        <v>152.99682100000001</v>
      </c>
      <c r="I5519">
        <v>30</v>
      </c>
      <c r="J5519" t="s">
        <v>6</v>
      </c>
      <c r="K5519" s="1">
        <v>21949</v>
      </c>
      <c r="L5519" t="s">
        <v>249</v>
      </c>
      <c r="M5519" t="s">
        <v>250</v>
      </c>
      <c r="N5519" t="s">
        <v>14</v>
      </c>
      <c r="O5519" t="s">
        <v>18</v>
      </c>
      <c r="P5519" t="s">
        <v>27</v>
      </c>
      <c r="Q5519">
        <v>5</v>
      </c>
      <c r="R5519">
        <v>2.0699999999999998</v>
      </c>
      <c r="S5519">
        <f t="shared" si="300"/>
        <v>50400</v>
      </c>
      <c r="T5519">
        <f>23500</f>
        <v>23500</v>
      </c>
      <c r="U5519">
        <f t="shared" si="301"/>
        <v>2.1446808510638298</v>
      </c>
      <c r="V5519">
        <v>355</v>
      </c>
      <c r="W5519">
        <v>312</v>
      </c>
    </row>
    <row r="5520" spans="1:23" hidden="1" x14ac:dyDescent="0.2">
      <c r="A5520">
        <v>102</v>
      </c>
      <c r="B5520" t="s">
        <v>3</v>
      </c>
      <c r="C5520" t="s">
        <v>4</v>
      </c>
      <c r="D5520" t="s">
        <v>248</v>
      </c>
      <c r="G5520">
        <v>-27.502095000000001</v>
      </c>
      <c r="H5520">
        <v>152.99682100000001</v>
      </c>
      <c r="I5520">
        <v>30</v>
      </c>
      <c r="J5520" t="s">
        <v>6</v>
      </c>
      <c r="K5520" s="1">
        <v>21949</v>
      </c>
      <c r="L5520" t="s">
        <v>249</v>
      </c>
      <c r="M5520" t="s">
        <v>250</v>
      </c>
      <c r="N5520" t="s">
        <v>14</v>
      </c>
      <c r="O5520" t="s">
        <v>18</v>
      </c>
      <c r="P5520" t="s">
        <v>27</v>
      </c>
      <c r="Q5520">
        <v>6</v>
      </c>
      <c r="R5520">
        <v>2.4</v>
      </c>
      <c r="S5520">
        <f t="shared" si="300"/>
        <v>50400</v>
      </c>
      <c r="T5520">
        <f>23500</f>
        <v>23500</v>
      </c>
      <c r="U5520">
        <f t="shared" si="301"/>
        <v>2.1446808510638298</v>
      </c>
      <c r="V5520">
        <v>355</v>
      </c>
      <c r="W5520">
        <v>312</v>
      </c>
    </row>
    <row r="5521" spans="1:23" hidden="1" x14ac:dyDescent="0.2">
      <c r="A5521">
        <v>102</v>
      </c>
      <c r="B5521" t="s">
        <v>3</v>
      </c>
      <c r="C5521" t="s">
        <v>4</v>
      </c>
      <c r="D5521" t="s">
        <v>248</v>
      </c>
      <c r="G5521">
        <v>-27.502095000000001</v>
      </c>
      <c r="H5521">
        <v>152.99682100000001</v>
      </c>
      <c r="I5521">
        <v>30</v>
      </c>
      <c r="J5521" t="s">
        <v>6</v>
      </c>
      <c r="K5521" s="1">
        <v>21949</v>
      </c>
      <c r="L5521" t="s">
        <v>249</v>
      </c>
      <c r="M5521" t="s">
        <v>250</v>
      </c>
      <c r="N5521" t="s">
        <v>14</v>
      </c>
      <c r="O5521" t="s">
        <v>19</v>
      </c>
      <c r="P5521" t="s">
        <v>27</v>
      </c>
      <c r="Q5521">
        <v>1</v>
      </c>
      <c r="R5521">
        <v>4.07</v>
      </c>
      <c r="S5521">
        <f t="shared" si="300"/>
        <v>50400</v>
      </c>
      <c r="T5521">
        <f>23500</f>
        <v>23500</v>
      </c>
      <c r="U5521">
        <f t="shared" si="301"/>
        <v>2.1446808510638298</v>
      </c>
      <c r="V5521">
        <v>355</v>
      </c>
      <c r="W5521">
        <v>312</v>
      </c>
    </row>
    <row r="5522" spans="1:23" hidden="1" x14ac:dyDescent="0.2">
      <c r="A5522">
        <v>102</v>
      </c>
      <c r="B5522" t="s">
        <v>3</v>
      </c>
      <c r="C5522" t="s">
        <v>4</v>
      </c>
      <c r="D5522" t="s">
        <v>248</v>
      </c>
      <c r="G5522">
        <v>-27.502095000000001</v>
      </c>
      <c r="H5522">
        <v>152.99682100000001</v>
      </c>
      <c r="I5522">
        <v>30</v>
      </c>
      <c r="J5522" t="s">
        <v>6</v>
      </c>
      <c r="K5522" s="1">
        <v>21949</v>
      </c>
      <c r="L5522" t="s">
        <v>249</v>
      </c>
      <c r="M5522" t="s">
        <v>250</v>
      </c>
      <c r="N5522" t="s">
        <v>14</v>
      </c>
      <c r="O5522" t="s">
        <v>19</v>
      </c>
      <c r="P5522" t="s">
        <v>27</v>
      </c>
      <c r="Q5522">
        <v>2</v>
      </c>
      <c r="R5522">
        <v>5.36</v>
      </c>
      <c r="S5522">
        <f t="shared" si="300"/>
        <v>50400</v>
      </c>
      <c r="T5522">
        <f>23500</f>
        <v>23500</v>
      </c>
      <c r="U5522">
        <f t="shared" si="301"/>
        <v>2.1446808510638298</v>
      </c>
      <c r="V5522">
        <v>355</v>
      </c>
      <c r="W5522">
        <v>312</v>
      </c>
    </row>
    <row r="5523" spans="1:23" hidden="1" x14ac:dyDescent="0.2">
      <c r="A5523">
        <v>102</v>
      </c>
      <c r="B5523" t="s">
        <v>3</v>
      </c>
      <c r="C5523" t="s">
        <v>4</v>
      </c>
      <c r="D5523" t="s">
        <v>248</v>
      </c>
      <c r="G5523">
        <v>-27.502095000000001</v>
      </c>
      <c r="H5523">
        <v>152.99682100000001</v>
      </c>
      <c r="I5523">
        <v>30</v>
      </c>
      <c r="J5523" t="s">
        <v>6</v>
      </c>
      <c r="K5523" s="1">
        <v>21949</v>
      </c>
      <c r="L5523" t="s">
        <v>249</v>
      </c>
      <c r="M5523" t="s">
        <v>250</v>
      </c>
      <c r="N5523" t="s">
        <v>14</v>
      </c>
      <c r="O5523" t="s">
        <v>19</v>
      </c>
      <c r="P5523" t="s">
        <v>27</v>
      </c>
      <c r="Q5523">
        <v>3</v>
      </c>
      <c r="R5523">
        <v>6.74</v>
      </c>
      <c r="S5523">
        <f t="shared" si="300"/>
        <v>50400</v>
      </c>
      <c r="T5523">
        <f>23500</f>
        <v>23500</v>
      </c>
      <c r="U5523">
        <f t="shared" si="301"/>
        <v>2.1446808510638298</v>
      </c>
      <c r="V5523">
        <v>355</v>
      </c>
      <c r="W5523">
        <v>312</v>
      </c>
    </row>
    <row r="5524" spans="1:23" hidden="1" x14ac:dyDescent="0.2">
      <c r="A5524">
        <v>102</v>
      </c>
      <c r="B5524" t="s">
        <v>3</v>
      </c>
      <c r="C5524" t="s">
        <v>4</v>
      </c>
      <c r="D5524" t="s">
        <v>248</v>
      </c>
      <c r="G5524">
        <v>-27.502095000000001</v>
      </c>
      <c r="H5524">
        <v>152.99682100000001</v>
      </c>
      <c r="I5524">
        <v>30</v>
      </c>
      <c r="J5524" t="s">
        <v>6</v>
      </c>
      <c r="K5524" s="1">
        <v>21949</v>
      </c>
      <c r="L5524" t="s">
        <v>249</v>
      </c>
      <c r="M5524" t="s">
        <v>250</v>
      </c>
      <c r="N5524" t="s">
        <v>14</v>
      </c>
      <c r="O5524" t="s">
        <v>19</v>
      </c>
      <c r="P5524" t="s">
        <v>27</v>
      </c>
      <c r="Q5524">
        <v>4</v>
      </c>
      <c r="R5524">
        <v>5.31</v>
      </c>
      <c r="S5524">
        <f t="shared" si="300"/>
        <v>50400</v>
      </c>
      <c r="T5524">
        <f>23500</f>
        <v>23500</v>
      </c>
      <c r="U5524">
        <f t="shared" si="301"/>
        <v>2.1446808510638298</v>
      </c>
      <c r="V5524">
        <v>355</v>
      </c>
      <c r="W5524">
        <v>312</v>
      </c>
    </row>
    <row r="5525" spans="1:23" hidden="1" x14ac:dyDescent="0.2">
      <c r="A5525">
        <v>102</v>
      </c>
      <c r="B5525" t="s">
        <v>3</v>
      </c>
      <c r="C5525" t="s">
        <v>4</v>
      </c>
      <c r="D5525" t="s">
        <v>248</v>
      </c>
      <c r="G5525">
        <v>-27.502095000000001</v>
      </c>
      <c r="H5525">
        <v>152.99682100000001</v>
      </c>
      <c r="I5525">
        <v>30</v>
      </c>
      <c r="J5525" t="s">
        <v>6</v>
      </c>
      <c r="K5525" s="1">
        <v>21949</v>
      </c>
      <c r="L5525" t="s">
        <v>249</v>
      </c>
      <c r="M5525" t="s">
        <v>250</v>
      </c>
      <c r="N5525" t="s">
        <v>14</v>
      </c>
      <c r="O5525" t="s">
        <v>19</v>
      </c>
      <c r="P5525" t="s">
        <v>27</v>
      </c>
      <c r="Q5525">
        <v>5</v>
      </c>
      <c r="R5525">
        <v>4.9800000000000004</v>
      </c>
      <c r="S5525">
        <f t="shared" si="300"/>
        <v>50400</v>
      </c>
      <c r="T5525">
        <f>23500</f>
        <v>23500</v>
      </c>
      <c r="U5525">
        <f t="shared" si="301"/>
        <v>2.1446808510638298</v>
      </c>
      <c r="V5525">
        <v>355</v>
      </c>
      <c r="W5525">
        <v>312</v>
      </c>
    </row>
    <row r="5526" spans="1:23" hidden="1" x14ac:dyDescent="0.2">
      <c r="A5526">
        <v>102</v>
      </c>
      <c r="B5526" t="s">
        <v>3</v>
      </c>
      <c r="C5526" t="s">
        <v>4</v>
      </c>
      <c r="D5526" t="s">
        <v>248</v>
      </c>
      <c r="G5526">
        <v>-27.502095000000001</v>
      </c>
      <c r="H5526">
        <v>152.99682100000001</v>
      </c>
      <c r="I5526">
        <v>30</v>
      </c>
      <c r="J5526" t="s">
        <v>6</v>
      </c>
      <c r="K5526" s="1">
        <v>21949</v>
      </c>
      <c r="L5526" t="s">
        <v>249</v>
      </c>
      <c r="M5526" t="s">
        <v>250</v>
      </c>
      <c r="N5526" t="s">
        <v>14</v>
      </c>
      <c r="O5526" t="s">
        <v>19</v>
      </c>
      <c r="P5526" t="s">
        <v>27</v>
      </c>
      <c r="Q5526">
        <v>6</v>
      </c>
      <c r="R5526">
        <v>5.72</v>
      </c>
      <c r="S5526">
        <f t="shared" si="300"/>
        <v>50400</v>
      </c>
      <c r="T5526">
        <f>23500</f>
        <v>23500</v>
      </c>
      <c r="U5526">
        <f t="shared" si="301"/>
        <v>2.1446808510638298</v>
      </c>
      <c r="V5526">
        <v>355</v>
      </c>
      <c r="W5526">
        <v>312</v>
      </c>
    </row>
    <row r="5527" spans="1:23" hidden="1" x14ac:dyDescent="0.2">
      <c r="A5527">
        <v>102</v>
      </c>
      <c r="B5527" t="s">
        <v>3</v>
      </c>
      <c r="C5527" t="s">
        <v>4</v>
      </c>
      <c r="D5527" t="s">
        <v>248</v>
      </c>
      <c r="G5527">
        <v>-27.502095000000001</v>
      </c>
      <c r="H5527">
        <v>152.99682100000001</v>
      </c>
      <c r="I5527">
        <v>30</v>
      </c>
      <c r="J5527" t="s">
        <v>6</v>
      </c>
      <c r="K5527" s="1">
        <v>21949</v>
      </c>
      <c r="L5527" t="s">
        <v>249</v>
      </c>
      <c r="M5527" t="s">
        <v>250</v>
      </c>
      <c r="N5527" t="s">
        <v>24</v>
      </c>
      <c r="O5527" t="s">
        <v>15</v>
      </c>
      <c r="P5527" t="s">
        <v>26</v>
      </c>
      <c r="Q5527">
        <v>1</v>
      </c>
      <c r="R5527">
        <v>26.04</v>
      </c>
      <c r="S5527">
        <f t="shared" si="300"/>
        <v>50400</v>
      </c>
      <c r="T5527">
        <f>23500</f>
        <v>23500</v>
      </c>
      <c r="U5527">
        <f t="shared" si="301"/>
        <v>2.1446808510638298</v>
      </c>
      <c r="V5527">
        <v>355</v>
      </c>
      <c r="W5527">
        <v>312</v>
      </c>
    </row>
    <row r="5528" spans="1:23" hidden="1" x14ac:dyDescent="0.2">
      <c r="A5528">
        <v>102</v>
      </c>
      <c r="B5528" t="s">
        <v>3</v>
      </c>
      <c r="C5528" t="s">
        <v>4</v>
      </c>
      <c r="D5528" t="s">
        <v>248</v>
      </c>
      <c r="G5528">
        <v>-27.502095000000001</v>
      </c>
      <c r="H5528">
        <v>152.99682100000001</v>
      </c>
      <c r="I5528">
        <v>30</v>
      </c>
      <c r="J5528" t="s">
        <v>6</v>
      </c>
      <c r="K5528" s="1">
        <v>21949</v>
      </c>
      <c r="L5528" t="s">
        <v>249</v>
      </c>
      <c r="M5528" t="s">
        <v>250</v>
      </c>
      <c r="N5528" t="s">
        <v>24</v>
      </c>
      <c r="O5528" t="s">
        <v>15</v>
      </c>
      <c r="P5528" t="s">
        <v>26</v>
      </c>
      <c r="Q5528">
        <v>2</v>
      </c>
      <c r="R5528">
        <v>26.81</v>
      </c>
      <c r="S5528">
        <f t="shared" si="300"/>
        <v>50400</v>
      </c>
      <c r="T5528">
        <f>23500</f>
        <v>23500</v>
      </c>
      <c r="U5528">
        <f t="shared" si="301"/>
        <v>2.1446808510638298</v>
      </c>
      <c r="V5528">
        <v>355</v>
      </c>
      <c r="W5528">
        <v>312</v>
      </c>
    </row>
    <row r="5529" spans="1:23" hidden="1" x14ac:dyDescent="0.2">
      <c r="A5529">
        <v>102</v>
      </c>
      <c r="B5529" t="s">
        <v>3</v>
      </c>
      <c r="C5529" t="s">
        <v>4</v>
      </c>
      <c r="D5529" t="s">
        <v>248</v>
      </c>
      <c r="G5529">
        <v>-27.502095000000001</v>
      </c>
      <c r="H5529">
        <v>152.99682100000001</v>
      </c>
      <c r="I5529">
        <v>30</v>
      </c>
      <c r="J5529" t="s">
        <v>6</v>
      </c>
      <c r="K5529" s="1">
        <v>21949</v>
      </c>
      <c r="L5529" t="s">
        <v>249</v>
      </c>
      <c r="M5529" t="s">
        <v>250</v>
      </c>
      <c r="N5529" t="s">
        <v>24</v>
      </c>
      <c r="O5529" t="s">
        <v>15</v>
      </c>
      <c r="P5529" t="s">
        <v>26</v>
      </c>
      <c r="Q5529">
        <v>3</v>
      </c>
      <c r="R5529">
        <v>26.07</v>
      </c>
      <c r="S5529">
        <f t="shared" si="300"/>
        <v>50400</v>
      </c>
      <c r="T5529">
        <f>23500</f>
        <v>23500</v>
      </c>
      <c r="U5529">
        <f t="shared" si="301"/>
        <v>2.1446808510638298</v>
      </c>
      <c r="V5529">
        <v>355</v>
      </c>
      <c r="W5529">
        <v>312</v>
      </c>
    </row>
    <row r="5530" spans="1:23" hidden="1" x14ac:dyDescent="0.2">
      <c r="A5530">
        <v>102</v>
      </c>
      <c r="B5530" t="s">
        <v>3</v>
      </c>
      <c r="C5530" t="s">
        <v>4</v>
      </c>
      <c r="D5530" t="s">
        <v>248</v>
      </c>
      <c r="G5530">
        <v>-27.502095000000001</v>
      </c>
      <c r="H5530">
        <v>152.99682100000001</v>
      </c>
      <c r="I5530">
        <v>30</v>
      </c>
      <c r="J5530" t="s">
        <v>6</v>
      </c>
      <c r="K5530" s="1">
        <v>21949</v>
      </c>
      <c r="L5530" t="s">
        <v>249</v>
      </c>
      <c r="M5530" t="s">
        <v>250</v>
      </c>
      <c r="N5530" t="s">
        <v>24</v>
      </c>
      <c r="O5530" t="s">
        <v>15</v>
      </c>
      <c r="P5530" t="s">
        <v>26</v>
      </c>
      <c r="Q5530">
        <v>4</v>
      </c>
      <c r="R5530">
        <v>20.87</v>
      </c>
      <c r="S5530">
        <f t="shared" si="300"/>
        <v>50400</v>
      </c>
      <c r="T5530">
        <f>23500</f>
        <v>23500</v>
      </c>
      <c r="U5530">
        <f t="shared" si="301"/>
        <v>2.1446808510638298</v>
      </c>
      <c r="V5530">
        <v>355</v>
      </c>
      <c r="W5530">
        <v>312</v>
      </c>
    </row>
    <row r="5531" spans="1:23" hidden="1" x14ac:dyDescent="0.2">
      <c r="A5531">
        <v>102</v>
      </c>
      <c r="B5531" t="s">
        <v>3</v>
      </c>
      <c r="C5531" t="s">
        <v>4</v>
      </c>
      <c r="D5531" t="s">
        <v>248</v>
      </c>
      <c r="G5531">
        <v>-27.502095000000001</v>
      </c>
      <c r="H5531">
        <v>152.99682100000001</v>
      </c>
      <c r="I5531">
        <v>30</v>
      </c>
      <c r="J5531" t="s">
        <v>6</v>
      </c>
      <c r="K5531" s="1">
        <v>21949</v>
      </c>
      <c r="L5531" t="s">
        <v>249</v>
      </c>
      <c r="M5531" t="s">
        <v>250</v>
      </c>
      <c r="N5531" t="s">
        <v>24</v>
      </c>
      <c r="O5531" t="s">
        <v>15</v>
      </c>
      <c r="P5531" t="s">
        <v>26</v>
      </c>
      <c r="Q5531">
        <v>5</v>
      </c>
      <c r="R5531">
        <v>24.18</v>
      </c>
      <c r="S5531">
        <f t="shared" si="300"/>
        <v>50400</v>
      </c>
      <c r="T5531">
        <f>23500</f>
        <v>23500</v>
      </c>
      <c r="U5531">
        <f t="shared" si="301"/>
        <v>2.1446808510638298</v>
      </c>
      <c r="V5531">
        <v>355</v>
      </c>
      <c r="W5531">
        <v>312</v>
      </c>
    </row>
    <row r="5532" spans="1:23" hidden="1" x14ac:dyDescent="0.2">
      <c r="A5532">
        <v>102</v>
      </c>
      <c r="B5532" t="s">
        <v>3</v>
      </c>
      <c r="C5532" t="s">
        <v>4</v>
      </c>
      <c r="D5532" t="s">
        <v>248</v>
      </c>
      <c r="G5532">
        <v>-27.502095000000001</v>
      </c>
      <c r="H5532">
        <v>152.99682100000001</v>
      </c>
      <c r="I5532">
        <v>30</v>
      </c>
      <c r="J5532" t="s">
        <v>6</v>
      </c>
      <c r="K5532" s="1">
        <v>21949</v>
      </c>
      <c r="L5532" t="s">
        <v>249</v>
      </c>
      <c r="M5532" t="s">
        <v>250</v>
      </c>
      <c r="N5532" t="s">
        <v>24</v>
      </c>
      <c r="O5532" t="s">
        <v>15</v>
      </c>
      <c r="P5532" t="s">
        <v>26</v>
      </c>
      <c r="Q5532">
        <v>6</v>
      </c>
      <c r="R5532">
        <v>26.8</v>
      </c>
      <c r="S5532">
        <f t="shared" si="300"/>
        <v>50400</v>
      </c>
      <c r="T5532">
        <f>23500</f>
        <v>23500</v>
      </c>
      <c r="U5532">
        <f t="shared" si="301"/>
        <v>2.1446808510638298</v>
      </c>
      <c r="V5532">
        <v>355</v>
      </c>
      <c r="W5532">
        <v>312</v>
      </c>
    </row>
    <row r="5533" spans="1:23" hidden="1" x14ac:dyDescent="0.2">
      <c r="A5533">
        <v>102</v>
      </c>
      <c r="B5533" t="s">
        <v>3</v>
      </c>
      <c r="C5533" t="s">
        <v>4</v>
      </c>
      <c r="D5533" t="s">
        <v>248</v>
      </c>
      <c r="G5533">
        <v>-27.502095000000001</v>
      </c>
      <c r="H5533">
        <v>152.99682100000001</v>
      </c>
      <c r="I5533">
        <v>30</v>
      </c>
      <c r="J5533" t="s">
        <v>6</v>
      </c>
      <c r="K5533" s="1">
        <v>21949</v>
      </c>
      <c r="L5533" t="s">
        <v>249</v>
      </c>
      <c r="M5533" t="s">
        <v>250</v>
      </c>
      <c r="N5533" t="s">
        <v>24</v>
      </c>
      <c r="O5533" t="s">
        <v>15</v>
      </c>
      <c r="P5533" t="s">
        <v>26</v>
      </c>
      <c r="Q5533">
        <v>7</v>
      </c>
      <c r="R5533">
        <v>25.64</v>
      </c>
      <c r="S5533">
        <f t="shared" si="300"/>
        <v>50400</v>
      </c>
      <c r="T5533">
        <f>23500</f>
        <v>23500</v>
      </c>
      <c r="U5533">
        <f t="shared" si="301"/>
        <v>2.1446808510638298</v>
      </c>
      <c r="V5533">
        <v>355</v>
      </c>
      <c r="W5533">
        <v>312</v>
      </c>
    </row>
    <row r="5534" spans="1:23" hidden="1" x14ac:dyDescent="0.2">
      <c r="A5534">
        <v>102</v>
      </c>
      <c r="B5534" t="s">
        <v>3</v>
      </c>
      <c r="C5534" t="s">
        <v>4</v>
      </c>
      <c r="D5534" t="s">
        <v>248</v>
      </c>
      <c r="G5534">
        <v>-27.502095000000001</v>
      </c>
      <c r="H5534">
        <v>152.99682100000001</v>
      </c>
      <c r="I5534">
        <v>30</v>
      </c>
      <c r="J5534" t="s">
        <v>6</v>
      </c>
      <c r="K5534" s="1">
        <v>21949</v>
      </c>
      <c r="L5534" t="s">
        <v>249</v>
      </c>
      <c r="M5534" t="s">
        <v>250</v>
      </c>
      <c r="N5534" t="s">
        <v>24</v>
      </c>
      <c r="O5534" t="s">
        <v>15</v>
      </c>
      <c r="P5534" t="s">
        <v>26</v>
      </c>
      <c r="Q5534">
        <v>8</v>
      </c>
      <c r="R5534">
        <v>25.57</v>
      </c>
      <c r="S5534">
        <f t="shared" si="300"/>
        <v>50400</v>
      </c>
      <c r="T5534">
        <f>23500</f>
        <v>23500</v>
      </c>
      <c r="U5534">
        <f t="shared" si="301"/>
        <v>2.1446808510638298</v>
      </c>
      <c r="V5534">
        <v>355</v>
      </c>
      <c r="W5534">
        <v>312</v>
      </c>
    </row>
    <row r="5535" spans="1:23" hidden="1" x14ac:dyDescent="0.2">
      <c r="A5535">
        <v>102</v>
      </c>
      <c r="B5535" t="s">
        <v>3</v>
      </c>
      <c r="C5535" t="s">
        <v>4</v>
      </c>
      <c r="D5535" t="s">
        <v>248</v>
      </c>
      <c r="G5535">
        <v>-27.502095000000001</v>
      </c>
      <c r="H5535">
        <v>152.99682100000001</v>
      </c>
      <c r="I5535">
        <v>30</v>
      </c>
      <c r="J5535" t="s">
        <v>6</v>
      </c>
      <c r="K5535" s="1">
        <v>21949</v>
      </c>
      <c r="L5535" t="s">
        <v>249</v>
      </c>
      <c r="M5535" t="s">
        <v>250</v>
      </c>
      <c r="N5535" t="s">
        <v>24</v>
      </c>
      <c r="O5535" t="s">
        <v>15</v>
      </c>
      <c r="P5535" t="s">
        <v>26</v>
      </c>
      <c r="Q5535">
        <v>9</v>
      </c>
      <c r="R5535">
        <v>25.48</v>
      </c>
      <c r="S5535">
        <f t="shared" si="300"/>
        <v>50400</v>
      </c>
      <c r="T5535">
        <f>23500</f>
        <v>23500</v>
      </c>
      <c r="U5535">
        <f t="shared" si="301"/>
        <v>2.1446808510638298</v>
      </c>
      <c r="V5535">
        <v>355</v>
      </c>
      <c r="W5535">
        <v>312</v>
      </c>
    </row>
    <row r="5536" spans="1:23" hidden="1" x14ac:dyDescent="0.2">
      <c r="A5536">
        <v>102</v>
      </c>
      <c r="B5536" t="s">
        <v>3</v>
      </c>
      <c r="C5536" t="s">
        <v>4</v>
      </c>
      <c r="D5536" t="s">
        <v>248</v>
      </c>
      <c r="G5536">
        <v>-27.502095000000001</v>
      </c>
      <c r="H5536">
        <v>152.99682100000001</v>
      </c>
      <c r="I5536">
        <v>30</v>
      </c>
      <c r="J5536" t="s">
        <v>6</v>
      </c>
      <c r="K5536" s="1">
        <v>21949</v>
      </c>
      <c r="L5536" t="s">
        <v>249</v>
      </c>
      <c r="M5536" t="s">
        <v>250</v>
      </c>
      <c r="N5536" t="s">
        <v>24</v>
      </c>
      <c r="O5536" t="s">
        <v>15</v>
      </c>
      <c r="P5536" t="s">
        <v>26</v>
      </c>
      <c r="Q5536">
        <v>10</v>
      </c>
      <c r="R5536">
        <v>25.77</v>
      </c>
      <c r="S5536">
        <f t="shared" si="300"/>
        <v>50400</v>
      </c>
      <c r="T5536">
        <f>23500</f>
        <v>23500</v>
      </c>
      <c r="U5536">
        <f t="shared" si="301"/>
        <v>2.1446808510638298</v>
      </c>
      <c r="V5536">
        <v>355</v>
      </c>
      <c r="W5536">
        <v>312</v>
      </c>
    </row>
    <row r="5537" spans="1:23" x14ac:dyDescent="0.2">
      <c r="A5537">
        <v>102</v>
      </c>
      <c r="B5537" t="s">
        <v>3</v>
      </c>
      <c r="C5537" t="s">
        <v>4</v>
      </c>
      <c r="D5537" t="s">
        <v>248</v>
      </c>
      <c r="G5537">
        <v>-27.502095000000001</v>
      </c>
      <c r="H5537">
        <v>152.99682100000001</v>
      </c>
      <c r="I5537">
        <v>30</v>
      </c>
      <c r="J5537" t="s">
        <v>6</v>
      </c>
      <c r="K5537" s="1">
        <v>21949</v>
      </c>
      <c r="L5537" t="s">
        <v>249</v>
      </c>
      <c r="M5537" t="s">
        <v>250</v>
      </c>
      <c r="N5537" t="s">
        <v>24</v>
      </c>
      <c r="O5537" t="s">
        <v>15</v>
      </c>
      <c r="P5537" t="s">
        <v>27</v>
      </c>
      <c r="Q5537">
        <v>1</v>
      </c>
      <c r="R5537">
        <v>20.49</v>
      </c>
      <c r="S5537">
        <f t="shared" si="300"/>
        <v>50400</v>
      </c>
      <c r="T5537">
        <f>23500</f>
        <v>23500</v>
      </c>
      <c r="U5537">
        <f t="shared" si="301"/>
        <v>2.1446808510638298</v>
      </c>
      <c r="V5537">
        <v>355</v>
      </c>
      <c r="W5537">
        <v>312</v>
      </c>
    </row>
    <row r="5538" spans="1:23" x14ac:dyDescent="0.2">
      <c r="A5538">
        <v>102</v>
      </c>
      <c r="B5538" t="s">
        <v>3</v>
      </c>
      <c r="C5538" t="s">
        <v>4</v>
      </c>
      <c r="D5538" t="s">
        <v>248</v>
      </c>
      <c r="G5538">
        <v>-27.502095000000001</v>
      </c>
      <c r="H5538">
        <v>152.99682100000001</v>
      </c>
      <c r="I5538">
        <v>30</v>
      </c>
      <c r="J5538" t="s">
        <v>6</v>
      </c>
      <c r="K5538" s="1">
        <v>21949</v>
      </c>
      <c r="L5538" t="s">
        <v>249</v>
      </c>
      <c r="M5538" t="s">
        <v>250</v>
      </c>
      <c r="N5538" t="s">
        <v>24</v>
      </c>
      <c r="O5538" t="s">
        <v>15</v>
      </c>
      <c r="P5538" t="s">
        <v>27</v>
      </c>
      <c r="Q5538">
        <v>2</v>
      </c>
      <c r="R5538">
        <v>19.809999999999999</v>
      </c>
      <c r="S5538">
        <f t="shared" si="300"/>
        <v>50400</v>
      </c>
      <c r="T5538">
        <f>23500</f>
        <v>23500</v>
      </c>
      <c r="U5538">
        <f t="shared" si="301"/>
        <v>2.1446808510638298</v>
      </c>
      <c r="V5538">
        <v>355</v>
      </c>
      <c r="W5538">
        <v>312</v>
      </c>
    </row>
    <row r="5539" spans="1:23" x14ac:dyDescent="0.2">
      <c r="A5539">
        <v>102</v>
      </c>
      <c r="B5539" t="s">
        <v>3</v>
      </c>
      <c r="C5539" t="s">
        <v>4</v>
      </c>
      <c r="D5539" t="s">
        <v>248</v>
      </c>
      <c r="G5539">
        <v>-27.502095000000001</v>
      </c>
      <c r="H5539">
        <v>152.99682100000001</v>
      </c>
      <c r="I5539">
        <v>30</v>
      </c>
      <c r="J5539" t="s">
        <v>6</v>
      </c>
      <c r="K5539" s="1">
        <v>21949</v>
      </c>
      <c r="L5539" t="s">
        <v>249</v>
      </c>
      <c r="M5539" t="s">
        <v>250</v>
      </c>
      <c r="N5539" t="s">
        <v>24</v>
      </c>
      <c r="O5539" t="s">
        <v>15</v>
      </c>
      <c r="P5539" t="s">
        <v>27</v>
      </c>
      <c r="Q5539">
        <v>3</v>
      </c>
      <c r="R5539">
        <v>20.69</v>
      </c>
      <c r="S5539">
        <f t="shared" si="300"/>
        <v>50400</v>
      </c>
      <c r="T5539">
        <f>23500</f>
        <v>23500</v>
      </c>
      <c r="U5539">
        <f t="shared" si="301"/>
        <v>2.1446808510638298</v>
      </c>
      <c r="V5539">
        <v>355</v>
      </c>
      <c r="W5539">
        <v>312</v>
      </c>
    </row>
    <row r="5540" spans="1:23" x14ac:dyDescent="0.2">
      <c r="A5540">
        <v>102</v>
      </c>
      <c r="B5540" t="s">
        <v>3</v>
      </c>
      <c r="C5540" t="s">
        <v>4</v>
      </c>
      <c r="D5540" t="s">
        <v>248</v>
      </c>
      <c r="G5540">
        <v>-27.502095000000001</v>
      </c>
      <c r="H5540">
        <v>152.99682100000001</v>
      </c>
      <c r="I5540">
        <v>30</v>
      </c>
      <c r="J5540" t="s">
        <v>6</v>
      </c>
      <c r="K5540" s="1">
        <v>21949</v>
      </c>
      <c r="L5540" t="s">
        <v>249</v>
      </c>
      <c r="M5540" t="s">
        <v>250</v>
      </c>
      <c r="N5540" t="s">
        <v>24</v>
      </c>
      <c r="O5540" t="s">
        <v>15</v>
      </c>
      <c r="P5540" t="s">
        <v>27</v>
      </c>
      <c r="Q5540">
        <v>4</v>
      </c>
      <c r="R5540">
        <v>18.739999999999998</v>
      </c>
      <c r="S5540">
        <f t="shared" si="300"/>
        <v>50400</v>
      </c>
      <c r="T5540">
        <f>23500</f>
        <v>23500</v>
      </c>
      <c r="U5540">
        <f t="shared" si="301"/>
        <v>2.1446808510638298</v>
      </c>
      <c r="V5540">
        <v>355</v>
      </c>
      <c r="W5540">
        <v>312</v>
      </c>
    </row>
    <row r="5541" spans="1:23" x14ac:dyDescent="0.2">
      <c r="A5541">
        <v>102</v>
      </c>
      <c r="B5541" t="s">
        <v>3</v>
      </c>
      <c r="C5541" t="s">
        <v>4</v>
      </c>
      <c r="D5541" t="s">
        <v>248</v>
      </c>
      <c r="G5541">
        <v>-27.502095000000001</v>
      </c>
      <c r="H5541">
        <v>152.99682100000001</v>
      </c>
      <c r="I5541">
        <v>30</v>
      </c>
      <c r="J5541" t="s">
        <v>6</v>
      </c>
      <c r="K5541" s="1">
        <v>21949</v>
      </c>
      <c r="L5541" t="s">
        <v>249</v>
      </c>
      <c r="M5541" t="s">
        <v>250</v>
      </c>
      <c r="N5541" t="s">
        <v>24</v>
      </c>
      <c r="O5541" t="s">
        <v>15</v>
      </c>
      <c r="P5541" t="s">
        <v>27</v>
      </c>
      <c r="Q5541">
        <v>5</v>
      </c>
      <c r="R5541">
        <v>21.16</v>
      </c>
      <c r="S5541">
        <f t="shared" si="300"/>
        <v>50400</v>
      </c>
      <c r="T5541">
        <f>23500</f>
        <v>23500</v>
      </c>
      <c r="U5541">
        <f t="shared" si="301"/>
        <v>2.1446808510638298</v>
      </c>
      <c r="V5541">
        <v>355</v>
      </c>
      <c r="W5541">
        <v>312</v>
      </c>
    </row>
    <row r="5542" spans="1:23" x14ac:dyDescent="0.2">
      <c r="A5542">
        <v>102</v>
      </c>
      <c r="B5542" t="s">
        <v>3</v>
      </c>
      <c r="C5542" t="s">
        <v>4</v>
      </c>
      <c r="D5542" t="s">
        <v>248</v>
      </c>
      <c r="G5542">
        <v>-27.502095000000001</v>
      </c>
      <c r="H5542">
        <v>152.99682100000001</v>
      </c>
      <c r="I5542">
        <v>30</v>
      </c>
      <c r="J5542" t="s">
        <v>6</v>
      </c>
      <c r="K5542" s="1">
        <v>21949</v>
      </c>
      <c r="L5542" t="s">
        <v>249</v>
      </c>
      <c r="M5542" t="s">
        <v>250</v>
      </c>
      <c r="N5542" t="s">
        <v>24</v>
      </c>
      <c r="O5542" t="s">
        <v>15</v>
      </c>
      <c r="P5542" t="s">
        <v>27</v>
      </c>
      <c r="Q5542">
        <v>6</v>
      </c>
      <c r="R5542">
        <v>20.36</v>
      </c>
      <c r="S5542">
        <f t="shared" si="300"/>
        <v>50400</v>
      </c>
      <c r="T5542">
        <f>23500</f>
        <v>23500</v>
      </c>
      <c r="U5542">
        <f t="shared" si="301"/>
        <v>2.1446808510638298</v>
      </c>
      <c r="V5542">
        <v>355</v>
      </c>
      <c r="W5542">
        <v>312</v>
      </c>
    </row>
    <row r="5543" spans="1:23" x14ac:dyDescent="0.2">
      <c r="A5543">
        <v>102</v>
      </c>
      <c r="B5543" t="s">
        <v>3</v>
      </c>
      <c r="C5543" t="s">
        <v>4</v>
      </c>
      <c r="D5543" t="s">
        <v>248</v>
      </c>
      <c r="G5543">
        <v>-27.502095000000001</v>
      </c>
      <c r="H5543">
        <v>152.99682100000001</v>
      </c>
      <c r="I5543">
        <v>30</v>
      </c>
      <c r="J5543" t="s">
        <v>6</v>
      </c>
      <c r="K5543" s="1">
        <v>21949</v>
      </c>
      <c r="L5543" t="s">
        <v>249</v>
      </c>
      <c r="M5543" t="s">
        <v>250</v>
      </c>
      <c r="N5543" t="s">
        <v>24</v>
      </c>
      <c r="O5543" t="s">
        <v>15</v>
      </c>
      <c r="P5543" t="s">
        <v>27</v>
      </c>
      <c r="Q5543">
        <v>7</v>
      </c>
      <c r="R5543">
        <v>19.75</v>
      </c>
      <c r="S5543">
        <f t="shared" si="300"/>
        <v>50400</v>
      </c>
      <c r="T5543">
        <f>23500</f>
        <v>23500</v>
      </c>
      <c r="U5543">
        <f t="shared" si="301"/>
        <v>2.1446808510638298</v>
      </c>
      <c r="V5543">
        <v>355</v>
      </c>
      <c r="W5543">
        <v>312</v>
      </c>
    </row>
    <row r="5544" spans="1:23" x14ac:dyDescent="0.2">
      <c r="A5544">
        <v>102</v>
      </c>
      <c r="B5544" t="s">
        <v>3</v>
      </c>
      <c r="C5544" t="s">
        <v>4</v>
      </c>
      <c r="D5544" t="s">
        <v>248</v>
      </c>
      <c r="G5544">
        <v>-27.502095000000001</v>
      </c>
      <c r="H5544">
        <v>152.99682100000001</v>
      </c>
      <c r="I5544">
        <v>30</v>
      </c>
      <c r="J5544" t="s">
        <v>6</v>
      </c>
      <c r="K5544" s="1">
        <v>21949</v>
      </c>
      <c r="L5544" t="s">
        <v>249</v>
      </c>
      <c r="M5544" t="s">
        <v>250</v>
      </c>
      <c r="N5544" t="s">
        <v>24</v>
      </c>
      <c r="O5544" t="s">
        <v>15</v>
      </c>
      <c r="P5544" t="s">
        <v>27</v>
      </c>
      <c r="Q5544">
        <v>8</v>
      </c>
      <c r="R5544">
        <v>19.02</v>
      </c>
      <c r="S5544">
        <f t="shared" si="300"/>
        <v>50400</v>
      </c>
      <c r="T5544">
        <f>23500</f>
        <v>23500</v>
      </c>
      <c r="U5544">
        <f t="shared" si="301"/>
        <v>2.1446808510638298</v>
      </c>
      <c r="V5544">
        <v>355</v>
      </c>
      <c r="W5544">
        <v>312</v>
      </c>
    </row>
    <row r="5545" spans="1:23" x14ac:dyDescent="0.2">
      <c r="A5545">
        <v>102</v>
      </c>
      <c r="B5545" t="s">
        <v>3</v>
      </c>
      <c r="C5545" t="s">
        <v>4</v>
      </c>
      <c r="D5545" t="s">
        <v>248</v>
      </c>
      <c r="G5545">
        <v>-27.502095000000001</v>
      </c>
      <c r="H5545">
        <v>152.99682100000001</v>
      </c>
      <c r="I5545">
        <v>30</v>
      </c>
      <c r="J5545" t="s">
        <v>6</v>
      </c>
      <c r="K5545" s="1">
        <v>21949</v>
      </c>
      <c r="L5545" t="s">
        <v>249</v>
      </c>
      <c r="M5545" t="s">
        <v>250</v>
      </c>
      <c r="N5545" t="s">
        <v>24</v>
      </c>
      <c r="O5545" t="s">
        <v>15</v>
      </c>
      <c r="P5545" t="s">
        <v>27</v>
      </c>
      <c r="Q5545">
        <v>9</v>
      </c>
      <c r="R5545">
        <v>18.55</v>
      </c>
      <c r="S5545">
        <f t="shared" si="300"/>
        <v>50400</v>
      </c>
      <c r="T5545">
        <f>23500</f>
        <v>23500</v>
      </c>
      <c r="U5545">
        <f t="shared" si="301"/>
        <v>2.1446808510638298</v>
      </c>
      <c r="V5545">
        <v>355</v>
      </c>
      <c r="W5545">
        <v>312</v>
      </c>
    </row>
    <row r="5546" spans="1:23" x14ac:dyDescent="0.2">
      <c r="A5546">
        <v>102</v>
      </c>
      <c r="B5546" t="s">
        <v>3</v>
      </c>
      <c r="C5546" t="s">
        <v>4</v>
      </c>
      <c r="D5546" t="s">
        <v>248</v>
      </c>
      <c r="G5546">
        <v>-27.502095000000001</v>
      </c>
      <c r="H5546">
        <v>152.99682100000001</v>
      </c>
      <c r="I5546">
        <v>30</v>
      </c>
      <c r="J5546" t="s">
        <v>6</v>
      </c>
      <c r="K5546" s="1">
        <v>21949</v>
      </c>
      <c r="L5546" t="s">
        <v>249</v>
      </c>
      <c r="M5546" t="s">
        <v>250</v>
      </c>
      <c r="N5546" t="s">
        <v>24</v>
      </c>
      <c r="O5546" t="s">
        <v>15</v>
      </c>
      <c r="P5546" t="s">
        <v>27</v>
      </c>
      <c r="Q5546">
        <v>10</v>
      </c>
      <c r="R5546">
        <v>19.45</v>
      </c>
      <c r="S5546">
        <f t="shared" si="300"/>
        <v>50400</v>
      </c>
      <c r="T5546">
        <f>23500</f>
        <v>23500</v>
      </c>
      <c r="U5546">
        <f t="shared" si="301"/>
        <v>2.1446808510638298</v>
      </c>
      <c r="V5546">
        <v>355</v>
      </c>
      <c r="W5546">
        <v>312</v>
      </c>
    </row>
    <row r="5547" spans="1:23" x14ac:dyDescent="0.2">
      <c r="A5547">
        <v>102</v>
      </c>
      <c r="B5547" t="s">
        <v>3</v>
      </c>
      <c r="C5547" t="s">
        <v>4</v>
      </c>
      <c r="D5547" t="s">
        <v>248</v>
      </c>
      <c r="G5547">
        <v>-27.502095000000001</v>
      </c>
      <c r="H5547">
        <v>152.99682100000001</v>
      </c>
      <c r="I5547">
        <v>30</v>
      </c>
      <c r="J5547" t="s">
        <v>6</v>
      </c>
      <c r="K5547" s="1">
        <v>21949</v>
      </c>
      <c r="L5547" t="s">
        <v>249</v>
      </c>
      <c r="M5547" t="s">
        <v>250</v>
      </c>
      <c r="N5547" t="s">
        <v>24</v>
      </c>
      <c r="O5547" t="s">
        <v>18</v>
      </c>
      <c r="P5547" t="s">
        <v>27</v>
      </c>
      <c r="Q5547">
        <v>1</v>
      </c>
      <c r="R5547">
        <v>13.63</v>
      </c>
      <c r="S5547">
        <f t="shared" si="300"/>
        <v>50400</v>
      </c>
      <c r="T5547">
        <f>23500</f>
        <v>23500</v>
      </c>
      <c r="U5547">
        <f t="shared" si="301"/>
        <v>2.1446808510638298</v>
      </c>
      <c r="V5547">
        <v>355</v>
      </c>
      <c r="W5547">
        <v>312</v>
      </c>
    </row>
    <row r="5548" spans="1:23" x14ac:dyDescent="0.2">
      <c r="A5548">
        <v>102</v>
      </c>
      <c r="B5548" t="s">
        <v>3</v>
      </c>
      <c r="C5548" t="s">
        <v>4</v>
      </c>
      <c r="D5548" t="s">
        <v>248</v>
      </c>
      <c r="G5548">
        <v>-27.502095000000001</v>
      </c>
      <c r="H5548">
        <v>152.99682100000001</v>
      </c>
      <c r="I5548">
        <v>30</v>
      </c>
      <c r="J5548" t="s">
        <v>6</v>
      </c>
      <c r="K5548" s="1">
        <v>21949</v>
      </c>
      <c r="L5548" t="s">
        <v>249</v>
      </c>
      <c r="M5548" t="s">
        <v>250</v>
      </c>
      <c r="N5548" t="s">
        <v>24</v>
      </c>
      <c r="O5548" t="s">
        <v>18</v>
      </c>
      <c r="P5548" t="s">
        <v>27</v>
      </c>
      <c r="Q5548">
        <v>2</v>
      </c>
      <c r="R5548">
        <v>10.43</v>
      </c>
      <c r="S5548">
        <f t="shared" si="300"/>
        <v>50400</v>
      </c>
      <c r="T5548">
        <f>23500</f>
        <v>23500</v>
      </c>
      <c r="U5548">
        <f t="shared" si="301"/>
        <v>2.1446808510638298</v>
      </c>
      <c r="V5548">
        <v>355</v>
      </c>
      <c r="W5548">
        <v>312</v>
      </c>
    </row>
    <row r="5549" spans="1:23" x14ac:dyDescent="0.2">
      <c r="A5549">
        <v>102</v>
      </c>
      <c r="B5549" t="s">
        <v>3</v>
      </c>
      <c r="C5549" t="s">
        <v>4</v>
      </c>
      <c r="D5549" t="s">
        <v>248</v>
      </c>
      <c r="G5549">
        <v>-27.502095000000001</v>
      </c>
      <c r="H5549">
        <v>152.99682100000001</v>
      </c>
      <c r="I5549">
        <v>30</v>
      </c>
      <c r="J5549" t="s">
        <v>6</v>
      </c>
      <c r="K5549" s="1">
        <v>21949</v>
      </c>
      <c r="L5549" t="s">
        <v>249</v>
      </c>
      <c r="M5549" t="s">
        <v>250</v>
      </c>
      <c r="N5549" t="s">
        <v>24</v>
      </c>
      <c r="O5549" t="s">
        <v>18</v>
      </c>
      <c r="P5549" t="s">
        <v>27</v>
      </c>
      <c r="Q5549">
        <v>3</v>
      </c>
      <c r="R5549">
        <v>13.5</v>
      </c>
      <c r="S5549">
        <f t="shared" si="300"/>
        <v>50400</v>
      </c>
      <c r="T5549">
        <f>23500</f>
        <v>23500</v>
      </c>
      <c r="U5549">
        <f t="shared" si="301"/>
        <v>2.1446808510638298</v>
      </c>
      <c r="V5549">
        <v>355</v>
      </c>
      <c r="W5549">
        <v>312</v>
      </c>
    </row>
    <row r="5550" spans="1:23" x14ac:dyDescent="0.2">
      <c r="A5550">
        <v>102</v>
      </c>
      <c r="B5550" t="s">
        <v>3</v>
      </c>
      <c r="C5550" t="s">
        <v>4</v>
      </c>
      <c r="D5550" t="s">
        <v>248</v>
      </c>
      <c r="G5550">
        <v>-27.502095000000001</v>
      </c>
      <c r="H5550">
        <v>152.99682100000001</v>
      </c>
      <c r="I5550">
        <v>30</v>
      </c>
      <c r="J5550" t="s">
        <v>6</v>
      </c>
      <c r="K5550" s="1">
        <v>21949</v>
      </c>
      <c r="L5550" t="s">
        <v>249</v>
      </c>
      <c r="M5550" t="s">
        <v>250</v>
      </c>
      <c r="N5550" t="s">
        <v>24</v>
      </c>
      <c r="O5550" t="s">
        <v>18</v>
      </c>
      <c r="P5550" t="s">
        <v>27</v>
      </c>
      <c r="Q5550">
        <v>4</v>
      </c>
      <c r="R5550">
        <v>10.68</v>
      </c>
      <c r="S5550">
        <f t="shared" si="300"/>
        <v>50400</v>
      </c>
      <c r="T5550">
        <f>23500</f>
        <v>23500</v>
      </c>
      <c r="U5550">
        <f t="shared" si="301"/>
        <v>2.1446808510638298</v>
      </c>
      <c r="V5550">
        <v>355</v>
      </c>
      <c r="W5550">
        <v>312</v>
      </c>
    </row>
    <row r="5551" spans="1:23" x14ac:dyDescent="0.2">
      <c r="A5551">
        <v>102</v>
      </c>
      <c r="B5551" t="s">
        <v>3</v>
      </c>
      <c r="C5551" t="s">
        <v>4</v>
      </c>
      <c r="D5551" t="s">
        <v>248</v>
      </c>
      <c r="G5551">
        <v>-27.502095000000001</v>
      </c>
      <c r="H5551">
        <v>152.99682100000001</v>
      </c>
      <c r="I5551">
        <v>30</v>
      </c>
      <c r="J5551" t="s">
        <v>6</v>
      </c>
      <c r="K5551" s="1">
        <v>21949</v>
      </c>
      <c r="L5551" t="s">
        <v>249</v>
      </c>
      <c r="M5551" t="s">
        <v>250</v>
      </c>
      <c r="N5551" t="s">
        <v>24</v>
      </c>
      <c r="O5551" t="s">
        <v>18</v>
      </c>
      <c r="P5551" t="s">
        <v>27</v>
      </c>
      <c r="Q5551">
        <v>5</v>
      </c>
      <c r="R5551">
        <v>14.6</v>
      </c>
      <c r="S5551">
        <f t="shared" si="300"/>
        <v>50400</v>
      </c>
      <c r="T5551">
        <f>23500</f>
        <v>23500</v>
      </c>
      <c r="U5551">
        <f t="shared" si="301"/>
        <v>2.1446808510638298</v>
      </c>
      <c r="V5551">
        <v>355</v>
      </c>
      <c r="W5551">
        <v>312</v>
      </c>
    </row>
    <row r="5552" spans="1:23" x14ac:dyDescent="0.2">
      <c r="A5552">
        <v>102</v>
      </c>
      <c r="B5552" t="s">
        <v>3</v>
      </c>
      <c r="C5552" t="s">
        <v>4</v>
      </c>
      <c r="D5552" t="s">
        <v>248</v>
      </c>
      <c r="G5552">
        <v>-27.502095000000001</v>
      </c>
      <c r="H5552">
        <v>152.99682100000001</v>
      </c>
      <c r="I5552">
        <v>30</v>
      </c>
      <c r="J5552" t="s">
        <v>6</v>
      </c>
      <c r="K5552" s="1">
        <v>21949</v>
      </c>
      <c r="L5552" t="s">
        <v>249</v>
      </c>
      <c r="M5552" t="s">
        <v>250</v>
      </c>
      <c r="N5552" t="s">
        <v>24</v>
      </c>
      <c r="O5552" t="s">
        <v>18</v>
      </c>
      <c r="P5552" t="s">
        <v>27</v>
      </c>
      <c r="Q5552">
        <v>6</v>
      </c>
      <c r="R5552">
        <v>10.220000000000001</v>
      </c>
      <c r="S5552">
        <f t="shared" si="300"/>
        <v>50400</v>
      </c>
      <c r="T5552">
        <f>23500</f>
        <v>23500</v>
      </c>
      <c r="U5552">
        <f t="shared" si="301"/>
        <v>2.1446808510638298</v>
      </c>
      <c r="V5552">
        <v>355</v>
      </c>
      <c r="W5552">
        <v>312</v>
      </c>
    </row>
    <row r="5553" spans="1:23" x14ac:dyDescent="0.2">
      <c r="A5553">
        <v>102</v>
      </c>
      <c r="B5553" t="s">
        <v>3</v>
      </c>
      <c r="C5553" t="s">
        <v>4</v>
      </c>
      <c r="D5553" t="s">
        <v>248</v>
      </c>
      <c r="G5553">
        <v>-27.502095000000001</v>
      </c>
      <c r="H5553">
        <v>152.99682100000001</v>
      </c>
      <c r="I5553">
        <v>30</v>
      </c>
      <c r="J5553" t="s">
        <v>6</v>
      </c>
      <c r="K5553" s="1">
        <v>21949</v>
      </c>
      <c r="L5553" t="s">
        <v>249</v>
      </c>
      <c r="M5553" t="s">
        <v>250</v>
      </c>
      <c r="N5553" t="s">
        <v>24</v>
      </c>
      <c r="O5553" t="s">
        <v>18</v>
      </c>
      <c r="P5553" t="s">
        <v>27</v>
      </c>
      <c r="Q5553">
        <v>7</v>
      </c>
      <c r="R5553">
        <v>14.39</v>
      </c>
      <c r="S5553">
        <f t="shared" si="300"/>
        <v>50400</v>
      </c>
      <c r="T5553">
        <f>23500</f>
        <v>23500</v>
      </c>
      <c r="U5553">
        <f t="shared" si="301"/>
        <v>2.1446808510638298</v>
      </c>
      <c r="V5553">
        <v>355</v>
      </c>
      <c r="W5553">
        <v>312</v>
      </c>
    </row>
    <row r="5554" spans="1:23" x14ac:dyDescent="0.2">
      <c r="A5554">
        <v>102</v>
      </c>
      <c r="B5554" t="s">
        <v>3</v>
      </c>
      <c r="C5554" t="s">
        <v>4</v>
      </c>
      <c r="D5554" t="s">
        <v>248</v>
      </c>
      <c r="G5554">
        <v>-27.502095000000001</v>
      </c>
      <c r="H5554">
        <v>152.99682100000001</v>
      </c>
      <c r="I5554">
        <v>30</v>
      </c>
      <c r="J5554" t="s">
        <v>6</v>
      </c>
      <c r="K5554" s="1">
        <v>21949</v>
      </c>
      <c r="L5554" t="s">
        <v>249</v>
      </c>
      <c r="M5554" t="s">
        <v>250</v>
      </c>
      <c r="N5554" t="s">
        <v>24</v>
      </c>
      <c r="O5554" t="s">
        <v>18</v>
      </c>
      <c r="P5554" t="s">
        <v>27</v>
      </c>
      <c r="Q5554">
        <v>8</v>
      </c>
      <c r="R5554">
        <v>10.6</v>
      </c>
      <c r="S5554">
        <f t="shared" si="300"/>
        <v>50400</v>
      </c>
      <c r="T5554">
        <f>23500</f>
        <v>23500</v>
      </c>
      <c r="U5554">
        <f t="shared" si="301"/>
        <v>2.1446808510638298</v>
      </c>
      <c r="V5554">
        <v>355</v>
      </c>
      <c r="W5554">
        <v>312</v>
      </c>
    </row>
    <row r="5555" spans="1:23" x14ac:dyDescent="0.2">
      <c r="A5555">
        <v>102</v>
      </c>
      <c r="B5555" t="s">
        <v>3</v>
      </c>
      <c r="C5555" t="s">
        <v>4</v>
      </c>
      <c r="D5555" t="s">
        <v>248</v>
      </c>
      <c r="G5555">
        <v>-27.502095000000001</v>
      </c>
      <c r="H5555">
        <v>152.99682100000001</v>
      </c>
      <c r="I5555">
        <v>30</v>
      </c>
      <c r="J5555" t="s">
        <v>6</v>
      </c>
      <c r="K5555" s="1">
        <v>21949</v>
      </c>
      <c r="L5555" t="s">
        <v>249</v>
      </c>
      <c r="M5555" t="s">
        <v>250</v>
      </c>
      <c r="N5555" t="s">
        <v>24</v>
      </c>
      <c r="O5555" t="s">
        <v>18</v>
      </c>
      <c r="P5555" t="s">
        <v>27</v>
      </c>
      <c r="Q5555">
        <v>9</v>
      </c>
      <c r="R5555">
        <v>10.87</v>
      </c>
      <c r="S5555">
        <f t="shared" si="300"/>
        <v>50400</v>
      </c>
      <c r="T5555">
        <f>23500</f>
        <v>23500</v>
      </c>
      <c r="U5555">
        <f t="shared" si="301"/>
        <v>2.1446808510638298</v>
      </c>
      <c r="V5555">
        <v>355</v>
      </c>
      <c r="W5555">
        <v>312</v>
      </c>
    </row>
    <row r="5556" spans="1:23" x14ac:dyDescent="0.2">
      <c r="A5556">
        <v>102</v>
      </c>
      <c r="B5556" t="s">
        <v>3</v>
      </c>
      <c r="C5556" t="s">
        <v>4</v>
      </c>
      <c r="D5556" t="s">
        <v>248</v>
      </c>
      <c r="G5556">
        <v>-27.502095000000001</v>
      </c>
      <c r="H5556">
        <v>152.99682100000001</v>
      </c>
      <c r="I5556">
        <v>30</v>
      </c>
      <c r="J5556" t="s">
        <v>6</v>
      </c>
      <c r="K5556" s="1">
        <v>21949</v>
      </c>
      <c r="L5556" t="s">
        <v>249</v>
      </c>
      <c r="M5556" t="s">
        <v>250</v>
      </c>
      <c r="N5556" t="s">
        <v>24</v>
      </c>
      <c r="O5556" t="s">
        <v>18</v>
      </c>
      <c r="P5556" t="s">
        <v>27</v>
      </c>
      <c r="Q5556">
        <v>10</v>
      </c>
      <c r="R5556">
        <v>8.0399999999999991</v>
      </c>
      <c r="S5556">
        <f t="shared" si="300"/>
        <v>50400</v>
      </c>
      <c r="T5556">
        <f>23500</f>
        <v>23500</v>
      </c>
      <c r="U5556">
        <f t="shared" si="301"/>
        <v>2.1446808510638298</v>
      </c>
      <c r="V5556">
        <v>355</v>
      </c>
      <c r="W5556">
        <v>312</v>
      </c>
    </row>
    <row r="5557" spans="1:23" hidden="1" x14ac:dyDescent="0.2">
      <c r="A5557">
        <v>103</v>
      </c>
      <c r="B5557" t="s">
        <v>3</v>
      </c>
      <c r="C5557" t="s">
        <v>4</v>
      </c>
      <c r="D5557" t="s">
        <v>251</v>
      </c>
      <c r="G5557">
        <v>-27.255300999999999</v>
      </c>
      <c r="H5557">
        <v>152.929765</v>
      </c>
      <c r="I5557">
        <v>30</v>
      </c>
      <c r="J5557" t="s">
        <v>40</v>
      </c>
      <c r="K5557" s="1">
        <v>39753</v>
      </c>
      <c r="L5557" t="s">
        <v>252</v>
      </c>
      <c r="M5557" t="s">
        <v>253</v>
      </c>
      <c r="N5557" t="s">
        <v>14</v>
      </c>
      <c r="O5557" t="s">
        <v>15</v>
      </c>
      <c r="P5557" t="s">
        <v>27</v>
      </c>
      <c r="Q5557">
        <v>1</v>
      </c>
      <c r="R5557">
        <v>12.72</v>
      </c>
      <c r="S5557">
        <f>140*240</f>
        <v>33600</v>
      </c>
      <c r="T5557">
        <f>190*80</f>
        <v>15200</v>
      </c>
      <c r="U5557">
        <f t="shared" si="301"/>
        <v>2.2105263157894739</v>
      </c>
      <c r="V5557">
        <v>280</v>
      </c>
      <c r="W5557">
        <v>345</v>
      </c>
    </row>
    <row r="5558" spans="1:23" hidden="1" x14ac:dyDescent="0.2">
      <c r="A5558">
        <v>103</v>
      </c>
      <c r="B5558" t="s">
        <v>3</v>
      </c>
      <c r="C5558" t="s">
        <v>4</v>
      </c>
      <c r="D5558" t="s">
        <v>251</v>
      </c>
      <c r="G5558">
        <v>-27.255300999999999</v>
      </c>
      <c r="H5558">
        <v>152.929765</v>
      </c>
      <c r="I5558">
        <v>30</v>
      </c>
      <c r="J5558" t="s">
        <v>40</v>
      </c>
      <c r="K5558" s="1">
        <v>39753</v>
      </c>
      <c r="L5558" t="s">
        <v>252</v>
      </c>
      <c r="M5558" t="s">
        <v>253</v>
      </c>
      <c r="N5558" t="s">
        <v>14</v>
      </c>
      <c r="O5558" t="s">
        <v>15</v>
      </c>
      <c r="P5558" t="s">
        <v>27</v>
      </c>
      <c r="Q5558">
        <v>2</v>
      </c>
      <c r="R5558">
        <v>12.93</v>
      </c>
      <c r="S5558">
        <f t="shared" ref="S5558:S5610" si="302">140*240</f>
        <v>33600</v>
      </c>
      <c r="T5558">
        <f t="shared" ref="T5558:T5610" si="303">190*80</f>
        <v>15200</v>
      </c>
      <c r="U5558">
        <f t="shared" ref="U5558:U5611" si="304">S5558/T5558</f>
        <v>2.2105263157894739</v>
      </c>
      <c r="V5558">
        <v>280</v>
      </c>
      <c r="W5558">
        <v>345</v>
      </c>
    </row>
    <row r="5559" spans="1:23" hidden="1" x14ac:dyDescent="0.2">
      <c r="A5559">
        <v>103</v>
      </c>
      <c r="B5559" t="s">
        <v>3</v>
      </c>
      <c r="C5559" t="s">
        <v>4</v>
      </c>
      <c r="D5559" t="s">
        <v>251</v>
      </c>
      <c r="G5559">
        <v>-27.255300999999999</v>
      </c>
      <c r="H5559">
        <v>152.929765</v>
      </c>
      <c r="I5559">
        <v>30</v>
      </c>
      <c r="J5559" t="s">
        <v>40</v>
      </c>
      <c r="K5559" s="1">
        <v>39753</v>
      </c>
      <c r="L5559" t="s">
        <v>252</v>
      </c>
      <c r="M5559" t="s">
        <v>253</v>
      </c>
      <c r="N5559" t="s">
        <v>14</v>
      </c>
      <c r="O5559" t="s">
        <v>15</v>
      </c>
      <c r="P5559" t="s">
        <v>27</v>
      </c>
      <c r="Q5559">
        <v>3</v>
      </c>
      <c r="R5559">
        <v>12.64</v>
      </c>
      <c r="S5559">
        <f t="shared" si="302"/>
        <v>33600</v>
      </c>
      <c r="T5559">
        <f t="shared" si="303"/>
        <v>15200</v>
      </c>
      <c r="U5559">
        <f t="shared" si="304"/>
        <v>2.2105263157894739</v>
      </c>
      <c r="V5559">
        <v>280</v>
      </c>
      <c r="W5559">
        <v>345</v>
      </c>
    </row>
    <row r="5560" spans="1:23" hidden="1" x14ac:dyDescent="0.2">
      <c r="A5560">
        <v>103</v>
      </c>
      <c r="B5560" t="s">
        <v>3</v>
      </c>
      <c r="C5560" t="s">
        <v>4</v>
      </c>
      <c r="D5560" t="s">
        <v>251</v>
      </c>
      <c r="G5560">
        <v>-27.255300999999999</v>
      </c>
      <c r="H5560">
        <v>152.929765</v>
      </c>
      <c r="I5560">
        <v>30</v>
      </c>
      <c r="J5560" t="s">
        <v>40</v>
      </c>
      <c r="K5560" s="1">
        <v>39753</v>
      </c>
      <c r="L5560" t="s">
        <v>252</v>
      </c>
      <c r="M5560" t="s">
        <v>253</v>
      </c>
      <c r="N5560" t="s">
        <v>14</v>
      </c>
      <c r="O5560" t="s">
        <v>15</v>
      </c>
      <c r="P5560" t="s">
        <v>27</v>
      </c>
      <c r="Q5560">
        <v>4</v>
      </c>
      <c r="R5560">
        <v>13.97</v>
      </c>
      <c r="S5560">
        <f t="shared" si="302"/>
        <v>33600</v>
      </c>
      <c r="T5560">
        <f t="shared" si="303"/>
        <v>15200</v>
      </c>
      <c r="U5560">
        <f t="shared" si="304"/>
        <v>2.2105263157894739</v>
      </c>
      <c r="V5560">
        <v>280</v>
      </c>
      <c r="W5560">
        <v>345</v>
      </c>
    </row>
    <row r="5561" spans="1:23" hidden="1" x14ac:dyDescent="0.2">
      <c r="A5561">
        <v>103</v>
      </c>
      <c r="B5561" t="s">
        <v>3</v>
      </c>
      <c r="C5561" t="s">
        <v>4</v>
      </c>
      <c r="D5561" t="s">
        <v>251</v>
      </c>
      <c r="G5561">
        <v>-27.255300999999999</v>
      </c>
      <c r="H5561">
        <v>152.929765</v>
      </c>
      <c r="I5561">
        <v>30</v>
      </c>
      <c r="J5561" t="s">
        <v>40</v>
      </c>
      <c r="K5561" s="1">
        <v>39753</v>
      </c>
      <c r="L5561" t="s">
        <v>252</v>
      </c>
      <c r="M5561" t="s">
        <v>253</v>
      </c>
      <c r="N5561" t="s">
        <v>14</v>
      </c>
      <c r="O5561" t="s">
        <v>15</v>
      </c>
      <c r="P5561" t="s">
        <v>27</v>
      </c>
      <c r="Q5561">
        <v>5</v>
      </c>
      <c r="R5561">
        <v>13.09</v>
      </c>
      <c r="S5561">
        <f t="shared" si="302"/>
        <v>33600</v>
      </c>
      <c r="T5561">
        <f t="shared" si="303"/>
        <v>15200</v>
      </c>
      <c r="U5561">
        <f t="shared" si="304"/>
        <v>2.2105263157894739</v>
      </c>
      <c r="V5561">
        <v>280</v>
      </c>
      <c r="W5561">
        <v>345</v>
      </c>
    </row>
    <row r="5562" spans="1:23" hidden="1" x14ac:dyDescent="0.2">
      <c r="A5562">
        <v>103</v>
      </c>
      <c r="B5562" t="s">
        <v>3</v>
      </c>
      <c r="C5562" t="s">
        <v>4</v>
      </c>
      <c r="D5562" t="s">
        <v>251</v>
      </c>
      <c r="G5562">
        <v>-27.255300999999999</v>
      </c>
      <c r="H5562">
        <v>152.929765</v>
      </c>
      <c r="I5562">
        <v>30</v>
      </c>
      <c r="J5562" t="s">
        <v>40</v>
      </c>
      <c r="K5562" s="1">
        <v>39753</v>
      </c>
      <c r="L5562" t="s">
        <v>252</v>
      </c>
      <c r="M5562" t="s">
        <v>253</v>
      </c>
      <c r="N5562" t="s">
        <v>14</v>
      </c>
      <c r="O5562" t="s">
        <v>15</v>
      </c>
      <c r="P5562" t="s">
        <v>27</v>
      </c>
      <c r="Q5562">
        <v>6</v>
      </c>
      <c r="R5562">
        <v>15.1</v>
      </c>
      <c r="S5562">
        <f t="shared" si="302"/>
        <v>33600</v>
      </c>
      <c r="T5562">
        <f t="shared" si="303"/>
        <v>15200</v>
      </c>
      <c r="U5562">
        <f t="shared" si="304"/>
        <v>2.2105263157894739</v>
      </c>
      <c r="V5562">
        <v>280</v>
      </c>
      <c r="W5562">
        <v>345</v>
      </c>
    </row>
    <row r="5563" spans="1:23" hidden="1" x14ac:dyDescent="0.2">
      <c r="A5563">
        <v>103</v>
      </c>
      <c r="B5563" t="s">
        <v>3</v>
      </c>
      <c r="C5563" t="s">
        <v>4</v>
      </c>
      <c r="D5563" t="s">
        <v>251</v>
      </c>
      <c r="G5563">
        <v>-27.255300999999999</v>
      </c>
      <c r="H5563">
        <v>152.929765</v>
      </c>
      <c r="I5563">
        <v>30</v>
      </c>
      <c r="J5563" t="s">
        <v>40</v>
      </c>
      <c r="K5563" s="1">
        <v>39753</v>
      </c>
      <c r="L5563" t="s">
        <v>252</v>
      </c>
      <c r="M5563" t="s">
        <v>253</v>
      </c>
      <c r="N5563" t="s">
        <v>14</v>
      </c>
      <c r="O5563" t="s">
        <v>16</v>
      </c>
      <c r="P5563" t="s">
        <v>27</v>
      </c>
      <c r="Q5563">
        <v>1</v>
      </c>
      <c r="R5563">
        <v>13.45</v>
      </c>
      <c r="S5563">
        <f t="shared" si="302"/>
        <v>33600</v>
      </c>
      <c r="T5563">
        <f t="shared" si="303"/>
        <v>15200</v>
      </c>
      <c r="U5563">
        <f t="shared" si="304"/>
        <v>2.2105263157894739</v>
      </c>
      <c r="V5563">
        <v>280</v>
      </c>
      <c r="W5563">
        <v>345</v>
      </c>
    </row>
    <row r="5564" spans="1:23" hidden="1" x14ac:dyDescent="0.2">
      <c r="A5564">
        <v>103</v>
      </c>
      <c r="B5564" t="s">
        <v>3</v>
      </c>
      <c r="C5564" t="s">
        <v>4</v>
      </c>
      <c r="D5564" t="s">
        <v>251</v>
      </c>
      <c r="G5564">
        <v>-27.255300999999999</v>
      </c>
      <c r="H5564">
        <v>152.929765</v>
      </c>
      <c r="I5564">
        <v>30</v>
      </c>
      <c r="J5564" t="s">
        <v>40</v>
      </c>
      <c r="K5564" s="1">
        <v>39753</v>
      </c>
      <c r="L5564" t="s">
        <v>252</v>
      </c>
      <c r="M5564" t="s">
        <v>253</v>
      </c>
      <c r="N5564" t="s">
        <v>14</v>
      </c>
      <c r="O5564" t="s">
        <v>16</v>
      </c>
      <c r="P5564" t="s">
        <v>27</v>
      </c>
      <c r="Q5564">
        <v>2</v>
      </c>
      <c r="R5564">
        <v>14.53</v>
      </c>
      <c r="S5564">
        <f t="shared" si="302"/>
        <v>33600</v>
      </c>
      <c r="T5564">
        <f t="shared" si="303"/>
        <v>15200</v>
      </c>
      <c r="U5564">
        <f t="shared" si="304"/>
        <v>2.2105263157894739</v>
      </c>
      <c r="V5564">
        <v>280</v>
      </c>
      <c r="W5564">
        <v>345</v>
      </c>
    </row>
    <row r="5565" spans="1:23" hidden="1" x14ac:dyDescent="0.2">
      <c r="A5565">
        <v>103</v>
      </c>
      <c r="B5565" t="s">
        <v>3</v>
      </c>
      <c r="C5565" t="s">
        <v>4</v>
      </c>
      <c r="D5565" t="s">
        <v>251</v>
      </c>
      <c r="G5565">
        <v>-27.255300999999999</v>
      </c>
      <c r="H5565">
        <v>152.929765</v>
      </c>
      <c r="I5565">
        <v>30</v>
      </c>
      <c r="J5565" t="s">
        <v>40</v>
      </c>
      <c r="K5565" s="1">
        <v>39753</v>
      </c>
      <c r="L5565" t="s">
        <v>252</v>
      </c>
      <c r="M5565" t="s">
        <v>253</v>
      </c>
      <c r="N5565" t="s">
        <v>14</v>
      </c>
      <c r="O5565" t="s">
        <v>16</v>
      </c>
      <c r="P5565" t="s">
        <v>27</v>
      </c>
      <c r="Q5565">
        <v>3</v>
      </c>
      <c r="R5565">
        <v>10.82</v>
      </c>
      <c r="S5565">
        <f t="shared" si="302"/>
        <v>33600</v>
      </c>
      <c r="T5565">
        <f t="shared" si="303"/>
        <v>15200</v>
      </c>
      <c r="U5565">
        <f t="shared" si="304"/>
        <v>2.2105263157894739</v>
      </c>
      <c r="V5565">
        <v>280</v>
      </c>
      <c r="W5565">
        <v>345</v>
      </c>
    </row>
    <row r="5566" spans="1:23" hidden="1" x14ac:dyDescent="0.2">
      <c r="A5566">
        <v>103</v>
      </c>
      <c r="B5566" t="s">
        <v>3</v>
      </c>
      <c r="C5566" t="s">
        <v>4</v>
      </c>
      <c r="D5566" t="s">
        <v>251</v>
      </c>
      <c r="G5566">
        <v>-27.255300999999999</v>
      </c>
      <c r="H5566">
        <v>152.929765</v>
      </c>
      <c r="I5566">
        <v>30</v>
      </c>
      <c r="J5566" t="s">
        <v>40</v>
      </c>
      <c r="K5566" s="1">
        <v>39753</v>
      </c>
      <c r="L5566" t="s">
        <v>252</v>
      </c>
      <c r="M5566" t="s">
        <v>253</v>
      </c>
      <c r="N5566" t="s">
        <v>14</v>
      </c>
      <c r="O5566" t="s">
        <v>16</v>
      </c>
      <c r="P5566" t="s">
        <v>27</v>
      </c>
      <c r="Q5566">
        <v>4</v>
      </c>
      <c r="R5566">
        <v>14.68</v>
      </c>
      <c r="S5566">
        <f t="shared" si="302"/>
        <v>33600</v>
      </c>
      <c r="T5566">
        <f t="shared" si="303"/>
        <v>15200</v>
      </c>
      <c r="U5566">
        <f t="shared" si="304"/>
        <v>2.2105263157894739</v>
      </c>
      <c r="V5566">
        <v>280</v>
      </c>
      <c r="W5566">
        <v>345</v>
      </c>
    </row>
    <row r="5567" spans="1:23" hidden="1" x14ac:dyDescent="0.2">
      <c r="A5567">
        <v>103</v>
      </c>
      <c r="B5567" t="s">
        <v>3</v>
      </c>
      <c r="C5567" t="s">
        <v>4</v>
      </c>
      <c r="D5567" t="s">
        <v>251</v>
      </c>
      <c r="G5567">
        <v>-27.255300999999999</v>
      </c>
      <c r="H5567">
        <v>152.929765</v>
      </c>
      <c r="I5567">
        <v>30</v>
      </c>
      <c r="J5567" t="s">
        <v>40</v>
      </c>
      <c r="K5567" s="1">
        <v>39753</v>
      </c>
      <c r="L5567" t="s">
        <v>252</v>
      </c>
      <c r="M5567" t="s">
        <v>253</v>
      </c>
      <c r="N5567" t="s">
        <v>14</v>
      </c>
      <c r="O5567" t="s">
        <v>16</v>
      </c>
      <c r="P5567" t="s">
        <v>27</v>
      </c>
      <c r="Q5567">
        <v>5</v>
      </c>
      <c r="R5567">
        <v>10.95</v>
      </c>
      <c r="S5567">
        <f t="shared" si="302"/>
        <v>33600</v>
      </c>
      <c r="T5567">
        <f t="shared" si="303"/>
        <v>15200</v>
      </c>
      <c r="U5567">
        <f t="shared" si="304"/>
        <v>2.2105263157894739</v>
      </c>
      <c r="V5567">
        <v>280</v>
      </c>
      <c r="W5567">
        <v>345</v>
      </c>
    </row>
    <row r="5568" spans="1:23" hidden="1" x14ac:dyDescent="0.2">
      <c r="A5568">
        <v>103</v>
      </c>
      <c r="B5568" t="s">
        <v>3</v>
      </c>
      <c r="C5568" t="s">
        <v>4</v>
      </c>
      <c r="D5568" t="s">
        <v>251</v>
      </c>
      <c r="G5568">
        <v>-27.255300999999999</v>
      </c>
      <c r="H5568">
        <v>152.929765</v>
      </c>
      <c r="I5568">
        <v>30</v>
      </c>
      <c r="J5568" t="s">
        <v>40</v>
      </c>
      <c r="K5568" s="1">
        <v>39753</v>
      </c>
      <c r="L5568" t="s">
        <v>252</v>
      </c>
      <c r="M5568" t="s">
        <v>253</v>
      </c>
      <c r="N5568" t="s">
        <v>14</v>
      </c>
      <c r="O5568" t="s">
        <v>16</v>
      </c>
      <c r="P5568" t="s">
        <v>27</v>
      </c>
      <c r="Q5568">
        <v>6</v>
      </c>
      <c r="R5568">
        <v>6.6</v>
      </c>
      <c r="S5568">
        <f t="shared" si="302"/>
        <v>33600</v>
      </c>
      <c r="T5568">
        <f t="shared" si="303"/>
        <v>15200</v>
      </c>
      <c r="U5568">
        <f t="shared" si="304"/>
        <v>2.2105263157894739</v>
      </c>
      <c r="V5568">
        <v>280</v>
      </c>
      <c r="W5568">
        <v>345</v>
      </c>
    </row>
    <row r="5569" spans="1:23" hidden="1" x14ac:dyDescent="0.2">
      <c r="A5569">
        <v>103</v>
      </c>
      <c r="B5569" t="s">
        <v>3</v>
      </c>
      <c r="C5569" t="s">
        <v>4</v>
      </c>
      <c r="D5569" t="s">
        <v>251</v>
      </c>
      <c r="G5569">
        <v>-27.255300999999999</v>
      </c>
      <c r="H5569">
        <v>152.929765</v>
      </c>
      <c r="I5569">
        <v>30</v>
      </c>
      <c r="J5569" t="s">
        <v>40</v>
      </c>
      <c r="K5569" s="1">
        <v>39753</v>
      </c>
      <c r="L5569" t="s">
        <v>252</v>
      </c>
      <c r="M5569" t="s">
        <v>253</v>
      </c>
      <c r="N5569" t="s">
        <v>14</v>
      </c>
      <c r="O5569" t="s">
        <v>18</v>
      </c>
      <c r="P5569" t="s">
        <v>27</v>
      </c>
      <c r="Q5569">
        <v>1</v>
      </c>
      <c r="R5569">
        <v>2.36</v>
      </c>
      <c r="S5569">
        <f t="shared" si="302"/>
        <v>33600</v>
      </c>
      <c r="T5569">
        <f t="shared" si="303"/>
        <v>15200</v>
      </c>
      <c r="U5569">
        <f t="shared" si="304"/>
        <v>2.2105263157894739</v>
      </c>
      <c r="V5569">
        <v>280</v>
      </c>
      <c r="W5569">
        <v>345</v>
      </c>
    </row>
    <row r="5570" spans="1:23" hidden="1" x14ac:dyDescent="0.2">
      <c r="A5570">
        <v>103</v>
      </c>
      <c r="B5570" t="s">
        <v>3</v>
      </c>
      <c r="C5570" t="s">
        <v>4</v>
      </c>
      <c r="D5570" t="s">
        <v>251</v>
      </c>
      <c r="G5570">
        <v>-27.255300999999999</v>
      </c>
      <c r="H5570">
        <v>152.929765</v>
      </c>
      <c r="I5570">
        <v>30</v>
      </c>
      <c r="J5570" t="s">
        <v>40</v>
      </c>
      <c r="K5570" s="1">
        <v>39753</v>
      </c>
      <c r="L5570" t="s">
        <v>252</v>
      </c>
      <c r="M5570" t="s">
        <v>253</v>
      </c>
      <c r="N5570" t="s">
        <v>14</v>
      </c>
      <c r="O5570" t="s">
        <v>18</v>
      </c>
      <c r="P5570" t="s">
        <v>27</v>
      </c>
      <c r="Q5570">
        <v>2</v>
      </c>
      <c r="R5570">
        <v>1.9</v>
      </c>
      <c r="S5570">
        <f t="shared" si="302"/>
        <v>33600</v>
      </c>
      <c r="T5570">
        <f t="shared" si="303"/>
        <v>15200</v>
      </c>
      <c r="U5570">
        <f t="shared" si="304"/>
        <v>2.2105263157894739</v>
      </c>
      <c r="V5570">
        <v>280</v>
      </c>
      <c r="W5570">
        <v>345</v>
      </c>
    </row>
    <row r="5571" spans="1:23" hidden="1" x14ac:dyDescent="0.2">
      <c r="A5571">
        <v>103</v>
      </c>
      <c r="B5571" t="s">
        <v>3</v>
      </c>
      <c r="C5571" t="s">
        <v>4</v>
      </c>
      <c r="D5571" t="s">
        <v>251</v>
      </c>
      <c r="G5571">
        <v>-27.255300999999999</v>
      </c>
      <c r="H5571">
        <v>152.929765</v>
      </c>
      <c r="I5571">
        <v>30</v>
      </c>
      <c r="J5571" t="s">
        <v>40</v>
      </c>
      <c r="K5571" s="1">
        <v>39753</v>
      </c>
      <c r="L5571" t="s">
        <v>252</v>
      </c>
      <c r="M5571" t="s">
        <v>253</v>
      </c>
      <c r="N5571" t="s">
        <v>14</v>
      </c>
      <c r="O5571" t="s">
        <v>18</v>
      </c>
      <c r="P5571" t="s">
        <v>27</v>
      </c>
      <c r="Q5571">
        <v>3</v>
      </c>
      <c r="R5571">
        <v>2.1800000000000002</v>
      </c>
      <c r="S5571">
        <f t="shared" si="302"/>
        <v>33600</v>
      </c>
      <c r="T5571">
        <f t="shared" si="303"/>
        <v>15200</v>
      </c>
      <c r="U5571">
        <f t="shared" si="304"/>
        <v>2.2105263157894739</v>
      </c>
      <c r="V5571">
        <v>280</v>
      </c>
      <c r="W5571">
        <v>345</v>
      </c>
    </row>
    <row r="5572" spans="1:23" hidden="1" x14ac:dyDescent="0.2">
      <c r="A5572">
        <v>103</v>
      </c>
      <c r="B5572" t="s">
        <v>3</v>
      </c>
      <c r="C5572" t="s">
        <v>4</v>
      </c>
      <c r="D5572" t="s">
        <v>251</v>
      </c>
      <c r="G5572">
        <v>-27.255300999999999</v>
      </c>
      <c r="H5572">
        <v>152.929765</v>
      </c>
      <c r="I5572">
        <v>30</v>
      </c>
      <c r="J5572" t="s">
        <v>40</v>
      </c>
      <c r="K5572" s="1">
        <v>39753</v>
      </c>
      <c r="L5572" t="s">
        <v>252</v>
      </c>
      <c r="M5572" t="s">
        <v>253</v>
      </c>
      <c r="N5572" t="s">
        <v>14</v>
      </c>
      <c r="O5572" t="s">
        <v>18</v>
      </c>
      <c r="P5572" t="s">
        <v>27</v>
      </c>
      <c r="Q5572">
        <v>4</v>
      </c>
      <c r="R5572">
        <v>2.34</v>
      </c>
      <c r="S5572">
        <f t="shared" si="302"/>
        <v>33600</v>
      </c>
      <c r="T5572">
        <f t="shared" si="303"/>
        <v>15200</v>
      </c>
      <c r="U5572">
        <f t="shared" si="304"/>
        <v>2.2105263157894739</v>
      </c>
      <c r="V5572">
        <v>280</v>
      </c>
      <c r="W5572">
        <v>345</v>
      </c>
    </row>
    <row r="5573" spans="1:23" hidden="1" x14ac:dyDescent="0.2">
      <c r="A5573">
        <v>103</v>
      </c>
      <c r="B5573" t="s">
        <v>3</v>
      </c>
      <c r="C5573" t="s">
        <v>4</v>
      </c>
      <c r="D5573" t="s">
        <v>251</v>
      </c>
      <c r="G5573">
        <v>-27.255300999999999</v>
      </c>
      <c r="H5573">
        <v>152.929765</v>
      </c>
      <c r="I5573">
        <v>30</v>
      </c>
      <c r="J5573" t="s">
        <v>40</v>
      </c>
      <c r="K5573" s="1">
        <v>39753</v>
      </c>
      <c r="L5573" t="s">
        <v>252</v>
      </c>
      <c r="M5573" t="s">
        <v>253</v>
      </c>
      <c r="N5573" t="s">
        <v>14</v>
      </c>
      <c r="O5573" t="s">
        <v>18</v>
      </c>
      <c r="P5573" t="s">
        <v>27</v>
      </c>
      <c r="Q5573">
        <v>5</v>
      </c>
      <c r="R5573">
        <v>3.12</v>
      </c>
      <c r="S5573">
        <f t="shared" si="302"/>
        <v>33600</v>
      </c>
      <c r="T5573">
        <f t="shared" si="303"/>
        <v>15200</v>
      </c>
      <c r="U5573">
        <f t="shared" si="304"/>
        <v>2.2105263157894739</v>
      </c>
      <c r="V5573">
        <v>280</v>
      </c>
      <c r="W5573">
        <v>345</v>
      </c>
    </row>
    <row r="5574" spans="1:23" hidden="1" x14ac:dyDescent="0.2">
      <c r="A5574">
        <v>103</v>
      </c>
      <c r="B5574" t="s">
        <v>3</v>
      </c>
      <c r="C5574" t="s">
        <v>4</v>
      </c>
      <c r="D5574" t="s">
        <v>251</v>
      </c>
      <c r="G5574">
        <v>-27.255300999999999</v>
      </c>
      <c r="H5574">
        <v>152.929765</v>
      </c>
      <c r="I5574">
        <v>30</v>
      </c>
      <c r="J5574" t="s">
        <v>40</v>
      </c>
      <c r="K5574" s="1">
        <v>39753</v>
      </c>
      <c r="L5574" t="s">
        <v>252</v>
      </c>
      <c r="M5574" t="s">
        <v>253</v>
      </c>
      <c r="N5574" t="s">
        <v>14</v>
      </c>
      <c r="O5574" t="s">
        <v>18</v>
      </c>
      <c r="P5574" t="s">
        <v>27</v>
      </c>
      <c r="Q5574">
        <v>6</v>
      </c>
      <c r="R5574">
        <v>2.19</v>
      </c>
      <c r="S5574">
        <f t="shared" si="302"/>
        <v>33600</v>
      </c>
      <c r="T5574">
        <f t="shared" si="303"/>
        <v>15200</v>
      </c>
      <c r="U5574">
        <f t="shared" si="304"/>
        <v>2.2105263157894739</v>
      </c>
      <c r="V5574">
        <v>280</v>
      </c>
      <c r="W5574">
        <v>345</v>
      </c>
    </row>
    <row r="5575" spans="1:23" hidden="1" x14ac:dyDescent="0.2">
      <c r="A5575">
        <v>103</v>
      </c>
      <c r="B5575" t="s">
        <v>3</v>
      </c>
      <c r="C5575" t="s">
        <v>4</v>
      </c>
      <c r="D5575" t="s">
        <v>251</v>
      </c>
      <c r="G5575">
        <v>-27.255300999999999</v>
      </c>
      <c r="H5575">
        <v>152.929765</v>
      </c>
      <c r="I5575">
        <v>30</v>
      </c>
      <c r="J5575" t="s">
        <v>40</v>
      </c>
      <c r="K5575" s="1">
        <v>39753</v>
      </c>
      <c r="L5575" t="s">
        <v>252</v>
      </c>
      <c r="M5575" t="s">
        <v>253</v>
      </c>
      <c r="N5575" t="s">
        <v>14</v>
      </c>
      <c r="O5575" t="s">
        <v>19</v>
      </c>
      <c r="P5575" t="s">
        <v>27</v>
      </c>
      <c r="Q5575">
        <v>1</v>
      </c>
      <c r="R5575">
        <v>6.27</v>
      </c>
      <c r="S5575">
        <f t="shared" si="302"/>
        <v>33600</v>
      </c>
      <c r="T5575">
        <f t="shared" si="303"/>
        <v>15200</v>
      </c>
      <c r="U5575">
        <f t="shared" si="304"/>
        <v>2.2105263157894739</v>
      </c>
      <c r="V5575">
        <v>280</v>
      </c>
      <c r="W5575">
        <v>345</v>
      </c>
    </row>
    <row r="5576" spans="1:23" hidden="1" x14ac:dyDescent="0.2">
      <c r="A5576">
        <v>103</v>
      </c>
      <c r="B5576" t="s">
        <v>3</v>
      </c>
      <c r="C5576" t="s">
        <v>4</v>
      </c>
      <c r="D5576" t="s">
        <v>251</v>
      </c>
      <c r="G5576">
        <v>-27.255300999999999</v>
      </c>
      <c r="H5576">
        <v>152.929765</v>
      </c>
      <c r="I5576">
        <v>30</v>
      </c>
      <c r="J5576" t="s">
        <v>40</v>
      </c>
      <c r="K5576" s="1">
        <v>39753</v>
      </c>
      <c r="L5576" t="s">
        <v>252</v>
      </c>
      <c r="M5576" t="s">
        <v>253</v>
      </c>
      <c r="N5576" t="s">
        <v>14</v>
      </c>
      <c r="O5576" t="s">
        <v>19</v>
      </c>
      <c r="P5576" t="s">
        <v>27</v>
      </c>
      <c r="Q5576">
        <v>2</v>
      </c>
      <c r="R5576">
        <v>4.7</v>
      </c>
      <c r="S5576">
        <f t="shared" si="302"/>
        <v>33600</v>
      </c>
      <c r="T5576">
        <f t="shared" si="303"/>
        <v>15200</v>
      </c>
      <c r="U5576">
        <f t="shared" si="304"/>
        <v>2.2105263157894739</v>
      </c>
      <c r="V5576">
        <v>280</v>
      </c>
      <c r="W5576">
        <v>345</v>
      </c>
    </row>
    <row r="5577" spans="1:23" hidden="1" x14ac:dyDescent="0.2">
      <c r="A5577">
        <v>103</v>
      </c>
      <c r="B5577" t="s">
        <v>3</v>
      </c>
      <c r="C5577" t="s">
        <v>4</v>
      </c>
      <c r="D5577" t="s">
        <v>251</v>
      </c>
      <c r="G5577">
        <v>-27.255300999999999</v>
      </c>
      <c r="H5577">
        <v>152.929765</v>
      </c>
      <c r="I5577">
        <v>30</v>
      </c>
      <c r="J5577" t="s">
        <v>40</v>
      </c>
      <c r="K5577" s="1">
        <v>39753</v>
      </c>
      <c r="L5577" t="s">
        <v>252</v>
      </c>
      <c r="M5577" t="s">
        <v>253</v>
      </c>
      <c r="N5577" t="s">
        <v>14</v>
      </c>
      <c r="O5577" t="s">
        <v>19</v>
      </c>
      <c r="P5577" t="s">
        <v>27</v>
      </c>
      <c r="Q5577">
        <v>3</v>
      </c>
      <c r="R5577">
        <v>4.83</v>
      </c>
      <c r="S5577">
        <f t="shared" si="302"/>
        <v>33600</v>
      </c>
      <c r="T5577">
        <f t="shared" si="303"/>
        <v>15200</v>
      </c>
      <c r="U5577">
        <f t="shared" si="304"/>
        <v>2.2105263157894739</v>
      </c>
      <c r="V5577">
        <v>280</v>
      </c>
      <c r="W5577">
        <v>345</v>
      </c>
    </row>
    <row r="5578" spans="1:23" hidden="1" x14ac:dyDescent="0.2">
      <c r="A5578">
        <v>103</v>
      </c>
      <c r="B5578" t="s">
        <v>3</v>
      </c>
      <c r="C5578" t="s">
        <v>4</v>
      </c>
      <c r="D5578" t="s">
        <v>251</v>
      </c>
      <c r="G5578">
        <v>-27.255300999999999</v>
      </c>
      <c r="H5578">
        <v>152.929765</v>
      </c>
      <c r="I5578">
        <v>30</v>
      </c>
      <c r="J5578" t="s">
        <v>40</v>
      </c>
      <c r="K5578" s="1">
        <v>39753</v>
      </c>
      <c r="L5578" t="s">
        <v>252</v>
      </c>
      <c r="M5578" t="s">
        <v>253</v>
      </c>
      <c r="N5578" t="s">
        <v>14</v>
      </c>
      <c r="O5578" t="s">
        <v>19</v>
      </c>
      <c r="P5578" t="s">
        <v>27</v>
      </c>
      <c r="Q5578">
        <v>4</v>
      </c>
      <c r="R5578">
        <v>5.35</v>
      </c>
      <c r="S5578">
        <f t="shared" si="302"/>
        <v>33600</v>
      </c>
      <c r="T5578">
        <f t="shared" si="303"/>
        <v>15200</v>
      </c>
      <c r="U5578">
        <f t="shared" si="304"/>
        <v>2.2105263157894739</v>
      </c>
      <c r="V5578">
        <v>280</v>
      </c>
      <c r="W5578">
        <v>345</v>
      </c>
    </row>
    <row r="5579" spans="1:23" hidden="1" x14ac:dyDescent="0.2">
      <c r="A5579">
        <v>103</v>
      </c>
      <c r="B5579" t="s">
        <v>3</v>
      </c>
      <c r="C5579" t="s">
        <v>4</v>
      </c>
      <c r="D5579" t="s">
        <v>251</v>
      </c>
      <c r="G5579">
        <v>-27.255300999999999</v>
      </c>
      <c r="H5579">
        <v>152.929765</v>
      </c>
      <c r="I5579">
        <v>30</v>
      </c>
      <c r="J5579" t="s">
        <v>40</v>
      </c>
      <c r="K5579" s="1">
        <v>39753</v>
      </c>
      <c r="L5579" t="s">
        <v>252</v>
      </c>
      <c r="M5579" t="s">
        <v>253</v>
      </c>
      <c r="N5579" t="s">
        <v>14</v>
      </c>
      <c r="O5579" t="s">
        <v>19</v>
      </c>
      <c r="P5579" t="s">
        <v>27</v>
      </c>
      <c r="Q5579">
        <v>5</v>
      </c>
      <c r="R5579">
        <v>5.28</v>
      </c>
      <c r="S5579">
        <f t="shared" si="302"/>
        <v>33600</v>
      </c>
      <c r="T5579">
        <f t="shared" si="303"/>
        <v>15200</v>
      </c>
      <c r="U5579">
        <f t="shared" si="304"/>
        <v>2.2105263157894739</v>
      </c>
      <c r="V5579">
        <v>280</v>
      </c>
      <c r="W5579">
        <v>345</v>
      </c>
    </row>
    <row r="5580" spans="1:23" hidden="1" x14ac:dyDescent="0.2">
      <c r="A5580">
        <v>103</v>
      </c>
      <c r="B5580" t="s">
        <v>3</v>
      </c>
      <c r="C5580" t="s">
        <v>4</v>
      </c>
      <c r="D5580" t="s">
        <v>251</v>
      </c>
      <c r="G5580">
        <v>-27.255300999999999</v>
      </c>
      <c r="H5580">
        <v>152.929765</v>
      </c>
      <c r="I5580">
        <v>30</v>
      </c>
      <c r="J5580" t="s">
        <v>40</v>
      </c>
      <c r="K5580" s="1">
        <v>39753</v>
      </c>
      <c r="L5580" t="s">
        <v>252</v>
      </c>
      <c r="M5580" t="s">
        <v>253</v>
      </c>
      <c r="N5580" t="s">
        <v>14</v>
      </c>
      <c r="O5580" t="s">
        <v>19</v>
      </c>
      <c r="P5580" t="s">
        <v>27</v>
      </c>
      <c r="Q5580">
        <v>6</v>
      </c>
      <c r="R5580">
        <v>5.36</v>
      </c>
      <c r="S5580">
        <f t="shared" si="302"/>
        <v>33600</v>
      </c>
      <c r="T5580">
        <f t="shared" si="303"/>
        <v>15200</v>
      </c>
      <c r="U5580">
        <f t="shared" si="304"/>
        <v>2.2105263157894739</v>
      </c>
      <c r="V5580">
        <v>280</v>
      </c>
      <c r="W5580">
        <v>345</v>
      </c>
    </row>
    <row r="5581" spans="1:23" hidden="1" x14ac:dyDescent="0.2">
      <c r="A5581">
        <v>103</v>
      </c>
      <c r="B5581" t="s">
        <v>3</v>
      </c>
      <c r="C5581" t="s">
        <v>4</v>
      </c>
      <c r="D5581" t="s">
        <v>251</v>
      </c>
      <c r="G5581">
        <v>-27.255300999999999</v>
      </c>
      <c r="H5581">
        <v>152.929765</v>
      </c>
      <c r="I5581">
        <v>30</v>
      </c>
      <c r="J5581" t="s">
        <v>40</v>
      </c>
      <c r="K5581" s="1">
        <v>39753</v>
      </c>
      <c r="L5581" t="s">
        <v>252</v>
      </c>
      <c r="M5581" t="s">
        <v>253</v>
      </c>
      <c r="N5581" t="s">
        <v>24</v>
      </c>
      <c r="O5581" t="s">
        <v>15</v>
      </c>
      <c r="P5581" t="s">
        <v>26</v>
      </c>
      <c r="Q5581">
        <v>1</v>
      </c>
      <c r="R5581">
        <v>26.36</v>
      </c>
      <c r="S5581">
        <f t="shared" si="302"/>
        <v>33600</v>
      </c>
      <c r="T5581">
        <f t="shared" si="303"/>
        <v>15200</v>
      </c>
      <c r="U5581">
        <f t="shared" si="304"/>
        <v>2.2105263157894739</v>
      </c>
      <c r="V5581">
        <v>280</v>
      </c>
      <c r="W5581">
        <v>345</v>
      </c>
    </row>
    <row r="5582" spans="1:23" hidden="1" x14ac:dyDescent="0.2">
      <c r="A5582">
        <v>103</v>
      </c>
      <c r="B5582" t="s">
        <v>3</v>
      </c>
      <c r="C5582" t="s">
        <v>4</v>
      </c>
      <c r="D5582" t="s">
        <v>251</v>
      </c>
      <c r="G5582">
        <v>-27.255300999999999</v>
      </c>
      <c r="H5582">
        <v>152.929765</v>
      </c>
      <c r="I5582">
        <v>30</v>
      </c>
      <c r="J5582" t="s">
        <v>40</v>
      </c>
      <c r="K5582" s="1">
        <v>39753</v>
      </c>
      <c r="L5582" t="s">
        <v>252</v>
      </c>
      <c r="M5582" t="s">
        <v>253</v>
      </c>
      <c r="N5582" t="s">
        <v>24</v>
      </c>
      <c r="O5582" t="s">
        <v>15</v>
      </c>
      <c r="P5582" t="s">
        <v>26</v>
      </c>
      <c r="Q5582">
        <v>2</v>
      </c>
      <c r="R5582">
        <v>31.93</v>
      </c>
      <c r="S5582">
        <f t="shared" si="302"/>
        <v>33600</v>
      </c>
      <c r="T5582">
        <f t="shared" si="303"/>
        <v>15200</v>
      </c>
      <c r="U5582">
        <f t="shared" si="304"/>
        <v>2.2105263157894739</v>
      </c>
      <c r="V5582">
        <v>280</v>
      </c>
      <c r="W5582">
        <v>345</v>
      </c>
    </row>
    <row r="5583" spans="1:23" hidden="1" x14ac:dyDescent="0.2">
      <c r="A5583">
        <v>103</v>
      </c>
      <c r="B5583" t="s">
        <v>3</v>
      </c>
      <c r="C5583" t="s">
        <v>4</v>
      </c>
      <c r="D5583" t="s">
        <v>251</v>
      </c>
      <c r="G5583">
        <v>-27.255300999999999</v>
      </c>
      <c r="H5583">
        <v>152.929765</v>
      </c>
      <c r="I5583">
        <v>30</v>
      </c>
      <c r="J5583" t="s">
        <v>40</v>
      </c>
      <c r="K5583" s="1">
        <v>39753</v>
      </c>
      <c r="L5583" t="s">
        <v>252</v>
      </c>
      <c r="M5583" t="s">
        <v>253</v>
      </c>
      <c r="N5583" t="s">
        <v>24</v>
      </c>
      <c r="O5583" t="s">
        <v>15</v>
      </c>
      <c r="P5583" t="s">
        <v>26</v>
      </c>
      <c r="Q5583">
        <v>3</v>
      </c>
      <c r="R5583">
        <v>30.68</v>
      </c>
      <c r="S5583">
        <f t="shared" si="302"/>
        <v>33600</v>
      </c>
      <c r="T5583">
        <f t="shared" si="303"/>
        <v>15200</v>
      </c>
      <c r="U5583">
        <f t="shared" si="304"/>
        <v>2.2105263157894739</v>
      </c>
      <c r="V5583">
        <v>280</v>
      </c>
      <c r="W5583">
        <v>345</v>
      </c>
    </row>
    <row r="5584" spans="1:23" hidden="1" x14ac:dyDescent="0.2">
      <c r="A5584">
        <v>103</v>
      </c>
      <c r="B5584" t="s">
        <v>3</v>
      </c>
      <c r="C5584" t="s">
        <v>4</v>
      </c>
      <c r="D5584" t="s">
        <v>251</v>
      </c>
      <c r="G5584">
        <v>-27.255300999999999</v>
      </c>
      <c r="H5584">
        <v>152.929765</v>
      </c>
      <c r="I5584">
        <v>30</v>
      </c>
      <c r="J5584" t="s">
        <v>40</v>
      </c>
      <c r="K5584" s="1">
        <v>39753</v>
      </c>
      <c r="L5584" t="s">
        <v>252</v>
      </c>
      <c r="M5584" t="s">
        <v>253</v>
      </c>
      <c r="N5584" t="s">
        <v>24</v>
      </c>
      <c r="O5584" t="s">
        <v>15</v>
      </c>
      <c r="P5584" t="s">
        <v>26</v>
      </c>
      <c r="Q5584">
        <v>4</v>
      </c>
      <c r="R5584">
        <v>29.84</v>
      </c>
      <c r="S5584">
        <f t="shared" si="302"/>
        <v>33600</v>
      </c>
      <c r="T5584">
        <f t="shared" si="303"/>
        <v>15200</v>
      </c>
      <c r="U5584">
        <f t="shared" si="304"/>
        <v>2.2105263157894739</v>
      </c>
      <c r="V5584">
        <v>280</v>
      </c>
      <c r="W5584">
        <v>345</v>
      </c>
    </row>
    <row r="5585" spans="1:23" hidden="1" x14ac:dyDescent="0.2">
      <c r="A5585">
        <v>103</v>
      </c>
      <c r="B5585" t="s">
        <v>3</v>
      </c>
      <c r="C5585" t="s">
        <v>4</v>
      </c>
      <c r="D5585" t="s">
        <v>251</v>
      </c>
      <c r="G5585">
        <v>-27.255300999999999</v>
      </c>
      <c r="H5585">
        <v>152.929765</v>
      </c>
      <c r="I5585">
        <v>30</v>
      </c>
      <c r="J5585" t="s">
        <v>40</v>
      </c>
      <c r="K5585" s="1">
        <v>39753</v>
      </c>
      <c r="L5585" t="s">
        <v>252</v>
      </c>
      <c r="M5585" t="s">
        <v>253</v>
      </c>
      <c r="N5585" t="s">
        <v>24</v>
      </c>
      <c r="O5585" t="s">
        <v>15</v>
      </c>
      <c r="P5585" t="s">
        <v>26</v>
      </c>
      <c r="Q5585">
        <v>5</v>
      </c>
      <c r="R5585">
        <v>31.38</v>
      </c>
      <c r="S5585">
        <f t="shared" si="302"/>
        <v>33600</v>
      </c>
      <c r="T5585">
        <f t="shared" si="303"/>
        <v>15200</v>
      </c>
      <c r="U5585">
        <f t="shared" si="304"/>
        <v>2.2105263157894739</v>
      </c>
      <c r="V5585">
        <v>280</v>
      </c>
      <c r="W5585">
        <v>345</v>
      </c>
    </row>
    <row r="5586" spans="1:23" hidden="1" x14ac:dyDescent="0.2">
      <c r="A5586">
        <v>103</v>
      </c>
      <c r="B5586" t="s">
        <v>3</v>
      </c>
      <c r="C5586" t="s">
        <v>4</v>
      </c>
      <c r="D5586" t="s">
        <v>251</v>
      </c>
      <c r="G5586">
        <v>-27.255300999999999</v>
      </c>
      <c r="H5586">
        <v>152.929765</v>
      </c>
      <c r="I5586">
        <v>30</v>
      </c>
      <c r="J5586" t="s">
        <v>40</v>
      </c>
      <c r="K5586" s="1">
        <v>39753</v>
      </c>
      <c r="L5586" t="s">
        <v>252</v>
      </c>
      <c r="M5586" t="s">
        <v>253</v>
      </c>
      <c r="N5586" t="s">
        <v>24</v>
      </c>
      <c r="O5586" t="s">
        <v>15</v>
      </c>
      <c r="P5586" t="s">
        <v>26</v>
      </c>
      <c r="Q5586">
        <v>6</v>
      </c>
      <c r="R5586">
        <v>25.91</v>
      </c>
      <c r="S5586">
        <f t="shared" si="302"/>
        <v>33600</v>
      </c>
      <c r="T5586">
        <f t="shared" si="303"/>
        <v>15200</v>
      </c>
      <c r="U5586">
        <f t="shared" si="304"/>
        <v>2.2105263157894739</v>
      </c>
      <c r="V5586">
        <v>280</v>
      </c>
      <c r="W5586">
        <v>345</v>
      </c>
    </row>
    <row r="5587" spans="1:23" hidden="1" x14ac:dyDescent="0.2">
      <c r="A5587">
        <v>103</v>
      </c>
      <c r="B5587" t="s">
        <v>3</v>
      </c>
      <c r="C5587" t="s">
        <v>4</v>
      </c>
      <c r="D5587" t="s">
        <v>251</v>
      </c>
      <c r="G5587">
        <v>-27.255300999999999</v>
      </c>
      <c r="H5587">
        <v>152.929765</v>
      </c>
      <c r="I5587">
        <v>30</v>
      </c>
      <c r="J5587" t="s">
        <v>40</v>
      </c>
      <c r="K5587" s="1">
        <v>39753</v>
      </c>
      <c r="L5587" t="s">
        <v>252</v>
      </c>
      <c r="M5587" t="s">
        <v>253</v>
      </c>
      <c r="N5587" t="s">
        <v>24</v>
      </c>
      <c r="O5587" t="s">
        <v>15</v>
      </c>
      <c r="P5587" t="s">
        <v>26</v>
      </c>
      <c r="Q5587">
        <v>7</v>
      </c>
      <c r="R5587">
        <v>27.25</v>
      </c>
      <c r="S5587">
        <f t="shared" si="302"/>
        <v>33600</v>
      </c>
      <c r="T5587">
        <f t="shared" si="303"/>
        <v>15200</v>
      </c>
      <c r="U5587">
        <f t="shared" si="304"/>
        <v>2.2105263157894739</v>
      </c>
      <c r="V5587">
        <v>280</v>
      </c>
      <c r="W5587">
        <v>345</v>
      </c>
    </row>
    <row r="5588" spans="1:23" hidden="1" x14ac:dyDescent="0.2">
      <c r="A5588">
        <v>103</v>
      </c>
      <c r="B5588" t="s">
        <v>3</v>
      </c>
      <c r="C5588" t="s">
        <v>4</v>
      </c>
      <c r="D5588" t="s">
        <v>251</v>
      </c>
      <c r="G5588">
        <v>-27.255300999999999</v>
      </c>
      <c r="H5588">
        <v>152.929765</v>
      </c>
      <c r="I5588">
        <v>30</v>
      </c>
      <c r="J5588" t="s">
        <v>40</v>
      </c>
      <c r="K5588" s="1">
        <v>39753</v>
      </c>
      <c r="L5588" t="s">
        <v>252</v>
      </c>
      <c r="M5588" t="s">
        <v>253</v>
      </c>
      <c r="N5588" t="s">
        <v>24</v>
      </c>
      <c r="O5588" t="s">
        <v>15</v>
      </c>
      <c r="P5588" t="s">
        <v>26</v>
      </c>
      <c r="Q5588">
        <v>8</v>
      </c>
      <c r="R5588">
        <v>24.54</v>
      </c>
      <c r="S5588">
        <f t="shared" si="302"/>
        <v>33600</v>
      </c>
      <c r="T5588">
        <f t="shared" si="303"/>
        <v>15200</v>
      </c>
      <c r="U5588">
        <f t="shared" si="304"/>
        <v>2.2105263157894739</v>
      </c>
      <c r="V5588">
        <v>280</v>
      </c>
      <c r="W5588">
        <v>345</v>
      </c>
    </row>
    <row r="5589" spans="1:23" hidden="1" x14ac:dyDescent="0.2">
      <c r="A5589">
        <v>103</v>
      </c>
      <c r="B5589" t="s">
        <v>3</v>
      </c>
      <c r="C5589" t="s">
        <v>4</v>
      </c>
      <c r="D5589" t="s">
        <v>251</v>
      </c>
      <c r="G5589">
        <v>-27.255300999999999</v>
      </c>
      <c r="H5589">
        <v>152.929765</v>
      </c>
      <c r="I5589">
        <v>30</v>
      </c>
      <c r="J5589" t="s">
        <v>40</v>
      </c>
      <c r="K5589" s="1">
        <v>39753</v>
      </c>
      <c r="L5589" t="s">
        <v>252</v>
      </c>
      <c r="M5589" t="s">
        <v>253</v>
      </c>
      <c r="N5589" t="s">
        <v>24</v>
      </c>
      <c r="O5589" t="s">
        <v>15</v>
      </c>
      <c r="P5589" t="s">
        <v>26</v>
      </c>
      <c r="Q5589">
        <v>9</v>
      </c>
      <c r="R5589">
        <v>28.39</v>
      </c>
      <c r="S5589">
        <f t="shared" si="302"/>
        <v>33600</v>
      </c>
      <c r="T5589">
        <f t="shared" si="303"/>
        <v>15200</v>
      </c>
      <c r="U5589">
        <f t="shared" si="304"/>
        <v>2.2105263157894739</v>
      </c>
      <c r="V5589">
        <v>280</v>
      </c>
      <c r="W5589">
        <v>345</v>
      </c>
    </row>
    <row r="5590" spans="1:23" hidden="1" x14ac:dyDescent="0.2">
      <c r="A5590">
        <v>103</v>
      </c>
      <c r="B5590" t="s">
        <v>3</v>
      </c>
      <c r="C5590" t="s">
        <v>4</v>
      </c>
      <c r="D5590" t="s">
        <v>251</v>
      </c>
      <c r="G5590">
        <v>-27.255300999999999</v>
      </c>
      <c r="H5590">
        <v>152.929765</v>
      </c>
      <c r="I5590">
        <v>30</v>
      </c>
      <c r="J5590" t="s">
        <v>40</v>
      </c>
      <c r="K5590" s="1">
        <v>39753</v>
      </c>
      <c r="L5590" t="s">
        <v>252</v>
      </c>
      <c r="M5590" t="s">
        <v>253</v>
      </c>
      <c r="N5590" t="s">
        <v>24</v>
      </c>
      <c r="O5590" t="s">
        <v>15</v>
      </c>
      <c r="P5590" t="s">
        <v>26</v>
      </c>
      <c r="Q5590">
        <v>10</v>
      </c>
      <c r="R5590">
        <v>27.47</v>
      </c>
      <c r="S5590">
        <f t="shared" si="302"/>
        <v>33600</v>
      </c>
      <c r="T5590">
        <f t="shared" si="303"/>
        <v>15200</v>
      </c>
      <c r="U5590">
        <f t="shared" si="304"/>
        <v>2.2105263157894739</v>
      </c>
      <c r="V5590">
        <v>280</v>
      </c>
      <c r="W5590">
        <v>345</v>
      </c>
    </row>
    <row r="5591" spans="1:23" x14ac:dyDescent="0.2">
      <c r="A5591">
        <v>103</v>
      </c>
      <c r="B5591" t="s">
        <v>3</v>
      </c>
      <c r="C5591" t="s">
        <v>4</v>
      </c>
      <c r="D5591" t="s">
        <v>251</v>
      </c>
      <c r="G5591">
        <v>-27.255300999999999</v>
      </c>
      <c r="H5591">
        <v>152.929765</v>
      </c>
      <c r="I5591">
        <v>30</v>
      </c>
      <c r="J5591" t="s">
        <v>40</v>
      </c>
      <c r="K5591" s="1">
        <v>39753</v>
      </c>
      <c r="L5591" t="s">
        <v>252</v>
      </c>
      <c r="M5591" t="s">
        <v>253</v>
      </c>
      <c r="N5591" t="s">
        <v>24</v>
      </c>
      <c r="O5591" t="s">
        <v>15</v>
      </c>
      <c r="P5591" t="s">
        <v>27</v>
      </c>
      <c r="Q5591">
        <v>1</v>
      </c>
      <c r="R5591">
        <v>21.27</v>
      </c>
      <c r="S5591">
        <f t="shared" si="302"/>
        <v>33600</v>
      </c>
      <c r="T5591">
        <f t="shared" si="303"/>
        <v>15200</v>
      </c>
      <c r="U5591">
        <f t="shared" si="304"/>
        <v>2.2105263157894739</v>
      </c>
      <c r="V5591">
        <v>280</v>
      </c>
      <c r="W5591">
        <v>345</v>
      </c>
    </row>
    <row r="5592" spans="1:23" x14ac:dyDescent="0.2">
      <c r="A5592">
        <v>103</v>
      </c>
      <c r="B5592" t="s">
        <v>3</v>
      </c>
      <c r="C5592" t="s">
        <v>4</v>
      </c>
      <c r="D5592" t="s">
        <v>251</v>
      </c>
      <c r="G5592">
        <v>-27.255300999999999</v>
      </c>
      <c r="H5592">
        <v>152.929765</v>
      </c>
      <c r="I5592">
        <v>30</v>
      </c>
      <c r="J5592" t="s">
        <v>40</v>
      </c>
      <c r="K5592" s="1">
        <v>39753</v>
      </c>
      <c r="L5592" t="s">
        <v>252</v>
      </c>
      <c r="M5592" t="s">
        <v>253</v>
      </c>
      <c r="N5592" t="s">
        <v>24</v>
      </c>
      <c r="O5592" t="s">
        <v>15</v>
      </c>
      <c r="P5592" t="s">
        <v>27</v>
      </c>
      <c r="Q5592">
        <v>2</v>
      </c>
      <c r="R5592">
        <v>21.63</v>
      </c>
      <c r="S5592">
        <f t="shared" si="302"/>
        <v>33600</v>
      </c>
      <c r="T5592">
        <f t="shared" si="303"/>
        <v>15200</v>
      </c>
      <c r="U5592">
        <f t="shared" si="304"/>
        <v>2.2105263157894739</v>
      </c>
      <c r="V5592">
        <v>280</v>
      </c>
      <c r="W5592">
        <v>345</v>
      </c>
    </row>
    <row r="5593" spans="1:23" x14ac:dyDescent="0.2">
      <c r="A5593">
        <v>103</v>
      </c>
      <c r="B5593" t="s">
        <v>3</v>
      </c>
      <c r="C5593" t="s">
        <v>4</v>
      </c>
      <c r="D5593" t="s">
        <v>251</v>
      </c>
      <c r="G5593">
        <v>-27.255300999999999</v>
      </c>
      <c r="H5593">
        <v>152.929765</v>
      </c>
      <c r="I5593">
        <v>30</v>
      </c>
      <c r="J5593" t="s">
        <v>40</v>
      </c>
      <c r="K5593" s="1">
        <v>39753</v>
      </c>
      <c r="L5593" t="s">
        <v>252</v>
      </c>
      <c r="M5593" t="s">
        <v>253</v>
      </c>
      <c r="N5593" t="s">
        <v>24</v>
      </c>
      <c r="O5593" t="s">
        <v>15</v>
      </c>
      <c r="P5593" t="s">
        <v>27</v>
      </c>
      <c r="Q5593">
        <v>3</v>
      </c>
      <c r="R5593">
        <v>21.51</v>
      </c>
      <c r="S5593">
        <f t="shared" si="302"/>
        <v>33600</v>
      </c>
      <c r="T5593">
        <f t="shared" si="303"/>
        <v>15200</v>
      </c>
      <c r="U5593">
        <f t="shared" si="304"/>
        <v>2.2105263157894739</v>
      </c>
      <c r="V5593">
        <v>280</v>
      </c>
      <c r="W5593">
        <v>345</v>
      </c>
    </row>
    <row r="5594" spans="1:23" x14ac:dyDescent="0.2">
      <c r="A5594">
        <v>103</v>
      </c>
      <c r="B5594" t="s">
        <v>3</v>
      </c>
      <c r="C5594" t="s">
        <v>4</v>
      </c>
      <c r="D5594" t="s">
        <v>251</v>
      </c>
      <c r="G5594">
        <v>-27.255300999999999</v>
      </c>
      <c r="H5594">
        <v>152.929765</v>
      </c>
      <c r="I5594">
        <v>30</v>
      </c>
      <c r="J5594" t="s">
        <v>40</v>
      </c>
      <c r="K5594" s="1">
        <v>39753</v>
      </c>
      <c r="L5594" t="s">
        <v>252</v>
      </c>
      <c r="M5594" t="s">
        <v>253</v>
      </c>
      <c r="N5594" t="s">
        <v>24</v>
      </c>
      <c r="O5594" t="s">
        <v>15</v>
      </c>
      <c r="P5594" t="s">
        <v>27</v>
      </c>
      <c r="Q5594">
        <v>4</v>
      </c>
      <c r="R5594">
        <v>23.72</v>
      </c>
      <c r="S5594">
        <f t="shared" si="302"/>
        <v>33600</v>
      </c>
      <c r="T5594">
        <f t="shared" si="303"/>
        <v>15200</v>
      </c>
      <c r="U5594">
        <f t="shared" si="304"/>
        <v>2.2105263157894739</v>
      </c>
      <c r="V5594">
        <v>280</v>
      </c>
      <c r="W5594">
        <v>345</v>
      </c>
    </row>
    <row r="5595" spans="1:23" x14ac:dyDescent="0.2">
      <c r="A5595">
        <v>103</v>
      </c>
      <c r="B5595" t="s">
        <v>3</v>
      </c>
      <c r="C5595" t="s">
        <v>4</v>
      </c>
      <c r="D5595" t="s">
        <v>251</v>
      </c>
      <c r="G5595">
        <v>-27.255300999999999</v>
      </c>
      <c r="H5595">
        <v>152.929765</v>
      </c>
      <c r="I5595">
        <v>30</v>
      </c>
      <c r="J5595" t="s">
        <v>40</v>
      </c>
      <c r="K5595" s="1">
        <v>39753</v>
      </c>
      <c r="L5595" t="s">
        <v>252</v>
      </c>
      <c r="M5595" t="s">
        <v>253</v>
      </c>
      <c r="N5595" t="s">
        <v>24</v>
      </c>
      <c r="O5595" t="s">
        <v>15</v>
      </c>
      <c r="P5595" t="s">
        <v>27</v>
      </c>
      <c r="Q5595">
        <v>5</v>
      </c>
      <c r="R5595">
        <v>24.71</v>
      </c>
      <c r="S5595">
        <f t="shared" si="302"/>
        <v>33600</v>
      </c>
      <c r="T5595">
        <f t="shared" si="303"/>
        <v>15200</v>
      </c>
      <c r="U5595">
        <f t="shared" si="304"/>
        <v>2.2105263157894739</v>
      </c>
      <c r="V5595">
        <v>280</v>
      </c>
      <c r="W5595">
        <v>345</v>
      </c>
    </row>
    <row r="5596" spans="1:23" x14ac:dyDescent="0.2">
      <c r="A5596">
        <v>103</v>
      </c>
      <c r="B5596" t="s">
        <v>3</v>
      </c>
      <c r="C5596" t="s">
        <v>4</v>
      </c>
      <c r="D5596" t="s">
        <v>251</v>
      </c>
      <c r="G5596">
        <v>-27.255300999999999</v>
      </c>
      <c r="H5596">
        <v>152.929765</v>
      </c>
      <c r="I5596">
        <v>30</v>
      </c>
      <c r="J5596" t="s">
        <v>40</v>
      </c>
      <c r="K5596" s="1">
        <v>39753</v>
      </c>
      <c r="L5596" t="s">
        <v>252</v>
      </c>
      <c r="M5596" t="s">
        <v>253</v>
      </c>
      <c r="N5596" t="s">
        <v>24</v>
      </c>
      <c r="O5596" t="s">
        <v>15</v>
      </c>
      <c r="P5596" t="s">
        <v>27</v>
      </c>
      <c r="Q5596">
        <v>6</v>
      </c>
      <c r="R5596">
        <v>22.14</v>
      </c>
      <c r="S5596">
        <f t="shared" si="302"/>
        <v>33600</v>
      </c>
      <c r="T5596">
        <f t="shared" si="303"/>
        <v>15200</v>
      </c>
      <c r="U5596">
        <f t="shared" si="304"/>
        <v>2.2105263157894739</v>
      </c>
      <c r="V5596">
        <v>280</v>
      </c>
      <c r="W5596">
        <v>345</v>
      </c>
    </row>
    <row r="5597" spans="1:23" x14ac:dyDescent="0.2">
      <c r="A5597">
        <v>103</v>
      </c>
      <c r="B5597" t="s">
        <v>3</v>
      </c>
      <c r="C5597" t="s">
        <v>4</v>
      </c>
      <c r="D5597" t="s">
        <v>251</v>
      </c>
      <c r="G5597">
        <v>-27.255300999999999</v>
      </c>
      <c r="H5597">
        <v>152.929765</v>
      </c>
      <c r="I5597">
        <v>30</v>
      </c>
      <c r="J5597" t="s">
        <v>40</v>
      </c>
      <c r="K5597" s="1">
        <v>39753</v>
      </c>
      <c r="L5597" t="s">
        <v>252</v>
      </c>
      <c r="M5597" t="s">
        <v>253</v>
      </c>
      <c r="N5597" t="s">
        <v>24</v>
      </c>
      <c r="O5597" t="s">
        <v>15</v>
      </c>
      <c r="P5597" t="s">
        <v>27</v>
      </c>
      <c r="Q5597">
        <v>7</v>
      </c>
      <c r="R5597">
        <v>21.31</v>
      </c>
      <c r="S5597">
        <f t="shared" si="302"/>
        <v>33600</v>
      </c>
      <c r="T5597">
        <f t="shared" si="303"/>
        <v>15200</v>
      </c>
      <c r="U5597">
        <f t="shared" si="304"/>
        <v>2.2105263157894739</v>
      </c>
      <c r="V5597">
        <v>280</v>
      </c>
      <c r="W5597">
        <v>345</v>
      </c>
    </row>
    <row r="5598" spans="1:23" x14ac:dyDescent="0.2">
      <c r="A5598">
        <v>103</v>
      </c>
      <c r="B5598" t="s">
        <v>3</v>
      </c>
      <c r="C5598" t="s">
        <v>4</v>
      </c>
      <c r="D5598" t="s">
        <v>251</v>
      </c>
      <c r="G5598">
        <v>-27.255300999999999</v>
      </c>
      <c r="H5598">
        <v>152.929765</v>
      </c>
      <c r="I5598">
        <v>30</v>
      </c>
      <c r="J5598" t="s">
        <v>40</v>
      </c>
      <c r="K5598" s="1">
        <v>39753</v>
      </c>
      <c r="L5598" t="s">
        <v>252</v>
      </c>
      <c r="M5598" t="s">
        <v>253</v>
      </c>
      <c r="N5598" t="s">
        <v>24</v>
      </c>
      <c r="O5598" t="s">
        <v>15</v>
      </c>
      <c r="P5598" t="s">
        <v>27</v>
      </c>
      <c r="Q5598">
        <v>8</v>
      </c>
      <c r="R5598">
        <v>22.4</v>
      </c>
      <c r="S5598">
        <f t="shared" si="302"/>
        <v>33600</v>
      </c>
      <c r="T5598">
        <f t="shared" si="303"/>
        <v>15200</v>
      </c>
      <c r="U5598">
        <f t="shared" si="304"/>
        <v>2.2105263157894739</v>
      </c>
      <c r="V5598">
        <v>280</v>
      </c>
      <c r="W5598">
        <v>345</v>
      </c>
    </row>
    <row r="5599" spans="1:23" x14ac:dyDescent="0.2">
      <c r="A5599">
        <v>103</v>
      </c>
      <c r="B5599" t="s">
        <v>3</v>
      </c>
      <c r="C5599" t="s">
        <v>4</v>
      </c>
      <c r="D5599" t="s">
        <v>251</v>
      </c>
      <c r="G5599">
        <v>-27.255300999999999</v>
      </c>
      <c r="H5599">
        <v>152.929765</v>
      </c>
      <c r="I5599">
        <v>30</v>
      </c>
      <c r="J5599" t="s">
        <v>40</v>
      </c>
      <c r="K5599" s="1">
        <v>39753</v>
      </c>
      <c r="L5599" t="s">
        <v>252</v>
      </c>
      <c r="M5599" t="s">
        <v>253</v>
      </c>
      <c r="N5599" t="s">
        <v>24</v>
      </c>
      <c r="O5599" t="s">
        <v>15</v>
      </c>
      <c r="P5599" t="s">
        <v>27</v>
      </c>
      <c r="Q5599">
        <v>9</v>
      </c>
      <c r="R5599">
        <v>21.98</v>
      </c>
      <c r="S5599">
        <f t="shared" si="302"/>
        <v>33600</v>
      </c>
      <c r="T5599">
        <f t="shared" si="303"/>
        <v>15200</v>
      </c>
      <c r="U5599">
        <f t="shared" si="304"/>
        <v>2.2105263157894739</v>
      </c>
      <c r="V5599">
        <v>280</v>
      </c>
      <c r="W5599">
        <v>345</v>
      </c>
    </row>
    <row r="5600" spans="1:23" x14ac:dyDescent="0.2">
      <c r="A5600">
        <v>103</v>
      </c>
      <c r="B5600" t="s">
        <v>3</v>
      </c>
      <c r="C5600" t="s">
        <v>4</v>
      </c>
      <c r="D5600" t="s">
        <v>251</v>
      </c>
      <c r="G5600">
        <v>-27.255300999999999</v>
      </c>
      <c r="H5600">
        <v>152.929765</v>
      </c>
      <c r="I5600">
        <v>30</v>
      </c>
      <c r="J5600" t="s">
        <v>40</v>
      </c>
      <c r="K5600" s="1">
        <v>39753</v>
      </c>
      <c r="L5600" t="s">
        <v>252</v>
      </c>
      <c r="M5600" t="s">
        <v>253</v>
      </c>
      <c r="N5600" t="s">
        <v>24</v>
      </c>
      <c r="O5600" t="s">
        <v>15</v>
      </c>
      <c r="P5600" t="s">
        <v>27</v>
      </c>
      <c r="Q5600">
        <v>10</v>
      </c>
      <c r="R5600">
        <v>22.13</v>
      </c>
      <c r="S5600">
        <f t="shared" si="302"/>
        <v>33600</v>
      </c>
      <c r="T5600">
        <f t="shared" si="303"/>
        <v>15200</v>
      </c>
      <c r="U5600">
        <f t="shared" si="304"/>
        <v>2.2105263157894739</v>
      </c>
      <c r="V5600">
        <v>280</v>
      </c>
      <c r="W5600">
        <v>345</v>
      </c>
    </row>
    <row r="5601" spans="1:23" x14ac:dyDescent="0.2">
      <c r="A5601">
        <v>103</v>
      </c>
      <c r="B5601" t="s">
        <v>3</v>
      </c>
      <c r="C5601" t="s">
        <v>4</v>
      </c>
      <c r="D5601" t="s">
        <v>251</v>
      </c>
      <c r="G5601">
        <v>-27.255300999999999</v>
      </c>
      <c r="H5601">
        <v>152.929765</v>
      </c>
      <c r="I5601">
        <v>30</v>
      </c>
      <c r="J5601" t="s">
        <v>40</v>
      </c>
      <c r="K5601" s="1">
        <v>39753</v>
      </c>
      <c r="L5601" t="s">
        <v>252</v>
      </c>
      <c r="M5601" t="s">
        <v>253</v>
      </c>
      <c r="N5601" t="s">
        <v>24</v>
      </c>
      <c r="O5601" t="s">
        <v>18</v>
      </c>
      <c r="P5601" t="s">
        <v>27</v>
      </c>
      <c r="Q5601">
        <v>1</v>
      </c>
      <c r="R5601">
        <v>18.440000000000001</v>
      </c>
      <c r="S5601">
        <f t="shared" si="302"/>
        <v>33600</v>
      </c>
      <c r="T5601">
        <f t="shared" si="303"/>
        <v>15200</v>
      </c>
      <c r="U5601">
        <f t="shared" si="304"/>
        <v>2.2105263157894739</v>
      </c>
      <c r="V5601">
        <v>280</v>
      </c>
      <c r="W5601">
        <v>345</v>
      </c>
    </row>
    <row r="5602" spans="1:23" x14ac:dyDescent="0.2">
      <c r="A5602">
        <v>103</v>
      </c>
      <c r="B5602" t="s">
        <v>3</v>
      </c>
      <c r="C5602" t="s">
        <v>4</v>
      </c>
      <c r="D5602" t="s">
        <v>251</v>
      </c>
      <c r="G5602">
        <v>-27.255300999999999</v>
      </c>
      <c r="H5602">
        <v>152.929765</v>
      </c>
      <c r="I5602">
        <v>30</v>
      </c>
      <c r="J5602" t="s">
        <v>40</v>
      </c>
      <c r="K5602" s="1">
        <v>39753</v>
      </c>
      <c r="L5602" t="s">
        <v>252</v>
      </c>
      <c r="M5602" t="s">
        <v>253</v>
      </c>
      <c r="N5602" t="s">
        <v>24</v>
      </c>
      <c r="O5602" t="s">
        <v>18</v>
      </c>
      <c r="P5602" t="s">
        <v>27</v>
      </c>
      <c r="Q5602">
        <v>2</v>
      </c>
      <c r="R5602">
        <v>13.71</v>
      </c>
      <c r="S5602">
        <f t="shared" si="302"/>
        <v>33600</v>
      </c>
      <c r="T5602">
        <f t="shared" si="303"/>
        <v>15200</v>
      </c>
      <c r="U5602">
        <f t="shared" si="304"/>
        <v>2.2105263157894739</v>
      </c>
      <c r="V5602">
        <v>280</v>
      </c>
      <c r="W5602">
        <v>345</v>
      </c>
    </row>
    <row r="5603" spans="1:23" x14ac:dyDescent="0.2">
      <c r="A5603">
        <v>103</v>
      </c>
      <c r="B5603" t="s">
        <v>3</v>
      </c>
      <c r="C5603" t="s">
        <v>4</v>
      </c>
      <c r="D5603" t="s">
        <v>251</v>
      </c>
      <c r="G5603">
        <v>-27.255300999999999</v>
      </c>
      <c r="H5603">
        <v>152.929765</v>
      </c>
      <c r="I5603">
        <v>30</v>
      </c>
      <c r="J5603" t="s">
        <v>40</v>
      </c>
      <c r="K5603" s="1">
        <v>39753</v>
      </c>
      <c r="L5603" t="s">
        <v>252</v>
      </c>
      <c r="M5603" t="s">
        <v>253</v>
      </c>
      <c r="N5603" t="s">
        <v>24</v>
      </c>
      <c r="O5603" t="s">
        <v>18</v>
      </c>
      <c r="P5603" t="s">
        <v>27</v>
      </c>
      <c r="Q5603">
        <v>3</v>
      </c>
      <c r="R5603">
        <v>12.52</v>
      </c>
      <c r="S5603">
        <f t="shared" si="302"/>
        <v>33600</v>
      </c>
      <c r="T5603">
        <f t="shared" si="303"/>
        <v>15200</v>
      </c>
      <c r="U5603">
        <f t="shared" si="304"/>
        <v>2.2105263157894739</v>
      </c>
      <c r="V5603">
        <v>280</v>
      </c>
      <c r="W5603">
        <v>345</v>
      </c>
    </row>
    <row r="5604" spans="1:23" x14ac:dyDescent="0.2">
      <c r="A5604">
        <v>103</v>
      </c>
      <c r="B5604" t="s">
        <v>3</v>
      </c>
      <c r="C5604" t="s">
        <v>4</v>
      </c>
      <c r="D5604" t="s">
        <v>251</v>
      </c>
      <c r="G5604">
        <v>-27.255300999999999</v>
      </c>
      <c r="H5604">
        <v>152.929765</v>
      </c>
      <c r="I5604">
        <v>30</v>
      </c>
      <c r="J5604" t="s">
        <v>40</v>
      </c>
      <c r="K5604" s="1">
        <v>39753</v>
      </c>
      <c r="L5604" t="s">
        <v>252</v>
      </c>
      <c r="M5604" t="s">
        <v>253</v>
      </c>
      <c r="N5604" t="s">
        <v>24</v>
      </c>
      <c r="O5604" t="s">
        <v>18</v>
      </c>
      <c r="P5604" t="s">
        <v>27</v>
      </c>
      <c r="Q5604">
        <v>4</v>
      </c>
      <c r="R5604">
        <v>18.57</v>
      </c>
      <c r="S5604">
        <f t="shared" si="302"/>
        <v>33600</v>
      </c>
      <c r="T5604">
        <f t="shared" si="303"/>
        <v>15200</v>
      </c>
      <c r="U5604">
        <f t="shared" si="304"/>
        <v>2.2105263157894739</v>
      </c>
      <c r="V5604">
        <v>280</v>
      </c>
      <c r="W5604">
        <v>345</v>
      </c>
    </row>
    <row r="5605" spans="1:23" x14ac:dyDescent="0.2">
      <c r="A5605">
        <v>103</v>
      </c>
      <c r="B5605" t="s">
        <v>3</v>
      </c>
      <c r="C5605" t="s">
        <v>4</v>
      </c>
      <c r="D5605" t="s">
        <v>251</v>
      </c>
      <c r="G5605">
        <v>-27.255300999999999</v>
      </c>
      <c r="H5605">
        <v>152.929765</v>
      </c>
      <c r="I5605">
        <v>30</v>
      </c>
      <c r="J5605" t="s">
        <v>40</v>
      </c>
      <c r="K5605" s="1">
        <v>39753</v>
      </c>
      <c r="L5605" t="s">
        <v>252</v>
      </c>
      <c r="M5605" t="s">
        <v>253</v>
      </c>
      <c r="N5605" t="s">
        <v>24</v>
      </c>
      <c r="O5605" t="s">
        <v>18</v>
      </c>
      <c r="P5605" t="s">
        <v>27</v>
      </c>
      <c r="Q5605">
        <v>5</v>
      </c>
      <c r="R5605">
        <v>14</v>
      </c>
      <c r="S5605">
        <f t="shared" si="302"/>
        <v>33600</v>
      </c>
      <c r="T5605">
        <f t="shared" si="303"/>
        <v>15200</v>
      </c>
      <c r="U5605">
        <f t="shared" si="304"/>
        <v>2.2105263157894739</v>
      </c>
      <c r="V5605">
        <v>280</v>
      </c>
      <c r="W5605">
        <v>345</v>
      </c>
    </row>
    <row r="5606" spans="1:23" x14ac:dyDescent="0.2">
      <c r="A5606">
        <v>103</v>
      </c>
      <c r="B5606" t="s">
        <v>3</v>
      </c>
      <c r="C5606" t="s">
        <v>4</v>
      </c>
      <c r="D5606" t="s">
        <v>251</v>
      </c>
      <c r="G5606">
        <v>-27.255300999999999</v>
      </c>
      <c r="H5606">
        <v>152.929765</v>
      </c>
      <c r="I5606">
        <v>30</v>
      </c>
      <c r="J5606" t="s">
        <v>40</v>
      </c>
      <c r="K5606" s="1">
        <v>39753</v>
      </c>
      <c r="L5606" t="s">
        <v>252</v>
      </c>
      <c r="M5606" t="s">
        <v>253</v>
      </c>
      <c r="N5606" t="s">
        <v>24</v>
      </c>
      <c r="O5606" t="s">
        <v>18</v>
      </c>
      <c r="P5606" t="s">
        <v>27</v>
      </c>
      <c r="Q5606">
        <v>6</v>
      </c>
      <c r="R5606">
        <v>13.79</v>
      </c>
      <c r="S5606">
        <f t="shared" si="302"/>
        <v>33600</v>
      </c>
      <c r="T5606">
        <f t="shared" si="303"/>
        <v>15200</v>
      </c>
      <c r="U5606">
        <f t="shared" si="304"/>
        <v>2.2105263157894739</v>
      </c>
      <c r="V5606">
        <v>280</v>
      </c>
      <c r="W5606">
        <v>345</v>
      </c>
    </row>
    <row r="5607" spans="1:23" x14ac:dyDescent="0.2">
      <c r="A5607">
        <v>103</v>
      </c>
      <c r="B5607" t="s">
        <v>3</v>
      </c>
      <c r="C5607" t="s">
        <v>4</v>
      </c>
      <c r="D5607" t="s">
        <v>251</v>
      </c>
      <c r="G5607">
        <v>-27.255300999999999</v>
      </c>
      <c r="H5607">
        <v>152.929765</v>
      </c>
      <c r="I5607">
        <v>30</v>
      </c>
      <c r="J5607" t="s">
        <v>40</v>
      </c>
      <c r="K5607" s="1">
        <v>39753</v>
      </c>
      <c r="L5607" t="s">
        <v>252</v>
      </c>
      <c r="M5607" t="s">
        <v>253</v>
      </c>
      <c r="N5607" t="s">
        <v>24</v>
      </c>
      <c r="O5607" t="s">
        <v>18</v>
      </c>
      <c r="P5607" t="s">
        <v>27</v>
      </c>
      <c r="Q5607">
        <v>7</v>
      </c>
      <c r="R5607">
        <v>11.75</v>
      </c>
      <c r="S5607">
        <f t="shared" si="302"/>
        <v>33600</v>
      </c>
      <c r="T5607">
        <f t="shared" si="303"/>
        <v>15200</v>
      </c>
      <c r="U5607">
        <f t="shared" si="304"/>
        <v>2.2105263157894739</v>
      </c>
      <c r="V5607">
        <v>280</v>
      </c>
      <c r="W5607">
        <v>345</v>
      </c>
    </row>
    <row r="5608" spans="1:23" x14ac:dyDescent="0.2">
      <c r="A5608">
        <v>103</v>
      </c>
      <c r="B5608" t="s">
        <v>3</v>
      </c>
      <c r="C5608" t="s">
        <v>4</v>
      </c>
      <c r="D5608" t="s">
        <v>251</v>
      </c>
      <c r="G5608">
        <v>-27.255300999999999</v>
      </c>
      <c r="H5608">
        <v>152.929765</v>
      </c>
      <c r="I5608">
        <v>30</v>
      </c>
      <c r="J5608" t="s">
        <v>40</v>
      </c>
      <c r="K5608" s="1">
        <v>39753</v>
      </c>
      <c r="L5608" t="s">
        <v>252</v>
      </c>
      <c r="M5608" t="s">
        <v>253</v>
      </c>
      <c r="N5608" t="s">
        <v>24</v>
      </c>
      <c r="O5608" t="s">
        <v>18</v>
      </c>
      <c r="P5608" t="s">
        <v>27</v>
      </c>
      <c r="Q5608">
        <v>8</v>
      </c>
      <c r="R5608">
        <v>17</v>
      </c>
      <c r="S5608">
        <f t="shared" si="302"/>
        <v>33600</v>
      </c>
      <c r="T5608">
        <f t="shared" si="303"/>
        <v>15200</v>
      </c>
      <c r="U5608">
        <f t="shared" si="304"/>
        <v>2.2105263157894739</v>
      </c>
      <c r="V5608">
        <v>280</v>
      </c>
      <c r="W5608">
        <v>345</v>
      </c>
    </row>
    <row r="5609" spans="1:23" x14ac:dyDescent="0.2">
      <c r="A5609">
        <v>103</v>
      </c>
      <c r="B5609" t="s">
        <v>3</v>
      </c>
      <c r="C5609" t="s">
        <v>4</v>
      </c>
      <c r="D5609" t="s">
        <v>251</v>
      </c>
      <c r="G5609">
        <v>-27.255300999999999</v>
      </c>
      <c r="H5609">
        <v>152.929765</v>
      </c>
      <c r="I5609">
        <v>30</v>
      </c>
      <c r="J5609" t="s">
        <v>40</v>
      </c>
      <c r="K5609" s="1">
        <v>39753</v>
      </c>
      <c r="L5609" t="s">
        <v>252</v>
      </c>
      <c r="M5609" t="s">
        <v>253</v>
      </c>
      <c r="N5609" t="s">
        <v>24</v>
      </c>
      <c r="O5609" t="s">
        <v>18</v>
      </c>
      <c r="P5609" t="s">
        <v>27</v>
      </c>
      <c r="Q5609">
        <v>9</v>
      </c>
      <c r="R5609">
        <v>12.81</v>
      </c>
      <c r="S5609">
        <f t="shared" si="302"/>
        <v>33600</v>
      </c>
      <c r="T5609">
        <f t="shared" si="303"/>
        <v>15200</v>
      </c>
      <c r="U5609">
        <f t="shared" si="304"/>
        <v>2.2105263157894739</v>
      </c>
      <c r="V5609">
        <v>280</v>
      </c>
      <c r="W5609">
        <v>345</v>
      </c>
    </row>
    <row r="5610" spans="1:23" x14ac:dyDescent="0.2">
      <c r="A5610">
        <v>103</v>
      </c>
      <c r="B5610" t="s">
        <v>3</v>
      </c>
      <c r="C5610" t="s">
        <v>4</v>
      </c>
      <c r="D5610" t="s">
        <v>251</v>
      </c>
      <c r="G5610">
        <v>-27.255300999999999</v>
      </c>
      <c r="H5610">
        <v>152.929765</v>
      </c>
      <c r="I5610">
        <v>30</v>
      </c>
      <c r="J5610" t="s">
        <v>40</v>
      </c>
      <c r="K5610" s="1">
        <v>39753</v>
      </c>
      <c r="L5610" t="s">
        <v>252</v>
      </c>
      <c r="M5610" t="s">
        <v>253</v>
      </c>
      <c r="N5610" t="s">
        <v>24</v>
      </c>
      <c r="O5610" t="s">
        <v>18</v>
      </c>
      <c r="P5610" t="s">
        <v>27</v>
      </c>
      <c r="Q5610">
        <v>10</v>
      </c>
      <c r="R5610">
        <v>13.9</v>
      </c>
      <c r="S5610">
        <f t="shared" si="302"/>
        <v>33600</v>
      </c>
      <c r="T5610">
        <f t="shared" si="303"/>
        <v>15200</v>
      </c>
      <c r="U5610">
        <f t="shared" si="304"/>
        <v>2.2105263157894739</v>
      </c>
      <c r="V5610">
        <v>280</v>
      </c>
      <c r="W5610">
        <v>345</v>
      </c>
    </row>
    <row r="5611" spans="1:23" hidden="1" x14ac:dyDescent="0.2">
      <c r="A5611">
        <v>104</v>
      </c>
      <c r="B5611" t="s">
        <v>3</v>
      </c>
      <c r="C5611" t="s">
        <v>4</v>
      </c>
      <c r="D5611" t="s">
        <v>254</v>
      </c>
      <c r="G5611">
        <v>-27.413338</v>
      </c>
      <c r="H5611">
        <v>152.97406799999999</v>
      </c>
      <c r="I5611">
        <v>40</v>
      </c>
      <c r="J5611" t="s">
        <v>6</v>
      </c>
      <c r="K5611" s="1">
        <v>24530</v>
      </c>
      <c r="L5611" t="s">
        <v>255</v>
      </c>
      <c r="M5611" t="s">
        <v>256</v>
      </c>
      <c r="N5611" t="s">
        <v>14</v>
      </c>
      <c r="O5611" t="s">
        <v>15</v>
      </c>
      <c r="P5611" t="s">
        <v>27</v>
      </c>
      <c r="Q5611">
        <v>1</v>
      </c>
      <c r="R5611">
        <v>13.64</v>
      </c>
      <c r="S5611">
        <f>180*300</f>
        <v>54000</v>
      </c>
      <c r="T5611">
        <f>246*110</f>
        <v>27060</v>
      </c>
      <c r="U5611">
        <f t="shared" si="304"/>
        <v>1.9955654101995566</v>
      </c>
      <c r="V5611">
        <v>336</v>
      </c>
      <c r="W5611">
        <f>351</f>
        <v>351</v>
      </c>
    </row>
    <row r="5612" spans="1:23" hidden="1" x14ac:dyDescent="0.2">
      <c r="A5612">
        <v>104</v>
      </c>
      <c r="B5612" t="s">
        <v>3</v>
      </c>
      <c r="C5612" t="s">
        <v>4</v>
      </c>
      <c r="D5612" t="s">
        <v>254</v>
      </c>
      <c r="G5612">
        <v>-27.413338</v>
      </c>
      <c r="H5612">
        <v>152.97406799999999</v>
      </c>
      <c r="I5612">
        <v>40</v>
      </c>
      <c r="J5612" t="s">
        <v>6</v>
      </c>
      <c r="K5612" s="1">
        <v>24530</v>
      </c>
      <c r="L5612" t="s">
        <v>255</v>
      </c>
      <c r="M5612" t="s">
        <v>256</v>
      </c>
      <c r="N5612" t="s">
        <v>14</v>
      </c>
      <c r="O5612" t="s">
        <v>15</v>
      </c>
      <c r="P5612" t="s">
        <v>27</v>
      </c>
      <c r="Q5612">
        <v>2</v>
      </c>
      <c r="R5612">
        <v>12.56</v>
      </c>
      <c r="S5612">
        <f t="shared" ref="S5612:S5664" si="305">180*300</f>
        <v>54000</v>
      </c>
      <c r="T5612">
        <f t="shared" ref="T5612:T5664" si="306">246*110</f>
        <v>27060</v>
      </c>
      <c r="U5612">
        <f t="shared" ref="U5612:U5665" si="307">S5612/T5612</f>
        <v>1.9955654101995566</v>
      </c>
      <c r="V5612">
        <v>336</v>
      </c>
      <c r="W5612">
        <f>351</f>
        <v>351</v>
      </c>
    </row>
    <row r="5613" spans="1:23" hidden="1" x14ac:dyDescent="0.2">
      <c r="A5613">
        <v>104</v>
      </c>
      <c r="B5613" t="s">
        <v>3</v>
      </c>
      <c r="C5613" t="s">
        <v>4</v>
      </c>
      <c r="D5613" t="s">
        <v>254</v>
      </c>
      <c r="G5613">
        <v>-27.413338</v>
      </c>
      <c r="H5613">
        <v>152.97406799999999</v>
      </c>
      <c r="I5613">
        <v>40</v>
      </c>
      <c r="J5613" t="s">
        <v>6</v>
      </c>
      <c r="K5613" s="1">
        <v>24530</v>
      </c>
      <c r="L5613" t="s">
        <v>255</v>
      </c>
      <c r="M5613" t="s">
        <v>256</v>
      </c>
      <c r="N5613" t="s">
        <v>14</v>
      </c>
      <c r="O5613" t="s">
        <v>15</v>
      </c>
      <c r="P5613" t="s">
        <v>27</v>
      </c>
      <c r="Q5613">
        <v>3</v>
      </c>
      <c r="R5613">
        <v>15.2</v>
      </c>
      <c r="S5613">
        <f t="shared" si="305"/>
        <v>54000</v>
      </c>
      <c r="T5613">
        <f t="shared" si="306"/>
        <v>27060</v>
      </c>
      <c r="U5613">
        <f t="shared" si="307"/>
        <v>1.9955654101995566</v>
      </c>
      <c r="V5613">
        <v>336</v>
      </c>
      <c r="W5613">
        <f>351</f>
        <v>351</v>
      </c>
    </row>
    <row r="5614" spans="1:23" hidden="1" x14ac:dyDescent="0.2">
      <c r="A5614">
        <v>104</v>
      </c>
      <c r="B5614" t="s">
        <v>3</v>
      </c>
      <c r="C5614" t="s">
        <v>4</v>
      </c>
      <c r="D5614" t="s">
        <v>254</v>
      </c>
      <c r="G5614">
        <v>-27.413338</v>
      </c>
      <c r="H5614">
        <v>152.97406799999999</v>
      </c>
      <c r="I5614">
        <v>40</v>
      </c>
      <c r="J5614" t="s">
        <v>6</v>
      </c>
      <c r="K5614" s="1">
        <v>24530</v>
      </c>
      <c r="L5614" t="s">
        <v>255</v>
      </c>
      <c r="M5614" t="s">
        <v>256</v>
      </c>
      <c r="N5614" t="s">
        <v>14</v>
      </c>
      <c r="O5614" t="s">
        <v>15</v>
      </c>
      <c r="P5614" t="s">
        <v>27</v>
      </c>
      <c r="Q5614">
        <v>4</v>
      </c>
      <c r="R5614">
        <v>11.93</v>
      </c>
      <c r="S5614">
        <f t="shared" si="305"/>
        <v>54000</v>
      </c>
      <c r="T5614">
        <f t="shared" si="306"/>
        <v>27060</v>
      </c>
      <c r="U5614">
        <f t="shared" si="307"/>
        <v>1.9955654101995566</v>
      </c>
      <c r="V5614">
        <v>336</v>
      </c>
      <c r="W5614">
        <f>351</f>
        <v>351</v>
      </c>
    </row>
    <row r="5615" spans="1:23" hidden="1" x14ac:dyDescent="0.2">
      <c r="A5615">
        <v>104</v>
      </c>
      <c r="B5615" t="s">
        <v>3</v>
      </c>
      <c r="C5615" t="s">
        <v>4</v>
      </c>
      <c r="D5615" t="s">
        <v>254</v>
      </c>
      <c r="G5615">
        <v>-27.413338</v>
      </c>
      <c r="H5615">
        <v>152.97406799999999</v>
      </c>
      <c r="I5615">
        <v>40</v>
      </c>
      <c r="J5615" t="s">
        <v>6</v>
      </c>
      <c r="K5615" s="1">
        <v>24530</v>
      </c>
      <c r="L5615" t="s">
        <v>255</v>
      </c>
      <c r="M5615" t="s">
        <v>256</v>
      </c>
      <c r="N5615" t="s">
        <v>14</v>
      </c>
      <c r="O5615" t="s">
        <v>15</v>
      </c>
      <c r="P5615" t="s">
        <v>27</v>
      </c>
      <c r="Q5615">
        <v>5</v>
      </c>
      <c r="R5615">
        <v>13.18</v>
      </c>
      <c r="S5615">
        <f t="shared" si="305"/>
        <v>54000</v>
      </c>
      <c r="T5615">
        <f t="shared" si="306"/>
        <v>27060</v>
      </c>
      <c r="U5615">
        <f t="shared" si="307"/>
        <v>1.9955654101995566</v>
      </c>
      <c r="V5615">
        <v>336</v>
      </c>
      <c r="W5615">
        <f>351</f>
        <v>351</v>
      </c>
    </row>
    <row r="5616" spans="1:23" hidden="1" x14ac:dyDescent="0.2">
      <c r="A5616">
        <v>104</v>
      </c>
      <c r="B5616" t="s">
        <v>3</v>
      </c>
      <c r="C5616" t="s">
        <v>4</v>
      </c>
      <c r="D5616" t="s">
        <v>254</v>
      </c>
      <c r="G5616">
        <v>-27.413338</v>
      </c>
      <c r="H5616">
        <v>152.97406799999999</v>
      </c>
      <c r="I5616">
        <v>40</v>
      </c>
      <c r="J5616" t="s">
        <v>6</v>
      </c>
      <c r="K5616" s="1">
        <v>24530</v>
      </c>
      <c r="L5616" t="s">
        <v>255</v>
      </c>
      <c r="M5616" t="s">
        <v>256</v>
      </c>
      <c r="N5616" t="s">
        <v>14</v>
      </c>
      <c r="O5616" t="s">
        <v>15</v>
      </c>
      <c r="P5616" t="s">
        <v>27</v>
      </c>
      <c r="Q5616">
        <v>6</v>
      </c>
      <c r="R5616">
        <v>10.86</v>
      </c>
      <c r="S5616">
        <f t="shared" si="305"/>
        <v>54000</v>
      </c>
      <c r="T5616">
        <f t="shared" si="306"/>
        <v>27060</v>
      </c>
      <c r="U5616">
        <f t="shared" si="307"/>
        <v>1.9955654101995566</v>
      </c>
      <c r="V5616">
        <v>336</v>
      </c>
      <c r="W5616">
        <f>351</f>
        <v>351</v>
      </c>
    </row>
    <row r="5617" spans="1:23" hidden="1" x14ac:dyDescent="0.2">
      <c r="A5617">
        <v>104</v>
      </c>
      <c r="B5617" t="s">
        <v>3</v>
      </c>
      <c r="C5617" t="s">
        <v>4</v>
      </c>
      <c r="D5617" t="s">
        <v>254</v>
      </c>
      <c r="G5617">
        <v>-27.413338</v>
      </c>
      <c r="H5617">
        <v>152.97406799999999</v>
      </c>
      <c r="I5617">
        <v>40</v>
      </c>
      <c r="J5617" t="s">
        <v>6</v>
      </c>
      <c r="K5617" s="1">
        <v>24530</v>
      </c>
      <c r="L5617" t="s">
        <v>255</v>
      </c>
      <c r="M5617" t="s">
        <v>256</v>
      </c>
      <c r="N5617" t="s">
        <v>14</v>
      </c>
      <c r="O5617" t="s">
        <v>16</v>
      </c>
      <c r="P5617" t="s">
        <v>27</v>
      </c>
      <c r="Q5617">
        <v>1</v>
      </c>
      <c r="R5617">
        <v>7.88</v>
      </c>
      <c r="S5617">
        <f t="shared" si="305"/>
        <v>54000</v>
      </c>
      <c r="T5617">
        <f t="shared" si="306"/>
        <v>27060</v>
      </c>
      <c r="U5617">
        <f t="shared" si="307"/>
        <v>1.9955654101995566</v>
      </c>
      <c r="V5617">
        <v>336</v>
      </c>
      <c r="W5617">
        <f>351</f>
        <v>351</v>
      </c>
    </row>
    <row r="5618" spans="1:23" hidden="1" x14ac:dyDescent="0.2">
      <c r="A5618">
        <v>104</v>
      </c>
      <c r="B5618" t="s">
        <v>3</v>
      </c>
      <c r="C5618" t="s">
        <v>4</v>
      </c>
      <c r="D5618" t="s">
        <v>254</v>
      </c>
      <c r="G5618">
        <v>-27.413338</v>
      </c>
      <c r="H5618">
        <v>152.97406799999999</v>
      </c>
      <c r="I5618">
        <v>40</v>
      </c>
      <c r="J5618" t="s">
        <v>6</v>
      </c>
      <c r="K5618" s="1">
        <v>24530</v>
      </c>
      <c r="L5618" t="s">
        <v>255</v>
      </c>
      <c r="M5618" t="s">
        <v>256</v>
      </c>
      <c r="N5618" t="s">
        <v>14</v>
      </c>
      <c r="O5618" t="s">
        <v>16</v>
      </c>
      <c r="P5618" t="s">
        <v>27</v>
      </c>
      <c r="Q5618">
        <v>2</v>
      </c>
      <c r="R5618">
        <v>7.18</v>
      </c>
      <c r="S5618">
        <f t="shared" si="305"/>
        <v>54000</v>
      </c>
      <c r="T5618">
        <f t="shared" si="306"/>
        <v>27060</v>
      </c>
      <c r="U5618">
        <f t="shared" si="307"/>
        <v>1.9955654101995566</v>
      </c>
      <c r="V5618">
        <v>336</v>
      </c>
      <c r="W5618">
        <f>351</f>
        <v>351</v>
      </c>
    </row>
    <row r="5619" spans="1:23" hidden="1" x14ac:dyDescent="0.2">
      <c r="A5619">
        <v>104</v>
      </c>
      <c r="B5619" t="s">
        <v>3</v>
      </c>
      <c r="C5619" t="s">
        <v>4</v>
      </c>
      <c r="D5619" t="s">
        <v>254</v>
      </c>
      <c r="G5619">
        <v>-27.413338</v>
      </c>
      <c r="H5619">
        <v>152.97406799999999</v>
      </c>
      <c r="I5619">
        <v>40</v>
      </c>
      <c r="J5619" t="s">
        <v>6</v>
      </c>
      <c r="K5619" s="1">
        <v>24530</v>
      </c>
      <c r="L5619" t="s">
        <v>255</v>
      </c>
      <c r="M5619" t="s">
        <v>256</v>
      </c>
      <c r="N5619" t="s">
        <v>14</v>
      </c>
      <c r="O5619" t="s">
        <v>16</v>
      </c>
      <c r="P5619" t="s">
        <v>27</v>
      </c>
      <c r="Q5619">
        <v>3</v>
      </c>
      <c r="R5619">
        <v>9.01</v>
      </c>
      <c r="S5619">
        <f t="shared" si="305"/>
        <v>54000</v>
      </c>
      <c r="T5619">
        <f t="shared" si="306"/>
        <v>27060</v>
      </c>
      <c r="U5619">
        <f t="shared" si="307"/>
        <v>1.9955654101995566</v>
      </c>
      <c r="V5619">
        <v>336</v>
      </c>
      <c r="W5619">
        <f>351</f>
        <v>351</v>
      </c>
    </row>
    <row r="5620" spans="1:23" hidden="1" x14ac:dyDescent="0.2">
      <c r="A5620">
        <v>104</v>
      </c>
      <c r="B5620" t="s">
        <v>3</v>
      </c>
      <c r="C5620" t="s">
        <v>4</v>
      </c>
      <c r="D5620" t="s">
        <v>254</v>
      </c>
      <c r="G5620">
        <v>-27.413338</v>
      </c>
      <c r="H5620">
        <v>152.97406799999999</v>
      </c>
      <c r="I5620">
        <v>40</v>
      </c>
      <c r="J5620" t="s">
        <v>6</v>
      </c>
      <c r="K5620" s="1">
        <v>24530</v>
      </c>
      <c r="L5620" t="s">
        <v>255</v>
      </c>
      <c r="M5620" t="s">
        <v>256</v>
      </c>
      <c r="N5620" t="s">
        <v>14</v>
      </c>
      <c r="O5620" t="s">
        <v>16</v>
      </c>
      <c r="P5620" t="s">
        <v>27</v>
      </c>
      <c r="Q5620">
        <v>4</v>
      </c>
      <c r="R5620">
        <v>7.28</v>
      </c>
      <c r="S5620">
        <f t="shared" si="305"/>
        <v>54000</v>
      </c>
      <c r="T5620">
        <f t="shared" si="306"/>
        <v>27060</v>
      </c>
      <c r="U5620">
        <f t="shared" si="307"/>
        <v>1.9955654101995566</v>
      </c>
      <c r="V5620">
        <v>336</v>
      </c>
      <c r="W5620">
        <f>351</f>
        <v>351</v>
      </c>
    </row>
    <row r="5621" spans="1:23" hidden="1" x14ac:dyDescent="0.2">
      <c r="A5621">
        <v>104</v>
      </c>
      <c r="B5621" t="s">
        <v>3</v>
      </c>
      <c r="C5621" t="s">
        <v>4</v>
      </c>
      <c r="D5621" t="s">
        <v>254</v>
      </c>
      <c r="G5621">
        <v>-27.413338</v>
      </c>
      <c r="H5621">
        <v>152.97406799999999</v>
      </c>
      <c r="I5621">
        <v>40</v>
      </c>
      <c r="J5621" t="s">
        <v>6</v>
      </c>
      <c r="K5621" s="1">
        <v>24530</v>
      </c>
      <c r="L5621" t="s">
        <v>255</v>
      </c>
      <c r="M5621" t="s">
        <v>256</v>
      </c>
      <c r="N5621" t="s">
        <v>14</v>
      </c>
      <c r="O5621" t="s">
        <v>16</v>
      </c>
      <c r="P5621" t="s">
        <v>27</v>
      </c>
      <c r="Q5621">
        <v>5</v>
      </c>
      <c r="R5621">
        <v>8.7899999999999991</v>
      </c>
      <c r="S5621">
        <f t="shared" si="305"/>
        <v>54000</v>
      </c>
      <c r="T5621">
        <f t="shared" si="306"/>
        <v>27060</v>
      </c>
      <c r="U5621">
        <f t="shared" si="307"/>
        <v>1.9955654101995566</v>
      </c>
      <c r="V5621">
        <v>336</v>
      </c>
      <c r="W5621">
        <f>351</f>
        <v>351</v>
      </c>
    </row>
    <row r="5622" spans="1:23" hidden="1" x14ac:dyDescent="0.2">
      <c r="A5622">
        <v>104</v>
      </c>
      <c r="B5622" t="s">
        <v>3</v>
      </c>
      <c r="C5622" t="s">
        <v>4</v>
      </c>
      <c r="D5622" t="s">
        <v>254</v>
      </c>
      <c r="G5622">
        <v>-27.413338</v>
      </c>
      <c r="H5622">
        <v>152.97406799999999</v>
      </c>
      <c r="I5622">
        <v>40</v>
      </c>
      <c r="J5622" t="s">
        <v>6</v>
      </c>
      <c r="K5622" s="1">
        <v>24530</v>
      </c>
      <c r="L5622" t="s">
        <v>255</v>
      </c>
      <c r="M5622" t="s">
        <v>256</v>
      </c>
      <c r="N5622" t="s">
        <v>14</v>
      </c>
      <c r="O5622" t="s">
        <v>16</v>
      </c>
      <c r="P5622" t="s">
        <v>27</v>
      </c>
      <c r="Q5622">
        <v>6</v>
      </c>
      <c r="R5622">
        <v>8.07</v>
      </c>
      <c r="S5622">
        <f t="shared" si="305"/>
        <v>54000</v>
      </c>
      <c r="T5622">
        <f t="shared" si="306"/>
        <v>27060</v>
      </c>
      <c r="U5622">
        <f t="shared" si="307"/>
        <v>1.9955654101995566</v>
      </c>
      <c r="V5622">
        <v>336</v>
      </c>
      <c r="W5622">
        <f>351</f>
        <v>351</v>
      </c>
    </row>
    <row r="5623" spans="1:23" hidden="1" x14ac:dyDescent="0.2">
      <c r="A5623">
        <v>104</v>
      </c>
      <c r="B5623" t="s">
        <v>3</v>
      </c>
      <c r="C5623" t="s">
        <v>4</v>
      </c>
      <c r="D5623" t="s">
        <v>254</v>
      </c>
      <c r="G5623">
        <v>-27.413338</v>
      </c>
      <c r="H5623">
        <v>152.97406799999999</v>
      </c>
      <c r="I5623">
        <v>40</v>
      </c>
      <c r="J5623" t="s">
        <v>6</v>
      </c>
      <c r="K5623" s="1">
        <v>24530</v>
      </c>
      <c r="L5623" t="s">
        <v>255</v>
      </c>
      <c r="M5623" t="s">
        <v>256</v>
      </c>
      <c r="N5623" t="s">
        <v>14</v>
      </c>
      <c r="O5623" t="s">
        <v>18</v>
      </c>
      <c r="P5623" t="s">
        <v>27</v>
      </c>
      <c r="Q5623">
        <v>1</v>
      </c>
      <c r="R5623">
        <v>1.27</v>
      </c>
      <c r="S5623">
        <f t="shared" si="305"/>
        <v>54000</v>
      </c>
      <c r="T5623">
        <f t="shared" si="306"/>
        <v>27060</v>
      </c>
      <c r="U5623">
        <f t="shared" si="307"/>
        <v>1.9955654101995566</v>
      </c>
      <c r="V5623">
        <v>336</v>
      </c>
      <c r="W5623">
        <f>351</f>
        <v>351</v>
      </c>
    </row>
    <row r="5624" spans="1:23" hidden="1" x14ac:dyDescent="0.2">
      <c r="A5624">
        <v>104</v>
      </c>
      <c r="B5624" t="s">
        <v>3</v>
      </c>
      <c r="C5624" t="s">
        <v>4</v>
      </c>
      <c r="D5624" t="s">
        <v>254</v>
      </c>
      <c r="G5624">
        <v>-27.413338</v>
      </c>
      <c r="H5624">
        <v>152.97406799999999</v>
      </c>
      <c r="I5624">
        <v>40</v>
      </c>
      <c r="J5624" t="s">
        <v>6</v>
      </c>
      <c r="K5624" s="1">
        <v>24530</v>
      </c>
      <c r="L5624" t="s">
        <v>255</v>
      </c>
      <c r="M5624" t="s">
        <v>256</v>
      </c>
      <c r="N5624" t="s">
        <v>14</v>
      </c>
      <c r="O5624" t="s">
        <v>18</v>
      </c>
      <c r="P5624" t="s">
        <v>27</v>
      </c>
      <c r="Q5624">
        <v>2</v>
      </c>
      <c r="R5624">
        <v>1.31</v>
      </c>
      <c r="S5624">
        <f t="shared" si="305"/>
        <v>54000</v>
      </c>
      <c r="T5624">
        <f t="shared" si="306"/>
        <v>27060</v>
      </c>
      <c r="U5624">
        <f t="shared" si="307"/>
        <v>1.9955654101995566</v>
      </c>
      <c r="V5624">
        <v>336</v>
      </c>
      <c r="W5624">
        <f>351</f>
        <v>351</v>
      </c>
    </row>
    <row r="5625" spans="1:23" hidden="1" x14ac:dyDescent="0.2">
      <c r="A5625">
        <v>104</v>
      </c>
      <c r="B5625" t="s">
        <v>3</v>
      </c>
      <c r="C5625" t="s">
        <v>4</v>
      </c>
      <c r="D5625" t="s">
        <v>254</v>
      </c>
      <c r="G5625">
        <v>-27.413338</v>
      </c>
      <c r="H5625">
        <v>152.97406799999999</v>
      </c>
      <c r="I5625">
        <v>40</v>
      </c>
      <c r="J5625" t="s">
        <v>6</v>
      </c>
      <c r="K5625" s="1">
        <v>24530</v>
      </c>
      <c r="L5625" t="s">
        <v>255</v>
      </c>
      <c r="M5625" t="s">
        <v>256</v>
      </c>
      <c r="N5625" t="s">
        <v>14</v>
      </c>
      <c r="O5625" t="s">
        <v>18</v>
      </c>
      <c r="P5625" t="s">
        <v>27</v>
      </c>
      <c r="Q5625">
        <v>3</v>
      </c>
      <c r="R5625">
        <v>1.2</v>
      </c>
      <c r="S5625">
        <f t="shared" si="305"/>
        <v>54000</v>
      </c>
      <c r="T5625">
        <f t="shared" si="306"/>
        <v>27060</v>
      </c>
      <c r="U5625">
        <f t="shared" si="307"/>
        <v>1.9955654101995566</v>
      </c>
      <c r="V5625">
        <v>336</v>
      </c>
      <c r="W5625">
        <f>351</f>
        <v>351</v>
      </c>
    </row>
    <row r="5626" spans="1:23" hidden="1" x14ac:dyDescent="0.2">
      <c r="A5626">
        <v>104</v>
      </c>
      <c r="B5626" t="s">
        <v>3</v>
      </c>
      <c r="C5626" t="s">
        <v>4</v>
      </c>
      <c r="D5626" t="s">
        <v>254</v>
      </c>
      <c r="G5626">
        <v>-27.413338</v>
      </c>
      <c r="H5626">
        <v>152.97406799999999</v>
      </c>
      <c r="I5626">
        <v>40</v>
      </c>
      <c r="J5626" t="s">
        <v>6</v>
      </c>
      <c r="K5626" s="1">
        <v>24530</v>
      </c>
      <c r="L5626" t="s">
        <v>255</v>
      </c>
      <c r="M5626" t="s">
        <v>256</v>
      </c>
      <c r="N5626" t="s">
        <v>14</v>
      </c>
      <c r="O5626" t="s">
        <v>18</v>
      </c>
      <c r="P5626" t="s">
        <v>27</v>
      </c>
      <c r="Q5626">
        <v>4</v>
      </c>
      <c r="R5626">
        <v>1.22</v>
      </c>
      <c r="S5626">
        <f t="shared" si="305"/>
        <v>54000</v>
      </c>
      <c r="T5626">
        <f t="shared" si="306"/>
        <v>27060</v>
      </c>
      <c r="U5626">
        <f t="shared" si="307"/>
        <v>1.9955654101995566</v>
      </c>
      <c r="V5626">
        <v>336</v>
      </c>
      <c r="W5626">
        <f>351</f>
        <v>351</v>
      </c>
    </row>
    <row r="5627" spans="1:23" hidden="1" x14ac:dyDescent="0.2">
      <c r="A5627">
        <v>104</v>
      </c>
      <c r="B5627" t="s">
        <v>3</v>
      </c>
      <c r="C5627" t="s">
        <v>4</v>
      </c>
      <c r="D5627" t="s">
        <v>254</v>
      </c>
      <c r="G5627">
        <v>-27.413338</v>
      </c>
      <c r="H5627">
        <v>152.97406799999999</v>
      </c>
      <c r="I5627">
        <v>40</v>
      </c>
      <c r="J5627" t="s">
        <v>6</v>
      </c>
      <c r="K5627" s="1">
        <v>24530</v>
      </c>
      <c r="L5627" t="s">
        <v>255</v>
      </c>
      <c r="M5627" t="s">
        <v>256</v>
      </c>
      <c r="N5627" t="s">
        <v>14</v>
      </c>
      <c r="O5627" t="s">
        <v>18</v>
      </c>
      <c r="P5627" t="s">
        <v>27</v>
      </c>
      <c r="Q5627">
        <v>5</v>
      </c>
      <c r="R5627">
        <v>1.88</v>
      </c>
      <c r="S5627">
        <f t="shared" si="305"/>
        <v>54000</v>
      </c>
      <c r="T5627">
        <f t="shared" si="306"/>
        <v>27060</v>
      </c>
      <c r="U5627">
        <f t="shared" si="307"/>
        <v>1.9955654101995566</v>
      </c>
      <c r="V5627">
        <v>336</v>
      </c>
      <c r="W5627">
        <f>351</f>
        <v>351</v>
      </c>
    </row>
    <row r="5628" spans="1:23" hidden="1" x14ac:dyDescent="0.2">
      <c r="A5628">
        <v>104</v>
      </c>
      <c r="B5628" t="s">
        <v>3</v>
      </c>
      <c r="C5628" t="s">
        <v>4</v>
      </c>
      <c r="D5628" t="s">
        <v>254</v>
      </c>
      <c r="G5628">
        <v>-27.413338</v>
      </c>
      <c r="H5628">
        <v>152.97406799999999</v>
      </c>
      <c r="I5628">
        <v>40</v>
      </c>
      <c r="J5628" t="s">
        <v>6</v>
      </c>
      <c r="K5628" s="1">
        <v>24530</v>
      </c>
      <c r="L5628" t="s">
        <v>255</v>
      </c>
      <c r="M5628" t="s">
        <v>256</v>
      </c>
      <c r="N5628" t="s">
        <v>14</v>
      </c>
      <c r="O5628" t="s">
        <v>18</v>
      </c>
      <c r="P5628" t="s">
        <v>27</v>
      </c>
      <c r="Q5628">
        <v>6</v>
      </c>
      <c r="R5628">
        <v>1.26</v>
      </c>
      <c r="S5628">
        <f t="shared" si="305"/>
        <v>54000</v>
      </c>
      <c r="T5628">
        <f t="shared" si="306"/>
        <v>27060</v>
      </c>
      <c r="U5628">
        <f t="shared" si="307"/>
        <v>1.9955654101995566</v>
      </c>
      <c r="V5628">
        <v>336</v>
      </c>
      <c r="W5628">
        <f>351</f>
        <v>351</v>
      </c>
    </row>
    <row r="5629" spans="1:23" hidden="1" x14ac:dyDescent="0.2">
      <c r="A5629">
        <v>104</v>
      </c>
      <c r="B5629" t="s">
        <v>3</v>
      </c>
      <c r="C5629" t="s">
        <v>4</v>
      </c>
      <c r="D5629" t="s">
        <v>254</v>
      </c>
      <c r="G5629">
        <v>-27.413338</v>
      </c>
      <c r="H5629">
        <v>152.97406799999999</v>
      </c>
      <c r="I5629">
        <v>40</v>
      </c>
      <c r="J5629" t="s">
        <v>6</v>
      </c>
      <c r="K5629" s="1">
        <v>24530</v>
      </c>
      <c r="L5629" t="s">
        <v>255</v>
      </c>
      <c r="M5629" t="s">
        <v>256</v>
      </c>
      <c r="N5629" t="s">
        <v>14</v>
      </c>
      <c r="O5629" t="s">
        <v>19</v>
      </c>
      <c r="P5629" t="s">
        <v>27</v>
      </c>
      <c r="Q5629">
        <v>1</v>
      </c>
      <c r="R5629">
        <v>8.65</v>
      </c>
      <c r="S5629">
        <f t="shared" si="305"/>
        <v>54000</v>
      </c>
      <c r="T5629">
        <f t="shared" si="306"/>
        <v>27060</v>
      </c>
      <c r="U5629">
        <f t="shared" si="307"/>
        <v>1.9955654101995566</v>
      </c>
      <c r="V5629">
        <v>336</v>
      </c>
      <c r="W5629">
        <f>351</f>
        <v>351</v>
      </c>
    </row>
    <row r="5630" spans="1:23" hidden="1" x14ac:dyDescent="0.2">
      <c r="A5630">
        <v>104</v>
      </c>
      <c r="B5630" t="s">
        <v>3</v>
      </c>
      <c r="C5630" t="s">
        <v>4</v>
      </c>
      <c r="D5630" t="s">
        <v>254</v>
      </c>
      <c r="G5630">
        <v>-27.413338</v>
      </c>
      <c r="H5630">
        <v>152.97406799999999</v>
      </c>
      <c r="I5630">
        <v>40</v>
      </c>
      <c r="J5630" t="s">
        <v>6</v>
      </c>
      <c r="K5630" s="1">
        <v>24530</v>
      </c>
      <c r="L5630" t="s">
        <v>255</v>
      </c>
      <c r="M5630" t="s">
        <v>256</v>
      </c>
      <c r="N5630" t="s">
        <v>14</v>
      </c>
      <c r="O5630" t="s">
        <v>19</v>
      </c>
      <c r="P5630" t="s">
        <v>27</v>
      </c>
      <c r="Q5630">
        <v>2</v>
      </c>
      <c r="R5630">
        <v>10.65</v>
      </c>
      <c r="S5630">
        <f t="shared" si="305"/>
        <v>54000</v>
      </c>
      <c r="T5630">
        <f t="shared" si="306"/>
        <v>27060</v>
      </c>
      <c r="U5630">
        <f t="shared" si="307"/>
        <v>1.9955654101995566</v>
      </c>
      <c r="V5630">
        <v>336</v>
      </c>
      <c r="W5630">
        <f>351</f>
        <v>351</v>
      </c>
    </row>
    <row r="5631" spans="1:23" hidden="1" x14ac:dyDescent="0.2">
      <c r="A5631">
        <v>104</v>
      </c>
      <c r="B5631" t="s">
        <v>3</v>
      </c>
      <c r="C5631" t="s">
        <v>4</v>
      </c>
      <c r="D5631" t="s">
        <v>254</v>
      </c>
      <c r="G5631">
        <v>-27.413338</v>
      </c>
      <c r="H5631">
        <v>152.97406799999999</v>
      </c>
      <c r="I5631">
        <v>40</v>
      </c>
      <c r="J5631" t="s">
        <v>6</v>
      </c>
      <c r="K5631" s="1">
        <v>24530</v>
      </c>
      <c r="L5631" t="s">
        <v>255</v>
      </c>
      <c r="M5631" t="s">
        <v>256</v>
      </c>
      <c r="N5631" t="s">
        <v>14</v>
      </c>
      <c r="O5631" t="s">
        <v>19</v>
      </c>
      <c r="P5631" t="s">
        <v>27</v>
      </c>
      <c r="Q5631">
        <v>3</v>
      </c>
      <c r="R5631">
        <v>6.66</v>
      </c>
      <c r="S5631">
        <f t="shared" si="305"/>
        <v>54000</v>
      </c>
      <c r="T5631">
        <f t="shared" si="306"/>
        <v>27060</v>
      </c>
      <c r="U5631">
        <f t="shared" si="307"/>
        <v>1.9955654101995566</v>
      </c>
      <c r="V5631">
        <v>336</v>
      </c>
      <c r="W5631">
        <f>351</f>
        <v>351</v>
      </c>
    </row>
    <row r="5632" spans="1:23" hidden="1" x14ac:dyDescent="0.2">
      <c r="A5632">
        <v>104</v>
      </c>
      <c r="B5632" t="s">
        <v>3</v>
      </c>
      <c r="C5632" t="s">
        <v>4</v>
      </c>
      <c r="D5632" t="s">
        <v>254</v>
      </c>
      <c r="G5632">
        <v>-27.413338</v>
      </c>
      <c r="H5632">
        <v>152.97406799999999</v>
      </c>
      <c r="I5632">
        <v>40</v>
      </c>
      <c r="J5632" t="s">
        <v>6</v>
      </c>
      <c r="K5632" s="1">
        <v>24530</v>
      </c>
      <c r="L5632" t="s">
        <v>255</v>
      </c>
      <c r="M5632" t="s">
        <v>256</v>
      </c>
      <c r="N5632" t="s">
        <v>14</v>
      </c>
      <c r="O5632" t="s">
        <v>19</v>
      </c>
      <c r="P5632" t="s">
        <v>27</v>
      </c>
      <c r="Q5632">
        <v>4</v>
      </c>
      <c r="R5632">
        <v>10.06</v>
      </c>
      <c r="S5632">
        <f t="shared" si="305"/>
        <v>54000</v>
      </c>
      <c r="T5632">
        <f t="shared" si="306"/>
        <v>27060</v>
      </c>
      <c r="U5632">
        <f t="shared" si="307"/>
        <v>1.9955654101995566</v>
      </c>
      <c r="V5632">
        <v>336</v>
      </c>
      <c r="W5632">
        <f>351</f>
        <v>351</v>
      </c>
    </row>
    <row r="5633" spans="1:23" hidden="1" x14ac:dyDescent="0.2">
      <c r="A5633">
        <v>104</v>
      </c>
      <c r="B5633" t="s">
        <v>3</v>
      </c>
      <c r="C5633" t="s">
        <v>4</v>
      </c>
      <c r="D5633" t="s">
        <v>254</v>
      </c>
      <c r="G5633">
        <v>-27.413338</v>
      </c>
      <c r="H5633">
        <v>152.97406799999999</v>
      </c>
      <c r="I5633">
        <v>40</v>
      </c>
      <c r="J5633" t="s">
        <v>6</v>
      </c>
      <c r="K5633" s="1">
        <v>24530</v>
      </c>
      <c r="L5633" t="s">
        <v>255</v>
      </c>
      <c r="M5633" t="s">
        <v>256</v>
      </c>
      <c r="N5633" t="s">
        <v>14</v>
      </c>
      <c r="O5633" t="s">
        <v>19</v>
      </c>
      <c r="P5633" t="s">
        <v>27</v>
      </c>
      <c r="Q5633">
        <v>5</v>
      </c>
      <c r="R5633">
        <v>10.26</v>
      </c>
      <c r="S5633">
        <f t="shared" si="305"/>
        <v>54000</v>
      </c>
      <c r="T5633">
        <f t="shared" si="306"/>
        <v>27060</v>
      </c>
      <c r="U5633">
        <f t="shared" si="307"/>
        <v>1.9955654101995566</v>
      </c>
      <c r="V5633">
        <v>336</v>
      </c>
      <c r="W5633">
        <f>351</f>
        <v>351</v>
      </c>
    </row>
    <row r="5634" spans="1:23" hidden="1" x14ac:dyDescent="0.2">
      <c r="A5634">
        <v>104</v>
      </c>
      <c r="B5634" t="s">
        <v>3</v>
      </c>
      <c r="C5634" t="s">
        <v>4</v>
      </c>
      <c r="D5634" t="s">
        <v>254</v>
      </c>
      <c r="G5634">
        <v>-27.413338</v>
      </c>
      <c r="H5634">
        <v>152.97406799999999</v>
      </c>
      <c r="I5634">
        <v>40</v>
      </c>
      <c r="J5634" t="s">
        <v>6</v>
      </c>
      <c r="K5634" s="1">
        <v>24530</v>
      </c>
      <c r="L5634" t="s">
        <v>255</v>
      </c>
      <c r="M5634" t="s">
        <v>256</v>
      </c>
      <c r="N5634" t="s">
        <v>14</v>
      </c>
      <c r="O5634" t="s">
        <v>19</v>
      </c>
      <c r="P5634" t="s">
        <v>27</v>
      </c>
      <c r="Q5634">
        <v>6</v>
      </c>
      <c r="R5634">
        <v>9.49</v>
      </c>
      <c r="S5634">
        <f t="shared" si="305"/>
        <v>54000</v>
      </c>
      <c r="T5634">
        <f t="shared" si="306"/>
        <v>27060</v>
      </c>
      <c r="U5634">
        <f t="shared" si="307"/>
        <v>1.9955654101995566</v>
      </c>
      <c r="V5634">
        <v>336</v>
      </c>
      <c r="W5634">
        <f>351</f>
        <v>351</v>
      </c>
    </row>
    <row r="5635" spans="1:23" hidden="1" x14ac:dyDescent="0.2">
      <c r="A5635">
        <v>104</v>
      </c>
      <c r="B5635" t="s">
        <v>3</v>
      </c>
      <c r="C5635" t="s">
        <v>4</v>
      </c>
      <c r="D5635" t="s">
        <v>254</v>
      </c>
      <c r="G5635">
        <v>-27.413338</v>
      </c>
      <c r="H5635">
        <v>152.97406799999999</v>
      </c>
      <c r="I5635">
        <v>40</v>
      </c>
      <c r="J5635" t="s">
        <v>6</v>
      </c>
      <c r="K5635" s="1">
        <v>24530</v>
      </c>
      <c r="L5635" t="s">
        <v>255</v>
      </c>
      <c r="M5635" t="s">
        <v>256</v>
      </c>
      <c r="N5635" t="s">
        <v>24</v>
      </c>
      <c r="O5635" t="s">
        <v>15</v>
      </c>
      <c r="P5635" t="s">
        <v>26</v>
      </c>
      <c r="Q5635">
        <v>1</v>
      </c>
      <c r="R5635">
        <v>27.81</v>
      </c>
      <c r="S5635">
        <f t="shared" si="305"/>
        <v>54000</v>
      </c>
      <c r="T5635">
        <f t="shared" si="306"/>
        <v>27060</v>
      </c>
      <c r="U5635">
        <f t="shared" si="307"/>
        <v>1.9955654101995566</v>
      </c>
      <c r="V5635">
        <v>336</v>
      </c>
      <c r="W5635">
        <f>351</f>
        <v>351</v>
      </c>
    </row>
    <row r="5636" spans="1:23" hidden="1" x14ac:dyDescent="0.2">
      <c r="A5636">
        <v>104</v>
      </c>
      <c r="B5636" t="s">
        <v>3</v>
      </c>
      <c r="C5636" t="s">
        <v>4</v>
      </c>
      <c r="D5636" t="s">
        <v>254</v>
      </c>
      <c r="G5636">
        <v>-27.413338</v>
      </c>
      <c r="H5636">
        <v>152.97406799999999</v>
      </c>
      <c r="I5636">
        <v>40</v>
      </c>
      <c r="J5636" t="s">
        <v>6</v>
      </c>
      <c r="K5636" s="1">
        <v>24530</v>
      </c>
      <c r="L5636" t="s">
        <v>255</v>
      </c>
      <c r="M5636" t="s">
        <v>256</v>
      </c>
      <c r="N5636" t="s">
        <v>24</v>
      </c>
      <c r="O5636" t="s">
        <v>15</v>
      </c>
      <c r="P5636" t="s">
        <v>26</v>
      </c>
      <c r="Q5636">
        <v>2</v>
      </c>
      <c r="R5636">
        <v>21.53</v>
      </c>
      <c r="S5636">
        <f t="shared" si="305"/>
        <v>54000</v>
      </c>
      <c r="T5636">
        <f t="shared" si="306"/>
        <v>27060</v>
      </c>
      <c r="U5636">
        <f t="shared" si="307"/>
        <v>1.9955654101995566</v>
      </c>
      <c r="V5636">
        <v>336</v>
      </c>
      <c r="W5636">
        <f>351</f>
        <v>351</v>
      </c>
    </row>
    <row r="5637" spans="1:23" hidden="1" x14ac:dyDescent="0.2">
      <c r="A5637">
        <v>104</v>
      </c>
      <c r="B5637" t="s">
        <v>3</v>
      </c>
      <c r="C5637" t="s">
        <v>4</v>
      </c>
      <c r="D5637" t="s">
        <v>254</v>
      </c>
      <c r="G5637">
        <v>-27.413338</v>
      </c>
      <c r="H5637">
        <v>152.97406799999999</v>
      </c>
      <c r="I5637">
        <v>40</v>
      </c>
      <c r="J5637" t="s">
        <v>6</v>
      </c>
      <c r="K5637" s="1">
        <v>24530</v>
      </c>
      <c r="L5637" t="s">
        <v>255</v>
      </c>
      <c r="M5637" t="s">
        <v>256</v>
      </c>
      <c r="N5637" t="s">
        <v>24</v>
      </c>
      <c r="O5637" t="s">
        <v>15</v>
      </c>
      <c r="P5637" t="s">
        <v>26</v>
      </c>
      <c r="Q5637">
        <v>3</v>
      </c>
      <c r="R5637">
        <v>25.39</v>
      </c>
      <c r="S5637">
        <f t="shared" si="305"/>
        <v>54000</v>
      </c>
      <c r="T5637">
        <f t="shared" si="306"/>
        <v>27060</v>
      </c>
      <c r="U5637">
        <f t="shared" si="307"/>
        <v>1.9955654101995566</v>
      </c>
      <c r="V5637">
        <v>336</v>
      </c>
      <c r="W5637">
        <f>351</f>
        <v>351</v>
      </c>
    </row>
    <row r="5638" spans="1:23" hidden="1" x14ac:dyDescent="0.2">
      <c r="A5638">
        <v>104</v>
      </c>
      <c r="B5638" t="s">
        <v>3</v>
      </c>
      <c r="C5638" t="s">
        <v>4</v>
      </c>
      <c r="D5638" t="s">
        <v>254</v>
      </c>
      <c r="G5638">
        <v>-27.413338</v>
      </c>
      <c r="H5638">
        <v>152.97406799999999</v>
      </c>
      <c r="I5638">
        <v>40</v>
      </c>
      <c r="J5638" t="s">
        <v>6</v>
      </c>
      <c r="K5638" s="1">
        <v>24530</v>
      </c>
      <c r="L5638" t="s">
        <v>255</v>
      </c>
      <c r="M5638" t="s">
        <v>256</v>
      </c>
      <c r="N5638" t="s">
        <v>24</v>
      </c>
      <c r="O5638" t="s">
        <v>15</v>
      </c>
      <c r="P5638" t="s">
        <v>26</v>
      </c>
      <c r="Q5638">
        <v>4</v>
      </c>
      <c r="R5638">
        <v>25.13</v>
      </c>
      <c r="S5638">
        <f t="shared" si="305"/>
        <v>54000</v>
      </c>
      <c r="T5638">
        <f t="shared" si="306"/>
        <v>27060</v>
      </c>
      <c r="U5638">
        <f t="shared" si="307"/>
        <v>1.9955654101995566</v>
      </c>
      <c r="V5638">
        <v>336</v>
      </c>
      <c r="W5638">
        <f>351</f>
        <v>351</v>
      </c>
    </row>
    <row r="5639" spans="1:23" hidden="1" x14ac:dyDescent="0.2">
      <c r="A5639">
        <v>104</v>
      </c>
      <c r="B5639" t="s">
        <v>3</v>
      </c>
      <c r="C5639" t="s">
        <v>4</v>
      </c>
      <c r="D5639" t="s">
        <v>254</v>
      </c>
      <c r="G5639">
        <v>-27.413338</v>
      </c>
      <c r="H5639">
        <v>152.97406799999999</v>
      </c>
      <c r="I5639">
        <v>40</v>
      </c>
      <c r="J5639" t="s">
        <v>6</v>
      </c>
      <c r="K5639" s="1">
        <v>24530</v>
      </c>
      <c r="L5639" t="s">
        <v>255</v>
      </c>
      <c r="M5639" t="s">
        <v>256</v>
      </c>
      <c r="N5639" t="s">
        <v>24</v>
      </c>
      <c r="O5639" t="s">
        <v>15</v>
      </c>
      <c r="P5639" t="s">
        <v>26</v>
      </c>
      <c r="Q5639">
        <v>5</v>
      </c>
      <c r="R5639">
        <v>27.12</v>
      </c>
      <c r="S5639">
        <f t="shared" si="305"/>
        <v>54000</v>
      </c>
      <c r="T5639">
        <f t="shared" si="306"/>
        <v>27060</v>
      </c>
      <c r="U5639">
        <f t="shared" si="307"/>
        <v>1.9955654101995566</v>
      </c>
      <c r="V5639">
        <v>336</v>
      </c>
      <c r="W5639">
        <f>351</f>
        <v>351</v>
      </c>
    </row>
    <row r="5640" spans="1:23" hidden="1" x14ac:dyDescent="0.2">
      <c r="A5640">
        <v>104</v>
      </c>
      <c r="B5640" t="s">
        <v>3</v>
      </c>
      <c r="C5640" t="s">
        <v>4</v>
      </c>
      <c r="D5640" t="s">
        <v>254</v>
      </c>
      <c r="G5640">
        <v>-27.413338</v>
      </c>
      <c r="H5640">
        <v>152.97406799999999</v>
      </c>
      <c r="I5640">
        <v>40</v>
      </c>
      <c r="J5640" t="s">
        <v>6</v>
      </c>
      <c r="K5640" s="1">
        <v>24530</v>
      </c>
      <c r="L5640" t="s">
        <v>255</v>
      </c>
      <c r="M5640" t="s">
        <v>256</v>
      </c>
      <c r="N5640" t="s">
        <v>24</v>
      </c>
      <c r="O5640" t="s">
        <v>15</v>
      </c>
      <c r="P5640" t="s">
        <v>26</v>
      </c>
      <c r="Q5640">
        <v>6</v>
      </c>
      <c r="R5640">
        <v>21.46</v>
      </c>
      <c r="S5640">
        <f t="shared" si="305"/>
        <v>54000</v>
      </c>
      <c r="T5640">
        <f t="shared" si="306"/>
        <v>27060</v>
      </c>
      <c r="U5640">
        <f t="shared" si="307"/>
        <v>1.9955654101995566</v>
      </c>
      <c r="V5640">
        <v>336</v>
      </c>
      <c r="W5640">
        <f>351</f>
        <v>351</v>
      </c>
    </row>
    <row r="5641" spans="1:23" hidden="1" x14ac:dyDescent="0.2">
      <c r="A5641">
        <v>104</v>
      </c>
      <c r="B5641" t="s">
        <v>3</v>
      </c>
      <c r="C5641" t="s">
        <v>4</v>
      </c>
      <c r="D5641" t="s">
        <v>254</v>
      </c>
      <c r="G5641">
        <v>-27.413338</v>
      </c>
      <c r="H5641">
        <v>152.97406799999999</v>
      </c>
      <c r="I5641">
        <v>40</v>
      </c>
      <c r="J5641" t="s">
        <v>6</v>
      </c>
      <c r="K5641" s="1">
        <v>24530</v>
      </c>
      <c r="L5641" t="s">
        <v>255</v>
      </c>
      <c r="M5641" t="s">
        <v>256</v>
      </c>
      <c r="N5641" t="s">
        <v>24</v>
      </c>
      <c r="O5641" t="s">
        <v>15</v>
      </c>
      <c r="P5641" t="s">
        <v>26</v>
      </c>
      <c r="Q5641">
        <v>7</v>
      </c>
      <c r="R5641">
        <v>22.79</v>
      </c>
      <c r="S5641">
        <f t="shared" si="305"/>
        <v>54000</v>
      </c>
      <c r="T5641">
        <f t="shared" si="306"/>
        <v>27060</v>
      </c>
      <c r="U5641">
        <f t="shared" si="307"/>
        <v>1.9955654101995566</v>
      </c>
      <c r="V5641">
        <v>336</v>
      </c>
      <c r="W5641">
        <f>351</f>
        <v>351</v>
      </c>
    </row>
    <row r="5642" spans="1:23" hidden="1" x14ac:dyDescent="0.2">
      <c r="A5642">
        <v>104</v>
      </c>
      <c r="B5642" t="s">
        <v>3</v>
      </c>
      <c r="C5642" t="s">
        <v>4</v>
      </c>
      <c r="D5642" t="s">
        <v>254</v>
      </c>
      <c r="G5642">
        <v>-27.413338</v>
      </c>
      <c r="H5642">
        <v>152.97406799999999</v>
      </c>
      <c r="I5642">
        <v>40</v>
      </c>
      <c r="J5642" t="s">
        <v>6</v>
      </c>
      <c r="K5642" s="1">
        <v>24530</v>
      </c>
      <c r="L5642" t="s">
        <v>255</v>
      </c>
      <c r="M5642" t="s">
        <v>256</v>
      </c>
      <c r="N5642" t="s">
        <v>24</v>
      </c>
      <c r="O5642" t="s">
        <v>15</v>
      </c>
      <c r="P5642" t="s">
        <v>26</v>
      </c>
      <c r="Q5642">
        <v>8</v>
      </c>
      <c r="R5642">
        <v>25.38</v>
      </c>
      <c r="S5642">
        <f t="shared" si="305"/>
        <v>54000</v>
      </c>
      <c r="T5642">
        <f t="shared" si="306"/>
        <v>27060</v>
      </c>
      <c r="U5642">
        <f t="shared" si="307"/>
        <v>1.9955654101995566</v>
      </c>
      <c r="V5642">
        <v>336</v>
      </c>
      <c r="W5642">
        <f>351</f>
        <v>351</v>
      </c>
    </row>
    <row r="5643" spans="1:23" hidden="1" x14ac:dyDescent="0.2">
      <c r="A5643">
        <v>104</v>
      </c>
      <c r="B5643" t="s">
        <v>3</v>
      </c>
      <c r="C5643" t="s">
        <v>4</v>
      </c>
      <c r="D5643" t="s">
        <v>254</v>
      </c>
      <c r="G5643">
        <v>-27.413338</v>
      </c>
      <c r="H5643">
        <v>152.97406799999999</v>
      </c>
      <c r="I5643">
        <v>40</v>
      </c>
      <c r="J5643" t="s">
        <v>6</v>
      </c>
      <c r="K5643" s="1">
        <v>24530</v>
      </c>
      <c r="L5643" t="s">
        <v>255</v>
      </c>
      <c r="M5643" t="s">
        <v>256</v>
      </c>
      <c r="N5643" t="s">
        <v>24</v>
      </c>
      <c r="O5643" t="s">
        <v>15</v>
      </c>
      <c r="P5643" t="s">
        <v>26</v>
      </c>
      <c r="Q5643">
        <v>9</v>
      </c>
      <c r="R5643">
        <v>26.09</v>
      </c>
      <c r="S5643">
        <f t="shared" si="305"/>
        <v>54000</v>
      </c>
      <c r="T5643">
        <f t="shared" si="306"/>
        <v>27060</v>
      </c>
      <c r="U5643">
        <f t="shared" si="307"/>
        <v>1.9955654101995566</v>
      </c>
      <c r="V5643">
        <v>336</v>
      </c>
      <c r="W5643">
        <f>351</f>
        <v>351</v>
      </c>
    </row>
    <row r="5644" spans="1:23" hidden="1" x14ac:dyDescent="0.2">
      <c r="A5644">
        <v>104</v>
      </c>
      <c r="B5644" t="s">
        <v>3</v>
      </c>
      <c r="C5644" t="s">
        <v>4</v>
      </c>
      <c r="D5644" t="s">
        <v>254</v>
      </c>
      <c r="G5644">
        <v>-27.413338</v>
      </c>
      <c r="H5644">
        <v>152.97406799999999</v>
      </c>
      <c r="I5644">
        <v>40</v>
      </c>
      <c r="J5644" t="s">
        <v>6</v>
      </c>
      <c r="K5644" s="1">
        <v>24530</v>
      </c>
      <c r="L5644" t="s">
        <v>255</v>
      </c>
      <c r="M5644" t="s">
        <v>256</v>
      </c>
      <c r="N5644" t="s">
        <v>24</v>
      </c>
      <c r="O5644" t="s">
        <v>15</v>
      </c>
      <c r="P5644" t="s">
        <v>26</v>
      </c>
      <c r="Q5644">
        <v>10</v>
      </c>
      <c r="R5644">
        <v>17.170000000000002</v>
      </c>
      <c r="S5644">
        <f t="shared" si="305"/>
        <v>54000</v>
      </c>
      <c r="T5644">
        <f t="shared" si="306"/>
        <v>27060</v>
      </c>
      <c r="U5644">
        <f t="shared" si="307"/>
        <v>1.9955654101995566</v>
      </c>
      <c r="V5644">
        <v>336</v>
      </c>
      <c r="W5644">
        <f>351</f>
        <v>351</v>
      </c>
    </row>
    <row r="5645" spans="1:23" x14ac:dyDescent="0.2">
      <c r="A5645">
        <v>104</v>
      </c>
      <c r="B5645" t="s">
        <v>3</v>
      </c>
      <c r="C5645" t="s">
        <v>4</v>
      </c>
      <c r="D5645" t="s">
        <v>254</v>
      </c>
      <c r="G5645">
        <v>-27.413338</v>
      </c>
      <c r="H5645">
        <v>152.97406799999999</v>
      </c>
      <c r="I5645">
        <v>40</v>
      </c>
      <c r="J5645" t="s">
        <v>6</v>
      </c>
      <c r="K5645" s="1">
        <v>24530</v>
      </c>
      <c r="L5645" t="s">
        <v>255</v>
      </c>
      <c r="M5645" t="s">
        <v>256</v>
      </c>
      <c r="N5645" t="s">
        <v>24</v>
      </c>
      <c r="O5645" t="s">
        <v>15</v>
      </c>
      <c r="P5645" t="s">
        <v>27</v>
      </c>
      <c r="Q5645">
        <v>1</v>
      </c>
      <c r="R5645">
        <v>19.440000000000001</v>
      </c>
      <c r="S5645">
        <f t="shared" si="305"/>
        <v>54000</v>
      </c>
      <c r="T5645">
        <f t="shared" si="306"/>
        <v>27060</v>
      </c>
      <c r="U5645">
        <f t="shared" si="307"/>
        <v>1.9955654101995566</v>
      </c>
      <c r="V5645">
        <v>336</v>
      </c>
      <c r="W5645">
        <f>351</f>
        <v>351</v>
      </c>
    </row>
    <row r="5646" spans="1:23" x14ac:dyDescent="0.2">
      <c r="A5646">
        <v>104</v>
      </c>
      <c r="B5646" t="s">
        <v>3</v>
      </c>
      <c r="C5646" t="s">
        <v>4</v>
      </c>
      <c r="D5646" t="s">
        <v>254</v>
      </c>
      <c r="G5646">
        <v>-27.413338</v>
      </c>
      <c r="H5646">
        <v>152.97406799999999</v>
      </c>
      <c r="I5646">
        <v>40</v>
      </c>
      <c r="J5646" t="s">
        <v>6</v>
      </c>
      <c r="K5646" s="1">
        <v>24530</v>
      </c>
      <c r="L5646" t="s">
        <v>255</v>
      </c>
      <c r="M5646" t="s">
        <v>256</v>
      </c>
      <c r="N5646" t="s">
        <v>24</v>
      </c>
      <c r="O5646" t="s">
        <v>15</v>
      </c>
      <c r="P5646" t="s">
        <v>27</v>
      </c>
      <c r="Q5646">
        <v>2</v>
      </c>
      <c r="R5646">
        <v>18.63</v>
      </c>
      <c r="S5646">
        <f t="shared" si="305"/>
        <v>54000</v>
      </c>
      <c r="T5646">
        <f t="shared" si="306"/>
        <v>27060</v>
      </c>
      <c r="U5646">
        <f t="shared" si="307"/>
        <v>1.9955654101995566</v>
      </c>
      <c r="V5646">
        <v>336</v>
      </c>
      <c r="W5646">
        <f>351</f>
        <v>351</v>
      </c>
    </row>
    <row r="5647" spans="1:23" x14ac:dyDescent="0.2">
      <c r="A5647">
        <v>104</v>
      </c>
      <c r="B5647" t="s">
        <v>3</v>
      </c>
      <c r="C5647" t="s">
        <v>4</v>
      </c>
      <c r="D5647" t="s">
        <v>254</v>
      </c>
      <c r="G5647">
        <v>-27.413338</v>
      </c>
      <c r="H5647">
        <v>152.97406799999999</v>
      </c>
      <c r="I5647">
        <v>40</v>
      </c>
      <c r="J5647" t="s">
        <v>6</v>
      </c>
      <c r="K5647" s="1">
        <v>24530</v>
      </c>
      <c r="L5647" t="s">
        <v>255</v>
      </c>
      <c r="M5647" t="s">
        <v>256</v>
      </c>
      <c r="N5647" t="s">
        <v>24</v>
      </c>
      <c r="O5647" t="s">
        <v>15</v>
      </c>
      <c r="P5647" t="s">
        <v>27</v>
      </c>
      <c r="Q5647">
        <v>3</v>
      </c>
      <c r="R5647">
        <v>17.54</v>
      </c>
      <c r="S5647">
        <f t="shared" si="305"/>
        <v>54000</v>
      </c>
      <c r="T5647">
        <f t="shared" si="306"/>
        <v>27060</v>
      </c>
      <c r="U5647">
        <f t="shared" si="307"/>
        <v>1.9955654101995566</v>
      </c>
      <c r="V5647">
        <v>336</v>
      </c>
      <c r="W5647">
        <f>351</f>
        <v>351</v>
      </c>
    </row>
    <row r="5648" spans="1:23" x14ac:dyDescent="0.2">
      <c r="A5648">
        <v>104</v>
      </c>
      <c r="B5648" t="s">
        <v>3</v>
      </c>
      <c r="C5648" t="s">
        <v>4</v>
      </c>
      <c r="D5648" t="s">
        <v>254</v>
      </c>
      <c r="G5648">
        <v>-27.413338</v>
      </c>
      <c r="H5648">
        <v>152.97406799999999</v>
      </c>
      <c r="I5648">
        <v>40</v>
      </c>
      <c r="J5648" t="s">
        <v>6</v>
      </c>
      <c r="K5648" s="1">
        <v>24530</v>
      </c>
      <c r="L5648" t="s">
        <v>255</v>
      </c>
      <c r="M5648" t="s">
        <v>256</v>
      </c>
      <c r="N5648" t="s">
        <v>24</v>
      </c>
      <c r="O5648" t="s">
        <v>15</v>
      </c>
      <c r="P5648" t="s">
        <v>27</v>
      </c>
      <c r="Q5648">
        <v>4</v>
      </c>
      <c r="R5648">
        <v>17.190000000000001</v>
      </c>
      <c r="S5648">
        <f t="shared" si="305"/>
        <v>54000</v>
      </c>
      <c r="T5648">
        <f t="shared" si="306"/>
        <v>27060</v>
      </c>
      <c r="U5648">
        <f t="shared" si="307"/>
        <v>1.9955654101995566</v>
      </c>
      <c r="V5648">
        <v>336</v>
      </c>
      <c r="W5648">
        <f>351</f>
        <v>351</v>
      </c>
    </row>
    <row r="5649" spans="1:23" x14ac:dyDescent="0.2">
      <c r="A5649">
        <v>104</v>
      </c>
      <c r="B5649" t="s">
        <v>3</v>
      </c>
      <c r="C5649" t="s">
        <v>4</v>
      </c>
      <c r="D5649" t="s">
        <v>254</v>
      </c>
      <c r="G5649">
        <v>-27.413338</v>
      </c>
      <c r="H5649">
        <v>152.97406799999999</v>
      </c>
      <c r="I5649">
        <v>40</v>
      </c>
      <c r="J5649" t="s">
        <v>6</v>
      </c>
      <c r="K5649" s="1">
        <v>24530</v>
      </c>
      <c r="L5649" t="s">
        <v>255</v>
      </c>
      <c r="M5649" t="s">
        <v>256</v>
      </c>
      <c r="N5649" t="s">
        <v>24</v>
      </c>
      <c r="O5649" t="s">
        <v>15</v>
      </c>
      <c r="P5649" t="s">
        <v>27</v>
      </c>
      <c r="Q5649">
        <v>5</v>
      </c>
      <c r="R5649">
        <v>19.79</v>
      </c>
      <c r="S5649">
        <f t="shared" si="305"/>
        <v>54000</v>
      </c>
      <c r="T5649">
        <f t="shared" si="306"/>
        <v>27060</v>
      </c>
      <c r="U5649">
        <f t="shared" si="307"/>
        <v>1.9955654101995566</v>
      </c>
      <c r="V5649">
        <v>336</v>
      </c>
      <c r="W5649">
        <f>351</f>
        <v>351</v>
      </c>
    </row>
    <row r="5650" spans="1:23" x14ac:dyDescent="0.2">
      <c r="A5650">
        <v>104</v>
      </c>
      <c r="B5650" t="s">
        <v>3</v>
      </c>
      <c r="C5650" t="s">
        <v>4</v>
      </c>
      <c r="D5650" t="s">
        <v>254</v>
      </c>
      <c r="G5650">
        <v>-27.413338</v>
      </c>
      <c r="H5650">
        <v>152.97406799999999</v>
      </c>
      <c r="I5650">
        <v>40</v>
      </c>
      <c r="J5650" t="s">
        <v>6</v>
      </c>
      <c r="K5650" s="1">
        <v>24530</v>
      </c>
      <c r="L5650" t="s">
        <v>255</v>
      </c>
      <c r="M5650" t="s">
        <v>256</v>
      </c>
      <c r="N5650" t="s">
        <v>24</v>
      </c>
      <c r="O5650" t="s">
        <v>15</v>
      </c>
      <c r="P5650" t="s">
        <v>27</v>
      </c>
      <c r="Q5650">
        <v>6</v>
      </c>
      <c r="R5650">
        <v>18.510000000000002</v>
      </c>
      <c r="S5650">
        <f t="shared" si="305"/>
        <v>54000</v>
      </c>
      <c r="T5650">
        <f t="shared" si="306"/>
        <v>27060</v>
      </c>
      <c r="U5650">
        <f t="shared" si="307"/>
        <v>1.9955654101995566</v>
      </c>
      <c r="V5650">
        <v>336</v>
      </c>
      <c r="W5650">
        <f>351</f>
        <v>351</v>
      </c>
    </row>
    <row r="5651" spans="1:23" x14ac:dyDescent="0.2">
      <c r="A5651">
        <v>104</v>
      </c>
      <c r="B5651" t="s">
        <v>3</v>
      </c>
      <c r="C5651" t="s">
        <v>4</v>
      </c>
      <c r="D5651" t="s">
        <v>254</v>
      </c>
      <c r="G5651">
        <v>-27.413338</v>
      </c>
      <c r="H5651">
        <v>152.97406799999999</v>
      </c>
      <c r="I5651">
        <v>40</v>
      </c>
      <c r="J5651" t="s">
        <v>6</v>
      </c>
      <c r="K5651" s="1">
        <v>24530</v>
      </c>
      <c r="L5651" t="s">
        <v>255</v>
      </c>
      <c r="M5651" t="s">
        <v>256</v>
      </c>
      <c r="N5651" t="s">
        <v>24</v>
      </c>
      <c r="O5651" t="s">
        <v>15</v>
      </c>
      <c r="P5651" t="s">
        <v>27</v>
      </c>
      <c r="Q5651">
        <v>7</v>
      </c>
      <c r="R5651">
        <v>20.27</v>
      </c>
      <c r="S5651">
        <f t="shared" si="305"/>
        <v>54000</v>
      </c>
      <c r="T5651">
        <f t="shared" si="306"/>
        <v>27060</v>
      </c>
      <c r="U5651">
        <f t="shared" si="307"/>
        <v>1.9955654101995566</v>
      </c>
      <c r="V5651">
        <v>336</v>
      </c>
      <c r="W5651">
        <f>351</f>
        <v>351</v>
      </c>
    </row>
    <row r="5652" spans="1:23" x14ac:dyDescent="0.2">
      <c r="A5652">
        <v>104</v>
      </c>
      <c r="B5652" t="s">
        <v>3</v>
      </c>
      <c r="C5652" t="s">
        <v>4</v>
      </c>
      <c r="D5652" t="s">
        <v>254</v>
      </c>
      <c r="G5652">
        <v>-27.413338</v>
      </c>
      <c r="H5652">
        <v>152.97406799999999</v>
      </c>
      <c r="I5652">
        <v>40</v>
      </c>
      <c r="J5652" t="s">
        <v>6</v>
      </c>
      <c r="K5652" s="1">
        <v>24530</v>
      </c>
      <c r="L5652" t="s">
        <v>255</v>
      </c>
      <c r="M5652" t="s">
        <v>256</v>
      </c>
      <c r="N5652" t="s">
        <v>24</v>
      </c>
      <c r="O5652" t="s">
        <v>15</v>
      </c>
      <c r="P5652" t="s">
        <v>27</v>
      </c>
      <c r="Q5652">
        <v>8</v>
      </c>
      <c r="R5652">
        <v>19.39</v>
      </c>
      <c r="S5652">
        <f t="shared" si="305"/>
        <v>54000</v>
      </c>
      <c r="T5652">
        <f t="shared" si="306"/>
        <v>27060</v>
      </c>
      <c r="U5652">
        <f t="shared" si="307"/>
        <v>1.9955654101995566</v>
      </c>
      <c r="V5652">
        <v>336</v>
      </c>
      <c r="W5652">
        <f>351</f>
        <v>351</v>
      </c>
    </row>
    <row r="5653" spans="1:23" x14ac:dyDescent="0.2">
      <c r="A5653">
        <v>104</v>
      </c>
      <c r="B5653" t="s">
        <v>3</v>
      </c>
      <c r="C5653" t="s">
        <v>4</v>
      </c>
      <c r="D5653" t="s">
        <v>254</v>
      </c>
      <c r="G5653">
        <v>-27.413338</v>
      </c>
      <c r="H5653">
        <v>152.97406799999999</v>
      </c>
      <c r="I5653">
        <v>40</v>
      </c>
      <c r="J5653" t="s">
        <v>6</v>
      </c>
      <c r="K5653" s="1">
        <v>24530</v>
      </c>
      <c r="L5653" t="s">
        <v>255</v>
      </c>
      <c r="M5653" t="s">
        <v>256</v>
      </c>
      <c r="N5653" t="s">
        <v>24</v>
      </c>
      <c r="O5653" t="s">
        <v>15</v>
      </c>
      <c r="P5653" t="s">
        <v>27</v>
      </c>
      <c r="Q5653">
        <v>9</v>
      </c>
      <c r="R5653">
        <v>20.3</v>
      </c>
      <c r="S5653">
        <f t="shared" si="305"/>
        <v>54000</v>
      </c>
      <c r="T5653">
        <f t="shared" si="306"/>
        <v>27060</v>
      </c>
      <c r="U5653">
        <f t="shared" si="307"/>
        <v>1.9955654101995566</v>
      </c>
      <c r="V5653">
        <v>336</v>
      </c>
      <c r="W5653">
        <f>351</f>
        <v>351</v>
      </c>
    </row>
    <row r="5654" spans="1:23" x14ac:dyDescent="0.2">
      <c r="A5654">
        <v>104</v>
      </c>
      <c r="B5654" t="s">
        <v>3</v>
      </c>
      <c r="C5654" t="s">
        <v>4</v>
      </c>
      <c r="D5654" t="s">
        <v>254</v>
      </c>
      <c r="G5654">
        <v>-27.413338</v>
      </c>
      <c r="H5654">
        <v>152.97406799999999</v>
      </c>
      <c r="I5654">
        <v>40</v>
      </c>
      <c r="J5654" t="s">
        <v>6</v>
      </c>
      <c r="K5654" s="1">
        <v>24530</v>
      </c>
      <c r="L5654" t="s">
        <v>255</v>
      </c>
      <c r="M5654" t="s">
        <v>256</v>
      </c>
      <c r="N5654" t="s">
        <v>24</v>
      </c>
      <c r="O5654" t="s">
        <v>15</v>
      </c>
      <c r="P5654" t="s">
        <v>27</v>
      </c>
      <c r="Q5654">
        <v>10</v>
      </c>
      <c r="R5654">
        <v>16.940000000000001</v>
      </c>
      <c r="S5654">
        <f t="shared" si="305"/>
        <v>54000</v>
      </c>
      <c r="T5654">
        <f t="shared" si="306"/>
        <v>27060</v>
      </c>
      <c r="U5654">
        <f t="shared" si="307"/>
        <v>1.9955654101995566</v>
      </c>
      <c r="V5654">
        <v>336</v>
      </c>
      <c r="W5654">
        <f>351</f>
        <v>351</v>
      </c>
    </row>
    <row r="5655" spans="1:23" x14ac:dyDescent="0.2">
      <c r="A5655">
        <v>104</v>
      </c>
      <c r="B5655" t="s">
        <v>3</v>
      </c>
      <c r="C5655" t="s">
        <v>4</v>
      </c>
      <c r="D5655" t="s">
        <v>254</v>
      </c>
      <c r="G5655">
        <v>-27.413338</v>
      </c>
      <c r="H5655">
        <v>152.97406799999999</v>
      </c>
      <c r="I5655">
        <v>40</v>
      </c>
      <c r="J5655" t="s">
        <v>6</v>
      </c>
      <c r="K5655" s="1">
        <v>24530</v>
      </c>
      <c r="L5655" t="s">
        <v>255</v>
      </c>
      <c r="M5655" t="s">
        <v>256</v>
      </c>
      <c r="N5655" t="s">
        <v>24</v>
      </c>
      <c r="O5655" t="s">
        <v>18</v>
      </c>
      <c r="P5655" t="s">
        <v>27</v>
      </c>
      <c r="Q5655">
        <v>1</v>
      </c>
      <c r="R5655">
        <v>10.78</v>
      </c>
      <c r="S5655">
        <f t="shared" si="305"/>
        <v>54000</v>
      </c>
      <c r="T5655">
        <f t="shared" si="306"/>
        <v>27060</v>
      </c>
      <c r="U5655">
        <f t="shared" si="307"/>
        <v>1.9955654101995566</v>
      </c>
      <c r="V5655">
        <v>336</v>
      </c>
      <c r="W5655">
        <f>351</f>
        <v>351</v>
      </c>
    </row>
    <row r="5656" spans="1:23" x14ac:dyDescent="0.2">
      <c r="A5656">
        <v>104</v>
      </c>
      <c r="B5656" t="s">
        <v>3</v>
      </c>
      <c r="C5656" t="s">
        <v>4</v>
      </c>
      <c r="D5656" t="s">
        <v>254</v>
      </c>
      <c r="G5656">
        <v>-27.413338</v>
      </c>
      <c r="H5656">
        <v>152.97406799999999</v>
      </c>
      <c r="I5656">
        <v>40</v>
      </c>
      <c r="J5656" t="s">
        <v>6</v>
      </c>
      <c r="K5656" s="1">
        <v>24530</v>
      </c>
      <c r="L5656" t="s">
        <v>255</v>
      </c>
      <c r="M5656" t="s">
        <v>256</v>
      </c>
      <c r="N5656" t="s">
        <v>24</v>
      </c>
      <c r="O5656" t="s">
        <v>18</v>
      </c>
      <c r="P5656" t="s">
        <v>27</v>
      </c>
      <c r="Q5656">
        <v>2</v>
      </c>
      <c r="R5656">
        <v>8.18</v>
      </c>
      <c r="S5656">
        <f t="shared" si="305"/>
        <v>54000</v>
      </c>
      <c r="T5656">
        <f t="shared" si="306"/>
        <v>27060</v>
      </c>
      <c r="U5656">
        <f t="shared" si="307"/>
        <v>1.9955654101995566</v>
      </c>
      <c r="V5656">
        <v>336</v>
      </c>
      <c r="W5656">
        <f>351</f>
        <v>351</v>
      </c>
    </row>
    <row r="5657" spans="1:23" x14ac:dyDescent="0.2">
      <c r="A5657">
        <v>104</v>
      </c>
      <c r="B5657" t="s">
        <v>3</v>
      </c>
      <c r="C5657" t="s">
        <v>4</v>
      </c>
      <c r="D5657" t="s">
        <v>254</v>
      </c>
      <c r="G5657">
        <v>-27.413338</v>
      </c>
      <c r="H5657">
        <v>152.97406799999999</v>
      </c>
      <c r="I5657">
        <v>40</v>
      </c>
      <c r="J5657" t="s">
        <v>6</v>
      </c>
      <c r="K5657" s="1">
        <v>24530</v>
      </c>
      <c r="L5657" t="s">
        <v>255</v>
      </c>
      <c r="M5657" t="s">
        <v>256</v>
      </c>
      <c r="N5657" t="s">
        <v>24</v>
      </c>
      <c r="O5657" t="s">
        <v>18</v>
      </c>
      <c r="P5657" t="s">
        <v>27</v>
      </c>
      <c r="Q5657">
        <v>3</v>
      </c>
      <c r="R5657">
        <v>11.48</v>
      </c>
      <c r="S5657">
        <f t="shared" si="305"/>
        <v>54000</v>
      </c>
      <c r="T5657">
        <f t="shared" si="306"/>
        <v>27060</v>
      </c>
      <c r="U5657">
        <f t="shared" si="307"/>
        <v>1.9955654101995566</v>
      </c>
      <c r="V5657">
        <v>336</v>
      </c>
      <c r="W5657">
        <f>351</f>
        <v>351</v>
      </c>
    </row>
    <row r="5658" spans="1:23" x14ac:dyDescent="0.2">
      <c r="A5658">
        <v>104</v>
      </c>
      <c r="B5658" t="s">
        <v>3</v>
      </c>
      <c r="C5658" t="s">
        <v>4</v>
      </c>
      <c r="D5658" t="s">
        <v>254</v>
      </c>
      <c r="G5658">
        <v>-27.413338</v>
      </c>
      <c r="H5658">
        <v>152.97406799999999</v>
      </c>
      <c r="I5658">
        <v>40</v>
      </c>
      <c r="J5658" t="s">
        <v>6</v>
      </c>
      <c r="K5658" s="1">
        <v>24530</v>
      </c>
      <c r="L5658" t="s">
        <v>255</v>
      </c>
      <c r="M5658" t="s">
        <v>256</v>
      </c>
      <c r="N5658" t="s">
        <v>24</v>
      </c>
      <c r="O5658" t="s">
        <v>18</v>
      </c>
      <c r="P5658" t="s">
        <v>27</v>
      </c>
      <c r="Q5658">
        <v>4</v>
      </c>
      <c r="R5658">
        <v>10.88</v>
      </c>
      <c r="S5658">
        <f t="shared" si="305"/>
        <v>54000</v>
      </c>
      <c r="T5658">
        <f t="shared" si="306"/>
        <v>27060</v>
      </c>
      <c r="U5658">
        <f t="shared" si="307"/>
        <v>1.9955654101995566</v>
      </c>
      <c r="V5658">
        <v>336</v>
      </c>
      <c r="W5658">
        <f>351</f>
        <v>351</v>
      </c>
    </row>
    <row r="5659" spans="1:23" x14ac:dyDescent="0.2">
      <c r="A5659">
        <v>104</v>
      </c>
      <c r="B5659" t="s">
        <v>3</v>
      </c>
      <c r="C5659" t="s">
        <v>4</v>
      </c>
      <c r="D5659" t="s">
        <v>254</v>
      </c>
      <c r="G5659">
        <v>-27.413338</v>
      </c>
      <c r="H5659">
        <v>152.97406799999999</v>
      </c>
      <c r="I5659">
        <v>40</v>
      </c>
      <c r="J5659" t="s">
        <v>6</v>
      </c>
      <c r="K5659" s="1">
        <v>24530</v>
      </c>
      <c r="L5659" t="s">
        <v>255</v>
      </c>
      <c r="M5659" t="s">
        <v>256</v>
      </c>
      <c r="N5659" t="s">
        <v>24</v>
      </c>
      <c r="O5659" t="s">
        <v>18</v>
      </c>
      <c r="P5659" t="s">
        <v>27</v>
      </c>
      <c r="Q5659">
        <v>5</v>
      </c>
      <c r="R5659">
        <v>9.3000000000000007</v>
      </c>
      <c r="S5659">
        <f t="shared" si="305"/>
        <v>54000</v>
      </c>
      <c r="T5659">
        <f t="shared" si="306"/>
        <v>27060</v>
      </c>
      <c r="U5659">
        <f t="shared" si="307"/>
        <v>1.9955654101995566</v>
      </c>
      <c r="V5659">
        <v>336</v>
      </c>
      <c r="W5659">
        <f>351</f>
        <v>351</v>
      </c>
    </row>
    <row r="5660" spans="1:23" x14ac:dyDescent="0.2">
      <c r="A5660">
        <v>104</v>
      </c>
      <c r="B5660" t="s">
        <v>3</v>
      </c>
      <c r="C5660" t="s">
        <v>4</v>
      </c>
      <c r="D5660" t="s">
        <v>254</v>
      </c>
      <c r="G5660">
        <v>-27.413338</v>
      </c>
      <c r="H5660">
        <v>152.97406799999999</v>
      </c>
      <c r="I5660">
        <v>40</v>
      </c>
      <c r="J5660" t="s">
        <v>6</v>
      </c>
      <c r="K5660" s="1">
        <v>24530</v>
      </c>
      <c r="L5660" t="s">
        <v>255</v>
      </c>
      <c r="M5660" t="s">
        <v>256</v>
      </c>
      <c r="N5660" t="s">
        <v>24</v>
      </c>
      <c r="O5660" t="s">
        <v>18</v>
      </c>
      <c r="P5660" t="s">
        <v>27</v>
      </c>
      <c r="Q5660">
        <v>6</v>
      </c>
      <c r="R5660">
        <v>9.3000000000000007</v>
      </c>
      <c r="S5660">
        <f t="shared" si="305"/>
        <v>54000</v>
      </c>
      <c r="T5660">
        <f t="shared" si="306"/>
        <v>27060</v>
      </c>
      <c r="U5660">
        <f t="shared" si="307"/>
        <v>1.9955654101995566</v>
      </c>
      <c r="V5660">
        <v>336</v>
      </c>
      <c r="W5660">
        <f>351</f>
        <v>351</v>
      </c>
    </row>
    <row r="5661" spans="1:23" x14ac:dyDescent="0.2">
      <c r="A5661">
        <v>104</v>
      </c>
      <c r="B5661" t="s">
        <v>3</v>
      </c>
      <c r="C5661" t="s">
        <v>4</v>
      </c>
      <c r="D5661" t="s">
        <v>254</v>
      </c>
      <c r="G5661">
        <v>-27.413338</v>
      </c>
      <c r="H5661">
        <v>152.97406799999999</v>
      </c>
      <c r="I5661">
        <v>40</v>
      </c>
      <c r="J5661" t="s">
        <v>6</v>
      </c>
      <c r="K5661" s="1">
        <v>24530</v>
      </c>
      <c r="L5661" t="s">
        <v>255</v>
      </c>
      <c r="M5661" t="s">
        <v>256</v>
      </c>
      <c r="N5661" t="s">
        <v>24</v>
      </c>
      <c r="O5661" t="s">
        <v>18</v>
      </c>
      <c r="P5661" t="s">
        <v>27</v>
      </c>
      <c r="Q5661">
        <v>7</v>
      </c>
      <c r="R5661">
        <v>7.48</v>
      </c>
      <c r="S5661">
        <f t="shared" si="305"/>
        <v>54000</v>
      </c>
      <c r="T5661">
        <f t="shared" si="306"/>
        <v>27060</v>
      </c>
      <c r="U5661">
        <f t="shared" si="307"/>
        <v>1.9955654101995566</v>
      </c>
      <c r="V5661">
        <v>336</v>
      </c>
      <c r="W5661">
        <f>351</f>
        <v>351</v>
      </c>
    </row>
    <row r="5662" spans="1:23" x14ac:dyDescent="0.2">
      <c r="A5662">
        <v>104</v>
      </c>
      <c r="B5662" t="s">
        <v>3</v>
      </c>
      <c r="C5662" t="s">
        <v>4</v>
      </c>
      <c r="D5662" t="s">
        <v>254</v>
      </c>
      <c r="G5662">
        <v>-27.413338</v>
      </c>
      <c r="H5662">
        <v>152.97406799999999</v>
      </c>
      <c r="I5662">
        <v>40</v>
      </c>
      <c r="J5662" t="s">
        <v>6</v>
      </c>
      <c r="K5662" s="1">
        <v>24530</v>
      </c>
      <c r="L5662" t="s">
        <v>255</v>
      </c>
      <c r="M5662" t="s">
        <v>256</v>
      </c>
      <c r="N5662" t="s">
        <v>24</v>
      </c>
      <c r="O5662" t="s">
        <v>18</v>
      </c>
      <c r="P5662" t="s">
        <v>27</v>
      </c>
      <c r="Q5662">
        <v>8</v>
      </c>
      <c r="R5662">
        <v>7.85</v>
      </c>
      <c r="S5662">
        <f t="shared" si="305"/>
        <v>54000</v>
      </c>
      <c r="T5662">
        <f t="shared" si="306"/>
        <v>27060</v>
      </c>
      <c r="U5662">
        <f t="shared" si="307"/>
        <v>1.9955654101995566</v>
      </c>
      <c r="V5662">
        <v>336</v>
      </c>
      <c r="W5662">
        <f>351</f>
        <v>351</v>
      </c>
    </row>
    <row r="5663" spans="1:23" x14ac:dyDescent="0.2">
      <c r="A5663">
        <v>104</v>
      </c>
      <c r="B5663" t="s">
        <v>3</v>
      </c>
      <c r="C5663" t="s">
        <v>4</v>
      </c>
      <c r="D5663" t="s">
        <v>254</v>
      </c>
      <c r="G5663">
        <v>-27.413338</v>
      </c>
      <c r="H5663">
        <v>152.97406799999999</v>
      </c>
      <c r="I5663">
        <v>40</v>
      </c>
      <c r="J5663" t="s">
        <v>6</v>
      </c>
      <c r="K5663" s="1">
        <v>24530</v>
      </c>
      <c r="L5663" t="s">
        <v>255</v>
      </c>
      <c r="M5663" t="s">
        <v>256</v>
      </c>
      <c r="N5663" t="s">
        <v>24</v>
      </c>
      <c r="O5663" t="s">
        <v>18</v>
      </c>
      <c r="P5663" t="s">
        <v>27</v>
      </c>
      <c r="Q5663">
        <v>9</v>
      </c>
      <c r="R5663">
        <v>9.8000000000000007</v>
      </c>
      <c r="S5663">
        <f t="shared" si="305"/>
        <v>54000</v>
      </c>
      <c r="T5663">
        <f t="shared" si="306"/>
        <v>27060</v>
      </c>
      <c r="U5663">
        <f t="shared" si="307"/>
        <v>1.9955654101995566</v>
      </c>
      <c r="V5663">
        <v>336</v>
      </c>
      <c r="W5663">
        <f>351</f>
        <v>351</v>
      </c>
    </row>
    <row r="5664" spans="1:23" x14ac:dyDescent="0.2">
      <c r="A5664">
        <v>104</v>
      </c>
      <c r="B5664" t="s">
        <v>3</v>
      </c>
      <c r="C5664" t="s">
        <v>4</v>
      </c>
      <c r="D5664" t="s">
        <v>254</v>
      </c>
      <c r="G5664">
        <v>-27.413338</v>
      </c>
      <c r="H5664">
        <v>152.97406799999999</v>
      </c>
      <c r="I5664">
        <v>40</v>
      </c>
      <c r="J5664" t="s">
        <v>6</v>
      </c>
      <c r="K5664" s="1">
        <v>24530</v>
      </c>
      <c r="L5664" t="s">
        <v>255</v>
      </c>
      <c r="M5664" t="s">
        <v>256</v>
      </c>
      <c r="N5664" t="s">
        <v>24</v>
      </c>
      <c r="O5664" t="s">
        <v>18</v>
      </c>
      <c r="P5664" t="s">
        <v>27</v>
      </c>
      <c r="Q5664">
        <v>10</v>
      </c>
      <c r="R5664">
        <v>11.53</v>
      </c>
      <c r="S5664">
        <f t="shared" si="305"/>
        <v>54000</v>
      </c>
      <c r="T5664">
        <f t="shared" si="306"/>
        <v>27060</v>
      </c>
      <c r="U5664">
        <f t="shared" si="307"/>
        <v>1.9955654101995566</v>
      </c>
      <c r="V5664">
        <v>336</v>
      </c>
      <c r="W5664">
        <f>351</f>
        <v>351</v>
      </c>
    </row>
    <row r="5665" spans="1:23" hidden="1" x14ac:dyDescent="0.2">
      <c r="A5665">
        <v>105</v>
      </c>
      <c r="B5665" t="s">
        <v>3</v>
      </c>
      <c r="C5665" t="s">
        <v>4</v>
      </c>
      <c r="D5665" t="s">
        <v>257</v>
      </c>
      <c r="G5665">
        <v>-27.499490999999999</v>
      </c>
      <c r="H5665">
        <v>152.990466</v>
      </c>
      <c r="I5665">
        <v>25</v>
      </c>
      <c r="J5665" t="s">
        <v>40</v>
      </c>
      <c r="K5665" s="1">
        <v>34806</v>
      </c>
      <c r="L5665" t="s">
        <v>258</v>
      </c>
      <c r="M5665" t="s">
        <v>259</v>
      </c>
      <c r="N5665" t="s">
        <v>14</v>
      </c>
      <c r="O5665" t="s">
        <v>15</v>
      </c>
      <c r="P5665" t="s">
        <v>27</v>
      </c>
      <c r="Q5665">
        <v>1</v>
      </c>
      <c r="R5665">
        <v>11.21</v>
      </c>
      <c r="S5665">
        <f>160*245</f>
        <v>39200</v>
      </c>
      <c r="T5665">
        <f>212*80</f>
        <v>16960</v>
      </c>
      <c r="U5665">
        <f t="shared" si="307"/>
        <v>2.3113207547169812</v>
      </c>
      <c r="V5665">
        <v>310</v>
      </c>
      <c r="W5665">
        <v>321</v>
      </c>
    </row>
    <row r="5666" spans="1:23" hidden="1" x14ac:dyDescent="0.2">
      <c r="A5666">
        <v>105</v>
      </c>
      <c r="B5666" t="s">
        <v>3</v>
      </c>
      <c r="C5666" t="s">
        <v>4</v>
      </c>
      <c r="D5666" t="s">
        <v>257</v>
      </c>
      <c r="G5666">
        <v>-27.499490999999999</v>
      </c>
      <c r="H5666">
        <v>152.990466</v>
      </c>
      <c r="I5666">
        <v>25</v>
      </c>
      <c r="J5666" t="s">
        <v>40</v>
      </c>
      <c r="K5666" s="1">
        <v>34806</v>
      </c>
      <c r="L5666" t="s">
        <v>258</v>
      </c>
      <c r="M5666" t="s">
        <v>259</v>
      </c>
      <c r="N5666" t="s">
        <v>14</v>
      </c>
      <c r="O5666" t="s">
        <v>15</v>
      </c>
      <c r="P5666" t="s">
        <v>27</v>
      </c>
      <c r="Q5666">
        <v>2</v>
      </c>
      <c r="R5666">
        <v>15.35</v>
      </c>
      <c r="S5666">
        <f t="shared" ref="S5666:S5718" si="308">160*245</f>
        <v>39200</v>
      </c>
      <c r="T5666">
        <f t="shared" ref="T5666:T5718" si="309">212*80</f>
        <v>16960</v>
      </c>
      <c r="U5666">
        <f t="shared" ref="U5666:U5719" si="310">S5666/T5666</f>
        <v>2.3113207547169812</v>
      </c>
      <c r="V5666">
        <v>310</v>
      </c>
      <c r="W5666">
        <v>321</v>
      </c>
    </row>
    <row r="5667" spans="1:23" hidden="1" x14ac:dyDescent="0.2">
      <c r="A5667">
        <v>105</v>
      </c>
      <c r="B5667" t="s">
        <v>3</v>
      </c>
      <c r="C5667" t="s">
        <v>4</v>
      </c>
      <c r="D5667" t="s">
        <v>257</v>
      </c>
      <c r="G5667">
        <v>-27.499490999999999</v>
      </c>
      <c r="H5667">
        <v>152.990466</v>
      </c>
      <c r="I5667">
        <v>25</v>
      </c>
      <c r="J5667" t="s">
        <v>40</v>
      </c>
      <c r="K5667" s="1">
        <v>34806</v>
      </c>
      <c r="L5667" t="s">
        <v>258</v>
      </c>
      <c r="M5667" t="s">
        <v>259</v>
      </c>
      <c r="N5667" t="s">
        <v>14</v>
      </c>
      <c r="O5667" t="s">
        <v>15</v>
      </c>
      <c r="P5667" t="s">
        <v>27</v>
      </c>
      <c r="Q5667">
        <v>3</v>
      </c>
      <c r="R5667">
        <v>11.21</v>
      </c>
      <c r="S5667">
        <f t="shared" si="308"/>
        <v>39200</v>
      </c>
      <c r="T5667">
        <f t="shared" si="309"/>
        <v>16960</v>
      </c>
      <c r="U5667">
        <f t="shared" si="310"/>
        <v>2.3113207547169812</v>
      </c>
      <c r="V5667">
        <v>310</v>
      </c>
      <c r="W5667">
        <v>321</v>
      </c>
    </row>
    <row r="5668" spans="1:23" hidden="1" x14ac:dyDescent="0.2">
      <c r="A5668">
        <v>105</v>
      </c>
      <c r="B5668" t="s">
        <v>3</v>
      </c>
      <c r="C5668" t="s">
        <v>4</v>
      </c>
      <c r="D5668" t="s">
        <v>257</v>
      </c>
      <c r="G5668">
        <v>-27.499490999999999</v>
      </c>
      <c r="H5668">
        <v>152.990466</v>
      </c>
      <c r="I5668">
        <v>25</v>
      </c>
      <c r="J5668" t="s">
        <v>40</v>
      </c>
      <c r="K5668" s="1">
        <v>34806</v>
      </c>
      <c r="L5668" t="s">
        <v>258</v>
      </c>
      <c r="M5668" t="s">
        <v>259</v>
      </c>
      <c r="N5668" t="s">
        <v>14</v>
      </c>
      <c r="O5668" t="s">
        <v>15</v>
      </c>
      <c r="P5668" t="s">
        <v>27</v>
      </c>
      <c r="Q5668">
        <v>4</v>
      </c>
      <c r="R5668">
        <v>13.78</v>
      </c>
      <c r="S5668">
        <f t="shared" si="308"/>
        <v>39200</v>
      </c>
      <c r="T5668">
        <f t="shared" si="309"/>
        <v>16960</v>
      </c>
      <c r="U5668">
        <f t="shared" si="310"/>
        <v>2.3113207547169812</v>
      </c>
      <c r="V5668">
        <v>310</v>
      </c>
      <c r="W5668">
        <v>321</v>
      </c>
    </row>
    <row r="5669" spans="1:23" hidden="1" x14ac:dyDescent="0.2">
      <c r="A5669">
        <v>105</v>
      </c>
      <c r="B5669" t="s">
        <v>3</v>
      </c>
      <c r="C5669" t="s">
        <v>4</v>
      </c>
      <c r="D5669" t="s">
        <v>257</v>
      </c>
      <c r="G5669">
        <v>-27.499490999999999</v>
      </c>
      <c r="H5669">
        <v>152.990466</v>
      </c>
      <c r="I5669">
        <v>25</v>
      </c>
      <c r="J5669" t="s">
        <v>40</v>
      </c>
      <c r="K5669" s="1">
        <v>34806</v>
      </c>
      <c r="L5669" t="s">
        <v>258</v>
      </c>
      <c r="M5669" t="s">
        <v>259</v>
      </c>
      <c r="N5669" t="s">
        <v>14</v>
      </c>
      <c r="O5669" t="s">
        <v>15</v>
      </c>
      <c r="P5669" t="s">
        <v>27</v>
      </c>
      <c r="Q5669">
        <v>5</v>
      </c>
      <c r="R5669">
        <v>12.61</v>
      </c>
      <c r="S5669">
        <f t="shared" si="308"/>
        <v>39200</v>
      </c>
      <c r="T5669">
        <f t="shared" si="309"/>
        <v>16960</v>
      </c>
      <c r="U5669">
        <f t="shared" si="310"/>
        <v>2.3113207547169812</v>
      </c>
      <c r="V5669">
        <v>310</v>
      </c>
      <c r="W5669">
        <v>321</v>
      </c>
    </row>
    <row r="5670" spans="1:23" hidden="1" x14ac:dyDescent="0.2">
      <c r="A5670">
        <v>105</v>
      </c>
      <c r="B5670" t="s">
        <v>3</v>
      </c>
      <c r="C5670" t="s">
        <v>4</v>
      </c>
      <c r="D5670" t="s">
        <v>257</v>
      </c>
      <c r="G5670">
        <v>-27.499490999999999</v>
      </c>
      <c r="H5670">
        <v>152.990466</v>
      </c>
      <c r="I5670">
        <v>25</v>
      </c>
      <c r="J5670" t="s">
        <v>40</v>
      </c>
      <c r="K5670" s="1">
        <v>34806</v>
      </c>
      <c r="L5670" t="s">
        <v>258</v>
      </c>
      <c r="M5670" t="s">
        <v>259</v>
      </c>
      <c r="N5670" t="s">
        <v>14</v>
      </c>
      <c r="O5670" t="s">
        <v>15</v>
      </c>
      <c r="P5670" t="s">
        <v>27</v>
      </c>
      <c r="Q5670">
        <v>6</v>
      </c>
      <c r="R5670">
        <v>15.94</v>
      </c>
      <c r="S5670">
        <f t="shared" si="308"/>
        <v>39200</v>
      </c>
      <c r="T5670">
        <f t="shared" si="309"/>
        <v>16960</v>
      </c>
      <c r="U5670">
        <f t="shared" si="310"/>
        <v>2.3113207547169812</v>
      </c>
      <c r="V5670">
        <v>310</v>
      </c>
      <c r="W5670">
        <v>321</v>
      </c>
    </row>
    <row r="5671" spans="1:23" hidden="1" x14ac:dyDescent="0.2">
      <c r="A5671">
        <v>105</v>
      </c>
      <c r="B5671" t="s">
        <v>3</v>
      </c>
      <c r="C5671" t="s">
        <v>4</v>
      </c>
      <c r="D5671" t="s">
        <v>257</v>
      </c>
      <c r="G5671">
        <v>-27.499490999999999</v>
      </c>
      <c r="H5671">
        <v>152.990466</v>
      </c>
      <c r="I5671">
        <v>25</v>
      </c>
      <c r="J5671" t="s">
        <v>40</v>
      </c>
      <c r="K5671" s="1">
        <v>34806</v>
      </c>
      <c r="L5671" t="s">
        <v>258</v>
      </c>
      <c r="M5671" t="s">
        <v>259</v>
      </c>
      <c r="N5671" t="s">
        <v>14</v>
      </c>
      <c r="O5671" t="s">
        <v>16</v>
      </c>
      <c r="P5671" t="s">
        <v>27</v>
      </c>
      <c r="Q5671">
        <v>1</v>
      </c>
      <c r="R5671">
        <v>15.07</v>
      </c>
      <c r="S5671">
        <f t="shared" si="308"/>
        <v>39200</v>
      </c>
      <c r="T5671">
        <f t="shared" si="309"/>
        <v>16960</v>
      </c>
      <c r="U5671">
        <f t="shared" si="310"/>
        <v>2.3113207547169812</v>
      </c>
      <c r="V5671">
        <v>310</v>
      </c>
      <c r="W5671">
        <v>321</v>
      </c>
    </row>
    <row r="5672" spans="1:23" hidden="1" x14ac:dyDescent="0.2">
      <c r="A5672">
        <v>105</v>
      </c>
      <c r="B5672" t="s">
        <v>3</v>
      </c>
      <c r="C5672" t="s">
        <v>4</v>
      </c>
      <c r="D5672" t="s">
        <v>257</v>
      </c>
      <c r="G5672">
        <v>-27.499490999999999</v>
      </c>
      <c r="H5672">
        <v>152.990466</v>
      </c>
      <c r="I5672">
        <v>25</v>
      </c>
      <c r="J5672" t="s">
        <v>40</v>
      </c>
      <c r="K5672" s="1">
        <v>34806</v>
      </c>
      <c r="L5672" t="s">
        <v>258</v>
      </c>
      <c r="M5672" t="s">
        <v>259</v>
      </c>
      <c r="N5672" t="s">
        <v>14</v>
      </c>
      <c r="O5672" t="s">
        <v>16</v>
      </c>
      <c r="P5672" t="s">
        <v>27</v>
      </c>
      <c r="Q5672">
        <v>2</v>
      </c>
      <c r="R5672">
        <v>16.440000000000001</v>
      </c>
      <c r="S5672">
        <f t="shared" si="308"/>
        <v>39200</v>
      </c>
      <c r="T5672">
        <f t="shared" si="309"/>
        <v>16960</v>
      </c>
      <c r="U5672">
        <f t="shared" si="310"/>
        <v>2.3113207547169812</v>
      </c>
      <c r="V5672">
        <v>310</v>
      </c>
      <c r="W5672">
        <v>321</v>
      </c>
    </row>
    <row r="5673" spans="1:23" hidden="1" x14ac:dyDescent="0.2">
      <c r="A5673">
        <v>105</v>
      </c>
      <c r="B5673" t="s">
        <v>3</v>
      </c>
      <c r="C5673" t="s">
        <v>4</v>
      </c>
      <c r="D5673" t="s">
        <v>257</v>
      </c>
      <c r="G5673">
        <v>-27.499490999999999</v>
      </c>
      <c r="H5673">
        <v>152.990466</v>
      </c>
      <c r="I5673">
        <v>25</v>
      </c>
      <c r="J5673" t="s">
        <v>40</v>
      </c>
      <c r="K5673" s="1">
        <v>34806</v>
      </c>
      <c r="L5673" t="s">
        <v>258</v>
      </c>
      <c r="M5673" t="s">
        <v>259</v>
      </c>
      <c r="N5673" t="s">
        <v>14</v>
      </c>
      <c r="O5673" t="s">
        <v>16</v>
      </c>
      <c r="P5673" t="s">
        <v>27</v>
      </c>
      <c r="Q5673">
        <v>3</v>
      </c>
      <c r="R5673">
        <v>13.05</v>
      </c>
      <c r="S5673">
        <f t="shared" si="308"/>
        <v>39200</v>
      </c>
      <c r="T5673">
        <f t="shared" si="309"/>
        <v>16960</v>
      </c>
      <c r="U5673">
        <f t="shared" si="310"/>
        <v>2.3113207547169812</v>
      </c>
      <c r="V5673">
        <v>310</v>
      </c>
      <c r="W5673">
        <v>321</v>
      </c>
    </row>
    <row r="5674" spans="1:23" hidden="1" x14ac:dyDescent="0.2">
      <c r="A5674">
        <v>105</v>
      </c>
      <c r="B5674" t="s">
        <v>3</v>
      </c>
      <c r="C5674" t="s">
        <v>4</v>
      </c>
      <c r="D5674" t="s">
        <v>257</v>
      </c>
      <c r="G5674">
        <v>-27.499490999999999</v>
      </c>
      <c r="H5674">
        <v>152.990466</v>
      </c>
      <c r="I5674">
        <v>25</v>
      </c>
      <c r="J5674" t="s">
        <v>40</v>
      </c>
      <c r="K5674" s="1">
        <v>34806</v>
      </c>
      <c r="L5674" t="s">
        <v>258</v>
      </c>
      <c r="M5674" t="s">
        <v>259</v>
      </c>
      <c r="N5674" t="s">
        <v>14</v>
      </c>
      <c r="O5674" t="s">
        <v>16</v>
      </c>
      <c r="P5674" t="s">
        <v>27</v>
      </c>
      <c r="Q5674">
        <v>4</v>
      </c>
      <c r="R5674">
        <v>13.33</v>
      </c>
      <c r="S5674">
        <f t="shared" si="308"/>
        <v>39200</v>
      </c>
      <c r="T5674">
        <f t="shared" si="309"/>
        <v>16960</v>
      </c>
      <c r="U5674">
        <f t="shared" si="310"/>
        <v>2.3113207547169812</v>
      </c>
      <c r="V5674">
        <v>310</v>
      </c>
      <c r="W5674">
        <v>321</v>
      </c>
    </row>
    <row r="5675" spans="1:23" hidden="1" x14ac:dyDescent="0.2">
      <c r="A5675">
        <v>105</v>
      </c>
      <c r="B5675" t="s">
        <v>3</v>
      </c>
      <c r="C5675" t="s">
        <v>4</v>
      </c>
      <c r="D5675" t="s">
        <v>257</v>
      </c>
      <c r="G5675">
        <v>-27.499490999999999</v>
      </c>
      <c r="H5675">
        <v>152.990466</v>
      </c>
      <c r="I5675">
        <v>25</v>
      </c>
      <c r="J5675" t="s">
        <v>40</v>
      </c>
      <c r="K5675" s="1">
        <v>34806</v>
      </c>
      <c r="L5675" t="s">
        <v>258</v>
      </c>
      <c r="M5675" t="s">
        <v>259</v>
      </c>
      <c r="N5675" t="s">
        <v>14</v>
      </c>
      <c r="O5675" t="s">
        <v>16</v>
      </c>
      <c r="P5675" t="s">
        <v>27</v>
      </c>
      <c r="Q5675">
        <v>5</v>
      </c>
      <c r="R5675">
        <v>14</v>
      </c>
      <c r="S5675">
        <f t="shared" si="308"/>
        <v>39200</v>
      </c>
      <c r="T5675">
        <f t="shared" si="309"/>
        <v>16960</v>
      </c>
      <c r="U5675">
        <f t="shared" si="310"/>
        <v>2.3113207547169812</v>
      </c>
      <c r="V5675">
        <v>310</v>
      </c>
      <c r="W5675">
        <v>321</v>
      </c>
    </row>
    <row r="5676" spans="1:23" hidden="1" x14ac:dyDescent="0.2">
      <c r="A5676">
        <v>105</v>
      </c>
      <c r="B5676" t="s">
        <v>3</v>
      </c>
      <c r="C5676" t="s">
        <v>4</v>
      </c>
      <c r="D5676" t="s">
        <v>257</v>
      </c>
      <c r="G5676">
        <v>-27.499490999999999</v>
      </c>
      <c r="H5676">
        <v>152.990466</v>
      </c>
      <c r="I5676">
        <v>25</v>
      </c>
      <c r="J5676" t="s">
        <v>40</v>
      </c>
      <c r="K5676" s="1">
        <v>34806</v>
      </c>
      <c r="L5676" t="s">
        <v>258</v>
      </c>
      <c r="M5676" t="s">
        <v>259</v>
      </c>
      <c r="N5676" t="s">
        <v>14</v>
      </c>
      <c r="O5676" t="s">
        <v>16</v>
      </c>
      <c r="P5676" t="s">
        <v>27</v>
      </c>
      <c r="Q5676">
        <v>6</v>
      </c>
      <c r="R5676">
        <v>9.9</v>
      </c>
      <c r="S5676">
        <f t="shared" si="308"/>
        <v>39200</v>
      </c>
      <c r="T5676">
        <f t="shared" si="309"/>
        <v>16960</v>
      </c>
      <c r="U5676">
        <f t="shared" si="310"/>
        <v>2.3113207547169812</v>
      </c>
      <c r="V5676">
        <v>310</v>
      </c>
      <c r="W5676">
        <v>321</v>
      </c>
    </row>
    <row r="5677" spans="1:23" hidden="1" x14ac:dyDescent="0.2">
      <c r="A5677">
        <v>105</v>
      </c>
      <c r="B5677" t="s">
        <v>3</v>
      </c>
      <c r="C5677" t="s">
        <v>4</v>
      </c>
      <c r="D5677" t="s">
        <v>257</v>
      </c>
      <c r="G5677">
        <v>-27.499490999999999</v>
      </c>
      <c r="H5677">
        <v>152.990466</v>
      </c>
      <c r="I5677">
        <v>25</v>
      </c>
      <c r="J5677" t="s">
        <v>40</v>
      </c>
      <c r="K5677" s="1">
        <v>34806</v>
      </c>
      <c r="L5677" t="s">
        <v>258</v>
      </c>
      <c r="M5677" t="s">
        <v>259</v>
      </c>
      <c r="N5677" t="s">
        <v>14</v>
      </c>
      <c r="O5677" t="s">
        <v>18</v>
      </c>
      <c r="P5677" t="s">
        <v>27</v>
      </c>
      <c r="Q5677">
        <v>1</v>
      </c>
      <c r="R5677">
        <v>2.72</v>
      </c>
      <c r="S5677">
        <f t="shared" si="308"/>
        <v>39200</v>
      </c>
      <c r="T5677">
        <f t="shared" si="309"/>
        <v>16960</v>
      </c>
      <c r="U5677">
        <f t="shared" si="310"/>
        <v>2.3113207547169812</v>
      </c>
      <c r="V5677">
        <v>310</v>
      </c>
      <c r="W5677">
        <v>321</v>
      </c>
    </row>
    <row r="5678" spans="1:23" hidden="1" x14ac:dyDescent="0.2">
      <c r="A5678">
        <v>105</v>
      </c>
      <c r="B5678" t="s">
        <v>3</v>
      </c>
      <c r="C5678" t="s">
        <v>4</v>
      </c>
      <c r="D5678" t="s">
        <v>257</v>
      </c>
      <c r="G5678">
        <v>-27.499490999999999</v>
      </c>
      <c r="H5678">
        <v>152.990466</v>
      </c>
      <c r="I5678">
        <v>25</v>
      </c>
      <c r="J5678" t="s">
        <v>40</v>
      </c>
      <c r="K5678" s="1">
        <v>34806</v>
      </c>
      <c r="L5678" t="s">
        <v>258</v>
      </c>
      <c r="M5678" t="s">
        <v>259</v>
      </c>
      <c r="N5678" t="s">
        <v>14</v>
      </c>
      <c r="O5678" t="s">
        <v>18</v>
      </c>
      <c r="P5678" t="s">
        <v>27</v>
      </c>
      <c r="Q5678">
        <v>2</v>
      </c>
      <c r="R5678">
        <v>1.58</v>
      </c>
      <c r="S5678">
        <f t="shared" si="308"/>
        <v>39200</v>
      </c>
      <c r="T5678">
        <f t="shared" si="309"/>
        <v>16960</v>
      </c>
      <c r="U5678">
        <f t="shared" si="310"/>
        <v>2.3113207547169812</v>
      </c>
      <c r="V5678">
        <v>310</v>
      </c>
      <c r="W5678">
        <v>321</v>
      </c>
    </row>
    <row r="5679" spans="1:23" hidden="1" x14ac:dyDescent="0.2">
      <c r="A5679">
        <v>105</v>
      </c>
      <c r="B5679" t="s">
        <v>3</v>
      </c>
      <c r="C5679" t="s">
        <v>4</v>
      </c>
      <c r="D5679" t="s">
        <v>257</v>
      </c>
      <c r="G5679">
        <v>-27.499490999999999</v>
      </c>
      <c r="H5679">
        <v>152.990466</v>
      </c>
      <c r="I5679">
        <v>25</v>
      </c>
      <c r="J5679" t="s">
        <v>40</v>
      </c>
      <c r="K5679" s="1">
        <v>34806</v>
      </c>
      <c r="L5679" t="s">
        <v>258</v>
      </c>
      <c r="M5679" t="s">
        <v>259</v>
      </c>
      <c r="N5679" t="s">
        <v>14</v>
      </c>
      <c r="O5679" t="s">
        <v>18</v>
      </c>
      <c r="P5679" t="s">
        <v>27</v>
      </c>
      <c r="Q5679">
        <v>3</v>
      </c>
      <c r="R5679">
        <v>1.4</v>
      </c>
      <c r="S5679">
        <f t="shared" si="308"/>
        <v>39200</v>
      </c>
      <c r="T5679">
        <f t="shared" si="309"/>
        <v>16960</v>
      </c>
      <c r="U5679">
        <f t="shared" si="310"/>
        <v>2.3113207547169812</v>
      </c>
      <c r="V5679">
        <v>310</v>
      </c>
      <c r="W5679">
        <v>321</v>
      </c>
    </row>
    <row r="5680" spans="1:23" hidden="1" x14ac:dyDescent="0.2">
      <c r="A5680">
        <v>105</v>
      </c>
      <c r="B5680" t="s">
        <v>3</v>
      </c>
      <c r="C5680" t="s">
        <v>4</v>
      </c>
      <c r="D5680" t="s">
        <v>257</v>
      </c>
      <c r="G5680">
        <v>-27.499490999999999</v>
      </c>
      <c r="H5680">
        <v>152.990466</v>
      </c>
      <c r="I5680">
        <v>25</v>
      </c>
      <c r="J5680" t="s">
        <v>40</v>
      </c>
      <c r="K5680" s="1">
        <v>34806</v>
      </c>
      <c r="L5680" t="s">
        <v>258</v>
      </c>
      <c r="M5680" t="s">
        <v>259</v>
      </c>
      <c r="N5680" t="s">
        <v>14</v>
      </c>
      <c r="O5680" t="s">
        <v>18</v>
      </c>
      <c r="P5680" t="s">
        <v>27</v>
      </c>
      <c r="Q5680">
        <v>4</v>
      </c>
      <c r="R5680">
        <v>2.4</v>
      </c>
      <c r="S5680">
        <f t="shared" si="308"/>
        <v>39200</v>
      </c>
      <c r="T5680">
        <f t="shared" si="309"/>
        <v>16960</v>
      </c>
      <c r="U5680">
        <f t="shared" si="310"/>
        <v>2.3113207547169812</v>
      </c>
      <c r="V5680">
        <v>310</v>
      </c>
      <c r="W5680">
        <v>321</v>
      </c>
    </row>
    <row r="5681" spans="1:23" hidden="1" x14ac:dyDescent="0.2">
      <c r="A5681">
        <v>105</v>
      </c>
      <c r="B5681" t="s">
        <v>3</v>
      </c>
      <c r="C5681" t="s">
        <v>4</v>
      </c>
      <c r="D5681" t="s">
        <v>257</v>
      </c>
      <c r="G5681">
        <v>-27.499490999999999</v>
      </c>
      <c r="H5681">
        <v>152.990466</v>
      </c>
      <c r="I5681">
        <v>25</v>
      </c>
      <c r="J5681" t="s">
        <v>40</v>
      </c>
      <c r="K5681" s="1">
        <v>34806</v>
      </c>
      <c r="L5681" t="s">
        <v>258</v>
      </c>
      <c r="M5681" t="s">
        <v>259</v>
      </c>
      <c r="N5681" t="s">
        <v>14</v>
      </c>
      <c r="O5681" t="s">
        <v>18</v>
      </c>
      <c r="P5681" t="s">
        <v>27</v>
      </c>
      <c r="Q5681">
        <v>5</v>
      </c>
      <c r="R5681">
        <v>1.5</v>
      </c>
      <c r="S5681">
        <f t="shared" si="308"/>
        <v>39200</v>
      </c>
      <c r="T5681">
        <f t="shared" si="309"/>
        <v>16960</v>
      </c>
      <c r="U5681">
        <f t="shared" si="310"/>
        <v>2.3113207547169812</v>
      </c>
      <c r="V5681">
        <v>310</v>
      </c>
      <c r="W5681">
        <v>321</v>
      </c>
    </row>
    <row r="5682" spans="1:23" hidden="1" x14ac:dyDescent="0.2">
      <c r="A5682">
        <v>105</v>
      </c>
      <c r="B5682" t="s">
        <v>3</v>
      </c>
      <c r="C5682" t="s">
        <v>4</v>
      </c>
      <c r="D5682" t="s">
        <v>257</v>
      </c>
      <c r="G5682">
        <v>-27.499490999999999</v>
      </c>
      <c r="H5682">
        <v>152.990466</v>
      </c>
      <c r="I5682">
        <v>25</v>
      </c>
      <c r="J5682" t="s">
        <v>40</v>
      </c>
      <c r="K5682" s="1">
        <v>34806</v>
      </c>
      <c r="L5682" t="s">
        <v>258</v>
      </c>
      <c r="M5682" t="s">
        <v>259</v>
      </c>
      <c r="N5682" t="s">
        <v>14</v>
      </c>
      <c r="O5682" t="s">
        <v>18</v>
      </c>
      <c r="P5682" t="s">
        <v>27</v>
      </c>
      <c r="Q5682">
        <v>6</v>
      </c>
      <c r="R5682">
        <v>1.47</v>
      </c>
      <c r="S5682">
        <f t="shared" si="308"/>
        <v>39200</v>
      </c>
      <c r="T5682">
        <f t="shared" si="309"/>
        <v>16960</v>
      </c>
      <c r="U5682">
        <f t="shared" si="310"/>
        <v>2.3113207547169812</v>
      </c>
      <c r="V5682">
        <v>310</v>
      </c>
      <c r="W5682">
        <v>321</v>
      </c>
    </row>
    <row r="5683" spans="1:23" hidden="1" x14ac:dyDescent="0.2">
      <c r="A5683">
        <v>105</v>
      </c>
      <c r="B5683" t="s">
        <v>3</v>
      </c>
      <c r="C5683" t="s">
        <v>4</v>
      </c>
      <c r="D5683" t="s">
        <v>257</v>
      </c>
      <c r="G5683">
        <v>-27.499490999999999</v>
      </c>
      <c r="H5683">
        <v>152.990466</v>
      </c>
      <c r="I5683">
        <v>25</v>
      </c>
      <c r="J5683" t="s">
        <v>40</v>
      </c>
      <c r="K5683" s="1">
        <v>34806</v>
      </c>
      <c r="L5683" t="s">
        <v>258</v>
      </c>
      <c r="M5683" t="s">
        <v>259</v>
      </c>
      <c r="N5683" t="s">
        <v>14</v>
      </c>
      <c r="O5683" t="s">
        <v>19</v>
      </c>
      <c r="P5683" t="s">
        <v>27</v>
      </c>
      <c r="Q5683">
        <v>1</v>
      </c>
      <c r="R5683">
        <v>4.91</v>
      </c>
      <c r="S5683">
        <f t="shared" si="308"/>
        <v>39200</v>
      </c>
      <c r="T5683">
        <f t="shared" si="309"/>
        <v>16960</v>
      </c>
      <c r="U5683">
        <f t="shared" si="310"/>
        <v>2.3113207547169812</v>
      </c>
      <c r="V5683">
        <v>310</v>
      </c>
      <c r="W5683">
        <v>321</v>
      </c>
    </row>
    <row r="5684" spans="1:23" hidden="1" x14ac:dyDescent="0.2">
      <c r="A5684">
        <v>105</v>
      </c>
      <c r="B5684" t="s">
        <v>3</v>
      </c>
      <c r="C5684" t="s">
        <v>4</v>
      </c>
      <c r="D5684" t="s">
        <v>257</v>
      </c>
      <c r="G5684">
        <v>-27.499490999999999</v>
      </c>
      <c r="H5684">
        <v>152.990466</v>
      </c>
      <c r="I5684">
        <v>25</v>
      </c>
      <c r="J5684" t="s">
        <v>40</v>
      </c>
      <c r="K5684" s="1">
        <v>34806</v>
      </c>
      <c r="L5684" t="s">
        <v>258</v>
      </c>
      <c r="M5684" t="s">
        <v>259</v>
      </c>
      <c r="N5684" t="s">
        <v>14</v>
      </c>
      <c r="O5684" t="s">
        <v>19</v>
      </c>
      <c r="P5684" t="s">
        <v>27</v>
      </c>
      <c r="Q5684">
        <v>2</v>
      </c>
      <c r="R5684">
        <v>7.4</v>
      </c>
      <c r="S5684">
        <f t="shared" si="308"/>
        <v>39200</v>
      </c>
      <c r="T5684">
        <f t="shared" si="309"/>
        <v>16960</v>
      </c>
      <c r="U5684">
        <f t="shared" si="310"/>
        <v>2.3113207547169812</v>
      </c>
      <c r="V5684">
        <v>310</v>
      </c>
      <c r="W5684">
        <v>321</v>
      </c>
    </row>
    <row r="5685" spans="1:23" hidden="1" x14ac:dyDescent="0.2">
      <c r="A5685">
        <v>105</v>
      </c>
      <c r="B5685" t="s">
        <v>3</v>
      </c>
      <c r="C5685" t="s">
        <v>4</v>
      </c>
      <c r="D5685" t="s">
        <v>257</v>
      </c>
      <c r="G5685">
        <v>-27.499490999999999</v>
      </c>
      <c r="H5685">
        <v>152.990466</v>
      </c>
      <c r="I5685">
        <v>25</v>
      </c>
      <c r="J5685" t="s">
        <v>40</v>
      </c>
      <c r="K5685" s="1">
        <v>34806</v>
      </c>
      <c r="L5685" t="s">
        <v>258</v>
      </c>
      <c r="M5685" t="s">
        <v>259</v>
      </c>
      <c r="N5685" t="s">
        <v>14</v>
      </c>
      <c r="O5685" t="s">
        <v>19</v>
      </c>
      <c r="P5685" t="s">
        <v>27</v>
      </c>
      <c r="Q5685">
        <v>3</v>
      </c>
      <c r="R5685">
        <v>6.29</v>
      </c>
      <c r="S5685">
        <f t="shared" si="308"/>
        <v>39200</v>
      </c>
      <c r="T5685">
        <f t="shared" si="309"/>
        <v>16960</v>
      </c>
      <c r="U5685">
        <f t="shared" si="310"/>
        <v>2.3113207547169812</v>
      </c>
      <c r="V5685">
        <v>310</v>
      </c>
      <c r="W5685">
        <v>321</v>
      </c>
    </row>
    <row r="5686" spans="1:23" hidden="1" x14ac:dyDescent="0.2">
      <c r="A5686">
        <v>105</v>
      </c>
      <c r="B5686" t="s">
        <v>3</v>
      </c>
      <c r="C5686" t="s">
        <v>4</v>
      </c>
      <c r="D5686" t="s">
        <v>257</v>
      </c>
      <c r="G5686">
        <v>-27.499490999999999</v>
      </c>
      <c r="H5686">
        <v>152.990466</v>
      </c>
      <c r="I5686">
        <v>25</v>
      </c>
      <c r="J5686" t="s">
        <v>40</v>
      </c>
      <c r="K5686" s="1">
        <v>34806</v>
      </c>
      <c r="L5686" t="s">
        <v>258</v>
      </c>
      <c r="M5686" t="s">
        <v>259</v>
      </c>
      <c r="N5686" t="s">
        <v>14</v>
      </c>
      <c r="O5686" t="s">
        <v>19</v>
      </c>
      <c r="P5686" t="s">
        <v>27</v>
      </c>
      <c r="Q5686">
        <v>4</v>
      </c>
      <c r="R5686">
        <v>3.42</v>
      </c>
      <c r="S5686">
        <f t="shared" si="308"/>
        <v>39200</v>
      </c>
      <c r="T5686">
        <f t="shared" si="309"/>
        <v>16960</v>
      </c>
      <c r="U5686">
        <f t="shared" si="310"/>
        <v>2.3113207547169812</v>
      </c>
      <c r="V5686">
        <v>310</v>
      </c>
      <c r="W5686">
        <v>321</v>
      </c>
    </row>
    <row r="5687" spans="1:23" hidden="1" x14ac:dyDescent="0.2">
      <c r="A5687">
        <v>105</v>
      </c>
      <c r="B5687" t="s">
        <v>3</v>
      </c>
      <c r="C5687" t="s">
        <v>4</v>
      </c>
      <c r="D5687" t="s">
        <v>257</v>
      </c>
      <c r="G5687">
        <v>-27.499490999999999</v>
      </c>
      <c r="H5687">
        <v>152.990466</v>
      </c>
      <c r="I5687">
        <v>25</v>
      </c>
      <c r="J5687" t="s">
        <v>40</v>
      </c>
      <c r="K5687" s="1">
        <v>34806</v>
      </c>
      <c r="L5687" t="s">
        <v>258</v>
      </c>
      <c r="M5687" t="s">
        <v>259</v>
      </c>
      <c r="N5687" t="s">
        <v>14</v>
      </c>
      <c r="O5687" t="s">
        <v>19</v>
      </c>
      <c r="P5687" t="s">
        <v>27</v>
      </c>
      <c r="Q5687">
        <v>5</v>
      </c>
      <c r="R5687">
        <v>8.4499999999999993</v>
      </c>
      <c r="S5687">
        <f t="shared" si="308"/>
        <v>39200</v>
      </c>
      <c r="T5687">
        <f t="shared" si="309"/>
        <v>16960</v>
      </c>
      <c r="U5687">
        <f t="shared" si="310"/>
        <v>2.3113207547169812</v>
      </c>
      <c r="V5687">
        <v>310</v>
      </c>
      <c r="W5687">
        <v>321</v>
      </c>
    </row>
    <row r="5688" spans="1:23" hidden="1" x14ac:dyDescent="0.2">
      <c r="A5688">
        <v>105</v>
      </c>
      <c r="B5688" t="s">
        <v>3</v>
      </c>
      <c r="C5688" t="s">
        <v>4</v>
      </c>
      <c r="D5688" t="s">
        <v>257</v>
      </c>
      <c r="G5688">
        <v>-27.499490999999999</v>
      </c>
      <c r="H5688">
        <v>152.990466</v>
      </c>
      <c r="I5688">
        <v>25</v>
      </c>
      <c r="J5688" t="s">
        <v>40</v>
      </c>
      <c r="K5688" s="1">
        <v>34806</v>
      </c>
      <c r="L5688" t="s">
        <v>258</v>
      </c>
      <c r="M5688" t="s">
        <v>259</v>
      </c>
      <c r="N5688" t="s">
        <v>14</v>
      </c>
      <c r="O5688" t="s">
        <v>19</v>
      </c>
      <c r="P5688" t="s">
        <v>27</v>
      </c>
      <c r="Q5688">
        <v>6</v>
      </c>
      <c r="R5688">
        <v>6.3</v>
      </c>
      <c r="S5688">
        <f t="shared" si="308"/>
        <v>39200</v>
      </c>
      <c r="T5688">
        <f t="shared" si="309"/>
        <v>16960</v>
      </c>
      <c r="U5688">
        <f t="shared" si="310"/>
        <v>2.3113207547169812</v>
      </c>
      <c r="V5688">
        <v>310</v>
      </c>
      <c r="W5688">
        <v>321</v>
      </c>
    </row>
    <row r="5689" spans="1:23" hidden="1" x14ac:dyDescent="0.2">
      <c r="A5689">
        <v>105</v>
      </c>
      <c r="B5689" t="s">
        <v>3</v>
      </c>
      <c r="C5689" t="s">
        <v>4</v>
      </c>
      <c r="D5689" t="s">
        <v>257</v>
      </c>
      <c r="G5689">
        <v>-27.499490999999999</v>
      </c>
      <c r="H5689">
        <v>152.990466</v>
      </c>
      <c r="I5689">
        <v>25</v>
      </c>
      <c r="J5689" t="s">
        <v>40</v>
      </c>
      <c r="K5689" s="1">
        <v>34806</v>
      </c>
      <c r="L5689" t="s">
        <v>258</v>
      </c>
      <c r="M5689" t="s">
        <v>259</v>
      </c>
      <c r="N5689" t="s">
        <v>24</v>
      </c>
      <c r="O5689" t="s">
        <v>15</v>
      </c>
      <c r="P5689" t="s">
        <v>26</v>
      </c>
      <c r="Q5689">
        <v>1</v>
      </c>
      <c r="R5689">
        <v>26.84</v>
      </c>
      <c r="S5689">
        <f t="shared" si="308"/>
        <v>39200</v>
      </c>
      <c r="T5689">
        <f t="shared" si="309"/>
        <v>16960</v>
      </c>
      <c r="U5689">
        <f t="shared" si="310"/>
        <v>2.3113207547169812</v>
      </c>
      <c r="V5689">
        <v>310</v>
      </c>
      <c r="W5689">
        <v>321</v>
      </c>
    </row>
    <row r="5690" spans="1:23" hidden="1" x14ac:dyDescent="0.2">
      <c r="A5690">
        <v>105</v>
      </c>
      <c r="B5690" t="s">
        <v>3</v>
      </c>
      <c r="C5690" t="s">
        <v>4</v>
      </c>
      <c r="D5690" t="s">
        <v>257</v>
      </c>
      <c r="G5690">
        <v>-27.499490999999999</v>
      </c>
      <c r="H5690">
        <v>152.990466</v>
      </c>
      <c r="I5690">
        <v>25</v>
      </c>
      <c r="J5690" t="s">
        <v>40</v>
      </c>
      <c r="K5690" s="1">
        <v>34806</v>
      </c>
      <c r="L5690" t="s">
        <v>258</v>
      </c>
      <c r="M5690" t="s">
        <v>259</v>
      </c>
      <c r="N5690" t="s">
        <v>24</v>
      </c>
      <c r="O5690" t="s">
        <v>15</v>
      </c>
      <c r="P5690" t="s">
        <v>26</v>
      </c>
      <c r="Q5690">
        <v>2</v>
      </c>
      <c r="R5690">
        <v>23.23</v>
      </c>
      <c r="S5690">
        <f t="shared" si="308"/>
        <v>39200</v>
      </c>
      <c r="T5690">
        <f t="shared" si="309"/>
        <v>16960</v>
      </c>
      <c r="U5690">
        <f t="shared" si="310"/>
        <v>2.3113207547169812</v>
      </c>
      <c r="V5690">
        <v>310</v>
      </c>
      <c r="W5690">
        <v>321</v>
      </c>
    </row>
    <row r="5691" spans="1:23" hidden="1" x14ac:dyDescent="0.2">
      <c r="A5691">
        <v>105</v>
      </c>
      <c r="B5691" t="s">
        <v>3</v>
      </c>
      <c r="C5691" t="s">
        <v>4</v>
      </c>
      <c r="D5691" t="s">
        <v>257</v>
      </c>
      <c r="G5691">
        <v>-27.499490999999999</v>
      </c>
      <c r="H5691">
        <v>152.990466</v>
      </c>
      <c r="I5691">
        <v>25</v>
      </c>
      <c r="J5691" t="s">
        <v>40</v>
      </c>
      <c r="K5691" s="1">
        <v>34806</v>
      </c>
      <c r="L5691" t="s">
        <v>258</v>
      </c>
      <c r="M5691" t="s">
        <v>259</v>
      </c>
      <c r="N5691" t="s">
        <v>24</v>
      </c>
      <c r="O5691" t="s">
        <v>15</v>
      </c>
      <c r="P5691" t="s">
        <v>26</v>
      </c>
      <c r="Q5691">
        <v>3</v>
      </c>
      <c r="R5691">
        <v>27.19</v>
      </c>
      <c r="S5691">
        <f t="shared" si="308"/>
        <v>39200</v>
      </c>
      <c r="T5691">
        <f t="shared" si="309"/>
        <v>16960</v>
      </c>
      <c r="U5691">
        <f t="shared" si="310"/>
        <v>2.3113207547169812</v>
      </c>
      <c r="V5691">
        <v>310</v>
      </c>
      <c r="W5691">
        <v>321</v>
      </c>
    </row>
    <row r="5692" spans="1:23" hidden="1" x14ac:dyDescent="0.2">
      <c r="A5692">
        <v>105</v>
      </c>
      <c r="B5692" t="s">
        <v>3</v>
      </c>
      <c r="C5692" t="s">
        <v>4</v>
      </c>
      <c r="D5692" t="s">
        <v>257</v>
      </c>
      <c r="G5692">
        <v>-27.499490999999999</v>
      </c>
      <c r="H5692">
        <v>152.990466</v>
      </c>
      <c r="I5692">
        <v>25</v>
      </c>
      <c r="J5692" t="s">
        <v>40</v>
      </c>
      <c r="K5692" s="1">
        <v>34806</v>
      </c>
      <c r="L5692" t="s">
        <v>258</v>
      </c>
      <c r="M5692" t="s">
        <v>259</v>
      </c>
      <c r="N5692" t="s">
        <v>24</v>
      </c>
      <c r="O5692" t="s">
        <v>15</v>
      </c>
      <c r="P5692" t="s">
        <v>26</v>
      </c>
      <c r="Q5692">
        <v>4</v>
      </c>
      <c r="R5692">
        <v>27.12</v>
      </c>
      <c r="S5692">
        <f t="shared" si="308"/>
        <v>39200</v>
      </c>
      <c r="T5692">
        <f t="shared" si="309"/>
        <v>16960</v>
      </c>
      <c r="U5692">
        <f t="shared" si="310"/>
        <v>2.3113207547169812</v>
      </c>
      <c r="V5692">
        <v>310</v>
      </c>
      <c r="W5692">
        <v>321</v>
      </c>
    </row>
    <row r="5693" spans="1:23" hidden="1" x14ac:dyDescent="0.2">
      <c r="A5693">
        <v>105</v>
      </c>
      <c r="B5693" t="s">
        <v>3</v>
      </c>
      <c r="C5693" t="s">
        <v>4</v>
      </c>
      <c r="D5693" t="s">
        <v>257</v>
      </c>
      <c r="G5693">
        <v>-27.499490999999999</v>
      </c>
      <c r="H5693">
        <v>152.990466</v>
      </c>
      <c r="I5693">
        <v>25</v>
      </c>
      <c r="J5693" t="s">
        <v>40</v>
      </c>
      <c r="K5693" s="1">
        <v>34806</v>
      </c>
      <c r="L5693" t="s">
        <v>258</v>
      </c>
      <c r="M5693" t="s">
        <v>259</v>
      </c>
      <c r="N5693" t="s">
        <v>24</v>
      </c>
      <c r="O5693" t="s">
        <v>15</v>
      </c>
      <c r="P5693" t="s">
        <v>26</v>
      </c>
      <c r="Q5693">
        <v>5</v>
      </c>
      <c r="R5693">
        <v>28.92</v>
      </c>
      <c r="S5693">
        <f t="shared" si="308"/>
        <v>39200</v>
      </c>
      <c r="T5693">
        <f t="shared" si="309"/>
        <v>16960</v>
      </c>
      <c r="U5693">
        <f t="shared" si="310"/>
        <v>2.3113207547169812</v>
      </c>
      <c r="V5693">
        <v>310</v>
      </c>
      <c r="W5693">
        <v>321</v>
      </c>
    </row>
    <row r="5694" spans="1:23" hidden="1" x14ac:dyDescent="0.2">
      <c r="A5694">
        <v>105</v>
      </c>
      <c r="B5694" t="s">
        <v>3</v>
      </c>
      <c r="C5694" t="s">
        <v>4</v>
      </c>
      <c r="D5694" t="s">
        <v>257</v>
      </c>
      <c r="G5694">
        <v>-27.499490999999999</v>
      </c>
      <c r="H5694">
        <v>152.990466</v>
      </c>
      <c r="I5694">
        <v>25</v>
      </c>
      <c r="J5694" t="s">
        <v>40</v>
      </c>
      <c r="K5694" s="1">
        <v>34806</v>
      </c>
      <c r="L5694" t="s">
        <v>258</v>
      </c>
      <c r="M5694" t="s">
        <v>259</v>
      </c>
      <c r="N5694" t="s">
        <v>24</v>
      </c>
      <c r="O5694" t="s">
        <v>15</v>
      </c>
      <c r="P5694" t="s">
        <v>26</v>
      </c>
      <c r="Q5694">
        <v>6</v>
      </c>
      <c r="R5694">
        <v>28.14</v>
      </c>
      <c r="S5694">
        <f t="shared" si="308"/>
        <v>39200</v>
      </c>
      <c r="T5694">
        <f t="shared" si="309"/>
        <v>16960</v>
      </c>
      <c r="U5694">
        <f t="shared" si="310"/>
        <v>2.3113207547169812</v>
      </c>
      <c r="V5694">
        <v>310</v>
      </c>
      <c r="W5694">
        <v>321</v>
      </c>
    </row>
    <row r="5695" spans="1:23" hidden="1" x14ac:dyDescent="0.2">
      <c r="A5695">
        <v>105</v>
      </c>
      <c r="B5695" t="s">
        <v>3</v>
      </c>
      <c r="C5695" t="s">
        <v>4</v>
      </c>
      <c r="D5695" t="s">
        <v>257</v>
      </c>
      <c r="G5695">
        <v>-27.499490999999999</v>
      </c>
      <c r="H5695">
        <v>152.990466</v>
      </c>
      <c r="I5695">
        <v>25</v>
      </c>
      <c r="J5695" t="s">
        <v>40</v>
      </c>
      <c r="K5695" s="1">
        <v>34806</v>
      </c>
      <c r="L5695" t="s">
        <v>258</v>
      </c>
      <c r="M5695" t="s">
        <v>259</v>
      </c>
      <c r="N5695" t="s">
        <v>24</v>
      </c>
      <c r="O5695" t="s">
        <v>15</v>
      </c>
      <c r="P5695" t="s">
        <v>26</v>
      </c>
      <c r="Q5695">
        <v>7</v>
      </c>
      <c r="R5695">
        <v>25.49</v>
      </c>
      <c r="S5695">
        <f t="shared" si="308"/>
        <v>39200</v>
      </c>
      <c r="T5695">
        <f t="shared" si="309"/>
        <v>16960</v>
      </c>
      <c r="U5695">
        <f t="shared" si="310"/>
        <v>2.3113207547169812</v>
      </c>
      <c r="V5695">
        <v>310</v>
      </c>
      <c r="W5695">
        <v>321</v>
      </c>
    </row>
    <row r="5696" spans="1:23" hidden="1" x14ac:dyDescent="0.2">
      <c r="A5696">
        <v>105</v>
      </c>
      <c r="B5696" t="s">
        <v>3</v>
      </c>
      <c r="C5696" t="s">
        <v>4</v>
      </c>
      <c r="D5696" t="s">
        <v>257</v>
      </c>
      <c r="G5696">
        <v>-27.499490999999999</v>
      </c>
      <c r="H5696">
        <v>152.990466</v>
      </c>
      <c r="I5696">
        <v>25</v>
      </c>
      <c r="J5696" t="s">
        <v>40</v>
      </c>
      <c r="K5696" s="1">
        <v>34806</v>
      </c>
      <c r="L5696" t="s">
        <v>258</v>
      </c>
      <c r="M5696" t="s">
        <v>259</v>
      </c>
      <c r="N5696" t="s">
        <v>24</v>
      </c>
      <c r="O5696" t="s">
        <v>15</v>
      </c>
      <c r="P5696" t="s">
        <v>26</v>
      </c>
      <c r="Q5696">
        <v>8</v>
      </c>
      <c r="R5696">
        <v>26.33</v>
      </c>
      <c r="S5696">
        <f t="shared" si="308"/>
        <v>39200</v>
      </c>
      <c r="T5696">
        <f t="shared" si="309"/>
        <v>16960</v>
      </c>
      <c r="U5696">
        <f t="shared" si="310"/>
        <v>2.3113207547169812</v>
      </c>
      <c r="V5696">
        <v>310</v>
      </c>
      <c r="W5696">
        <v>321</v>
      </c>
    </row>
    <row r="5697" spans="1:23" hidden="1" x14ac:dyDescent="0.2">
      <c r="A5697">
        <v>105</v>
      </c>
      <c r="B5697" t="s">
        <v>3</v>
      </c>
      <c r="C5697" t="s">
        <v>4</v>
      </c>
      <c r="D5697" t="s">
        <v>257</v>
      </c>
      <c r="G5697">
        <v>-27.499490999999999</v>
      </c>
      <c r="H5697">
        <v>152.990466</v>
      </c>
      <c r="I5697">
        <v>25</v>
      </c>
      <c r="J5697" t="s">
        <v>40</v>
      </c>
      <c r="K5697" s="1">
        <v>34806</v>
      </c>
      <c r="L5697" t="s">
        <v>258</v>
      </c>
      <c r="M5697" t="s">
        <v>259</v>
      </c>
      <c r="N5697" t="s">
        <v>24</v>
      </c>
      <c r="O5697" t="s">
        <v>15</v>
      </c>
      <c r="P5697" t="s">
        <v>26</v>
      </c>
      <c r="Q5697">
        <v>9</v>
      </c>
      <c r="R5697">
        <v>26.59</v>
      </c>
      <c r="S5697">
        <f t="shared" si="308"/>
        <v>39200</v>
      </c>
      <c r="T5697">
        <f t="shared" si="309"/>
        <v>16960</v>
      </c>
      <c r="U5697">
        <f t="shared" si="310"/>
        <v>2.3113207547169812</v>
      </c>
      <c r="V5697">
        <v>310</v>
      </c>
      <c r="W5697">
        <v>321</v>
      </c>
    </row>
    <row r="5698" spans="1:23" hidden="1" x14ac:dyDescent="0.2">
      <c r="A5698">
        <v>105</v>
      </c>
      <c r="B5698" t="s">
        <v>3</v>
      </c>
      <c r="C5698" t="s">
        <v>4</v>
      </c>
      <c r="D5698" t="s">
        <v>257</v>
      </c>
      <c r="G5698">
        <v>-27.499490999999999</v>
      </c>
      <c r="H5698">
        <v>152.990466</v>
      </c>
      <c r="I5698">
        <v>25</v>
      </c>
      <c r="J5698" t="s">
        <v>40</v>
      </c>
      <c r="K5698" s="1">
        <v>34806</v>
      </c>
      <c r="L5698" t="s">
        <v>258</v>
      </c>
      <c r="M5698" t="s">
        <v>259</v>
      </c>
      <c r="N5698" t="s">
        <v>24</v>
      </c>
      <c r="O5698" t="s">
        <v>15</v>
      </c>
      <c r="P5698" t="s">
        <v>26</v>
      </c>
      <c r="Q5698">
        <v>10</v>
      </c>
      <c r="R5698">
        <v>26.45</v>
      </c>
      <c r="S5698">
        <f t="shared" si="308"/>
        <v>39200</v>
      </c>
      <c r="T5698">
        <f t="shared" si="309"/>
        <v>16960</v>
      </c>
      <c r="U5698">
        <f t="shared" si="310"/>
        <v>2.3113207547169812</v>
      </c>
      <c r="V5698">
        <v>310</v>
      </c>
      <c r="W5698">
        <v>321</v>
      </c>
    </row>
    <row r="5699" spans="1:23" x14ac:dyDescent="0.2">
      <c r="A5699">
        <v>105</v>
      </c>
      <c r="B5699" t="s">
        <v>3</v>
      </c>
      <c r="C5699" t="s">
        <v>4</v>
      </c>
      <c r="D5699" t="s">
        <v>257</v>
      </c>
      <c r="G5699">
        <v>-27.499490999999999</v>
      </c>
      <c r="H5699">
        <v>152.990466</v>
      </c>
      <c r="I5699">
        <v>25</v>
      </c>
      <c r="J5699" t="s">
        <v>40</v>
      </c>
      <c r="K5699" s="1">
        <v>34806</v>
      </c>
      <c r="L5699" t="s">
        <v>258</v>
      </c>
      <c r="M5699" t="s">
        <v>259</v>
      </c>
      <c r="N5699" t="s">
        <v>24</v>
      </c>
      <c r="O5699" t="s">
        <v>15</v>
      </c>
      <c r="P5699" t="s">
        <v>27</v>
      </c>
      <c r="Q5699">
        <v>1</v>
      </c>
      <c r="R5699">
        <v>19.82</v>
      </c>
      <c r="S5699">
        <f t="shared" si="308"/>
        <v>39200</v>
      </c>
      <c r="T5699">
        <f t="shared" si="309"/>
        <v>16960</v>
      </c>
      <c r="U5699">
        <f t="shared" si="310"/>
        <v>2.3113207547169812</v>
      </c>
      <c r="V5699">
        <v>310</v>
      </c>
      <c r="W5699">
        <v>321</v>
      </c>
    </row>
    <row r="5700" spans="1:23" x14ac:dyDescent="0.2">
      <c r="A5700">
        <v>105</v>
      </c>
      <c r="B5700" t="s">
        <v>3</v>
      </c>
      <c r="C5700" t="s">
        <v>4</v>
      </c>
      <c r="D5700" t="s">
        <v>257</v>
      </c>
      <c r="G5700">
        <v>-27.499490999999999</v>
      </c>
      <c r="H5700">
        <v>152.990466</v>
      </c>
      <c r="I5700">
        <v>25</v>
      </c>
      <c r="J5700" t="s">
        <v>40</v>
      </c>
      <c r="K5700" s="1">
        <v>34806</v>
      </c>
      <c r="L5700" t="s">
        <v>258</v>
      </c>
      <c r="M5700" t="s">
        <v>259</v>
      </c>
      <c r="N5700" t="s">
        <v>24</v>
      </c>
      <c r="O5700" t="s">
        <v>15</v>
      </c>
      <c r="P5700" t="s">
        <v>27</v>
      </c>
      <c r="Q5700">
        <v>2</v>
      </c>
      <c r="R5700">
        <v>19.28</v>
      </c>
      <c r="S5700">
        <f t="shared" si="308"/>
        <v>39200</v>
      </c>
      <c r="T5700">
        <f t="shared" si="309"/>
        <v>16960</v>
      </c>
      <c r="U5700">
        <f t="shared" si="310"/>
        <v>2.3113207547169812</v>
      </c>
      <c r="V5700">
        <v>310</v>
      </c>
      <c r="W5700">
        <v>321</v>
      </c>
    </row>
    <row r="5701" spans="1:23" x14ac:dyDescent="0.2">
      <c r="A5701">
        <v>105</v>
      </c>
      <c r="B5701" t="s">
        <v>3</v>
      </c>
      <c r="C5701" t="s">
        <v>4</v>
      </c>
      <c r="D5701" t="s">
        <v>257</v>
      </c>
      <c r="G5701">
        <v>-27.499490999999999</v>
      </c>
      <c r="H5701">
        <v>152.990466</v>
      </c>
      <c r="I5701">
        <v>25</v>
      </c>
      <c r="J5701" t="s">
        <v>40</v>
      </c>
      <c r="K5701" s="1">
        <v>34806</v>
      </c>
      <c r="L5701" t="s">
        <v>258</v>
      </c>
      <c r="M5701" t="s">
        <v>259</v>
      </c>
      <c r="N5701" t="s">
        <v>24</v>
      </c>
      <c r="O5701" t="s">
        <v>15</v>
      </c>
      <c r="P5701" t="s">
        <v>27</v>
      </c>
      <c r="Q5701">
        <v>3</v>
      </c>
      <c r="R5701">
        <v>20.27</v>
      </c>
      <c r="S5701">
        <f t="shared" si="308"/>
        <v>39200</v>
      </c>
      <c r="T5701">
        <f t="shared" si="309"/>
        <v>16960</v>
      </c>
      <c r="U5701">
        <f t="shared" si="310"/>
        <v>2.3113207547169812</v>
      </c>
      <c r="V5701">
        <v>310</v>
      </c>
      <c r="W5701">
        <v>321</v>
      </c>
    </row>
    <row r="5702" spans="1:23" x14ac:dyDescent="0.2">
      <c r="A5702">
        <v>105</v>
      </c>
      <c r="B5702" t="s">
        <v>3</v>
      </c>
      <c r="C5702" t="s">
        <v>4</v>
      </c>
      <c r="D5702" t="s">
        <v>257</v>
      </c>
      <c r="G5702">
        <v>-27.499490999999999</v>
      </c>
      <c r="H5702">
        <v>152.990466</v>
      </c>
      <c r="I5702">
        <v>25</v>
      </c>
      <c r="J5702" t="s">
        <v>40</v>
      </c>
      <c r="K5702" s="1">
        <v>34806</v>
      </c>
      <c r="L5702" t="s">
        <v>258</v>
      </c>
      <c r="M5702" t="s">
        <v>259</v>
      </c>
      <c r="N5702" t="s">
        <v>24</v>
      </c>
      <c r="O5702" t="s">
        <v>15</v>
      </c>
      <c r="P5702" t="s">
        <v>27</v>
      </c>
      <c r="Q5702">
        <v>4</v>
      </c>
      <c r="R5702">
        <v>22.14</v>
      </c>
      <c r="S5702">
        <f t="shared" si="308"/>
        <v>39200</v>
      </c>
      <c r="T5702">
        <f t="shared" si="309"/>
        <v>16960</v>
      </c>
      <c r="U5702">
        <f t="shared" si="310"/>
        <v>2.3113207547169812</v>
      </c>
      <c r="V5702">
        <v>310</v>
      </c>
      <c r="W5702">
        <v>321</v>
      </c>
    </row>
    <row r="5703" spans="1:23" x14ac:dyDescent="0.2">
      <c r="A5703">
        <v>105</v>
      </c>
      <c r="B5703" t="s">
        <v>3</v>
      </c>
      <c r="C5703" t="s">
        <v>4</v>
      </c>
      <c r="D5703" t="s">
        <v>257</v>
      </c>
      <c r="G5703">
        <v>-27.499490999999999</v>
      </c>
      <c r="H5703">
        <v>152.990466</v>
      </c>
      <c r="I5703">
        <v>25</v>
      </c>
      <c r="J5703" t="s">
        <v>40</v>
      </c>
      <c r="K5703" s="1">
        <v>34806</v>
      </c>
      <c r="L5703" t="s">
        <v>258</v>
      </c>
      <c r="M5703" t="s">
        <v>259</v>
      </c>
      <c r="N5703" t="s">
        <v>24</v>
      </c>
      <c r="O5703" t="s">
        <v>15</v>
      </c>
      <c r="P5703" t="s">
        <v>27</v>
      </c>
      <c r="Q5703">
        <v>5</v>
      </c>
      <c r="R5703">
        <v>19.440000000000001</v>
      </c>
      <c r="S5703">
        <f t="shared" si="308"/>
        <v>39200</v>
      </c>
      <c r="T5703">
        <f t="shared" si="309"/>
        <v>16960</v>
      </c>
      <c r="U5703">
        <f t="shared" si="310"/>
        <v>2.3113207547169812</v>
      </c>
      <c r="V5703">
        <v>310</v>
      </c>
      <c r="W5703">
        <v>321</v>
      </c>
    </row>
    <row r="5704" spans="1:23" x14ac:dyDescent="0.2">
      <c r="A5704">
        <v>105</v>
      </c>
      <c r="B5704" t="s">
        <v>3</v>
      </c>
      <c r="C5704" t="s">
        <v>4</v>
      </c>
      <c r="D5704" t="s">
        <v>257</v>
      </c>
      <c r="G5704">
        <v>-27.499490999999999</v>
      </c>
      <c r="H5704">
        <v>152.990466</v>
      </c>
      <c r="I5704">
        <v>25</v>
      </c>
      <c r="J5704" t="s">
        <v>40</v>
      </c>
      <c r="K5704" s="1">
        <v>34806</v>
      </c>
      <c r="L5704" t="s">
        <v>258</v>
      </c>
      <c r="M5704" t="s">
        <v>259</v>
      </c>
      <c r="N5704" t="s">
        <v>24</v>
      </c>
      <c r="O5704" t="s">
        <v>15</v>
      </c>
      <c r="P5704" t="s">
        <v>27</v>
      </c>
      <c r="Q5704">
        <v>6</v>
      </c>
      <c r="R5704">
        <v>24.13</v>
      </c>
      <c r="S5704">
        <f t="shared" si="308"/>
        <v>39200</v>
      </c>
      <c r="T5704">
        <f t="shared" si="309"/>
        <v>16960</v>
      </c>
      <c r="U5704">
        <f t="shared" si="310"/>
        <v>2.3113207547169812</v>
      </c>
      <c r="V5704">
        <v>310</v>
      </c>
      <c r="W5704">
        <v>321</v>
      </c>
    </row>
    <row r="5705" spans="1:23" x14ac:dyDescent="0.2">
      <c r="A5705">
        <v>105</v>
      </c>
      <c r="B5705" t="s">
        <v>3</v>
      </c>
      <c r="C5705" t="s">
        <v>4</v>
      </c>
      <c r="D5705" t="s">
        <v>257</v>
      </c>
      <c r="G5705">
        <v>-27.499490999999999</v>
      </c>
      <c r="H5705">
        <v>152.990466</v>
      </c>
      <c r="I5705">
        <v>25</v>
      </c>
      <c r="J5705" t="s">
        <v>40</v>
      </c>
      <c r="K5705" s="1">
        <v>34806</v>
      </c>
      <c r="L5705" t="s">
        <v>258</v>
      </c>
      <c r="M5705" t="s">
        <v>259</v>
      </c>
      <c r="N5705" t="s">
        <v>24</v>
      </c>
      <c r="O5705" t="s">
        <v>15</v>
      </c>
      <c r="P5705" t="s">
        <v>27</v>
      </c>
      <c r="Q5705">
        <v>7</v>
      </c>
      <c r="R5705">
        <v>20.25</v>
      </c>
      <c r="S5705">
        <f t="shared" si="308"/>
        <v>39200</v>
      </c>
      <c r="T5705">
        <f t="shared" si="309"/>
        <v>16960</v>
      </c>
      <c r="U5705">
        <f t="shared" si="310"/>
        <v>2.3113207547169812</v>
      </c>
      <c r="V5705">
        <v>310</v>
      </c>
      <c r="W5705">
        <v>321</v>
      </c>
    </row>
    <row r="5706" spans="1:23" x14ac:dyDescent="0.2">
      <c r="A5706">
        <v>105</v>
      </c>
      <c r="B5706" t="s">
        <v>3</v>
      </c>
      <c r="C5706" t="s">
        <v>4</v>
      </c>
      <c r="D5706" t="s">
        <v>257</v>
      </c>
      <c r="G5706">
        <v>-27.499490999999999</v>
      </c>
      <c r="H5706">
        <v>152.990466</v>
      </c>
      <c r="I5706">
        <v>25</v>
      </c>
      <c r="J5706" t="s">
        <v>40</v>
      </c>
      <c r="K5706" s="1">
        <v>34806</v>
      </c>
      <c r="L5706" t="s">
        <v>258</v>
      </c>
      <c r="M5706" t="s">
        <v>259</v>
      </c>
      <c r="N5706" t="s">
        <v>24</v>
      </c>
      <c r="O5706" t="s">
        <v>15</v>
      </c>
      <c r="P5706" t="s">
        <v>27</v>
      </c>
      <c r="Q5706">
        <v>8</v>
      </c>
      <c r="R5706">
        <v>19.2</v>
      </c>
      <c r="S5706">
        <f t="shared" si="308"/>
        <v>39200</v>
      </c>
      <c r="T5706">
        <f t="shared" si="309"/>
        <v>16960</v>
      </c>
      <c r="U5706">
        <f t="shared" si="310"/>
        <v>2.3113207547169812</v>
      </c>
      <c r="V5706">
        <v>310</v>
      </c>
      <c r="W5706">
        <v>321</v>
      </c>
    </row>
    <row r="5707" spans="1:23" x14ac:dyDescent="0.2">
      <c r="A5707">
        <v>105</v>
      </c>
      <c r="B5707" t="s">
        <v>3</v>
      </c>
      <c r="C5707" t="s">
        <v>4</v>
      </c>
      <c r="D5707" t="s">
        <v>257</v>
      </c>
      <c r="G5707">
        <v>-27.499490999999999</v>
      </c>
      <c r="H5707">
        <v>152.990466</v>
      </c>
      <c r="I5707">
        <v>25</v>
      </c>
      <c r="J5707" t="s">
        <v>40</v>
      </c>
      <c r="K5707" s="1">
        <v>34806</v>
      </c>
      <c r="L5707" t="s">
        <v>258</v>
      </c>
      <c r="M5707" t="s">
        <v>259</v>
      </c>
      <c r="N5707" t="s">
        <v>24</v>
      </c>
      <c r="O5707" t="s">
        <v>15</v>
      </c>
      <c r="P5707" t="s">
        <v>27</v>
      </c>
      <c r="Q5707">
        <v>9</v>
      </c>
      <c r="R5707">
        <v>20.059999999999999</v>
      </c>
      <c r="S5707">
        <f t="shared" si="308"/>
        <v>39200</v>
      </c>
      <c r="T5707">
        <f t="shared" si="309"/>
        <v>16960</v>
      </c>
      <c r="U5707">
        <f t="shared" si="310"/>
        <v>2.3113207547169812</v>
      </c>
      <c r="V5707">
        <v>310</v>
      </c>
      <c r="W5707">
        <v>321</v>
      </c>
    </row>
    <row r="5708" spans="1:23" x14ac:dyDescent="0.2">
      <c r="A5708">
        <v>105</v>
      </c>
      <c r="B5708" t="s">
        <v>3</v>
      </c>
      <c r="C5708" t="s">
        <v>4</v>
      </c>
      <c r="D5708" t="s">
        <v>257</v>
      </c>
      <c r="G5708">
        <v>-27.499490999999999</v>
      </c>
      <c r="H5708">
        <v>152.990466</v>
      </c>
      <c r="I5708">
        <v>25</v>
      </c>
      <c r="J5708" t="s">
        <v>40</v>
      </c>
      <c r="K5708" s="1">
        <v>34806</v>
      </c>
      <c r="L5708" t="s">
        <v>258</v>
      </c>
      <c r="M5708" t="s">
        <v>259</v>
      </c>
      <c r="N5708" t="s">
        <v>24</v>
      </c>
      <c r="O5708" t="s">
        <v>15</v>
      </c>
      <c r="P5708" t="s">
        <v>27</v>
      </c>
      <c r="Q5708">
        <v>10</v>
      </c>
      <c r="R5708">
        <v>20.27</v>
      </c>
      <c r="S5708">
        <f t="shared" si="308"/>
        <v>39200</v>
      </c>
      <c r="T5708">
        <f t="shared" si="309"/>
        <v>16960</v>
      </c>
      <c r="U5708">
        <f t="shared" si="310"/>
        <v>2.3113207547169812</v>
      </c>
      <c r="V5708">
        <v>310</v>
      </c>
      <c r="W5708">
        <v>321</v>
      </c>
    </row>
    <row r="5709" spans="1:23" x14ac:dyDescent="0.2">
      <c r="A5709">
        <v>105</v>
      </c>
      <c r="B5709" t="s">
        <v>3</v>
      </c>
      <c r="C5709" t="s">
        <v>4</v>
      </c>
      <c r="D5709" t="s">
        <v>257</v>
      </c>
      <c r="G5709">
        <v>-27.499490999999999</v>
      </c>
      <c r="H5709">
        <v>152.990466</v>
      </c>
      <c r="I5709">
        <v>25</v>
      </c>
      <c r="J5709" t="s">
        <v>40</v>
      </c>
      <c r="K5709" s="1">
        <v>34806</v>
      </c>
      <c r="L5709" t="s">
        <v>258</v>
      </c>
      <c r="M5709" t="s">
        <v>259</v>
      </c>
      <c r="N5709" t="s">
        <v>24</v>
      </c>
      <c r="O5709" t="s">
        <v>18</v>
      </c>
      <c r="P5709" t="s">
        <v>27</v>
      </c>
      <c r="Q5709">
        <v>1</v>
      </c>
      <c r="R5709">
        <v>9.91</v>
      </c>
      <c r="S5709">
        <f t="shared" si="308"/>
        <v>39200</v>
      </c>
      <c r="T5709">
        <f t="shared" si="309"/>
        <v>16960</v>
      </c>
      <c r="U5709">
        <f t="shared" si="310"/>
        <v>2.3113207547169812</v>
      </c>
      <c r="V5709">
        <v>310</v>
      </c>
      <c r="W5709">
        <v>321</v>
      </c>
    </row>
    <row r="5710" spans="1:23" x14ac:dyDescent="0.2">
      <c r="A5710">
        <v>105</v>
      </c>
      <c r="B5710" t="s">
        <v>3</v>
      </c>
      <c r="C5710" t="s">
        <v>4</v>
      </c>
      <c r="D5710" t="s">
        <v>257</v>
      </c>
      <c r="G5710">
        <v>-27.499490999999999</v>
      </c>
      <c r="H5710">
        <v>152.990466</v>
      </c>
      <c r="I5710">
        <v>25</v>
      </c>
      <c r="J5710" t="s">
        <v>40</v>
      </c>
      <c r="K5710" s="1">
        <v>34806</v>
      </c>
      <c r="L5710" t="s">
        <v>258</v>
      </c>
      <c r="M5710" t="s">
        <v>259</v>
      </c>
      <c r="N5710" t="s">
        <v>24</v>
      </c>
      <c r="O5710" t="s">
        <v>18</v>
      </c>
      <c r="P5710" t="s">
        <v>27</v>
      </c>
      <c r="Q5710">
        <v>2</v>
      </c>
      <c r="R5710">
        <v>11.69</v>
      </c>
      <c r="S5710">
        <f t="shared" si="308"/>
        <v>39200</v>
      </c>
      <c r="T5710">
        <f t="shared" si="309"/>
        <v>16960</v>
      </c>
      <c r="U5710">
        <f t="shared" si="310"/>
        <v>2.3113207547169812</v>
      </c>
      <c r="V5710">
        <v>310</v>
      </c>
      <c r="W5710">
        <v>321</v>
      </c>
    </row>
    <row r="5711" spans="1:23" x14ac:dyDescent="0.2">
      <c r="A5711">
        <v>105</v>
      </c>
      <c r="B5711" t="s">
        <v>3</v>
      </c>
      <c r="C5711" t="s">
        <v>4</v>
      </c>
      <c r="D5711" t="s">
        <v>257</v>
      </c>
      <c r="G5711">
        <v>-27.499490999999999</v>
      </c>
      <c r="H5711">
        <v>152.990466</v>
      </c>
      <c r="I5711">
        <v>25</v>
      </c>
      <c r="J5711" t="s">
        <v>40</v>
      </c>
      <c r="K5711" s="1">
        <v>34806</v>
      </c>
      <c r="L5711" t="s">
        <v>258</v>
      </c>
      <c r="M5711" t="s">
        <v>259</v>
      </c>
      <c r="N5711" t="s">
        <v>24</v>
      </c>
      <c r="O5711" t="s">
        <v>18</v>
      </c>
      <c r="P5711" t="s">
        <v>27</v>
      </c>
      <c r="Q5711">
        <v>3</v>
      </c>
      <c r="R5711">
        <v>13.97</v>
      </c>
      <c r="S5711">
        <f t="shared" si="308"/>
        <v>39200</v>
      </c>
      <c r="T5711">
        <f t="shared" si="309"/>
        <v>16960</v>
      </c>
      <c r="U5711">
        <f t="shared" si="310"/>
        <v>2.3113207547169812</v>
      </c>
      <c r="V5711">
        <v>310</v>
      </c>
      <c r="W5711">
        <v>321</v>
      </c>
    </row>
    <row r="5712" spans="1:23" x14ac:dyDescent="0.2">
      <c r="A5712">
        <v>105</v>
      </c>
      <c r="B5712" t="s">
        <v>3</v>
      </c>
      <c r="C5712" t="s">
        <v>4</v>
      </c>
      <c r="D5712" t="s">
        <v>257</v>
      </c>
      <c r="G5712">
        <v>-27.499490999999999</v>
      </c>
      <c r="H5712">
        <v>152.990466</v>
      </c>
      <c r="I5712">
        <v>25</v>
      </c>
      <c r="J5712" t="s">
        <v>40</v>
      </c>
      <c r="K5712" s="1">
        <v>34806</v>
      </c>
      <c r="L5712" t="s">
        <v>258</v>
      </c>
      <c r="M5712" t="s">
        <v>259</v>
      </c>
      <c r="N5712" t="s">
        <v>24</v>
      </c>
      <c r="O5712" t="s">
        <v>18</v>
      </c>
      <c r="P5712" t="s">
        <v>27</v>
      </c>
      <c r="Q5712">
        <v>4</v>
      </c>
      <c r="R5712">
        <v>10.31</v>
      </c>
      <c r="S5712">
        <f t="shared" si="308"/>
        <v>39200</v>
      </c>
      <c r="T5712">
        <f t="shared" si="309"/>
        <v>16960</v>
      </c>
      <c r="U5712">
        <f t="shared" si="310"/>
        <v>2.3113207547169812</v>
      </c>
      <c r="V5712">
        <v>310</v>
      </c>
      <c r="W5712">
        <v>321</v>
      </c>
    </row>
    <row r="5713" spans="1:23" x14ac:dyDescent="0.2">
      <c r="A5713">
        <v>105</v>
      </c>
      <c r="B5713" t="s">
        <v>3</v>
      </c>
      <c r="C5713" t="s">
        <v>4</v>
      </c>
      <c r="D5713" t="s">
        <v>257</v>
      </c>
      <c r="G5713">
        <v>-27.499490999999999</v>
      </c>
      <c r="H5713">
        <v>152.990466</v>
      </c>
      <c r="I5713">
        <v>25</v>
      </c>
      <c r="J5713" t="s">
        <v>40</v>
      </c>
      <c r="K5713" s="1">
        <v>34806</v>
      </c>
      <c r="L5713" t="s">
        <v>258</v>
      </c>
      <c r="M5713" t="s">
        <v>259</v>
      </c>
      <c r="N5713" t="s">
        <v>24</v>
      </c>
      <c r="O5713" t="s">
        <v>18</v>
      </c>
      <c r="P5713" t="s">
        <v>27</v>
      </c>
      <c r="Q5713">
        <v>5</v>
      </c>
      <c r="R5713">
        <v>14.26</v>
      </c>
      <c r="S5713">
        <f t="shared" si="308"/>
        <v>39200</v>
      </c>
      <c r="T5713">
        <f t="shared" si="309"/>
        <v>16960</v>
      </c>
      <c r="U5713">
        <f t="shared" si="310"/>
        <v>2.3113207547169812</v>
      </c>
      <c r="V5713">
        <v>310</v>
      </c>
      <c r="W5713">
        <v>321</v>
      </c>
    </row>
    <row r="5714" spans="1:23" x14ac:dyDescent="0.2">
      <c r="A5714">
        <v>105</v>
      </c>
      <c r="B5714" t="s">
        <v>3</v>
      </c>
      <c r="C5714" t="s">
        <v>4</v>
      </c>
      <c r="D5714" t="s">
        <v>257</v>
      </c>
      <c r="G5714">
        <v>-27.499490999999999</v>
      </c>
      <c r="H5714">
        <v>152.990466</v>
      </c>
      <c r="I5714">
        <v>25</v>
      </c>
      <c r="J5714" t="s">
        <v>40</v>
      </c>
      <c r="K5714" s="1">
        <v>34806</v>
      </c>
      <c r="L5714" t="s">
        <v>258</v>
      </c>
      <c r="M5714" t="s">
        <v>259</v>
      </c>
      <c r="N5714" t="s">
        <v>24</v>
      </c>
      <c r="O5714" t="s">
        <v>18</v>
      </c>
      <c r="P5714" t="s">
        <v>27</v>
      </c>
      <c r="Q5714">
        <v>6</v>
      </c>
      <c r="R5714">
        <v>11.25</v>
      </c>
      <c r="S5714">
        <f t="shared" si="308"/>
        <v>39200</v>
      </c>
      <c r="T5714">
        <f t="shared" si="309"/>
        <v>16960</v>
      </c>
      <c r="U5714">
        <f t="shared" si="310"/>
        <v>2.3113207547169812</v>
      </c>
      <c r="V5714">
        <v>310</v>
      </c>
      <c r="W5714">
        <v>321</v>
      </c>
    </row>
    <row r="5715" spans="1:23" x14ac:dyDescent="0.2">
      <c r="A5715">
        <v>105</v>
      </c>
      <c r="B5715" t="s">
        <v>3</v>
      </c>
      <c r="C5715" t="s">
        <v>4</v>
      </c>
      <c r="D5715" t="s">
        <v>257</v>
      </c>
      <c r="G5715">
        <v>-27.499490999999999</v>
      </c>
      <c r="H5715">
        <v>152.990466</v>
      </c>
      <c r="I5715">
        <v>25</v>
      </c>
      <c r="J5715" t="s">
        <v>40</v>
      </c>
      <c r="K5715" s="1">
        <v>34806</v>
      </c>
      <c r="L5715" t="s">
        <v>258</v>
      </c>
      <c r="M5715" t="s">
        <v>259</v>
      </c>
      <c r="N5715" t="s">
        <v>24</v>
      </c>
      <c r="O5715" t="s">
        <v>18</v>
      </c>
      <c r="P5715" t="s">
        <v>27</v>
      </c>
      <c r="Q5715">
        <v>7</v>
      </c>
      <c r="R5715">
        <v>10.35</v>
      </c>
      <c r="S5715">
        <f t="shared" si="308"/>
        <v>39200</v>
      </c>
      <c r="T5715">
        <f t="shared" si="309"/>
        <v>16960</v>
      </c>
      <c r="U5715">
        <f t="shared" si="310"/>
        <v>2.3113207547169812</v>
      </c>
      <c r="V5715">
        <v>310</v>
      </c>
      <c r="W5715">
        <v>321</v>
      </c>
    </row>
    <row r="5716" spans="1:23" x14ac:dyDescent="0.2">
      <c r="A5716">
        <v>105</v>
      </c>
      <c r="B5716" t="s">
        <v>3</v>
      </c>
      <c r="C5716" t="s">
        <v>4</v>
      </c>
      <c r="D5716" t="s">
        <v>257</v>
      </c>
      <c r="G5716">
        <v>-27.499490999999999</v>
      </c>
      <c r="H5716">
        <v>152.990466</v>
      </c>
      <c r="I5716">
        <v>25</v>
      </c>
      <c r="J5716" t="s">
        <v>40</v>
      </c>
      <c r="K5716" s="1">
        <v>34806</v>
      </c>
      <c r="L5716" t="s">
        <v>258</v>
      </c>
      <c r="M5716" t="s">
        <v>259</v>
      </c>
      <c r="N5716" t="s">
        <v>24</v>
      </c>
      <c r="O5716" t="s">
        <v>18</v>
      </c>
      <c r="P5716" t="s">
        <v>27</v>
      </c>
      <c r="Q5716">
        <v>8</v>
      </c>
      <c r="R5716">
        <v>10.61</v>
      </c>
      <c r="S5716">
        <f t="shared" si="308"/>
        <v>39200</v>
      </c>
      <c r="T5716">
        <f t="shared" si="309"/>
        <v>16960</v>
      </c>
      <c r="U5716">
        <f t="shared" si="310"/>
        <v>2.3113207547169812</v>
      </c>
      <c r="V5716">
        <v>310</v>
      </c>
      <c r="W5716">
        <v>321</v>
      </c>
    </row>
    <row r="5717" spans="1:23" x14ac:dyDescent="0.2">
      <c r="A5717">
        <v>105</v>
      </c>
      <c r="B5717" t="s">
        <v>3</v>
      </c>
      <c r="C5717" t="s">
        <v>4</v>
      </c>
      <c r="D5717" t="s">
        <v>257</v>
      </c>
      <c r="G5717">
        <v>-27.499490999999999</v>
      </c>
      <c r="H5717">
        <v>152.990466</v>
      </c>
      <c r="I5717">
        <v>25</v>
      </c>
      <c r="J5717" t="s">
        <v>40</v>
      </c>
      <c r="K5717" s="1">
        <v>34806</v>
      </c>
      <c r="L5717" t="s">
        <v>258</v>
      </c>
      <c r="M5717" t="s">
        <v>259</v>
      </c>
      <c r="N5717" t="s">
        <v>24</v>
      </c>
      <c r="O5717" t="s">
        <v>18</v>
      </c>
      <c r="P5717" t="s">
        <v>27</v>
      </c>
      <c r="Q5717">
        <v>9</v>
      </c>
      <c r="R5717">
        <v>11.97</v>
      </c>
      <c r="S5717">
        <f t="shared" si="308"/>
        <v>39200</v>
      </c>
      <c r="T5717">
        <f t="shared" si="309"/>
        <v>16960</v>
      </c>
      <c r="U5717">
        <f t="shared" si="310"/>
        <v>2.3113207547169812</v>
      </c>
      <c r="V5717">
        <v>310</v>
      </c>
      <c r="W5717">
        <v>321</v>
      </c>
    </row>
    <row r="5718" spans="1:23" x14ac:dyDescent="0.2">
      <c r="A5718">
        <v>105</v>
      </c>
      <c r="B5718" t="s">
        <v>3</v>
      </c>
      <c r="C5718" t="s">
        <v>4</v>
      </c>
      <c r="D5718" t="s">
        <v>257</v>
      </c>
      <c r="G5718">
        <v>-27.499490999999999</v>
      </c>
      <c r="H5718">
        <v>152.990466</v>
      </c>
      <c r="I5718">
        <v>25</v>
      </c>
      <c r="J5718" t="s">
        <v>40</v>
      </c>
      <c r="K5718" s="1">
        <v>34806</v>
      </c>
      <c r="L5718" t="s">
        <v>258</v>
      </c>
      <c r="M5718" t="s">
        <v>259</v>
      </c>
      <c r="N5718" t="s">
        <v>24</v>
      </c>
      <c r="O5718" t="s">
        <v>18</v>
      </c>
      <c r="P5718" t="s">
        <v>27</v>
      </c>
      <c r="Q5718">
        <v>10</v>
      </c>
      <c r="R5718">
        <v>14.05</v>
      </c>
      <c r="S5718">
        <f t="shared" si="308"/>
        <v>39200</v>
      </c>
      <c r="T5718">
        <f t="shared" si="309"/>
        <v>16960</v>
      </c>
      <c r="U5718">
        <f t="shared" si="310"/>
        <v>2.3113207547169812</v>
      </c>
      <c r="V5718">
        <v>310</v>
      </c>
      <c r="W5718">
        <v>321</v>
      </c>
    </row>
    <row r="5719" spans="1:23" hidden="1" x14ac:dyDescent="0.2">
      <c r="A5719">
        <v>106</v>
      </c>
      <c r="B5719" t="s">
        <v>3</v>
      </c>
      <c r="C5719" t="s">
        <v>4</v>
      </c>
      <c r="D5719" t="s">
        <v>262</v>
      </c>
      <c r="G5719">
        <v>-27.394967999999999</v>
      </c>
      <c r="H5719">
        <v>153.041417</v>
      </c>
      <c r="I5719">
        <v>20</v>
      </c>
      <c r="J5719" t="s">
        <v>6</v>
      </c>
      <c r="K5719" s="1">
        <v>37969</v>
      </c>
      <c r="L5719" t="s">
        <v>260</v>
      </c>
      <c r="M5719" t="s">
        <v>261</v>
      </c>
      <c r="N5719" t="s">
        <v>14</v>
      </c>
      <c r="O5719" t="s">
        <v>15</v>
      </c>
      <c r="P5719" t="s">
        <v>27</v>
      </c>
      <c r="Q5719">
        <v>1</v>
      </c>
      <c r="R5719">
        <v>12.07</v>
      </c>
      <c r="S5719">
        <f>175*285</f>
        <v>49875</v>
      </c>
      <c r="T5719">
        <f>230*95</f>
        <v>21850</v>
      </c>
      <c r="U5719">
        <f t="shared" si="310"/>
        <v>2.2826086956521738</v>
      </c>
      <c r="V5719">
        <v>325</v>
      </c>
      <c r="W5719">
        <v>353</v>
      </c>
    </row>
    <row r="5720" spans="1:23" hidden="1" x14ac:dyDescent="0.2">
      <c r="A5720">
        <v>106</v>
      </c>
      <c r="B5720" t="s">
        <v>3</v>
      </c>
      <c r="C5720" t="s">
        <v>4</v>
      </c>
      <c r="D5720" t="s">
        <v>262</v>
      </c>
      <c r="G5720">
        <v>-27.394967999999999</v>
      </c>
      <c r="H5720">
        <v>153.041417</v>
      </c>
      <c r="I5720">
        <v>20</v>
      </c>
      <c r="J5720" t="s">
        <v>6</v>
      </c>
      <c r="K5720" s="1">
        <v>37969</v>
      </c>
      <c r="L5720" t="s">
        <v>260</v>
      </c>
      <c r="M5720" t="s">
        <v>261</v>
      </c>
      <c r="N5720" t="s">
        <v>14</v>
      </c>
      <c r="O5720" t="s">
        <v>15</v>
      </c>
      <c r="P5720" t="s">
        <v>27</v>
      </c>
      <c r="Q5720">
        <v>2</v>
      </c>
      <c r="R5720">
        <v>11.16</v>
      </c>
      <c r="S5720">
        <f t="shared" ref="S5720:S5772" si="311">175*285</f>
        <v>49875</v>
      </c>
      <c r="T5720">
        <f t="shared" ref="T5720:T5772" si="312">230*95</f>
        <v>21850</v>
      </c>
      <c r="U5720">
        <f t="shared" ref="U5720:U5773" si="313">S5720/T5720</f>
        <v>2.2826086956521738</v>
      </c>
      <c r="V5720">
        <v>325</v>
      </c>
      <c r="W5720">
        <v>353</v>
      </c>
    </row>
    <row r="5721" spans="1:23" hidden="1" x14ac:dyDescent="0.2">
      <c r="A5721">
        <v>106</v>
      </c>
      <c r="B5721" t="s">
        <v>3</v>
      </c>
      <c r="C5721" t="s">
        <v>4</v>
      </c>
      <c r="D5721" t="s">
        <v>262</v>
      </c>
      <c r="G5721">
        <v>-27.394967999999999</v>
      </c>
      <c r="H5721">
        <v>153.041417</v>
      </c>
      <c r="I5721">
        <v>20</v>
      </c>
      <c r="J5721" t="s">
        <v>6</v>
      </c>
      <c r="K5721" s="1">
        <v>37969</v>
      </c>
      <c r="L5721" t="s">
        <v>260</v>
      </c>
      <c r="M5721" t="s">
        <v>261</v>
      </c>
      <c r="N5721" t="s">
        <v>14</v>
      </c>
      <c r="O5721" t="s">
        <v>15</v>
      </c>
      <c r="P5721" t="s">
        <v>27</v>
      </c>
      <c r="Q5721">
        <v>3</v>
      </c>
      <c r="R5721">
        <v>14.58</v>
      </c>
      <c r="S5721">
        <f t="shared" si="311"/>
        <v>49875</v>
      </c>
      <c r="T5721">
        <f t="shared" si="312"/>
        <v>21850</v>
      </c>
      <c r="U5721">
        <f t="shared" si="313"/>
        <v>2.2826086956521738</v>
      </c>
      <c r="V5721">
        <v>325</v>
      </c>
      <c r="W5721">
        <v>353</v>
      </c>
    </row>
    <row r="5722" spans="1:23" hidden="1" x14ac:dyDescent="0.2">
      <c r="A5722">
        <v>106</v>
      </c>
      <c r="B5722" t="s">
        <v>3</v>
      </c>
      <c r="C5722" t="s">
        <v>4</v>
      </c>
      <c r="D5722" t="s">
        <v>262</v>
      </c>
      <c r="G5722">
        <v>-27.394967999999999</v>
      </c>
      <c r="H5722">
        <v>153.041417</v>
      </c>
      <c r="I5722">
        <v>20</v>
      </c>
      <c r="J5722" t="s">
        <v>6</v>
      </c>
      <c r="K5722" s="1">
        <v>37969</v>
      </c>
      <c r="L5722" t="s">
        <v>260</v>
      </c>
      <c r="M5722" t="s">
        <v>261</v>
      </c>
      <c r="N5722" t="s">
        <v>14</v>
      </c>
      <c r="O5722" t="s">
        <v>15</v>
      </c>
      <c r="P5722" t="s">
        <v>27</v>
      </c>
      <c r="Q5722">
        <v>4</v>
      </c>
      <c r="R5722">
        <v>15.04</v>
      </c>
      <c r="S5722">
        <f t="shared" si="311"/>
        <v>49875</v>
      </c>
      <c r="T5722">
        <f t="shared" si="312"/>
        <v>21850</v>
      </c>
      <c r="U5722">
        <f t="shared" si="313"/>
        <v>2.2826086956521738</v>
      </c>
      <c r="V5722">
        <v>325</v>
      </c>
      <c r="W5722">
        <v>353</v>
      </c>
    </row>
    <row r="5723" spans="1:23" hidden="1" x14ac:dyDescent="0.2">
      <c r="A5723">
        <v>106</v>
      </c>
      <c r="B5723" t="s">
        <v>3</v>
      </c>
      <c r="C5723" t="s">
        <v>4</v>
      </c>
      <c r="D5723" t="s">
        <v>262</v>
      </c>
      <c r="G5723">
        <v>-27.394967999999999</v>
      </c>
      <c r="H5723">
        <v>153.041417</v>
      </c>
      <c r="I5723">
        <v>20</v>
      </c>
      <c r="J5723" t="s">
        <v>6</v>
      </c>
      <c r="K5723" s="1">
        <v>37969</v>
      </c>
      <c r="L5723" t="s">
        <v>260</v>
      </c>
      <c r="M5723" t="s">
        <v>261</v>
      </c>
      <c r="N5723" t="s">
        <v>14</v>
      </c>
      <c r="O5723" t="s">
        <v>15</v>
      </c>
      <c r="P5723" t="s">
        <v>27</v>
      </c>
      <c r="Q5723">
        <v>5</v>
      </c>
      <c r="R5723">
        <v>14.7</v>
      </c>
      <c r="S5723">
        <f t="shared" si="311"/>
        <v>49875</v>
      </c>
      <c r="T5723">
        <f t="shared" si="312"/>
        <v>21850</v>
      </c>
      <c r="U5723">
        <f t="shared" si="313"/>
        <v>2.2826086956521738</v>
      </c>
      <c r="V5723">
        <v>325</v>
      </c>
      <c r="W5723">
        <v>353</v>
      </c>
    </row>
    <row r="5724" spans="1:23" hidden="1" x14ac:dyDescent="0.2">
      <c r="A5724">
        <v>106</v>
      </c>
      <c r="B5724" t="s">
        <v>3</v>
      </c>
      <c r="C5724" t="s">
        <v>4</v>
      </c>
      <c r="D5724" t="s">
        <v>262</v>
      </c>
      <c r="G5724">
        <v>-27.394967999999999</v>
      </c>
      <c r="H5724">
        <v>153.041417</v>
      </c>
      <c r="I5724">
        <v>20</v>
      </c>
      <c r="J5724" t="s">
        <v>6</v>
      </c>
      <c r="K5724" s="1">
        <v>37969</v>
      </c>
      <c r="L5724" t="s">
        <v>260</v>
      </c>
      <c r="M5724" t="s">
        <v>261</v>
      </c>
      <c r="N5724" t="s">
        <v>14</v>
      </c>
      <c r="O5724" t="s">
        <v>15</v>
      </c>
      <c r="P5724" t="s">
        <v>27</v>
      </c>
      <c r="Q5724">
        <v>6</v>
      </c>
      <c r="R5724">
        <v>12.61</v>
      </c>
      <c r="S5724">
        <f t="shared" si="311"/>
        <v>49875</v>
      </c>
      <c r="T5724">
        <f t="shared" si="312"/>
        <v>21850</v>
      </c>
      <c r="U5724">
        <f t="shared" si="313"/>
        <v>2.2826086956521738</v>
      </c>
      <c r="V5724">
        <v>325</v>
      </c>
      <c r="W5724">
        <v>353</v>
      </c>
    </row>
    <row r="5725" spans="1:23" hidden="1" x14ac:dyDescent="0.2">
      <c r="A5725">
        <v>106</v>
      </c>
      <c r="B5725" t="s">
        <v>3</v>
      </c>
      <c r="C5725" t="s">
        <v>4</v>
      </c>
      <c r="D5725" t="s">
        <v>262</v>
      </c>
      <c r="G5725">
        <v>-27.394967999999999</v>
      </c>
      <c r="H5725">
        <v>153.041417</v>
      </c>
      <c r="I5725">
        <v>20</v>
      </c>
      <c r="J5725" t="s">
        <v>6</v>
      </c>
      <c r="K5725" s="1">
        <v>37969</v>
      </c>
      <c r="L5725" t="s">
        <v>260</v>
      </c>
      <c r="M5725" t="s">
        <v>261</v>
      </c>
      <c r="N5725" t="s">
        <v>14</v>
      </c>
      <c r="O5725" t="s">
        <v>16</v>
      </c>
      <c r="P5725" t="s">
        <v>27</v>
      </c>
      <c r="Q5725">
        <v>1</v>
      </c>
      <c r="R5725">
        <v>18.16</v>
      </c>
      <c r="S5725">
        <f t="shared" si="311"/>
        <v>49875</v>
      </c>
      <c r="T5725">
        <f t="shared" si="312"/>
        <v>21850</v>
      </c>
      <c r="U5725">
        <f t="shared" si="313"/>
        <v>2.2826086956521738</v>
      </c>
      <c r="V5725">
        <v>325</v>
      </c>
      <c r="W5725">
        <v>353</v>
      </c>
    </row>
    <row r="5726" spans="1:23" hidden="1" x14ac:dyDescent="0.2">
      <c r="A5726">
        <v>106</v>
      </c>
      <c r="B5726" t="s">
        <v>3</v>
      </c>
      <c r="C5726" t="s">
        <v>4</v>
      </c>
      <c r="D5726" t="s">
        <v>262</v>
      </c>
      <c r="G5726">
        <v>-27.394967999999999</v>
      </c>
      <c r="H5726">
        <v>153.041417</v>
      </c>
      <c r="I5726">
        <v>20</v>
      </c>
      <c r="J5726" t="s">
        <v>6</v>
      </c>
      <c r="K5726" s="1">
        <v>37969</v>
      </c>
      <c r="L5726" t="s">
        <v>260</v>
      </c>
      <c r="M5726" t="s">
        <v>261</v>
      </c>
      <c r="N5726" t="s">
        <v>14</v>
      </c>
      <c r="O5726" t="s">
        <v>16</v>
      </c>
      <c r="P5726" t="s">
        <v>27</v>
      </c>
      <c r="Q5726">
        <v>2</v>
      </c>
      <c r="R5726">
        <v>12.33</v>
      </c>
      <c r="S5726">
        <f t="shared" si="311"/>
        <v>49875</v>
      </c>
      <c r="T5726">
        <f t="shared" si="312"/>
        <v>21850</v>
      </c>
      <c r="U5726">
        <f t="shared" si="313"/>
        <v>2.2826086956521738</v>
      </c>
      <c r="V5726">
        <v>325</v>
      </c>
      <c r="W5726">
        <v>353</v>
      </c>
    </row>
    <row r="5727" spans="1:23" hidden="1" x14ac:dyDescent="0.2">
      <c r="A5727">
        <v>106</v>
      </c>
      <c r="B5727" t="s">
        <v>3</v>
      </c>
      <c r="C5727" t="s">
        <v>4</v>
      </c>
      <c r="D5727" t="s">
        <v>262</v>
      </c>
      <c r="G5727">
        <v>-27.394967999999999</v>
      </c>
      <c r="H5727">
        <v>153.041417</v>
      </c>
      <c r="I5727">
        <v>20</v>
      </c>
      <c r="J5727" t="s">
        <v>6</v>
      </c>
      <c r="K5727" s="1">
        <v>37969</v>
      </c>
      <c r="L5727" t="s">
        <v>260</v>
      </c>
      <c r="M5727" t="s">
        <v>261</v>
      </c>
      <c r="N5727" t="s">
        <v>14</v>
      </c>
      <c r="O5727" t="s">
        <v>16</v>
      </c>
      <c r="P5727" t="s">
        <v>27</v>
      </c>
      <c r="Q5727">
        <v>3</v>
      </c>
      <c r="R5727">
        <v>14.37</v>
      </c>
      <c r="S5727">
        <f t="shared" si="311"/>
        <v>49875</v>
      </c>
      <c r="T5727">
        <f t="shared" si="312"/>
        <v>21850</v>
      </c>
      <c r="U5727">
        <f t="shared" si="313"/>
        <v>2.2826086956521738</v>
      </c>
      <c r="V5727">
        <v>325</v>
      </c>
      <c r="W5727">
        <v>353</v>
      </c>
    </row>
    <row r="5728" spans="1:23" hidden="1" x14ac:dyDescent="0.2">
      <c r="A5728">
        <v>106</v>
      </c>
      <c r="B5728" t="s">
        <v>3</v>
      </c>
      <c r="C5728" t="s">
        <v>4</v>
      </c>
      <c r="D5728" t="s">
        <v>262</v>
      </c>
      <c r="G5728">
        <v>-27.394967999999999</v>
      </c>
      <c r="H5728">
        <v>153.041417</v>
      </c>
      <c r="I5728">
        <v>20</v>
      </c>
      <c r="J5728" t="s">
        <v>6</v>
      </c>
      <c r="K5728" s="1">
        <v>37969</v>
      </c>
      <c r="L5728" t="s">
        <v>260</v>
      </c>
      <c r="M5728" t="s">
        <v>261</v>
      </c>
      <c r="N5728" t="s">
        <v>14</v>
      </c>
      <c r="O5728" t="s">
        <v>16</v>
      </c>
      <c r="P5728" t="s">
        <v>27</v>
      </c>
      <c r="Q5728">
        <v>4</v>
      </c>
      <c r="R5728">
        <v>11.5</v>
      </c>
      <c r="S5728">
        <f t="shared" si="311"/>
        <v>49875</v>
      </c>
      <c r="T5728">
        <f t="shared" si="312"/>
        <v>21850</v>
      </c>
      <c r="U5728">
        <f t="shared" si="313"/>
        <v>2.2826086956521738</v>
      </c>
      <c r="V5728">
        <v>325</v>
      </c>
      <c r="W5728">
        <v>353</v>
      </c>
    </row>
    <row r="5729" spans="1:23" hidden="1" x14ac:dyDescent="0.2">
      <c r="A5729">
        <v>106</v>
      </c>
      <c r="B5729" t="s">
        <v>3</v>
      </c>
      <c r="C5729" t="s">
        <v>4</v>
      </c>
      <c r="D5729" t="s">
        <v>262</v>
      </c>
      <c r="G5729">
        <v>-27.394967999999999</v>
      </c>
      <c r="H5729">
        <v>153.041417</v>
      </c>
      <c r="I5729">
        <v>20</v>
      </c>
      <c r="J5729" t="s">
        <v>6</v>
      </c>
      <c r="K5729" s="1">
        <v>37969</v>
      </c>
      <c r="L5729" t="s">
        <v>260</v>
      </c>
      <c r="M5729" t="s">
        <v>261</v>
      </c>
      <c r="N5729" t="s">
        <v>14</v>
      </c>
      <c r="O5729" t="s">
        <v>16</v>
      </c>
      <c r="P5729" t="s">
        <v>27</v>
      </c>
      <c r="Q5729">
        <v>5</v>
      </c>
      <c r="R5729">
        <v>9.84</v>
      </c>
      <c r="S5729">
        <f t="shared" si="311"/>
        <v>49875</v>
      </c>
      <c r="T5729">
        <f t="shared" si="312"/>
        <v>21850</v>
      </c>
      <c r="U5729">
        <f t="shared" si="313"/>
        <v>2.2826086956521738</v>
      </c>
      <c r="V5729">
        <v>325</v>
      </c>
      <c r="W5729">
        <v>353</v>
      </c>
    </row>
    <row r="5730" spans="1:23" hidden="1" x14ac:dyDescent="0.2">
      <c r="A5730">
        <v>106</v>
      </c>
      <c r="B5730" t="s">
        <v>3</v>
      </c>
      <c r="C5730" t="s">
        <v>4</v>
      </c>
      <c r="D5730" t="s">
        <v>262</v>
      </c>
      <c r="G5730">
        <v>-27.394967999999999</v>
      </c>
      <c r="H5730">
        <v>153.041417</v>
      </c>
      <c r="I5730">
        <v>20</v>
      </c>
      <c r="J5730" t="s">
        <v>6</v>
      </c>
      <c r="K5730" s="1">
        <v>37969</v>
      </c>
      <c r="L5730" t="s">
        <v>260</v>
      </c>
      <c r="M5730" t="s">
        <v>261</v>
      </c>
      <c r="N5730" t="s">
        <v>14</v>
      </c>
      <c r="O5730" t="s">
        <v>16</v>
      </c>
      <c r="P5730" t="s">
        <v>27</v>
      </c>
      <c r="Q5730">
        <v>6</v>
      </c>
      <c r="R5730">
        <v>11.12</v>
      </c>
      <c r="S5730">
        <f t="shared" si="311"/>
        <v>49875</v>
      </c>
      <c r="T5730">
        <f t="shared" si="312"/>
        <v>21850</v>
      </c>
      <c r="U5730">
        <f t="shared" si="313"/>
        <v>2.2826086956521738</v>
      </c>
      <c r="V5730">
        <v>325</v>
      </c>
      <c r="W5730">
        <v>353</v>
      </c>
    </row>
    <row r="5731" spans="1:23" hidden="1" x14ac:dyDescent="0.2">
      <c r="A5731">
        <v>106</v>
      </c>
      <c r="B5731" t="s">
        <v>3</v>
      </c>
      <c r="C5731" t="s">
        <v>4</v>
      </c>
      <c r="D5731" t="s">
        <v>262</v>
      </c>
      <c r="G5731">
        <v>-27.394967999999999</v>
      </c>
      <c r="H5731">
        <v>153.041417</v>
      </c>
      <c r="I5731">
        <v>20</v>
      </c>
      <c r="J5731" t="s">
        <v>6</v>
      </c>
      <c r="K5731" s="1">
        <v>37969</v>
      </c>
      <c r="L5731" t="s">
        <v>260</v>
      </c>
      <c r="M5731" t="s">
        <v>261</v>
      </c>
      <c r="N5731" t="s">
        <v>14</v>
      </c>
      <c r="O5731" t="s">
        <v>18</v>
      </c>
      <c r="P5731" t="s">
        <v>27</v>
      </c>
      <c r="Q5731">
        <v>1</v>
      </c>
      <c r="R5731">
        <v>2.83</v>
      </c>
      <c r="S5731">
        <f t="shared" si="311"/>
        <v>49875</v>
      </c>
      <c r="T5731">
        <f t="shared" si="312"/>
        <v>21850</v>
      </c>
      <c r="U5731">
        <f t="shared" si="313"/>
        <v>2.2826086956521738</v>
      </c>
      <c r="V5731">
        <v>325</v>
      </c>
      <c r="W5731">
        <v>353</v>
      </c>
    </row>
    <row r="5732" spans="1:23" hidden="1" x14ac:dyDescent="0.2">
      <c r="A5732">
        <v>106</v>
      </c>
      <c r="B5732" t="s">
        <v>3</v>
      </c>
      <c r="C5732" t="s">
        <v>4</v>
      </c>
      <c r="D5732" t="s">
        <v>262</v>
      </c>
      <c r="G5732">
        <v>-27.394967999999999</v>
      </c>
      <c r="H5732">
        <v>153.041417</v>
      </c>
      <c r="I5732">
        <v>20</v>
      </c>
      <c r="J5732" t="s">
        <v>6</v>
      </c>
      <c r="K5732" s="1">
        <v>37969</v>
      </c>
      <c r="L5732" t="s">
        <v>260</v>
      </c>
      <c r="M5732" t="s">
        <v>261</v>
      </c>
      <c r="N5732" t="s">
        <v>14</v>
      </c>
      <c r="O5732" t="s">
        <v>18</v>
      </c>
      <c r="P5732" t="s">
        <v>27</v>
      </c>
      <c r="Q5732">
        <v>2</v>
      </c>
      <c r="R5732">
        <v>3.79</v>
      </c>
      <c r="S5732">
        <f t="shared" si="311"/>
        <v>49875</v>
      </c>
      <c r="T5732">
        <f t="shared" si="312"/>
        <v>21850</v>
      </c>
      <c r="U5732">
        <f t="shared" si="313"/>
        <v>2.2826086956521738</v>
      </c>
      <c r="V5732">
        <v>325</v>
      </c>
      <c r="W5732">
        <v>353</v>
      </c>
    </row>
    <row r="5733" spans="1:23" hidden="1" x14ac:dyDescent="0.2">
      <c r="A5733">
        <v>106</v>
      </c>
      <c r="B5733" t="s">
        <v>3</v>
      </c>
      <c r="C5733" t="s">
        <v>4</v>
      </c>
      <c r="D5733" t="s">
        <v>262</v>
      </c>
      <c r="G5733">
        <v>-27.394967999999999</v>
      </c>
      <c r="H5733">
        <v>153.041417</v>
      </c>
      <c r="I5733">
        <v>20</v>
      </c>
      <c r="J5733" t="s">
        <v>6</v>
      </c>
      <c r="K5733" s="1">
        <v>37969</v>
      </c>
      <c r="L5733" t="s">
        <v>260</v>
      </c>
      <c r="M5733" t="s">
        <v>261</v>
      </c>
      <c r="N5733" t="s">
        <v>14</v>
      </c>
      <c r="O5733" t="s">
        <v>18</v>
      </c>
      <c r="P5733" t="s">
        <v>27</v>
      </c>
      <c r="Q5733">
        <v>3</v>
      </c>
      <c r="R5733">
        <v>2.14</v>
      </c>
      <c r="S5733">
        <f t="shared" si="311"/>
        <v>49875</v>
      </c>
      <c r="T5733">
        <f t="shared" si="312"/>
        <v>21850</v>
      </c>
      <c r="U5733">
        <f t="shared" si="313"/>
        <v>2.2826086956521738</v>
      </c>
      <c r="V5733">
        <v>325</v>
      </c>
      <c r="W5733">
        <v>353</v>
      </c>
    </row>
    <row r="5734" spans="1:23" hidden="1" x14ac:dyDescent="0.2">
      <c r="A5734">
        <v>106</v>
      </c>
      <c r="B5734" t="s">
        <v>3</v>
      </c>
      <c r="C5734" t="s">
        <v>4</v>
      </c>
      <c r="D5734" t="s">
        <v>262</v>
      </c>
      <c r="G5734">
        <v>-27.394967999999999</v>
      </c>
      <c r="H5734">
        <v>153.041417</v>
      </c>
      <c r="I5734">
        <v>20</v>
      </c>
      <c r="J5734" t="s">
        <v>6</v>
      </c>
      <c r="K5734" s="1">
        <v>37969</v>
      </c>
      <c r="L5734" t="s">
        <v>260</v>
      </c>
      <c r="M5734" t="s">
        <v>261</v>
      </c>
      <c r="N5734" t="s">
        <v>14</v>
      </c>
      <c r="O5734" t="s">
        <v>18</v>
      </c>
      <c r="P5734" t="s">
        <v>27</v>
      </c>
      <c r="Q5734">
        <v>4</v>
      </c>
      <c r="R5734">
        <v>2.33</v>
      </c>
      <c r="S5734">
        <f t="shared" si="311"/>
        <v>49875</v>
      </c>
      <c r="T5734">
        <f t="shared" si="312"/>
        <v>21850</v>
      </c>
      <c r="U5734">
        <f t="shared" si="313"/>
        <v>2.2826086956521738</v>
      </c>
      <c r="V5734">
        <v>325</v>
      </c>
      <c r="W5734">
        <v>353</v>
      </c>
    </row>
    <row r="5735" spans="1:23" hidden="1" x14ac:dyDescent="0.2">
      <c r="A5735">
        <v>106</v>
      </c>
      <c r="B5735" t="s">
        <v>3</v>
      </c>
      <c r="C5735" t="s">
        <v>4</v>
      </c>
      <c r="D5735" t="s">
        <v>262</v>
      </c>
      <c r="G5735">
        <v>-27.394967999999999</v>
      </c>
      <c r="H5735">
        <v>153.041417</v>
      </c>
      <c r="I5735">
        <v>20</v>
      </c>
      <c r="J5735" t="s">
        <v>6</v>
      </c>
      <c r="K5735" s="1">
        <v>37969</v>
      </c>
      <c r="L5735" t="s">
        <v>260</v>
      </c>
      <c r="M5735" t="s">
        <v>261</v>
      </c>
      <c r="N5735" t="s">
        <v>14</v>
      </c>
      <c r="O5735" t="s">
        <v>18</v>
      </c>
      <c r="P5735" t="s">
        <v>27</v>
      </c>
      <c r="Q5735">
        <v>5</v>
      </c>
      <c r="R5735">
        <v>2.76</v>
      </c>
      <c r="S5735">
        <f t="shared" si="311"/>
        <v>49875</v>
      </c>
      <c r="T5735">
        <f t="shared" si="312"/>
        <v>21850</v>
      </c>
      <c r="U5735">
        <f t="shared" si="313"/>
        <v>2.2826086956521738</v>
      </c>
      <c r="V5735">
        <v>325</v>
      </c>
      <c r="W5735">
        <v>353</v>
      </c>
    </row>
    <row r="5736" spans="1:23" hidden="1" x14ac:dyDescent="0.2">
      <c r="A5736">
        <v>106</v>
      </c>
      <c r="B5736" t="s">
        <v>3</v>
      </c>
      <c r="C5736" t="s">
        <v>4</v>
      </c>
      <c r="D5736" t="s">
        <v>262</v>
      </c>
      <c r="G5736">
        <v>-27.394967999999999</v>
      </c>
      <c r="H5736">
        <v>153.041417</v>
      </c>
      <c r="I5736">
        <v>20</v>
      </c>
      <c r="J5736" t="s">
        <v>6</v>
      </c>
      <c r="K5736" s="1">
        <v>37969</v>
      </c>
      <c r="L5736" t="s">
        <v>260</v>
      </c>
      <c r="M5736" t="s">
        <v>261</v>
      </c>
      <c r="N5736" t="s">
        <v>14</v>
      </c>
      <c r="O5736" t="s">
        <v>18</v>
      </c>
      <c r="P5736" t="s">
        <v>27</v>
      </c>
      <c r="Q5736">
        <v>6</v>
      </c>
      <c r="R5736">
        <v>3.23</v>
      </c>
      <c r="S5736">
        <f t="shared" si="311"/>
        <v>49875</v>
      </c>
      <c r="T5736">
        <f t="shared" si="312"/>
        <v>21850</v>
      </c>
      <c r="U5736">
        <f t="shared" si="313"/>
        <v>2.2826086956521738</v>
      </c>
      <c r="V5736">
        <v>325</v>
      </c>
      <c r="W5736">
        <v>353</v>
      </c>
    </row>
    <row r="5737" spans="1:23" hidden="1" x14ac:dyDescent="0.2">
      <c r="A5737">
        <v>106</v>
      </c>
      <c r="B5737" t="s">
        <v>3</v>
      </c>
      <c r="C5737" t="s">
        <v>4</v>
      </c>
      <c r="D5737" t="s">
        <v>262</v>
      </c>
      <c r="G5737">
        <v>-27.394967999999999</v>
      </c>
      <c r="H5737">
        <v>153.041417</v>
      </c>
      <c r="I5737">
        <v>20</v>
      </c>
      <c r="J5737" t="s">
        <v>6</v>
      </c>
      <c r="K5737" s="1">
        <v>37969</v>
      </c>
      <c r="L5737" t="s">
        <v>260</v>
      </c>
      <c r="M5737" t="s">
        <v>261</v>
      </c>
      <c r="N5737" t="s">
        <v>14</v>
      </c>
      <c r="O5737" t="s">
        <v>19</v>
      </c>
      <c r="P5737" t="s">
        <v>27</v>
      </c>
      <c r="Q5737">
        <v>1</v>
      </c>
      <c r="R5737">
        <v>7.26</v>
      </c>
      <c r="S5737">
        <f t="shared" si="311"/>
        <v>49875</v>
      </c>
      <c r="T5737">
        <f t="shared" si="312"/>
        <v>21850</v>
      </c>
      <c r="U5737">
        <f t="shared" si="313"/>
        <v>2.2826086956521738</v>
      </c>
      <c r="V5737">
        <v>325</v>
      </c>
      <c r="W5737">
        <v>353</v>
      </c>
    </row>
    <row r="5738" spans="1:23" hidden="1" x14ac:dyDescent="0.2">
      <c r="A5738">
        <v>106</v>
      </c>
      <c r="B5738" t="s">
        <v>3</v>
      </c>
      <c r="C5738" t="s">
        <v>4</v>
      </c>
      <c r="D5738" t="s">
        <v>262</v>
      </c>
      <c r="G5738">
        <v>-27.394967999999999</v>
      </c>
      <c r="H5738">
        <v>153.041417</v>
      </c>
      <c r="I5738">
        <v>20</v>
      </c>
      <c r="J5738" t="s">
        <v>6</v>
      </c>
      <c r="K5738" s="1">
        <v>37969</v>
      </c>
      <c r="L5738" t="s">
        <v>260</v>
      </c>
      <c r="M5738" t="s">
        <v>261</v>
      </c>
      <c r="N5738" t="s">
        <v>14</v>
      </c>
      <c r="O5738" t="s">
        <v>19</v>
      </c>
      <c r="P5738" t="s">
        <v>27</v>
      </c>
      <c r="Q5738">
        <v>2</v>
      </c>
      <c r="R5738">
        <v>9.9700000000000006</v>
      </c>
      <c r="S5738">
        <f t="shared" si="311"/>
        <v>49875</v>
      </c>
      <c r="T5738">
        <f t="shared" si="312"/>
        <v>21850</v>
      </c>
      <c r="U5738">
        <f t="shared" si="313"/>
        <v>2.2826086956521738</v>
      </c>
      <c r="V5738">
        <v>325</v>
      </c>
      <c r="W5738">
        <v>353</v>
      </c>
    </row>
    <row r="5739" spans="1:23" hidden="1" x14ac:dyDescent="0.2">
      <c r="A5739">
        <v>106</v>
      </c>
      <c r="B5739" t="s">
        <v>3</v>
      </c>
      <c r="C5739" t="s">
        <v>4</v>
      </c>
      <c r="D5739" t="s">
        <v>262</v>
      </c>
      <c r="G5739">
        <v>-27.394967999999999</v>
      </c>
      <c r="H5739">
        <v>153.041417</v>
      </c>
      <c r="I5739">
        <v>20</v>
      </c>
      <c r="J5739" t="s">
        <v>6</v>
      </c>
      <c r="K5739" s="1">
        <v>37969</v>
      </c>
      <c r="L5739" t="s">
        <v>260</v>
      </c>
      <c r="M5739" t="s">
        <v>261</v>
      </c>
      <c r="N5739" t="s">
        <v>14</v>
      </c>
      <c r="O5739" t="s">
        <v>19</v>
      </c>
      <c r="P5739" t="s">
        <v>27</v>
      </c>
      <c r="Q5739">
        <v>3</v>
      </c>
      <c r="R5739">
        <v>7.03</v>
      </c>
      <c r="S5739">
        <f t="shared" si="311"/>
        <v>49875</v>
      </c>
      <c r="T5739">
        <f t="shared" si="312"/>
        <v>21850</v>
      </c>
      <c r="U5739">
        <f t="shared" si="313"/>
        <v>2.2826086956521738</v>
      </c>
      <c r="V5739">
        <v>325</v>
      </c>
      <c r="W5739">
        <v>353</v>
      </c>
    </row>
    <row r="5740" spans="1:23" hidden="1" x14ac:dyDescent="0.2">
      <c r="A5740">
        <v>106</v>
      </c>
      <c r="B5740" t="s">
        <v>3</v>
      </c>
      <c r="C5740" t="s">
        <v>4</v>
      </c>
      <c r="D5740" t="s">
        <v>262</v>
      </c>
      <c r="G5740">
        <v>-27.394967999999999</v>
      </c>
      <c r="H5740">
        <v>153.041417</v>
      </c>
      <c r="I5740">
        <v>20</v>
      </c>
      <c r="J5740" t="s">
        <v>6</v>
      </c>
      <c r="K5740" s="1">
        <v>37969</v>
      </c>
      <c r="L5740" t="s">
        <v>260</v>
      </c>
      <c r="M5740" t="s">
        <v>261</v>
      </c>
      <c r="N5740" t="s">
        <v>14</v>
      </c>
      <c r="O5740" t="s">
        <v>19</v>
      </c>
      <c r="P5740" t="s">
        <v>27</v>
      </c>
      <c r="Q5740">
        <v>4</v>
      </c>
      <c r="R5740">
        <v>9.74</v>
      </c>
      <c r="S5740">
        <f t="shared" si="311"/>
        <v>49875</v>
      </c>
      <c r="T5740">
        <f t="shared" si="312"/>
        <v>21850</v>
      </c>
      <c r="U5740">
        <f t="shared" si="313"/>
        <v>2.2826086956521738</v>
      </c>
      <c r="V5740">
        <v>325</v>
      </c>
      <c r="W5740">
        <v>353</v>
      </c>
    </row>
    <row r="5741" spans="1:23" hidden="1" x14ac:dyDescent="0.2">
      <c r="A5741">
        <v>106</v>
      </c>
      <c r="B5741" t="s">
        <v>3</v>
      </c>
      <c r="C5741" t="s">
        <v>4</v>
      </c>
      <c r="D5741" t="s">
        <v>262</v>
      </c>
      <c r="G5741">
        <v>-27.394967999999999</v>
      </c>
      <c r="H5741">
        <v>153.041417</v>
      </c>
      <c r="I5741">
        <v>20</v>
      </c>
      <c r="J5741" t="s">
        <v>6</v>
      </c>
      <c r="K5741" s="1">
        <v>37969</v>
      </c>
      <c r="L5741" t="s">
        <v>260</v>
      </c>
      <c r="M5741" t="s">
        <v>261</v>
      </c>
      <c r="N5741" t="s">
        <v>14</v>
      </c>
      <c r="O5741" t="s">
        <v>19</v>
      </c>
      <c r="P5741" t="s">
        <v>27</v>
      </c>
      <c r="Q5741">
        <v>5</v>
      </c>
      <c r="R5741">
        <v>9.07</v>
      </c>
      <c r="S5741">
        <f t="shared" si="311"/>
        <v>49875</v>
      </c>
      <c r="T5741">
        <f t="shared" si="312"/>
        <v>21850</v>
      </c>
      <c r="U5741">
        <f t="shared" si="313"/>
        <v>2.2826086956521738</v>
      </c>
      <c r="V5741">
        <v>325</v>
      </c>
      <c r="W5741">
        <v>353</v>
      </c>
    </row>
    <row r="5742" spans="1:23" hidden="1" x14ac:dyDescent="0.2">
      <c r="A5742">
        <v>106</v>
      </c>
      <c r="B5742" t="s">
        <v>3</v>
      </c>
      <c r="C5742" t="s">
        <v>4</v>
      </c>
      <c r="D5742" t="s">
        <v>262</v>
      </c>
      <c r="G5742">
        <v>-27.394967999999999</v>
      </c>
      <c r="H5742">
        <v>153.041417</v>
      </c>
      <c r="I5742">
        <v>20</v>
      </c>
      <c r="J5742" t="s">
        <v>6</v>
      </c>
      <c r="K5742" s="1">
        <v>37969</v>
      </c>
      <c r="L5742" t="s">
        <v>260</v>
      </c>
      <c r="M5742" t="s">
        <v>261</v>
      </c>
      <c r="N5742" t="s">
        <v>14</v>
      </c>
      <c r="O5742" t="s">
        <v>19</v>
      </c>
      <c r="P5742" t="s">
        <v>27</v>
      </c>
      <c r="Q5742">
        <v>6</v>
      </c>
      <c r="R5742">
        <v>8</v>
      </c>
      <c r="S5742">
        <f t="shared" si="311"/>
        <v>49875</v>
      </c>
      <c r="T5742">
        <f t="shared" si="312"/>
        <v>21850</v>
      </c>
      <c r="U5742">
        <f t="shared" si="313"/>
        <v>2.2826086956521738</v>
      </c>
      <c r="V5742">
        <v>325</v>
      </c>
      <c r="W5742">
        <v>353</v>
      </c>
    </row>
    <row r="5743" spans="1:23" hidden="1" x14ac:dyDescent="0.2">
      <c r="A5743">
        <v>106</v>
      </c>
      <c r="B5743" t="s">
        <v>3</v>
      </c>
      <c r="C5743" t="s">
        <v>4</v>
      </c>
      <c r="D5743" t="s">
        <v>262</v>
      </c>
      <c r="G5743">
        <v>-27.394967999999999</v>
      </c>
      <c r="H5743">
        <v>153.041417</v>
      </c>
      <c r="I5743">
        <v>20</v>
      </c>
      <c r="J5743" t="s">
        <v>6</v>
      </c>
      <c r="K5743" s="1">
        <v>37969</v>
      </c>
      <c r="L5743" t="s">
        <v>260</v>
      </c>
      <c r="M5743" t="s">
        <v>261</v>
      </c>
      <c r="N5743" t="s">
        <v>24</v>
      </c>
      <c r="O5743" t="s">
        <v>15</v>
      </c>
      <c r="P5743" t="s">
        <v>26</v>
      </c>
      <c r="Q5743">
        <v>1</v>
      </c>
      <c r="R5743">
        <v>30.84</v>
      </c>
      <c r="S5743">
        <f t="shared" si="311"/>
        <v>49875</v>
      </c>
      <c r="T5743">
        <f t="shared" si="312"/>
        <v>21850</v>
      </c>
      <c r="U5743">
        <f t="shared" si="313"/>
        <v>2.2826086956521738</v>
      </c>
      <c r="V5743">
        <v>325</v>
      </c>
      <c r="W5743">
        <v>353</v>
      </c>
    </row>
    <row r="5744" spans="1:23" hidden="1" x14ac:dyDescent="0.2">
      <c r="A5744">
        <v>106</v>
      </c>
      <c r="B5744" t="s">
        <v>3</v>
      </c>
      <c r="C5744" t="s">
        <v>4</v>
      </c>
      <c r="D5744" t="s">
        <v>262</v>
      </c>
      <c r="G5744">
        <v>-27.394967999999999</v>
      </c>
      <c r="H5744">
        <v>153.041417</v>
      </c>
      <c r="I5744">
        <v>20</v>
      </c>
      <c r="J5744" t="s">
        <v>6</v>
      </c>
      <c r="K5744" s="1">
        <v>37969</v>
      </c>
      <c r="L5744" t="s">
        <v>260</v>
      </c>
      <c r="M5744" t="s">
        <v>261</v>
      </c>
      <c r="N5744" t="s">
        <v>24</v>
      </c>
      <c r="O5744" t="s">
        <v>15</v>
      </c>
      <c r="P5744" t="s">
        <v>26</v>
      </c>
      <c r="Q5744">
        <v>2</v>
      </c>
      <c r="R5744">
        <v>29.06</v>
      </c>
      <c r="S5744">
        <f t="shared" si="311"/>
        <v>49875</v>
      </c>
      <c r="T5744">
        <f t="shared" si="312"/>
        <v>21850</v>
      </c>
      <c r="U5744">
        <f t="shared" si="313"/>
        <v>2.2826086956521738</v>
      </c>
      <c r="V5744">
        <v>325</v>
      </c>
      <c r="W5744">
        <v>353</v>
      </c>
    </row>
    <row r="5745" spans="1:23" hidden="1" x14ac:dyDescent="0.2">
      <c r="A5745">
        <v>106</v>
      </c>
      <c r="B5745" t="s">
        <v>3</v>
      </c>
      <c r="C5745" t="s">
        <v>4</v>
      </c>
      <c r="D5745" t="s">
        <v>262</v>
      </c>
      <c r="G5745">
        <v>-27.394967999999999</v>
      </c>
      <c r="H5745">
        <v>153.041417</v>
      </c>
      <c r="I5745">
        <v>20</v>
      </c>
      <c r="J5745" t="s">
        <v>6</v>
      </c>
      <c r="K5745" s="1">
        <v>37969</v>
      </c>
      <c r="L5745" t="s">
        <v>260</v>
      </c>
      <c r="M5745" t="s">
        <v>261</v>
      </c>
      <c r="N5745" t="s">
        <v>24</v>
      </c>
      <c r="O5745" t="s">
        <v>15</v>
      </c>
      <c r="P5745" t="s">
        <v>26</v>
      </c>
      <c r="Q5745">
        <v>3</v>
      </c>
      <c r="R5745">
        <v>31.25</v>
      </c>
      <c r="S5745">
        <f t="shared" si="311"/>
        <v>49875</v>
      </c>
      <c r="T5745">
        <f t="shared" si="312"/>
        <v>21850</v>
      </c>
      <c r="U5745">
        <f t="shared" si="313"/>
        <v>2.2826086956521738</v>
      </c>
      <c r="V5745">
        <v>325</v>
      </c>
      <c r="W5745">
        <v>353</v>
      </c>
    </row>
    <row r="5746" spans="1:23" hidden="1" x14ac:dyDescent="0.2">
      <c r="A5746">
        <v>106</v>
      </c>
      <c r="B5746" t="s">
        <v>3</v>
      </c>
      <c r="C5746" t="s">
        <v>4</v>
      </c>
      <c r="D5746" t="s">
        <v>262</v>
      </c>
      <c r="G5746">
        <v>-27.394967999999999</v>
      </c>
      <c r="H5746">
        <v>153.041417</v>
      </c>
      <c r="I5746">
        <v>20</v>
      </c>
      <c r="J5746" t="s">
        <v>6</v>
      </c>
      <c r="K5746" s="1">
        <v>37969</v>
      </c>
      <c r="L5746" t="s">
        <v>260</v>
      </c>
      <c r="M5746" t="s">
        <v>261</v>
      </c>
      <c r="N5746" t="s">
        <v>24</v>
      </c>
      <c r="O5746" t="s">
        <v>15</v>
      </c>
      <c r="P5746" t="s">
        <v>26</v>
      </c>
      <c r="Q5746">
        <v>4</v>
      </c>
      <c r="R5746">
        <v>28.9</v>
      </c>
      <c r="S5746">
        <f t="shared" si="311"/>
        <v>49875</v>
      </c>
      <c r="T5746">
        <f t="shared" si="312"/>
        <v>21850</v>
      </c>
      <c r="U5746">
        <f t="shared" si="313"/>
        <v>2.2826086956521738</v>
      </c>
      <c r="V5746">
        <v>325</v>
      </c>
      <c r="W5746">
        <v>353</v>
      </c>
    </row>
    <row r="5747" spans="1:23" hidden="1" x14ac:dyDescent="0.2">
      <c r="A5747">
        <v>106</v>
      </c>
      <c r="B5747" t="s">
        <v>3</v>
      </c>
      <c r="C5747" t="s">
        <v>4</v>
      </c>
      <c r="D5747" t="s">
        <v>262</v>
      </c>
      <c r="G5747">
        <v>-27.394967999999999</v>
      </c>
      <c r="H5747">
        <v>153.041417</v>
      </c>
      <c r="I5747">
        <v>20</v>
      </c>
      <c r="J5747" t="s">
        <v>6</v>
      </c>
      <c r="K5747" s="1">
        <v>37969</v>
      </c>
      <c r="L5747" t="s">
        <v>260</v>
      </c>
      <c r="M5747" t="s">
        <v>261</v>
      </c>
      <c r="N5747" t="s">
        <v>24</v>
      </c>
      <c r="O5747" t="s">
        <v>15</v>
      </c>
      <c r="P5747" t="s">
        <v>26</v>
      </c>
      <c r="Q5747">
        <v>5</v>
      </c>
      <c r="R5747">
        <v>25.34</v>
      </c>
      <c r="S5747">
        <f t="shared" si="311"/>
        <v>49875</v>
      </c>
      <c r="T5747">
        <f t="shared" si="312"/>
        <v>21850</v>
      </c>
      <c r="U5747">
        <f t="shared" si="313"/>
        <v>2.2826086956521738</v>
      </c>
      <c r="V5747">
        <v>325</v>
      </c>
      <c r="W5747">
        <v>353</v>
      </c>
    </row>
    <row r="5748" spans="1:23" hidden="1" x14ac:dyDescent="0.2">
      <c r="A5748">
        <v>106</v>
      </c>
      <c r="B5748" t="s">
        <v>3</v>
      </c>
      <c r="C5748" t="s">
        <v>4</v>
      </c>
      <c r="D5748" t="s">
        <v>262</v>
      </c>
      <c r="G5748">
        <v>-27.394967999999999</v>
      </c>
      <c r="H5748">
        <v>153.041417</v>
      </c>
      <c r="I5748">
        <v>20</v>
      </c>
      <c r="J5748" t="s">
        <v>6</v>
      </c>
      <c r="K5748" s="1">
        <v>37969</v>
      </c>
      <c r="L5748" t="s">
        <v>260</v>
      </c>
      <c r="M5748" t="s">
        <v>261</v>
      </c>
      <c r="N5748" t="s">
        <v>24</v>
      </c>
      <c r="O5748" t="s">
        <v>15</v>
      </c>
      <c r="P5748" t="s">
        <v>26</v>
      </c>
      <c r="Q5748">
        <v>6</v>
      </c>
      <c r="R5748">
        <v>28.67</v>
      </c>
      <c r="S5748">
        <f t="shared" si="311"/>
        <v>49875</v>
      </c>
      <c r="T5748">
        <f t="shared" si="312"/>
        <v>21850</v>
      </c>
      <c r="U5748">
        <f t="shared" si="313"/>
        <v>2.2826086956521738</v>
      </c>
      <c r="V5748">
        <v>325</v>
      </c>
      <c r="W5748">
        <v>353</v>
      </c>
    </row>
    <row r="5749" spans="1:23" hidden="1" x14ac:dyDescent="0.2">
      <c r="A5749">
        <v>106</v>
      </c>
      <c r="B5749" t="s">
        <v>3</v>
      </c>
      <c r="C5749" t="s">
        <v>4</v>
      </c>
      <c r="D5749" t="s">
        <v>262</v>
      </c>
      <c r="G5749">
        <v>-27.394967999999999</v>
      </c>
      <c r="H5749">
        <v>153.041417</v>
      </c>
      <c r="I5749">
        <v>20</v>
      </c>
      <c r="J5749" t="s">
        <v>6</v>
      </c>
      <c r="K5749" s="1">
        <v>37969</v>
      </c>
      <c r="L5749" t="s">
        <v>260</v>
      </c>
      <c r="M5749" t="s">
        <v>261</v>
      </c>
      <c r="N5749" t="s">
        <v>24</v>
      </c>
      <c r="O5749" t="s">
        <v>15</v>
      </c>
      <c r="P5749" t="s">
        <v>26</v>
      </c>
      <c r="Q5749">
        <v>7</v>
      </c>
      <c r="R5749">
        <v>26.35</v>
      </c>
      <c r="S5749">
        <f t="shared" si="311"/>
        <v>49875</v>
      </c>
      <c r="T5749">
        <f t="shared" si="312"/>
        <v>21850</v>
      </c>
      <c r="U5749">
        <f t="shared" si="313"/>
        <v>2.2826086956521738</v>
      </c>
      <c r="V5749">
        <v>325</v>
      </c>
      <c r="W5749">
        <v>353</v>
      </c>
    </row>
    <row r="5750" spans="1:23" hidden="1" x14ac:dyDescent="0.2">
      <c r="A5750">
        <v>106</v>
      </c>
      <c r="B5750" t="s">
        <v>3</v>
      </c>
      <c r="C5750" t="s">
        <v>4</v>
      </c>
      <c r="D5750" t="s">
        <v>262</v>
      </c>
      <c r="G5750">
        <v>-27.394967999999999</v>
      </c>
      <c r="H5750">
        <v>153.041417</v>
      </c>
      <c r="I5750">
        <v>20</v>
      </c>
      <c r="J5750" t="s">
        <v>6</v>
      </c>
      <c r="K5750" s="1">
        <v>37969</v>
      </c>
      <c r="L5750" t="s">
        <v>260</v>
      </c>
      <c r="M5750" t="s">
        <v>261</v>
      </c>
      <c r="N5750" t="s">
        <v>24</v>
      </c>
      <c r="O5750" t="s">
        <v>15</v>
      </c>
      <c r="P5750" t="s">
        <v>26</v>
      </c>
      <c r="Q5750">
        <v>8</v>
      </c>
      <c r="R5750">
        <v>25.63</v>
      </c>
      <c r="S5750">
        <f t="shared" si="311"/>
        <v>49875</v>
      </c>
      <c r="T5750">
        <f t="shared" si="312"/>
        <v>21850</v>
      </c>
      <c r="U5750">
        <f t="shared" si="313"/>
        <v>2.2826086956521738</v>
      </c>
      <c r="V5750">
        <v>325</v>
      </c>
      <c r="W5750">
        <v>353</v>
      </c>
    </row>
    <row r="5751" spans="1:23" hidden="1" x14ac:dyDescent="0.2">
      <c r="A5751">
        <v>106</v>
      </c>
      <c r="B5751" t="s">
        <v>3</v>
      </c>
      <c r="C5751" t="s">
        <v>4</v>
      </c>
      <c r="D5751" t="s">
        <v>262</v>
      </c>
      <c r="G5751">
        <v>-27.394967999999999</v>
      </c>
      <c r="H5751">
        <v>153.041417</v>
      </c>
      <c r="I5751">
        <v>20</v>
      </c>
      <c r="J5751" t="s">
        <v>6</v>
      </c>
      <c r="K5751" s="1">
        <v>37969</v>
      </c>
      <c r="L5751" t="s">
        <v>260</v>
      </c>
      <c r="M5751" t="s">
        <v>261</v>
      </c>
      <c r="N5751" t="s">
        <v>24</v>
      </c>
      <c r="O5751" t="s">
        <v>15</v>
      </c>
      <c r="P5751" t="s">
        <v>26</v>
      </c>
      <c r="Q5751">
        <v>9</v>
      </c>
      <c r="R5751">
        <v>27.35</v>
      </c>
      <c r="S5751">
        <f t="shared" si="311"/>
        <v>49875</v>
      </c>
      <c r="T5751">
        <f t="shared" si="312"/>
        <v>21850</v>
      </c>
      <c r="U5751">
        <f t="shared" si="313"/>
        <v>2.2826086956521738</v>
      </c>
      <c r="V5751">
        <v>325</v>
      </c>
      <c r="W5751">
        <v>353</v>
      </c>
    </row>
    <row r="5752" spans="1:23" hidden="1" x14ac:dyDescent="0.2">
      <c r="A5752">
        <v>106</v>
      </c>
      <c r="B5752" t="s">
        <v>3</v>
      </c>
      <c r="C5752" t="s">
        <v>4</v>
      </c>
      <c r="D5752" t="s">
        <v>262</v>
      </c>
      <c r="G5752">
        <v>-27.394967999999999</v>
      </c>
      <c r="H5752">
        <v>153.041417</v>
      </c>
      <c r="I5752">
        <v>20</v>
      </c>
      <c r="J5752" t="s">
        <v>6</v>
      </c>
      <c r="K5752" s="1">
        <v>37969</v>
      </c>
      <c r="L5752" t="s">
        <v>260</v>
      </c>
      <c r="M5752" t="s">
        <v>261</v>
      </c>
      <c r="N5752" t="s">
        <v>24</v>
      </c>
      <c r="O5752" t="s">
        <v>15</v>
      </c>
      <c r="P5752" t="s">
        <v>26</v>
      </c>
      <c r="Q5752">
        <v>10</v>
      </c>
      <c r="R5752">
        <v>25.11</v>
      </c>
      <c r="S5752">
        <f t="shared" si="311"/>
        <v>49875</v>
      </c>
      <c r="T5752">
        <f t="shared" si="312"/>
        <v>21850</v>
      </c>
      <c r="U5752">
        <f t="shared" si="313"/>
        <v>2.2826086956521738</v>
      </c>
      <c r="V5752">
        <v>325</v>
      </c>
      <c r="W5752">
        <v>353</v>
      </c>
    </row>
    <row r="5753" spans="1:23" x14ac:dyDescent="0.2">
      <c r="A5753">
        <v>106</v>
      </c>
      <c r="B5753" t="s">
        <v>3</v>
      </c>
      <c r="C5753" t="s">
        <v>4</v>
      </c>
      <c r="D5753" t="s">
        <v>262</v>
      </c>
      <c r="G5753">
        <v>-27.394967999999999</v>
      </c>
      <c r="H5753">
        <v>153.041417</v>
      </c>
      <c r="I5753">
        <v>20</v>
      </c>
      <c r="J5753" t="s">
        <v>6</v>
      </c>
      <c r="K5753" s="1">
        <v>37969</v>
      </c>
      <c r="L5753" t="s">
        <v>260</v>
      </c>
      <c r="M5753" t="s">
        <v>261</v>
      </c>
      <c r="N5753" t="s">
        <v>24</v>
      </c>
      <c r="O5753" t="s">
        <v>15</v>
      </c>
      <c r="P5753" t="s">
        <v>27</v>
      </c>
      <c r="Q5753">
        <v>1</v>
      </c>
      <c r="R5753">
        <v>19.600000000000001</v>
      </c>
      <c r="S5753">
        <f t="shared" si="311"/>
        <v>49875</v>
      </c>
      <c r="T5753">
        <f t="shared" si="312"/>
        <v>21850</v>
      </c>
      <c r="U5753">
        <f t="shared" si="313"/>
        <v>2.2826086956521738</v>
      </c>
      <c r="V5753">
        <v>325</v>
      </c>
      <c r="W5753">
        <v>353</v>
      </c>
    </row>
    <row r="5754" spans="1:23" x14ac:dyDescent="0.2">
      <c r="A5754">
        <v>106</v>
      </c>
      <c r="B5754" t="s">
        <v>3</v>
      </c>
      <c r="C5754" t="s">
        <v>4</v>
      </c>
      <c r="D5754" t="s">
        <v>262</v>
      </c>
      <c r="G5754">
        <v>-27.394967999999999</v>
      </c>
      <c r="H5754">
        <v>153.041417</v>
      </c>
      <c r="I5754">
        <v>20</v>
      </c>
      <c r="J5754" t="s">
        <v>6</v>
      </c>
      <c r="K5754" s="1">
        <v>37969</v>
      </c>
      <c r="L5754" t="s">
        <v>260</v>
      </c>
      <c r="M5754" t="s">
        <v>261</v>
      </c>
      <c r="N5754" t="s">
        <v>24</v>
      </c>
      <c r="O5754" t="s">
        <v>15</v>
      </c>
      <c r="P5754" t="s">
        <v>27</v>
      </c>
      <c r="Q5754">
        <v>2</v>
      </c>
      <c r="R5754">
        <v>23.48</v>
      </c>
      <c r="S5754">
        <f t="shared" si="311"/>
        <v>49875</v>
      </c>
      <c r="T5754">
        <f t="shared" si="312"/>
        <v>21850</v>
      </c>
      <c r="U5754">
        <f t="shared" si="313"/>
        <v>2.2826086956521738</v>
      </c>
      <c r="V5754">
        <v>325</v>
      </c>
      <c r="W5754">
        <v>353</v>
      </c>
    </row>
    <row r="5755" spans="1:23" x14ac:dyDescent="0.2">
      <c r="A5755">
        <v>106</v>
      </c>
      <c r="B5755" t="s">
        <v>3</v>
      </c>
      <c r="C5755" t="s">
        <v>4</v>
      </c>
      <c r="D5755" t="s">
        <v>262</v>
      </c>
      <c r="G5755">
        <v>-27.394967999999999</v>
      </c>
      <c r="H5755">
        <v>153.041417</v>
      </c>
      <c r="I5755">
        <v>20</v>
      </c>
      <c r="J5755" t="s">
        <v>6</v>
      </c>
      <c r="K5755" s="1">
        <v>37969</v>
      </c>
      <c r="L5755" t="s">
        <v>260</v>
      </c>
      <c r="M5755" t="s">
        <v>261</v>
      </c>
      <c r="N5755" t="s">
        <v>24</v>
      </c>
      <c r="O5755" t="s">
        <v>15</v>
      </c>
      <c r="P5755" t="s">
        <v>27</v>
      </c>
      <c r="Q5755">
        <v>3</v>
      </c>
      <c r="R5755">
        <v>23.3</v>
      </c>
      <c r="S5755">
        <f t="shared" si="311"/>
        <v>49875</v>
      </c>
      <c r="T5755">
        <f t="shared" si="312"/>
        <v>21850</v>
      </c>
      <c r="U5755">
        <f t="shared" si="313"/>
        <v>2.2826086956521738</v>
      </c>
      <c r="V5755">
        <v>325</v>
      </c>
      <c r="W5755">
        <v>353</v>
      </c>
    </row>
    <row r="5756" spans="1:23" x14ac:dyDescent="0.2">
      <c r="A5756">
        <v>106</v>
      </c>
      <c r="B5756" t="s">
        <v>3</v>
      </c>
      <c r="C5756" t="s">
        <v>4</v>
      </c>
      <c r="D5756" t="s">
        <v>262</v>
      </c>
      <c r="G5756">
        <v>-27.394967999999999</v>
      </c>
      <c r="H5756">
        <v>153.041417</v>
      </c>
      <c r="I5756">
        <v>20</v>
      </c>
      <c r="J5756" t="s">
        <v>6</v>
      </c>
      <c r="K5756" s="1">
        <v>37969</v>
      </c>
      <c r="L5756" t="s">
        <v>260</v>
      </c>
      <c r="M5756" t="s">
        <v>261</v>
      </c>
      <c r="N5756" t="s">
        <v>24</v>
      </c>
      <c r="O5756" t="s">
        <v>15</v>
      </c>
      <c r="P5756" t="s">
        <v>27</v>
      </c>
      <c r="Q5756">
        <v>4</v>
      </c>
      <c r="R5756">
        <v>22.17</v>
      </c>
      <c r="S5756">
        <f t="shared" si="311"/>
        <v>49875</v>
      </c>
      <c r="T5756">
        <f t="shared" si="312"/>
        <v>21850</v>
      </c>
      <c r="U5756">
        <f t="shared" si="313"/>
        <v>2.2826086956521738</v>
      </c>
      <c r="V5756">
        <v>325</v>
      </c>
      <c r="W5756">
        <v>353</v>
      </c>
    </row>
    <row r="5757" spans="1:23" x14ac:dyDescent="0.2">
      <c r="A5757">
        <v>106</v>
      </c>
      <c r="B5757" t="s">
        <v>3</v>
      </c>
      <c r="C5757" t="s">
        <v>4</v>
      </c>
      <c r="D5757" t="s">
        <v>262</v>
      </c>
      <c r="G5757">
        <v>-27.394967999999999</v>
      </c>
      <c r="H5757">
        <v>153.041417</v>
      </c>
      <c r="I5757">
        <v>20</v>
      </c>
      <c r="J5757" t="s">
        <v>6</v>
      </c>
      <c r="K5757" s="1">
        <v>37969</v>
      </c>
      <c r="L5757" t="s">
        <v>260</v>
      </c>
      <c r="M5757" t="s">
        <v>261</v>
      </c>
      <c r="N5757" t="s">
        <v>24</v>
      </c>
      <c r="O5757" t="s">
        <v>15</v>
      </c>
      <c r="P5757" t="s">
        <v>27</v>
      </c>
      <c r="Q5757">
        <v>5</v>
      </c>
      <c r="R5757">
        <v>21.3</v>
      </c>
      <c r="S5757">
        <f t="shared" si="311"/>
        <v>49875</v>
      </c>
      <c r="T5757">
        <f t="shared" si="312"/>
        <v>21850</v>
      </c>
      <c r="U5757">
        <f t="shared" si="313"/>
        <v>2.2826086956521738</v>
      </c>
      <c r="V5757">
        <v>325</v>
      </c>
      <c r="W5757">
        <v>353</v>
      </c>
    </row>
    <row r="5758" spans="1:23" x14ac:dyDescent="0.2">
      <c r="A5758">
        <v>106</v>
      </c>
      <c r="B5758" t="s">
        <v>3</v>
      </c>
      <c r="C5758" t="s">
        <v>4</v>
      </c>
      <c r="D5758" t="s">
        <v>262</v>
      </c>
      <c r="G5758">
        <v>-27.394967999999999</v>
      </c>
      <c r="H5758">
        <v>153.041417</v>
      </c>
      <c r="I5758">
        <v>20</v>
      </c>
      <c r="J5758" t="s">
        <v>6</v>
      </c>
      <c r="K5758" s="1">
        <v>37969</v>
      </c>
      <c r="L5758" t="s">
        <v>260</v>
      </c>
      <c r="M5758" t="s">
        <v>261</v>
      </c>
      <c r="N5758" t="s">
        <v>24</v>
      </c>
      <c r="O5758" t="s">
        <v>15</v>
      </c>
      <c r="P5758" t="s">
        <v>27</v>
      </c>
      <c r="Q5758">
        <v>6</v>
      </c>
      <c r="R5758">
        <v>23.05</v>
      </c>
      <c r="S5758">
        <f t="shared" si="311"/>
        <v>49875</v>
      </c>
      <c r="T5758">
        <f t="shared" si="312"/>
        <v>21850</v>
      </c>
      <c r="U5758">
        <f t="shared" si="313"/>
        <v>2.2826086956521738</v>
      </c>
      <c r="V5758">
        <v>325</v>
      </c>
      <c r="W5758">
        <v>353</v>
      </c>
    </row>
    <row r="5759" spans="1:23" x14ac:dyDescent="0.2">
      <c r="A5759">
        <v>106</v>
      </c>
      <c r="B5759" t="s">
        <v>3</v>
      </c>
      <c r="C5759" t="s">
        <v>4</v>
      </c>
      <c r="D5759" t="s">
        <v>262</v>
      </c>
      <c r="G5759">
        <v>-27.394967999999999</v>
      </c>
      <c r="H5759">
        <v>153.041417</v>
      </c>
      <c r="I5759">
        <v>20</v>
      </c>
      <c r="J5759" t="s">
        <v>6</v>
      </c>
      <c r="K5759" s="1">
        <v>37969</v>
      </c>
      <c r="L5759" t="s">
        <v>260</v>
      </c>
      <c r="M5759" t="s">
        <v>261</v>
      </c>
      <c r="N5759" t="s">
        <v>24</v>
      </c>
      <c r="O5759" t="s">
        <v>15</v>
      </c>
      <c r="P5759" t="s">
        <v>27</v>
      </c>
      <c r="Q5759">
        <v>7</v>
      </c>
      <c r="R5759">
        <v>23.22</v>
      </c>
      <c r="S5759">
        <f t="shared" si="311"/>
        <v>49875</v>
      </c>
      <c r="T5759">
        <f t="shared" si="312"/>
        <v>21850</v>
      </c>
      <c r="U5759">
        <f t="shared" si="313"/>
        <v>2.2826086956521738</v>
      </c>
      <c r="V5759">
        <v>325</v>
      </c>
      <c r="W5759">
        <v>353</v>
      </c>
    </row>
    <row r="5760" spans="1:23" x14ac:dyDescent="0.2">
      <c r="A5760">
        <v>106</v>
      </c>
      <c r="B5760" t="s">
        <v>3</v>
      </c>
      <c r="C5760" t="s">
        <v>4</v>
      </c>
      <c r="D5760" t="s">
        <v>262</v>
      </c>
      <c r="G5760">
        <v>-27.394967999999999</v>
      </c>
      <c r="H5760">
        <v>153.041417</v>
      </c>
      <c r="I5760">
        <v>20</v>
      </c>
      <c r="J5760" t="s">
        <v>6</v>
      </c>
      <c r="K5760" s="1">
        <v>37969</v>
      </c>
      <c r="L5760" t="s">
        <v>260</v>
      </c>
      <c r="M5760" t="s">
        <v>261</v>
      </c>
      <c r="N5760" t="s">
        <v>24</v>
      </c>
      <c r="O5760" t="s">
        <v>15</v>
      </c>
      <c r="P5760" t="s">
        <v>27</v>
      </c>
      <c r="Q5760">
        <v>8</v>
      </c>
      <c r="R5760">
        <v>19.829999999999998</v>
      </c>
      <c r="S5760">
        <f t="shared" si="311"/>
        <v>49875</v>
      </c>
      <c r="T5760">
        <f t="shared" si="312"/>
        <v>21850</v>
      </c>
      <c r="U5760">
        <f t="shared" si="313"/>
        <v>2.2826086956521738</v>
      </c>
      <c r="V5760">
        <v>325</v>
      </c>
      <c r="W5760">
        <v>353</v>
      </c>
    </row>
    <row r="5761" spans="1:23" x14ac:dyDescent="0.2">
      <c r="A5761">
        <v>106</v>
      </c>
      <c r="B5761" t="s">
        <v>3</v>
      </c>
      <c r="C5761" t="s">
        <v>4</v>
      </c>
      <c r="D5761" t="s">
        <v>262</v>
      </c>
      <c r="G5761">
        <v>-27.394967999999999</v>
      </c>
      <c r="H5761">
        <v>153.041417</v>
      </c>
      <c r="I5761">
        <v>20</v>
      </c>
      <c r="J5761" t="s">
        <v>6</v>
      </c>
      <c r="K5761" s="1">
        <v>37969</v>
      </c>
      <c r="L5761" t="s">
        <v>260</v>
      </c>
      <c r="M5761" t="s">
        <v>261</v>
      </c>
      <c r="N5761" t="s">
        <v>24</v>
      </c>
      <c r="O5761" t="s">
        <v>15</v>
      </c>
      <c r="P5761" t="s">
        <v>27</v>
      </c>
      <c r="Q5761">
        <v>9</v>
      </c>
      <c r="R5761">
        <v>19.489999999999998</v>
      </c>
      <c r="S5761">
        <f t="shared" si="311"/>
        <v>49875</v>
      </c>
      <c r="T5761">
        <f t="shared" si="312"/>
        <v>21850</v>
      </c>
      <c r="U5761">
        <f t="shared" si="313"/>
        <v>2.2826086956521738</v>
      </c>
      <c r="V5761">
        <v>325</v>
      </c>
      <c r="W5761">
        <v>353</v>
      </c>
    </row>
    <row r="5762" spans="1:23" x14ac:dyDescent="0.2">
      <c r="A5762">
        <v>106</v>
      </c>
      <c r="B5762" t="s">
        <v>3</v>
      </c>
      <c r="C5762" t="s">
        <v>4</v>
      </c>
      <c r="D5762" t="s">
        <v>262</v>
      </c>
      <c r="G5762">
        <v>-27.394967999999999</v>
      </c>
      <c r="H5762">
        <v>153.041417</v>
      </c>
      <c r="I5762">
        <v>20</v>
      </c>
      <c r="J5762" t="s">
        <v>6</v>
      </c>
      <c r="K5762" s="1">
        <v>37969</v>
      </c>
      <c r="L5762" t="s">
        <v>260</v>
      </c>
      <c r="M5762" t="s">
        <v>261</v>
      </c>
      <c r="N5762" t="s">
        <v>24</v>
      </c>
      <c r="O5762" t="s">
        <v>15</v>
      </c>
      <c r="P5762" t="s">
        <v>27</v>
      </c>
      <c r="Q5762">
        <v>10</v>
      </c>
      <c r="R5762">
        <v>23.39</v>
      </c>
      <c r="S5762">
        <f t="shared" si="311"/>
        <v>49875</v>
      </c>
      <c r="T5762">
        <f t="shared" si="312"/>
        <v>21850</v>
      </c>
      <c r="U5762">
        <f t="shared" si="313"/>
        <v>2.2826086956521738</v>
      </c>
      <c r="V5762">
        <v>325</v>
      </c>
      <c r="W5762">
        <v>353</v>
      </c>
    </row>
    <row r="5763" spans="1:23" x14ac:dyDescent="0.2">
      <c r="A5763">
        <v>106</v>
      </c>
      <c r="B5763" t="s">
        <v>3</v>
      </c>
      <c r="C5763" t="s">
        <v>4</v>
      </c>
      <c r="D5763" t="s">
        <v>262</v>
      </c>
      <c r="G5763">
        <v>-27.394967999999999</v>
      </c>
      <c r="H5763">
        <v>153.041417</v>
      </c>
      <c r="I5763">
        <v>20</v>
      </c>
      <c r="J5763" t="s">
        <v>6</v>
      </c>
      <c r="K5763" s="1">
        <v>37969</v>
      </c>
      <c r="L5763" t="s">
        <v>260</v>
      </c>
      <c r="M5763" t="s">
        <v>261</v>
      </c>
      <c r="N5763" t="s">
        <v>24</v>
      </c>
      <c r="O5763" t="s">
        <v>18</v>
      </c>
      <c r="P5763" t="s">
        <v>27</v>
      </c>
      <c r="Q5763">
        <v>1</v>
      </c>
      <c r="R5763">
        <v>10.07</v>
      </c>
      <c r="S5763">
        <f t="shared" si="311"/>
        <v>49875</v>
      </c>
      <c r="T5763">
        <f t="shared" si="312"/>
        <v>21850</v>
      </c>
      <c r="U5763">
        <f t="shared" si="313"/>
        <v>2.2826086956521738</v>
      </c>
      <c r="V5763">
        <v>325</v>
      </c>
      <c r="W5763">
        <v>353</v>
      </c>
    </row>
    <row r="5764" spans="1:23" x14ac:dyDescent="0.2">
      <c r="A5764">
        <v>106</v>
      </c>
      <c r="B5764" t="s">
        <v>3</v>
      </c>
      <c r="C5764" t="s">
        <v>4</v>
      </c>
      <c r="D5764" t="s">
        <v>262</v>
      </c>
      <c r="G5764">
        <v>-27.394967999999999</v>
      </c>
      <c r="H5764">
        <v>153.041417</v>
      </c>
      <c r="I5764">
        <v>20</v>
      </c>
      <c r="J5764" t="s">
        <v>6</v>
      </c>
      <c r="K5764" s="1">
        <v>37969</v>
      </c>
      <c r="L5764" t="s">
        <v>260</v>
      </c>
      <c r="M5764" t="s">
        <v>261</v>
      </c>
      <c r="N5764" t="s">
        <v>24</v>
      </c>
      <c r="O5764" t="s">
        <v>18</v>
      </c>
      <c r="P5764" t="s">
        <v>27</v>
      </c>
      <c r="Q5764">
        <v>2</v>
      </c>
      <c r="R5764">
        <v>12.42</v>
      </c>
      <c r="S5764">
        <f t="shared" si="311"/>
        <v>49875</v>
      </c>
      <c r="T5764">
        <f t="shared" si="312"/>
        <v>21850</v>
      </c>
      <c r="U5764">
        <f t="shared" si="313"/>
        <v>2.2826086956521738</v>
      </c>
      <c r="V5764">
        <v>325</v>
      </c>
      <c r="W5764">
        <v>353</v>
      </c>
    </row>
    <row r="5765" spans="1:23" x14ac:dyDescent="0.2">
      <c r="A5765">
        <v>106</v>
      </c>
      <c r="B5765" t="s">
        <v>3</v>
      </c>
      <c r="C5765" t="s">
        <v>4</v>
      </c>
      <c r="D5765" t="s">
        <v>262</v>
      </c>
      <c r="G5765">
        <v>-27.394967999999999</v>
      </c>
      <c r="H5765">
        <v>153.041417</v>
      </c>
      <c r="I5765">
        <v>20</v>
      </c>
      <c r="J5765" t="s">
        <v>6</v>
      </c>
      <c r="K5765" s="1">
        <v>37969</v>
      </c>
      <c r="L5765" t="s">
        <v>260</v>
      </c>
      <c r="M5765" t="s">
        <v>261</v>
      </c>
      <c r="N5765" t="s">
        <v>24</v>
      </c>
      <c r="O5765" t="s">
        <v>18</v>
      </c>
      <c r="P5765" t="s">
        <v>27</v>
      </c>
      <c r="Q5765">
        <v>3</v>
      </c>
      <c r="R5765">
        <v>10.4</v>
      </c>
      <c r="S5765">
        <f t="shared" si="311"/>
        <v>49875</v>
      </c>
      <c r="T5765">
        <f t="shared" si="312"/>
        <v>21850</v>
      </c>
      <c r="U5765">
        <f t="shared" si="313"/>
        <v>2.2826086956521738</v>
      </c>
      <c r="V5765">
        <v>325</v>
      </c>
      <c r="W5765">
        <v>353</v>
      </c>
    </row>
    <row r="5766" spans="1:23" x14ac:dyDescent="0.2">
      <c r="A5766">
        <v>106</v>
      </c>
      <c r="B5766" t="s">
        <v>3</v>
      </c>
      <c r="C5766" t="s">
        <v>4</v>
      </c>
      <c r="D5766" t="s">
        <v>262</v>
      </c>
      <c r="G5766">
        <v>-27.394967999999999</v>
      </c>
      <c r="H5766">
        <v>153.041417</v>
      </c>
      <c r="I5766">
        <v>20</v>
      </c>
      <c r="J5766" t="s">
        <v>6</v>
      </c>
      <c r="K5766" s="1">
        <v>37969</v>
      </c>
      <c r="L5766" t="s">
        <v>260</v>
      </c>
      <c r="M5766" t="s">
        <v>261</v>
      </c>
      <c r="N5766" t="s">
        <v>24</v>
      </c>
      <c r="O5766" t="s">
        <v>18</v>
      </c>
      <c r="P5766" t="s">
        <v>27</v>
      </c>
      <c r="Q5766">
        <v>4</v>
      </c>
      <c r="R5766">
        <v>17.75</v>
      </c>
      <c r="S5766">
        <f t="shared" si="311"/>
        <v>49875</v>
      </c>
      <c r="T5766">
        <f t="shared" si="312"/>
        <v>21850</v>
      </c>
      <c r="U5766">
        <f t="shared" si="313"/>
        <v>2.2826086956521738</v>
      </c>
      <c r="V5766">
        <v>325</v>
      </c>
      <c r="W5766">
        <v>353</v>
      </c>
    </row>
    <row r="5767" spans="1:23" x14ac:dyDescent="0.2">
      <c r="A5767">
        <v>106</v>
      </c>
      <c r="B5767" t="s">
        <v>3</v>
      </c>
      <c r="C5767" t="s">
        <v>4</v>
      </c>
      <c r="D5767" t="s">
        <v>262</v>
      </c>
      <c r="G5767">
        <v>-27.394967999999999</v>
      </c>
      <c r="H5767">
        <v>153.041417</v>
      </c>
      <c r="I5767">
        <v>20</v>
      </c>
      <c r="J5767" t="s">
        <v>6</v>
      </c>
      <c r="K5767" s="1">
        <v>37969</v>
      </c>
      <c r="L5767" t="s">
        <v>260</v>
      </c>
      <c r="M5767" t="s">
        <v>261</v>
      </c>
      <c r="N5767" t="s">
        <v>24</v>
      </c>
      <c r="O5767" t="s">
        <v>18</v>
      </c>
      <c r="P5767" t="s">
        <v>27</v>
      </c>
      <c r="Q5767">
        <v>5</v>
      </c>
      <c r="R5767">
        <v>12.74</v>
      </c>
      <c r="S5767">
        <f t="shared" si="311"/>
        <v>49875</v>
      </c>
      <c r="T5767">
        <f t="shared" si="312"/>
        <v>21850</v>
      </c>
      <c r="U5767">
        <f t="shared" si="313"/>
        <v>2.2826086956521738</v>
      </c>
      <c r="V5767">
        <v>325</v>
      </c>
      <c r="W5767">
        <v>353</v>
      </c>
    </row>
    <row r="5768" spans="1:23" x14ac:dyDescent="0.2">
      <c r="A5768">
        <v>106</v>
      </c>
      <c r="B5768" t="s">
        <v>3</v>
      </c>
      <c r="C5768" t="s">
        <v>4</v>
      </c>
      <c r="D5768" t="s">
        <v>262</v>
      </c>
      <c r="G5768">
        <v>-27.394967999999999</v>
      </c>
      <c r="H5768">
        <v>153.041417</v>
      </c>
      <c r="I5768">
        <v>20</v>
      </c>
      <c r="J5768" t="s">
        <v>6</v>
      </c>
      <c r="K5768" s="1">
        <v>37969</v>
      </c>
      <c r="L5768" t="s">
        <v>260</v>
      </c>
      <c r="M5768" t="s">
        <v>261</v>
      </c>
      <c r="N5768" t="s">
        <v>24</v>
      </c>
      <c r="O5768" t="s">
        <v>18</v>
      </c>
      <c r="P5768" t="s">
        <v>27</v>
      </c>
      <c r="Q5768">
        <v>6</v>
      </c>
      <c r="R5768">
        <v>8.07</v>
      </c>
      <c r="S5768">
        <f t="shared" si="311"/>
        <v>49875</v>
      </c>
      <c r="T5768">
        <f t="shared" si="312"/>
        <v>21850</v>
      </c>
      <c r="U5768">
        <f t="shared" si="313"/>
        <v>2.2826086956521738</v>
      </c>
      <c r="V5768">
        <v>325</v>
      </c>
      <c r="W5768">
        <v>353</v>
      </c>
    </row>
    <row r="5769" spans="1:23" x14ac:dyDescent="0.2">
      <c r="A5769">
        <v>106</v>
      </c>
      <c r="B5769" t="s">
        <v>3</v>
      </c>
      <c r="C5769" t="s">
        <v>4</v>
      </c>
      <c r="D5769" t="s">
        <v>262</v>
      </c>
      <c r="G5769">
        <v>-27.394967999999999</v>
      </c>
      <c r="H5769">
        <v>153.041417</v>
      </c>
      <c r="I5769">
        <v>20</v>
      </c>
      <c r="J5769" t="s">
        <v>6</v>
      </c>
      <c r="K5769" s="1">
        <v>37969</v>
      </c>
      <c r="L5769" t="s">
        <v>260</v>
      </c>
      <c r="M5769" t="s">
        <v>261</v>
      </c>
      <c r="N5769" t="s">
        <v>24</v>
      </c>
      <c r="O5769" t="s">
        <v>18</v>
      </c>
      <c r="P5769" t="s">
        <v>27</v>
      </c>
      <c r="Q5769">
        <v>7</v>
      </c>
      <c r="R5769">
        <v>12.58</v>
      </c>
      <c r="S5769">
        <f t="shared" si="311"/>
        <v>49875</v>
      </c>
      <c r="T5769">
        <f t="shared" si="312"/>
        <v>21850</v>
      </c>
      <c r="U5769">
        <f t="shared" si="313"/>
        <v>2.2826086956521738</v>
      </c>
      <c r="V5769">
        <v>325</v>
      </c>
      <c r="W5769">
        <v>353</v>
      </c>
    </row>
    <row r="5770" spans="1:23" x14ac:dyDescent="0.2">
      <c r="A5770">
        <v>106</v>
      </c>
      <c r="B5770" t="s">
        <v>3</v>
      </c>
      <c r="C5770" t="s">
        <v>4</v>
      </c>
      <c r="D5770" t="s">
        <v>262</v>
      </c>
      <c r="G5770">
        <v>-27.394967999999999</v>
      </c>
      <c r="H5770">
        <v>153.041417</v>
      </c>
      <c r="I5770">
        <v>20</v>
      </c>
      <c r="J5770" t="s">
        <v>6</v>
      </c>
      <c r="K5770" s="1">
        <v>37969</v>
      </c>
      <c r="L5770" t="s">
        <v>260</v>
      </c>
      <c r="M5770" t="s">
        <v>261</v>
      </c>
      <c r="N5770" t="s">
        <v>24</v>
      </c>
      <c r="O5770" t="s">
        <v>18</v>
      </c>
      <c r="P5770" t="s">
        <v>27</v>
      </c>
      <c r="Q5770">
        <v>8</v>
      </c>
      <c r="R5770">
        <v>9.7799999999999994</v>
      </c>
      <c r="S5770">
        <f t="shared" si="311"/>
        <v>49875</v>
      </c>
      <c r="T5770">
        <f t="shared" si="312"/>
        <v>21850</v>
      </c>
      <c r="U5770">
        <f t="shared" si="313"/>
        <v>2.2826086956521738</v>
      </c>
      <c r="V5770">
        <v>325</v>
      </c>
      <c r="W5770">
        <v>353</v>
      </c>
    </row>
    <row r="5771" spans="1:23" x14ac:dyDescent="0.2">
      <c r="A5771">
        <v>106</v>
      </c>
      <c r="B5771" t="s">
        <v>3</v>
      </c>
      <c r="C5771" t="s">
        <v>4</v>
      </c>
      <c r="D5771" t="s">
        <v>262</v>
      </c>
      <c r="G5771">
        <v>-27.394967999999999</v>
      </c>
      <c r="H5771">
        <v>153.041417</v>
      </c>
      <c r="I5771">
        <v>20</v>
      </c>
      <c r="J5771" t="s">
        <v>6</v>
      </c>
      <c r="K5771" s="1">
        <v>37969</v>
      </c>
      <c r="L5771" t="s">
        <v>260</v>
      </c>
      <c r="M5771" t="s">
        <v>261</v>
      </c>
      <c r="N5771" t="s">
        <v>24</v>
      </c>
      <c r="O5771" t="s">
        <v>18</v>
      </c>
      <c r="P5771" t="s">
        <v>27</v>
      </c>
      <c r="Q5771">
        <v>9</v>
      </c>
      <c r="R5771">
        <v>10.69</v>
      </c>
      <c r="S5771">
        <f t="shared" si="311"/>
        <v>49875</v>
      </c>
      <c r="T5771">
        <f t="shared" si="312"/>
        <v>21850</v>
      </c>
      <c r="U5771">
        <f t="shared" si="313"/>
        <v>2.2826086956521738</v>
      </c>
      <c r="V5771">
        <v>325</v>
      </c>
      <c r="W5771">
        <v>353</v>
      </c>
    </row>
    <row r="5772" spans="1:23" x14ac:dyDescent="0.2">
      <c r="A5772">
        <v>106</v>
      </c>
      <c r="B5772" t="s">
        <v>3</v>
      </c>
      <c r="C5772" t="s">
        <v>4</v>
      </c>
      <c r="D5772" t="s">
        <v>262</v>
      </c>
      <c r="G5772">
        <v>-27.394967999999999</v>
      </c>
      <c r="H5772">
        <v>153.041417</v>
      </c>
      <c r="I5772">
        <v>20</v>
      </c>
      <c r="J5772" t="s">
        <v>6</v>
      </c>
      <c r="K5772" s="1">
        <v>37969</v>
      </c>
      <c r="L5772" t="s">
        <v>260</v>
      </c>
      <c r="M5772" t="s">
        <v>261</v>
      </c>
      <c r="N5772" t="s">
        <v>24</v>
      </c>
      <c r="O5772" t="s">
        <v>18</v>
      </c>
      <c r="P5772" t="s">
        <v>27</v>
      </c>
      <c r="Q5772">
        <v>10</v>
      </c>
      <c r="R5772">
        <v>13.95</v>
      </c>
      <c r="S5772">
        <f t="shared" si="311"/>
        <v>49875</v>
      </c>
      <c r="T5772">
        <f t="shared" si="312"/>
        <v>21850</v>
      </c>
      <c r="U5772">
        <f t="shared" si="313"/>
        <v>2.2826086956521738</v>
      </c>
      <c r="V5772">
        <v>325</v>
      </c>
      <c r="W5772">
        <v>353</v>
      </c>
    </row>
    <row r="5773" spans="1:23" hidden="1" x14ac:dyDescent="0.2">
      <c r="A5773">
        <v>107</v>
      </c>
      <c r="B5773" t="s">
        <v>3</v>
      </c>
      <c r="C5773" t="s">
        <v>4</v>
      </c>
      <c r="D5773" t="s">
        <v>244</v>
      </c>
      <c r="G5773">
        <v>-27.457951000000001</v>
      </c>
      <c r="H5773">
        <v>152.98582200000001</v>
      </c>
      <c r="I5773">
        <v>70</v>
      </c>
      <c r="J5773" t="s">
        <v>6</v>
      </c>
      <c r="K5773" s="1">
        <v>19775</v>
      </c>
      <c r="L5773" t="s">
        <v>263</v>
      </c>
      <c r="M5773" t="s">
        <v>264</v>
      </c>
      <c r="N5773" t="s">
        <v>14</v>
      </c>
      <c r="O5773" t="s">
        <v>15</v>
      </c>
      <c r="P5773" t="s">
        <v>27</v>
      </c>
      <c r="Q5773">
        <v>1</v>
      </c>
      <c r="R5773">
        <v>9.2899999999999991</v>
      </c>
      <c r="S5773">
        <f>(95+60)*245</f>
        <v>37975</v>
      </c>
      <c r="T5773">
        <f>205*95</f>
        <v>19475</v>
      </c>
      <c r="U5773">
        <f t="shared" si="313"/>
        <v>1.9499358151476252</v>
      </c>
      <c r="V5773">
        <v>280</v>
      </c>
      <c r="W5773">
        <v>317</v>
      </c>
    </row>
    <row r="5774" spans="1:23" hidden="1" x14ac:dyDescent="0.2">
      <c r="A5774">
        <v>107</v>
      </c>
      <c r="B5774" t="s">
        <v>3</v>
      </c>
      <c r="C5774" t="s">
        <v>4</v>
      </c>
      <c r="D5774" t="s">
        <v>244</v>
      </c>
      <c r="G5774">
        <v>-27.457951000000001</v>
      </c>
      <c r="H5774">
        <v>152.98582200000001</v>
      </c>
      <c r="I5774">
        <v>70</v>
      </c>
      <c r="J5774" t="s">
        <v>6</v>
      </c>
      <c r="K5774" s="1">
        <v>19775</v>
      </c>
      <c r="L5774" t="s">
        <v>263</v>
      </c>
      <c r="M5774" t="s">
        <v>264</v>
      </c>
      <c r="N5774" t="s">
        <v>14</v>
      </c>
      <c r="O5774" t="s">
        <v>15</v>
      </c>
      <c r="P5774" t="s">
        <v>27</v>
      </c>
      <c r="Q5774">
        <v>2</v>
      </c>
      <c r="R5774">
        <v>9.4499999999999993</v>
      </c>
      <c r="S5774">
        <f t="shared" ref="S5774:S5826" si="314">(95+60)*245</f>
        <v>37975</v>
      </c>
      <c r="T5774">
        <f t="shared" ref="T5774:T5826" si="315">205*95</f>
        <v>19475</v>
      </c>
      <c r="U5774">
        <f t="shared" ref="U5774:U5827" si="316">S5774/T5774</f>
        <v>1.9499358151476252</v>
      </c>
      <c r="V5774">
        <v>280</v>
      </c>
      <c r="W5774">
        <v>317</v>
      </c>
    </row>
    <row r="5775" spans="1:23" hidden="1" x14ac:dyDescent="0.2">
      <c r="A5775">
        <v>107</v>
      </c>
      <c r="B5775" t="s">
        <v>3</v>
      </c>
      <c r="C5775" t="s">
        <v>4</v>
      </c>
      <c r="D5775" t="s">
        <v>244</v>
      </c>
      <c r="G5775">
        <v>-27.457951000000001</v>
      </c>
      <c r="H5775">
        <v>152.98582200000001</v>
      </c>
      <c r="I5775">
        <v>70</v>
      </c>
      <c r="J5775" t="s">
        <v>6</v>
      </c>
      <c r="K5775" s="1">
        <v>19775</v>
      </c>
      <c r="L5775" t="s">
        <v>263</v>
      </c>
      <c r="M5775" t="s">
        <v>264</v>
      </c>
      <c r="N5775" t="s">
        <v>14</v>
      </c>
      <c r="O5775" t="s">
        <v>15</v>
      </c>
      <c r="P5775" t="s">
        <v>27</v>
      </c>
      <c r="Q5775">
        <v>3</v>
      </c>
      <c r="R5775">
        <v>11.82</v>
      </c>
      <c r="S5775">
        <f t="shared" si="314"/>
        <v>37975</v>
      </c>
      <c r="T5775">
        <f t="shared" si="315"/>
        <v>19475</v>
      </c>
      <c r="U5775">
        <f t="shared" si="316"/>
        <v>1.9499358151476252</v>
      </c>
      <c r="V5775">
        <v>280</v>
      </c>
      <c r="W5775">
        <v>317</v>
      </c>
    </row>
    <row r="5776" spans="1:23" hidden="1" x14ac:dyDescent="0.2">
      <c r="A5776">
        <v>107</v>
      </c>
      <c r="B5776" t="s">
        <v>3</v>
      </c>
      <c r="C5776" t="s">
        <v>4</v>
      </c>
      <c r="D5776" t="s">
        <v>244</v>
      </c>
      <c r="G5776">
        <v>-27.457951000000001</v>
      </c>
      <c r="H5776">
        <v>152.98582200000001</v>
      </c>
      <c r="I5776">
        <v>70</v>
      </c>
      <c r="J5776" t="s">
        <v>6</v>
      </c>
      <c r="K5776" s="1">
        <v>19775</v>
      </c>
      <c r="L5776" t="s">
        <v>263</v>
      </c>
      <c r="M5776" t="s">
        <v>264</v>
      </c>
      <c r="N5776" t="s">
        <v>14</v>
      </c>
      <c r="O5776" t="s">
        <v>15</v>
      </c>
      <c r="P5776" t="s">
        <v>27</v>
      </c>
      <c r="Q5776">
        <v>4</v>
      </c>
      <c r="R5776">
        <v>8.86</v>
      </c>
      <c r="S5776">
        <f t="shared" si="314"/>
        <v>37975</v>
      </c>
      <c r="T5776">
        <f t="shared" si="315"/>
        <v>19475</v>
      </c>
      <c r="U5776">
        <f t="shared" si="316"/>
        <v>1.9499358151476252</v>
      </c>
      <c r="V5776">
        <v>280</v>
      </c>
      <c r="W5776">
        <v>317</v>
      </c>
    </row>
    <row r="5777" spans="1:23" hidden="1" x14ac:dyDescent="0.2">
      <c r="A5777">
        <v>107</v>
      </c>
      <c r="B5777" t="s">
        <v>3</v>
      </c>
      <c r="C5777" t="s">
        <v>4</v>
      </c>
      <c r="D5777" t="s">
        <v>244</v>
      </c>
      <c r="G5777">
        <v>-27.457951000000001</v>
      </c>
      <c r="H5777">
        <v>152.98582200000001</v>
      </c>
      <c r="I5777">
        <v>70</v>
      </c>
      <c r="J5777" t="s">
        <v>6</v>
      </c>
      <c r="K5777" s="1">
        <v>19775</v>
      </c>
      <c r="L5777" t="s">
        <v>263</v>
      </c>
      <c r="M5777" t="s">
        <v>264</v>
      </c>
      <c r="N5777" t="s">
        <v>14</v>
      </c>
      <c r="O5777" t="s">
        <v>15</v>
      </c>
      <c r="P5777" t="s">
        <v>27</v>
      </c>
      <c r="Q5777">
        <v>5</v>
      </c>
      <c r="R5777">
        <v>12.4</v>
      </c>
      <c r="S5777">
        <f t="shared" si="314"/>
        <v>37975</v>
      </c>
      <c r="T5777">
        <f t="shared" si="315"/>
        <v>19475</v>
      </c>
      <c r="U5777">
        <f t="shared" si="316"/>
        <v>1.9499358151476252</v>
      </c>
      <c r="V5777">
        <v>280</v>
      </c>
      <c r="W5777">
        <v>317</v>
      </c>
    </row>
    <row r="5778" spans="1:23" hidden="1" x14ac:dyDescent="0.2">
      <c r="A5778">
        <v>107</v>
      </c>
      <c r="B5778" t="s">
        <v>3</v>
      </c>
      <c r="C5778" t="s">
        <v>4</v>
      </c>
      <c r="D5778" t="s">
        <v>244</v>
      </c>
      <c r="G5778">
        <v>-27.457951000000001</v>
      </c>
      <c r="H5778">
        <v>152.98582200000001</v>
      </c>
      <c r="I5778">
        <v>70</v>
      </c>
      <c r="J5778" t="s">
        <v>6</v>
      </c>
      <c r="K5778" s="1">
        <v>19775</v>
      </c>
      <c r="L5778" t="s">
        <v>263</v>
      </c>
      <c r="M5778" t="s">
        <v>264</v>
      </c>
      <c r="N5778" t="s">
        <v>14</v>
      </c>
      <c r="O5778" t="s">
        <v>15</v>
      </c>
      <c r="P5778" t="s">
        <v>27</v>
      </c>
      <c r="Q5778">
        <v>6</v>
      </c>
      <c r="R5778">
        <v>9.64</v>
      </c>
      <c r="S5778">
        <f t="shared" si="314"/>
        <v>37975</v>
      </c>
      <c r="T5778">
        <f t="shared" si="315"/>
        <v>19475</v>
      </c>
      <c r="U5778">
        <f t="shared" si="316"/>
        <v>1.9499358151476252</v>
      </c>
      <c r="V5778">
        <v>280</v>
      </c>
      <c r="W5778">
        <v>317</v>
      </c>
    </row>
    <row r="5779" spans="1:23" hidden="1" x14ac:dyDescent="0.2">
      <c r="A5779">
        <v>107</v>
      </c>
      <c r="B5779" t="s">
        <v>3</v>
      </c>
      <c r="C5779" t="s">
        <v>4</v>
      </c>
      <c r="D5779" t="s">
        <v>244</v>
      </c>
      <c r="G5779">
        <v>-27.457951000000001</v>
      </c>
      <c r="H5779">
        <v>152.98582200000001</v>
      </c>
      <c r="I5779">
        <v>70</v>
      </c>
      <c r="J5779" t="s">
        <v>6</v>
      </c>
      <c r="K5779" s="1">
        <v>19775</v>
      </c>
      <c r="L5779" t="s">
        <v>263</v>
      </c>
      <c r="M5779" t="s">
        <v>264</v>
      </c>
      <c r="N5779" t="s">
        <v>14</v>
      </c>
      <c r="O5779" t="s">
        <v>16</v>
      </c>
      <c r="P5779" t="s">
        <v>27</v>
      </c>
      <c r="Q5779">
        <v>1</v>
      </c>
      <c r="R5779">
        <v>10.11</v>
      </c>
      <c r="S5779">
        <f t="shared" si="314"/>
        <v>37975</v>
      </c>
      <c r="T5779">
        <f t="shared" si="315"/>
        <v>19475</v>
      </c>
      <c r="U5779">
        <f t="shared" si="316"/>
        <v>1.9499358151476252</v>
      </c>
      <c r="V5779">
        <v>280</v>
      </c>
      <c r="W5779">
        <v>317</v>
      </c>
    </row>
    <row r="5780" spans="1:23" hidden="1" x14ac:dyDescent="0.2">
      <c r="A5780">
        <v>107</v>
      </c>
      <c r="B5780" t="s">
        <v>3</v>
      </c>
      <c r="C5780" t="s">
        <v>4</v>
      </c>
      <c r="D5780" t="s">
        <v>244</v>
      </c>
      <c r="G5780">
        <v>-27.457951000000001</v>
      </c>
      <c r="H5780">
        <v>152.98582200000001</v>
      </c>
      <c r="I5780">
        <v>70</v>
      </c>
      <c r="J5780" t="s">
        <v>6</v>
      </c>
      <c r="K5780" s="1">
        <v>19775</v>
      </c>
      <c r="L5780" t="s">
        <v>263</v>
      </c>
      <c r="M5780" t="s">
        <v>264</v>
      </c>
      <c r="N5780" t="s">
        <v>14</v>
      </c>
      <c r="O5780" t="s">
        <v>16</v>
      </c>
      <c r="P5780" t="s">
        <v>27</v>
      </c>
      <c r="Q5780">
        <v>2</v>
      </c>
      <c r="R5780">
        <v>7.06</v>
      </c>
      <c r="S5780">
        <f t="shared" si="314"/>
        <v>37975</v>
      </c>
      <c r="T5780">
        <f t="shared" si="315"/>
        <v>19475</v>
      </c>
      <c r="U5780">
        <f t="shared" si="316"/>
        <v>1.9499358151476252</v>
      </c>
      <c r="V5780">
        <v>280</v>
      </c>
      <c r="W5780">
        <v>317</v>
      </c>
    </row>
    <row r="5781" spans="1:23" hidden="1" x14ac:dyDescent="0.2">
      <c r="A5781">
        <v>107</v>
      </c>
      <c r="B5781" t="s">
        <v>3</v>
      </c>
      <c r="C5781" t="s">
        <v>4</v>
      </c>
      <c r="D5781" t="s">
        <v>244</v>
      </c>
      <c r="G5781">
        <v>-27.457951000000001</v>
      </c>
      <c r="H5781">
        <v>152.98582200000001</v>
      </c>
      <c r="I5781">
        <v>70</v>
      </c>
      <c r="J5781" t="s">
        <v>6</v>
      </c>
      <c r="K5781" s="1">
        <v>19775</v>
      </c>
      <c r="L5781" t="s">
        <v>263</v>
      </c>
      <c r="M5781" t="s">
        <v>264</v>
      </c>
      <c r="N5781" t="s">
        <v>14</v>
      </c>
      <c r="O5781" t="s">
        <v>16</v>
      </c>
      <c r="P5781" t="s">
        <v>27</v>
      </c>
      <c r="Q5781">
        <v>3</v>
      </c>
      <c r="R5781">
        <v>8.99</v>
      </c>
      <c r="S5781">
        <f t="shared" si="314"/>
        <v>37975</v>
      </c>
      <c r="T5781">
        <f t="shared" si="315"/>
        <v>19475</v>
      </c>
      <c r="U5781">
        <f t="shared" si="316"/>
        <v>1.9499358151476252</v>
      </c>
      <c r="V5781">
        <v>280</v>
      </c>
      <c r="W5781">
        <v>317</v>
      </c>
    </row>
    <row r="5782" spans="1:23" hidden="1" x14ac:dyDescent="0.2">
      <c r="A5782">
        <v>107</v>
      </c>
      <c r="B5782" t="s">
        <v>3</v>
      </c>
      <c r="C5782" t="s">
        <v>4</v>
      </c>
      <c r="D5782" t="s">
        <v>244</v>
      </c>
      <c r="G5782">
        <v>-27.457951000000001</v>
      </c>
      <c r="H5782">
        <v>152.98582200000001</v>
      </c>
      <c r="I5782">
        <v>70</v>
      </c>
      <c r="J5782" t="s">
        <v>6</v>
      </c>
      <c r="K5782" s="1">
        <v>19775</v>
      </c>
      <c r="L5782" t="s">
        <v>263</v>
      </c>
      <c r="M5782" t="s">
        <v>264</v>
      </c>
      <c r="N5782" t="s">
        <v>14</v>
      </c>
      <c r="O5782" t="s">
        <v>16</v>
      </c>
      <c r="P5782" t="s">
        <v>27</v>
      </c>
      <c r="Q5782">
        <v>4</v>
      </c>
      <c r="R5782">
        <v>7.82</v>
      </c>
      <c r="S5782">
        <f t="shared" si="314"/>
        <v>37975</v>
      </c>
      <c r="T5782">
        <f t="shared" si="315"/>
        <v>19475</v>
      </c>
      <c r="U5782">
        <f t="shared" si="316"/>
        <v>1.9499358151476252</v>
      </c>
      <c r="V5782">
        <v>280</v>
      </c>
      <c r="W5782">
        <v>317</v>
      </c>
    </row>
    <row r="5783" spans="1:23" hidden="1" x14ac:dyDescent="0.2">
      <c r="A5783">
        <v>107</v>
      </c>
      <c r="B5783" t="s">
        <v>3</v>
      </c>
      <c r="C5783" t="s">
        <v>4</v>
      </c>
      <c r="D5783" t="s">
        <v>244</v>
      </c>
      <c r="G5783">
        <v>-27.457951000000001</v>
      </c>
      <c r="H5783">
        <v>152.98582200000001</v>
      </c>
      <c r="I5783">
        <v>70</v>
      </c>
      <c r="J5783" t="s">
        <v>6</v>
      </c>
      <c r="K5783" s="1">
        <v>19775</v>
      </c>
      <c r="L5783" t="s">
        <v>263</v>
      </c>
      <c r="M5783" t="s">
        <v>264</v>
      </c>
      <c r="N5783" t="s">
        <v>14</v>
      </c>
      <c r="O5783" t="s">
        <v>16</v>
      </c>
      <c r="P5783" t="s">
        <v>27</v>
      </c>
      <c r="Q5783">
        <v>5</v>
      </c>
      <c r="R5783">
        <v>7.92</v>
      </c>
      <c r="S5783">
        <f t="shared" si="314"/>
        <v>37975</v>
      </c>
      <c r="T5783">
        <f t="shared" si="315"/>
        <v>19475</v>
      </c>
      <c r="U5783">
        <f t="shared" si="316"/>
        <v>1.9499358151476252</v>
      </c>
      <c r="V5783">
        <v>280</v>
      </c>
      <c r="W5783">
        <v>317</v>
      </c>
    </row>
    <row r="5784" spans="1:23" hidden="1" x14ac:dyDescent="0.2">
      <c r="A5784">
        <v>107</v>
      </c>
      <c r="B5784" t="s">
        <v>3</v>
      </c>
      <c r="C5784" t="s">
        <v>4</v>
      </c>
      <c r="D5784" t="s">
        <v>244</v>
      </c>
      <c r="G5784">
        <v>-27.457951000000001</v>
      </c>
      <c r="H5784">
        <v>152.98582200000001</v>
      </c>
      <c r="I5784">
        <v>70</v>
      </c>
      <c r="J5784" t="s">
        <v>6</v>
      </c>
      <c r="K5784" s="1">
        <v>19775</v>
      </c>
      <c r="L5784" t="s">
        <v>263</v>
      </c>
      <c r="M5784" t="s">
        <v>264</v>
      </c>
      <c r="N5784" t="s">
        <v>14</v>
      </c>
      <c r="O5784" t="s">
        <v>16</v>
      </c>
      <c r="P5784" t="s">
        <v>27</v>
      </c>
      <c r="Q5784">
        <v>6</v>
      </c>
      <c r="R5784">
        <v>6.79</v>
      </c>
      <c r="S5784">
        <f t="shared" si="314"/>
        <v>37975</v>
      </c>
      <c r="T5784">
        <f t="shared" si="315"/>
        <v>19475</v>
      </c>
      <c r="U5784">
        <f t="shared" si="316"/>
        <v>1.9499358151476252</v>
      </c>
      <c r="V5784">
        <v>280</v>
      </c>
      <c r="W5784">
        <v>317</v>
      </c>
    </row>
    <row r="5785" spans="1:23" hidden="1" x14ac:dyDescent="0.2">
      <c r="A5785">
        <v>107</v>
      </c>
      <c r="B5785" t="s">
        <v>3</v>
      </c>
      <c r="C5785" t="s">
        <v>4</v>
      </c>
      <c r="D5785" t="s">
        <v>244</v>
      </c>
      <c r="G5785">
        <v>-27.457951000000001</v>
      </c>
      <c r="H5785">
        <v>152.98582200000001</v>
      </c>
      <c r="I5785">
        <v>70</v>
      </c>
      <c r="J5785" t="s">
        <v>6</v>
      </c>
      <c r="K5785" s="1">
        <v>19775</v>
      </c>
      <c r="L5785" t="s">
        <v>263</v>
      </c>
      <c r="M5785" t="s">
        <v>264</v>
      </c>
      <c r="N5785" t="s">
        <v>14</v>
      </c>
      <c r="O5785" t="s">
        <v>18</v>
      </c>
      <c r="P5785" t="s">
        <v>27</v>
      </c>
      <c r="Q5785">
        <v>1</v>
      </c>
      <c r="R5785">
        <v>1.43</v>
      </c>
      <c r="S5785">
        <f t="shared" si="314"/>
        <v>37975</v>
      </c>
      <c r="T5785">
        <f t="shared" si="315"/>
        <v>19475</v>
      </c>
      <c r="U5785">
        <f t="shared" si="316"/>
        <v>1.9499358151476252</v>
      </c>
      <c r="V5785">
        <v>280</v>
      </c>
      <c r="W5785">
        <v>317</v>
      </c>
    </row>
    <row r="5786" spans="1:23" hidden="1" x14ac:dyDescent="0.2">
      <c r="A5786">
        <v>107</v>
      </c>
      <c r="B5786" t="s">
        <v>3</v>
      </c>
      <c r="C5786" t="s">
        <v>4</v>
      </c>
      <c r="D5786" t="s">
        <v>244</v>
      </c>
      <c r="G5786">
        <v>-27.457951000000001</v>
      </c>
      <c r="H5786">
        <v>152.98582200000001</v>
      </c>
      <c r="I5786">
        <v>70</v>
      </c>
      <c r="J5786" t="s">
        <v>6</v>
      </c>
      <c r="K5786" s="1">
        <v>19775</v>
      </c>
      <c r="L5786" t="s">
        <v>263</v>
      </c>
      <c r="M5786" t="s">
        <v>264</v>
      </c>
      <c r="N5786" t="s">
        <v>14</v>
      </c>
      <c r="O5786" t="s">
        <v>18</v>
      </c>
      <c r="P5786" t="s">
        <v>27</v>
      </c>
      <c r="Q5786">
        <v>2</v>
      </c>
      <c r="R5786">
        <v>2.2200000000000002</v>
      </c>
      <c r="S5786">
        <f t="shared" si="314"/>
        <v>37975</v>
      </c>
      <c r="T5786">
        <f t="shared" si="315"/>
        <v>19475</v>
      </c>
      <c r="U5786">
        <f t="shared" si="316"/>
        <v>1.9499358151476252</v>
      </c>
      <c r="V5786">
        <v>280</v>
      </c>
      <c r="W5786">
        <v>317</v>
      </c>
    </row>
    <row r="5787" spans="1:23" hidden="1" x14ac:dyDescent="0.2">
      <c r="A5787">
        <v>107</v>
      </c>
      <c r="B5787" t="s">
        <v>3</v>
      </c>
      <c r="C5787" t="s">
        <v>4</v>
      </c>
      <c r="D5787" t="s">
        <v>244</v>
      </c>
      <c r="G5787">
        <v>-27.457951000000001</v>
      </c>
      <c r="H5787">
        <v>152.98582200000001</v>
      </c>
      <c r="I5787">
        <v>70</v>
      </c>
      <c r="J5787" t="s">
        <v>6</v>
      </c>
      <c r="K5787" s="1">
        <v>19775</v>
      </c>
      <c r="L5787" t="s">
        <v>263</v>
      </c>
      <c r="M5787" t="s">
        <v>264</v>
      </c>
      <c r="N5787" t="s">
        <v>14</v>
      </c>
      <c r="O5787" t="s">
        <v>18</v>
      </c>
      <c r="P5787" t="s">
        <v>27</v>
      </c>
      <c r="Q5787">
        <v>3</v>
      </c>
      <c r="R5787">
        <v>1.28</v>
      </c>
      <c r="S5787">
        <f t="shared" si="314"/>
        <v>37975</v>
      </c>
      <c r="T5787">
        <f t="shared" si="315"/>
        <v>19475</v>
      </c>
      <c r="U5787">
        <f t="shared" si="316"/>
        <v>1.9499358151476252</v>
      </c>
      <c r="V5787">
        <v>280</v>
      </c>
      <c r="W5787">
        <v>317</v>
      </c>
    </row>
    <row r="5788" spans="1:23" hidden="1" x14ac:dyDescent="0.2">
      <c r="A5788">
        <v>107</v>
      </c>
      <c r="B5788" t="s">
        <v>3</v>
      </c>
      <c r="C5788" t="s">
        <v>4</v>
      </c>
      <c r="D5788" t="s">
        <v>244</v>
      </c>
      <c r="G5788">
        <v>-27.457951000000001</v>
      </c>
      <c r="H5788">
        <v>152.98582200000001</v>
      </c>
      <c r="I5788">
        <v>70</v>
      </c>
      <c r="J5788" t="s">
        <v>6</v>
      </c>
      <c r="K5788" s="1">
        <v>19775</v>
      </c>
      <c r="L5788" t="s">
        <v>263</v>
      </c>
      <c r="M5788" t="s">
        <v>264</v>
      </c>
      <c r="N5788" t="s">
        <v>14</v>
      </c>
      <c r="O5788" t="s">
        <v>18</v>
      </c>
      <c r="P5788" t="s">
        <v>27</v>
      </c>
      <c r="Q5788">
        <v>4</v>
      </c>
      <c r="R5788">
        <v>2.08</v>
      </c>
      <c r="S5788">
        <f t="shared" si="314"/>
        <v>37975</v>
      </c>
      <c r="T5788">
        <f t="shared" si="315"/>
        <v>19475</v>
      </c>
      <c r="U5788">
        <f t="shared" si="316"/>
        <v>1.9499358151476252</v>
      </c>
      <c r="V5788">
        <v>280</v>
      </c>
      <c r="W5788">
        <v>317</v>
      </c>
    </row>
    <row r="5789" spans="1:23" hidden="1" x14ac:dyDescent="0.2">
      <c r="A5789">
        <v>107</v>
      </c>
      <c r="B5789" t="s">
        <v>3</v>
      </c>
      <c r="C5789" t="s">
        <v>4</v>
      </c>
      <c r="D5789" t="s">
        <v>244</v>
      </c>
      <c r="G5789">
        <v>-27.457951000000001</v>
      </c>
      <c r="H5789">
        <v>152.98582200000001</v>
      </c>
      <c r="I5789">
        <v>70</v>
      </c>
      <c r="J5789" t="s">
        <v>6</v>
      </c>
      <c r="K5789" s="1">
        <v>19775</v>
      </c>
      <c r="L5789" t="s">
        <v>263</v>
      </c>
      <c r="M5789" t="s">
        <v>264</v>
      </c>
      <c r="N5789" t="s">
        <v>14</v>
      </c>
      <c r="O5789" t="s">
        <v>18</v>
      </c>
      <c r="P5789" t="s">
        <v>27</v>
      </c>
      <c r="Q5789">
        <v>5</v>
      </c>
      <c r="R5789">
        <v>1.25</v>
      </c>
      <c r="S5789">
        <f t="shared" si="314"/>
        <v>37975</v>
      </c>
      <c r="T5789">
        <f t="shared" si="315"/>
        <v>19475</v>
      </c>
      <c r="U5789">
        <f t="shared" si="316"/>
        <v>1.9499358151476252</v>
      </c>
      <c r="V5789">
        <v>280</v>
      </c>
      <c r="W5789">
        <v>317</v>
      </c>
    </row>
    <row r="5790" spans="1:23" hidden="1" x14ac:dyDescent="0.2">
      <c r="A5790">
        <v>107</v>
      </c>
      <c r="B5790" t="s">
        <v>3</v>
      </c>
      <c r="C5790" t="s">
        <v>4</v>
      </c>
      <c r="D5790" t="s">
        <v>244</v>
      </c>
      <c r="G5790">
        <v>-27.457951000000001</v>
      </c>
      <c r="H5790">
        <v>152.98582200000001</v>
      </c>
      <c r="I5790">
        <v>70</v>
      </c>
      <c r="J5790" t="s">
        <v>6</v>
      </c>
      <c r="K5790" s="1">
        <v>19775</v>
      </c>
      <c r="L5790" t="s">
        <v>263</v>
      </c>
      <c r="M5790" t="s">
        <v>264</v>
      </c>
      <c r="N5790" t="s">
        <v>14</v>
      </c>
      <c r="O5790" t="s">
        <v>18</v>
      </c>
      <c r="P5790" t="s">
        <v>27</v>
      </c>
      <c r="Q5790">
        <v>6</v>
      </c>
      <c r="R5790">
        <v>1.2</v>
      </c>
      <c r="S5790">
        <f t="shared" si="314"/>
        <v>37975</v>
      </c>
      <c r="T5790">
        <f t="shared" si="315"/>
        <v>19475</v>
      </c>
      <c r="U5790">
        <f t="shared" si="316"/>
        <v>1.9499358151476252</v>
      </c>
      <c r="V5790">
        <v>280</v>
      </c>
      <c r="W5790">
        <v>317</v>
      </c>
    </row>
    <row r="5791" spans="1:23" hidden="1" x14ac:dyDescent="0.2">
      <c r="A5791">
        <v>107</v>
      </c>
      <c r="B5791" t="s">
        <v>3</v>
      </c>
      <c r="C5791" t="s">
        <v>4</v>
      </c>
      <c r="D5791" t="s">
        <v>244</v>
      </c>
      <c r="G5791">
        <v>-27.457951000000001</v>
      </c>
      <c r="H5791">
        <v>152.98582200000001</v>
      </c>
      <c r="I5791">
        <v>70</v>
      </c>
      <c r="J5791" t="s">
        <v>6</v>
      </c>
      <c r="K5791" s="1">
        <v>19775</v>
      </c>
      <c r="L5791" t="s">
        <v>263</v>
      </c>
      <c r="M5791" t="s">
        <v>264</v>
      </c>
      <c r="N5791" t="s">
        <v>14</v>
      </c>
      <c r="O5791" t="s">
        <v>19</v>
      </c>
      <c r="P5791" t="s">
        <v>27</v>
      </c>
      <c r="Q5791">
        <v>1</v>
      </c>
      <c r="R5791">
        <v>6.9</v>
      </c>
      <c r="S5791">
        <f t="shared" si="314"/>
        <v>37975</v>
      </c>
      <c r="T5791">
        <f t="shared" si="315"/>
        <v>19475</v>
      </c>
      <c r="U5791">
        <f t="shared" si="316"/>
        <v>1.9499358151476252</v>
      </c>
      <c r="V5791">
        <v>280</v>
      </c>
      <c r="W5791">
        <v>317</v>
      </c>
    </row>
    <row r="5792" spans="1:23" hidden="1" x14ac:dyDescent="0.2">
      <c r="A5792">
        <v>107</v>
      </c>
      <c r="B5792" t="s">
        <v>3</v>
      </c>
      <c r="C5792" t="s">
        <v>4</v>
      </c>
      <c r="D5792" t="s">
        <v>244</v>
      </c>
      <c r="G5792">
        <v>-27.457951000000001</v>
      </c>
      <c r="H5792">
        <v>152.98582200000001</v>
      </c>
      <c r="I5792">
        <v>70</v>
      </c>
      <c r="J5792" t="s">
        <v>6</v>
      </c>
      <c r="K5792" s="1">
        <v>19775</v>
      </c>
      <c r="L5792" t="s">
        <v>263</v>
      </c>
      <c r="M5792" t="s">
        <v>264</v>
      </c>
      <c r="N5792" t="s">
        <v>14</v>
      </c>
      <c r="O5792" t="s">
        <v>19</v>
      </c>
      <c r="P5792" t="s">
        <v>27</v>
      </c>
      <c r="Q5792">
        <v>2</v>
      </c>
      <c r="R5792">
        <v>7.59</v>
      </c>
      <c r="S5792">
        <f t="shared" si="314"/>
        <v>37975</v>
      </c>
      <c r="T5792">
        <f t="shared" si="315"/>
        <v>19475</v>
      </c>
      <c r="U5792">
        <f t="shared" si="316"/>
        <v>1.9499358151476252</v>
      </c>
      <c r="V5792">
        <v>280</v>
      </c>
      <c r="W5792">
        <v>317</v>
      </c>
    </row>
    <row r="5793" spans="1:23" hidden="1" x14ac:dyDescent="0.2">
      <c r="A5793">
        <v>107</v>
      </c>
      <c r="B5793" t="s">
        <v>3</v>
      </c>
      <c r="C5793" t="s">
        <v>4</v>
      </c>
      <c r="D5793" t="s">
        <v>244</v>
      </c>
      <c r="G5793">
        <v>-27.457951000000001</v>
      </c>
      <c r="H5793">
        <v>152.98582200000001</v>
      </c>
      <c r="I5793">
        <v>70</v>
      </c>
      <c r="J5793" t="s">
        <v>6</v>
      </c>
      <c r="K5793" s="1">
        <v>19775</v>
      </c>
      <c r="L5793" t="s">
        <v>263</v>
      </c>
      <c r="M5793" t="s">
        <v>264</v>
      </c>
      <c r="N5793" t="s">
        <v>14</v>
      </c>
      <c r="O5793" t="s">
        <v>19</v>
      </c>
      <c r="P5793" t="s">
        <v>27</v>
      </c>
      <c r="Q5793">
        <v>3</v>
      </c>
      <c r="R5793">
        <v>7.25</v>
      </c>
      <c r="S5793">
        <f t="shared" si="314"/>
        <v>37975</v>
      </c>
      <c r="T5793">
        <f t="shared" si="315"/>
        <v>19475</v>
      </c>
      <c r="U5793">
        <f t="shared" si="316"/>
        <v>1.9499358151476252</v>
      </c>
      <c r="V5793">
        <v>280</v>
      </c>
      <c r="W5793">
        <v>317</v>
      </c>
    </row>
    <row r="5794" spans="1:23" hidden="1" x14ac:dyDescent="0.2">
      <c r="A5794">
        <v>107</v>
      </c>
      <c r="B5794" t="s">
        <v>3</v>
      </c>
      <c r="C5794" t="s">
        <v>4</v>
      </c>
      <c r="D5794" t="s">
        <v>244</v>
      </c>
      <c r="G5794">
        <v>-27.457951000000001</v>
      </c>
      <c r="H5794">
        <v>152.98582200000001</v>
      </c>
      <c r="I5794">
        <v>70</v>
      </c>
      <c r="J5794" t="s">
        <v>6</v>
      </c>
      <c r="K5794" s="1">
        <v>19775</v>
      </c>
      <c r="L5794" t="s">
        <v>263</v>
      </c>
      <c r="M5794" t="s">
        <v>264</v>
      </c>
      <c r="N5794" t="s">
        <v>14</v>
      </c>
      <c r="O5794" t="s">
        <v>19</v>
      </c>
      <c r="P5794" t="s">
        <v>27</v>
      </c>
      <c r="Q5794">
        <v>4</v>
      </c>
      <c r="R5794">
        <v>7.91</v>
      </c>
      <c r="S5794">
        <f t="shared" si="314"/>
        <v>37975</v>
      </c>
      <c r="T5794">
        <f t="shared" si="315"/>
        <v>19475</v>
      </c>
      <c r="U5794">
        <f t="shared" si="316"/>
        <v>1.9499358151476252</v>
      </c>
      <c r="V5794">
        <v>280</v>
      </c>
      <c r="W5794">
        <v>317</v>
      </c>
    </row>
    <row r="5795" spans="1:23" hidden="1" x14ac:dyDescent="0.2">
      <c r="A5795">
        <v>107</v>
      </c>
      <c r="B5795" t="s">
        <v>3</v>
      </c>
      <c r="C5795" t="s">
        <v>4</v>
      </c>
      <c r="D5795" t="s">
        <v>244</v>
      </c>
      <c r="G5795">
        <v>-27.457951000000001</v>
      </c>
      <c r="H5795">
        <v>152.98582200000001</v>
      </c>
      <c r="I5795">
        <v>70</v>
      </c>
      <c r="J5795" t="s">
        <v>6</v>
      </c>
      <c r="K5795" s="1">
        <v>19775</v>
      </c>
      <c r="L5795" t="s">
        <v>263</v>
      </c>
      <c r="M5795" t="s">
        <v>264</v>
      </c>
      <c r="N5795" t="s">
        <v>14</v>
      </c>
      <c r="O5795" t="s">
        <v>19</v>
      </c>
      <c r="P5795" t="s">
        <v>27</v>
      </c>
      <c r="Q5795">
        <v>5</v>
      </c>
      <c r="R5795">
        <v>9.02</v>
      </c>
      <c r="S5795">
        <f t="shared" si="314"/>
        <v>37975</v>
      </c>
      <c r="T5795">
        <f t="shared" si="315"/>
        <v>19475</v>
      </c>
      <c r="U5795">
        <f t="shared" si="316"/>
        <v>1.9499358151476252</v>
      </c>
      <c r="V5795">
        <v>280</v>
      </c>
      <c r="W5795">
        <v>317</v>
      </c>
    </row>
    <row r="5796" spans="1:23" hidden="1" x14ac:dyDescent="0.2">
      <c r="A5796">
        <v>107</v>
      </c>
      <c r="B5796" t="s">
        <v>3</v>
      </c>
      <c r="C5796" t="s">
        <v>4</v>
      </c>
      <c r="D5796" t="s">
        <v>244</v>
      </c>
      <c r="G5796">
        <v>-27.457951000000001</v>
      </c>
      <c r="H5796">
        <v>152.98582200000001</v>
      </c>
      <c r="I5796">
        <v>70</v>
      </c>
      <c r="J5796" t="s">
        <v>6</v>
      </c>
      <c r="K5796" s="1">
        <v>19775</v>
      </c>
      <c r="L5796" t="s">
        <v>263</v>
      </c>
      <c r="M5796" t="s">
        <v>264</v>
      </c>
      <c r="N5796" t="s">
        <v>14</v>
      </c>
      <c r="O5796" t="s">
        <v>19</v>
      </c>
      <c r="P5796" t="s">
        <v>27</v>
      </c>
      <c r="Q5796">
        <v>6</v>
      </c>
      <c r="R5796">
        <v>8.98</v>
      </c>
      <c r="S5796">
        <f t="shared" si="314"/>
        <v>37975</v>
      </c>
      <c r="T5796">
        <f t="shared" si="315"/>
        <v>19475</v>
      </c>
      <c r="U5796">
        <f t="shared" si="316"/>
        <v>1.9499358151476252</v>
      </c>
      <c r="V5796">
        <v>280</v>
      </c>
      <c r="W5796">
        <v>317</v>
      </c>
    </row>
    <row r="5797" spans="1:23" hidden="1" x14ac:dyDescent="0.2">
      <c r="A5797">
        <v>107</v>
      </c>
      <c r="B5797" t="s">
        <v>3</v>
      </c>
      <c r="C5797" t="s">
        <v>4</v>
      </c>
      <c r="D5797" t="s">
        <v>244</v>
      </c>
      <c r="G5797">
        <v>-27.457951000000001</v>
      </c>
      <c r="H5797">
        <v>152.98582200000001</v>
      </c>
      <c r="I5797">
        <v>70</v>
      </c>
      <c r="J5797" t="s">
        <v>6</v>
      </c>
      <c r="K5797" s="1">
        <v>19775</v>
      </c>
      <c r="L5797" t="s">
        <v>263</v>
      </c>
      <c r="M5797" t="s">
        <v>264</v>
      </c>
      <c r="N5797" t="s">
        <v>24</v>
      </c>
      <c r="O5797" t="s">
        <v>15</v>
      </c>
      <c r="P5797" t="s">
        <v>26</v>
      </c>
      <c r="Q5797">
        <v>1</v>
      </c>
      <c r="R5797">
        <v>29.89</v>
      </c>
      <c r="S5797">
        <f t="shared" si="314"/>
        <v>37975</v>
      </c>
      <c r="T5797">
        <f t="shared" si="315"/>
        <v>19475</v>
      </c>
      <c r="U5797">
        <f t="shared" si="316"/>
        <v>1.9499358151476252</v>
      </c>
      <c r="V5797">
        <v>280</v>
      </c>
      <c r="W5797">
        <v>317</v>
      </c>
    </row>
    <row r="5798" spans="1:23" hidden="1" x14ac:dyDescent="0.2">
      <c r="A5798">
        <v>107</v>
      </c>
      <c r="B5798" t="s">
        <v>3</v>
      </c>
      <c r="C5798" t="s">
        <v>4</v>
      </c>
      <c r="D5798" t="s">
        <v>244</v>
      </c>
      <c r="G5798">
        <v>-27.457951000000001</v>
      </c>
      <c r="H5798">
        <v>152.98582200000001</v>
      </c>
      <c r="I5798">
        <v>70</v>
      </c>
      <c r="J5798" t="s">
        <v>6</v>
      </c>
      <c r="K5798" s="1">
        <v>19775</v>
      </c>
      <c r="L5798" t="s">
        <v>263</v>
      </c>
      <c r="M5798" t="s">
        <v>264</v>
      </c>
      <c r="N5798" t="s">
        <v>24</v>
      </c>
      <c r="O5798" t="s">
        <v>15</v>
      </c>
      <c r="P5798" t="s">
        <v>26</v>
      </c>
      <c r="Q5798">
        <v>2</v>
      </c>
      <c r="R5798">
        <v>29.74</v>
      </c>
      <c r="S5798">
        <f t="shared" si="314"/>
        <v>37975</v>
      </c>
      <c r="T5798">
        <f t="shared" si="315"/>
        <v>19475</v>
      </c>
      <c r="U5798">
        <f t="shared" si="316"/>
        <v>1.9499358151476252</v>
      </c>
      <c r="V5798">
        <v>280</v>
      </c>
      <c r="W5798">
        <v>317</v>
      </c>
    </row>
    <row r="5799" spans="1:23" hidden="1" x14ac:dyDescent="0.2">
      <c r="A5799">
        <v>107</v>
      </c>
      <c r="B5799" t="s">
        <v>3</v>
      </c>
      <c r="C5799" t="s">
        <v>4</v>
      </c>
      <c r="D5799" t="s">
        <v>244</v>
      </c>
      <c r="G5799">
        <v>-27.457951000000001</v>
      </c>
      <c r="H5799">
        <v>152.98582200000001</v>
      </c>
      <c r="I5799">
        <v>70</v>
      </c>
      <c r="J5799" t="s">
        <v>6</v>
      </c>
      <c r="K5799" s="1">
        <v>19775</v>
      </c>
      <c r="L5799" t="s">
        <v>263</v>
      </c>
      <c r="M5799" t="s">
        <v>264</v>
      </c>
      <c r="N5799" t="s">
        <v>24</v>
      </c>
      <c r="O5799" t="s">
        <v>15</v>
      </c>
      <c r="P5799" t="s">
        <v>26</v>
      </c>
      <c r="Q5799">
        <v>3</v>
      </c>
      <c r="R5799">
        <v>37.049999999999997</v>
      </c>
      <c r="S5799">
        <f t="shared" si="314"/>
        <v>37975</v>
      </c>
      <c r="T5799">
        <f t="shared" si="315"/>
        <v>19475</v>
      </c>
      <c r="U5799">
        <f t="shared" si="316"/>
        <v>1.9499358151476252</v>
      </c>
      <c r="V5799">
        <v>280</v>
      </c>
      <c r="W5799">
        <v>317</v>
      </c>
    </row>
    <row r="5800" spans="1:23" hidden="1" x14ac:dyDescent="0.2">
      <c r="A5800">
        <v>107</v>
      </c>
      <c r="B5800" t="s">
        <v>3</v>
      </c>
      <c r="C5800" t="s">
        <v>4</v>
      </c>
      <c r="D5800" t="s">
        <v>244</v>
      </c>
      <c r="G5800">
        <v>-27.457951000000001</v>
      </c>
      <c r="H5800">
        <v>152.98582200000001</v>
      </c>
      <c r="I5800">
        <v>70</v>
      </c>
      <c r="J5800" t="s">
        <v>6</v>
      </c>
      <c r="K5800" s="1">
        <v>19775</v>
      </c>
      <c r="L5800" t="s">
        <v>263</v>
      </c>
      <c r="M5800" t="s">
        <v>264</v>
      </c>
      <c r="N5800" t="s">
        <v>24</v>
      </c>
      <c r="O5800" t="s">
        <v>15</v>
      </c>
      <c r="P5800" t="s">
        <v>26</v>
      </c>
      <c r="Q5800">
        <v>4</v>
      </c>
      <c r="R5800">
        <v>28.72</v>
      </c>
      <c r="S5800">
        <f t="shared" si="314"/>
        <v>37975</v>
      </c>
      <c r="T5800">
        <f t="shared" si="315"/>
        <v>19475</v>
      </c>
      <c r="U5800">
        <f t="shared" si="316"/>
        <v>1.9499358151476252</v>
      </c>
      <c r="V5800">
        <v>280</v>
      </c>
      <c r="W5800">
        <v>317</v>
      </c>
    </row>
    <row r="5801" spans="1:23" hidden="1" x14ac:dyDescent="0.2">
      <c r="A5801">
        <v>107</v>
      </c>
      <c r="B5801" t="s">
        <v>3</v>
      </c>
      <c r="C5801" t="s">
        <v>4</v>
      </c>
      <c r="D5801" t="s">
        <v>244</v>
      </c>
      <c r="G5801">
        <v>-27.457951000000001</v>
      </c>
      <c r="H5801">
        <v>152.98582200000001</v>
      </c>
      <c r="I5801">
        <v>70</v>
      </c>
      <c r="J5801" t="s">
        <v>6</v>
      </c>
      <c r="K5801" s="1">
        <v>19775</v>
      </c>
      <c r="L5801" t="s">
        <v>263</v>
      </c>
      <c r="M5801" t="s">
        <v>264</v>
      </c>
      <c r="N5801" t="s">
        <v>24</v>
      </c>
      <c r="O5801" t="s">
        <v>15</v>
      </c>
      <c r="P5801" t="s">
        <v>26</v>
      </c>
      <c r="Q5801">
        <v>5</v>
      </c>
      <c r="R5801">
        <v>25.16</v>
      </c>
      <c r="S5801">
        <f t="shared" si="314"/>
        <v>37975</v>
      </c>
      <c r="T5801">
        <f t="shared" si="315"/>
        <v>19475</v>
      </c>
      <c r="U5801">
        <f t="shared" si="316"/>
        <v>1.9499358151476252</v>
      </c>
      <c r="V5801">
        <v>280</v>
      </c>
      <c r="W5801">
        <v>317</v>
      </c>
    </row>
    <row r="5802" spans="1:23" hidden="1" x14ac:dyDescent="0.2">
      <c r="A5802">
        <v>107</v>
      </c>
      <c r="B5802" t="s">
        <v>3</v>
      </c>
      <c r="C5802" t="s">
        <v>4</v>
      </c>
      <c r="D5802" t="s">
        <v>244</v>
      </c>
      <c r="G5802">
        <v>-27.457951000000001</v>
      </c>
      <c r="H5802">
        <v>152.98582200000001</v>
      </c>
      <c r="I5802">
        <v>70</v>
      </c>
      <c r="J5802" t="s">
        <v>6</v>
      </c>
      <c r="K5802" s="1">
        <v>19775</v>
      </c>
      <c r="L5802" t="s">
        <v>263</v>
      </c>
      <c r="M5802" t="s">
        <v>264</v>
      </c>
      <c r="N5802" t="s">
        <v>24</v>
      </c>
      <c r="O5802" t="s">
        <v>15</v>
      </c>
      <c r="P5802" t="s">
        <v>26</v>
      </c>
      <c r="Q5802">
        <v>6</v>
      </c>
      <c r="R5802">
        <v>33.26</v>
      </c>
      <c r="S5802">
        <f t="shared" si="314"/>
        <v>37975</v>
      </c>
      <c r="T5802">
        <f t="shared" si="315"/>
        <v>19475</v>
      </c>
      <c r="U5802">
        <f t="shared" si="316"/>
        <v>1.9499358151476252</v>
      </c>
      <c r="V5802">
        <v>280</v>
      </c>
      <c r="W5802">
        <v>317</v>
      </c>
    </row>
    <row r="5803" spans="1:23" hidden="1" x14ac:dyDescent="0.2">
      <c r="A5803">
        <v>107</v>
      </c>
      <c r="B5803" t="s">
        <v>3</v>
      </c>
      <c r="C5803" t="s">
        <v>4</v>
      </c>
      <c r="D5803" t="s">
        <v>244</v>
      </c>
      <c r="G5803">
        <v>-27.457951000000001</v>
      </c>
      <c r="H5803">
        <v>152.98582200000001</v>
      </c>
      <c r="I5803">
        <v>70</v>
      </c>
      <c r="J5803" t="s">
        <v>6</v>
      </c>
      <c r="K5803" s="1">
        <v>19775</v>
      </c>
      <c r="L5803" t="s">
        <v>263</v>
      </c>
      <c r="M5803" t="s">
        <v>264</v>
      </c>
      <c r="N5803" t="s">
        <v>24</v>
      </c>
      <c r="O5803" t="s">
        <v>15</v>
      </c>
      <c r="P5803" t="s">
        <v>26</v>
      </c>
      <c r="Q5803">
        <v>7</v>
      </c>
      <c r="R5803">
        <v>31.68</v>
      </c>
      <c r="S5803">
        <f t="shared" si="314"/>
        <v>37975</v>
      </c>
      <c r="T5803">
        <f t="shared" si="315"/>
        <v>19475</v>
      </c>
      <c r="U5803">
        <f t="shared" si="316"/>
        <v>1.9499358151476252</v>
      </c>
      <c r="V5803">
        <v>280</v>
      </c>
      <c r="W5803">
        <v>317</v>
      </c>
    </row>
    <row r="5804" spans="1:23" hidden="1" x14ac:dyDescent="0.2">
      <c r="A5804">
        <v>107</v>
      </c>
      <c r="B5804" t="s">
        <v>3</v>
      </c>
      <c r="C5804" t="s">
        <v>4</v>
      </c>
      <c r="D5804" t="s">
        <v>244</v>
      </c>
      <c r="G5804">
        <v>-27.457951000000001</v>
      </c>
      <c r="H5804">
        <v>152.98582200000001</v>
      </c>
      <c r="I5804">
        <v>70</v>
      </c>
      <c r="J5804" t="s">
        <v>6</v>
      </c>
      <c r="K5804" s="1">
        <v>19775</v>
      </c>
      <c r="L5804" t="s">
        <v>263</v>
      </c>
      <c r="M5804" t="s">
        <v>264</v>
      </c>
      <c r="N5804" t="s">
        <v>24</v>
      </c>
      <c r="O5804" t="s">
        <v>15</v>
      </c>
      <c r="P5804" t="s">
        <v>26</v>
      </c>
      <c r="Q5804">
        <v>8</v>
      </c>
      <c r="R5804">
        <v>31.44</v>
      </c>
      <c r="S5804">
        <f t="shared" si="314"/>
        <v>37975</v>
      </c>
      <c r="T5804">
        <f t="shared" si="315"/>
        <v>19475</v>
      </c>
      <c r="U5804">
        <f t="shared" si="316"/>
        <v>1.9499358151476252</v>
      </c>
      <c r="V5804">
        <v>280</v>
      </c>
      <c r="W5804">
        <v>317</v>
      </c>
    </row>
    <row r="5805" spans="1:23" hidden="1" x14ac:dyDescent="0.2">
      <c r="A5805">
        <v>107</v>
      </c>
      <c r="B5805" t="s">
        <v>3</v>
      </c>
      <c r="C5805" t="s">
        <v>4</v>
      </c>
      <c r="D5805" t="s">
        <v>244</v>
      </c>
      <c r="G5805">
        <v>-27.457951000000001</v>
      </c>
      <c r="H5805">
        <v>152.98582200000001</v>
      </c>
      <c r="I5805">
        <v>70</v>
      </c>
      <c r="J5805" t="s">
        <v>6</v>
      </c>
      <c r="K5805" s="1">
        <v>19775</v>
      </c>
      <c r="L5805" t="s">
        <v>263</v>
      </c>
      <c r="M5805" t="s">
        <v>264</v>
      </c>
      <c r="N5805" t="s">
        <v>24</v>
      </c>
      <c r="O5805" t="s">
        <v>15</v>
      </c>
      <c r="P5805" t="s">
        <v>26</v>
      </c>
      <c r="Q5805">
        <v>9</v>
      </c>
      <c r="R5805">
        <v>31.64</v>
      </c>
      <c r="S5805">
        <f t="shared" si="314"/>
        <v>37975</v>
      </c>
      <c r="T5805">
        <f t="shared" si="315"/>
        <v>19475</v>
      </c>
      <c r="U5805">
        <f t="shared" si="316"/>
        <v>1.9499358151476252</v>
      </c>
      <c r="V5805">
        <v>280</v>
      </c>
      <c r="W5805">
        <v>317</v>
      </c>
    </row>
    <row r="5806" spans="1:23" hidden="1" x14ac:dyDescent="0.2">
      <c r="A5806">
        <v>107</v>
      </c>
      <c r="B5806" t="s">
        <v>3</v>
      </c>
      <c r="C5806" t="s">
        <v>4</v>
      </c>
      <c r="D5806" t="s">
        <v>244</v>
      </c>
      <c r="G5806">
        <v>-27.457951000000001</v>
      </c>
      <c r="H5806">
        <v>152.98582200000001</v>
      </c>
      <c r="I5806">
        <v>70</v>
      </c>
      <c r="J5806" t="s">
        <v>6</v>
      </c>
      <c r="K5806" s="1">
        <v>19775</v>
      </c>
      <c r="L5806" t="s">
        <v>263</v>
      </c>
      <c r="M5806" t="s">
        <v>264</v>
      </c>
      <c r="N5806" t="s">
        <v>24</v>
      </c>
      <c r="O5806" t="s">
        <v>15</v>
      </c>
      <c r="P5806" t="s">
        <v>26</v>
      </c>
      <c r="Q5806">
        <v>10</v>
      </c>
      <c r="R5806">
        <v>29.95</v>
      </c>
      <c r="S5806">
        <f t="shared" si="314"/>
        <v>37975</v>
      </c>
      <c r="T5806">
        <f t="shared" si="315"/>
        <v>19475</v>
      </c>
      <c r="U5806">
        <f t="shared" si="316"/>
        <v>1.9499358151476252</v>
      </c>
      <c r="V5806">
        <v>280</v>
      </c>
      <c r="W5806">
        <v>317</v>
      </c>
    </row>
    <row r="5807" spans="1:23" x14ac:dyDescent="0.2">
      <c r="A5807">
        <v>107</v>
      </c>
      <c r="B5807" t="s">
        <v>3</v>
      </c>
      <c r="C5807" t="s">
        <v>4</v>
      </c>
      <c r="D5807" t="s">
        <v>244</v>
      </c>
      <c r="G5807">
        <v>-27.457951000000001</v>
      </c>
      <c r="H5807">
        <v>152.98582200000001</v>
      </c>
      <c r="I5807">
        <v>70</v>
      </c>
      <c r="J5807" t="s">
        <v>6</v>
      </c>
      <c r="K5807" s="1">
        <v>19775</v>
      </c>
      <c r="L5807" t="s">
        <v>263</v>
      </c>
      <c r="M5807" t="s">
        <v>264</v>
      </c>
      <c r="N5807" t="s">
        <v>24</v>
      </c>
      <c r="O5807" t="s">
        <v>15</v>
      </c>
      <c r="P5807" t="s">
        <v>27</v>
      </c>
      <c r="Q5807">
        <v>1</v>
      </c>
      <c r="R5807">
        <v>25.22</v>
      </c>
      <c r="S5807">
        <f t="shared" si="314"/>
        <v>37975</v>
      </c>
      <c r="T5807">
        <f t="shared" si="315"/>
        <v>19475</v>
      </c>
      <c r="U5807">
        <f t="shared" si="316"/>
        <v>1.9499358151476252</v>
      </c>
      <c r="V5807">
        <v>280</v>
      </c>
      <c r="W5807">
        <v>317</v>
      </c>
    </row>
    <row r="5808" spans="1:23" x14ac:dyDescent="0.2">
      <c r="A5808">
        <v>107</v>
      </c>
      <c r="B5808" t="s">
        <v>3</v>
      </c>
      <c r="C5808" t="s">
        <v>4</v>
      </c>
      <c r="D5808" t="s">
        <v>244</v>
      </c>
      <c r="G5808">
        <v>-27.457951000000001</v>
      </c>
      <c r="H5808">
        <v>152.98582200000001</v>
      </c>
      <c r="I5808">
        <v>70</v>
      </c>
      <c r="J5808" t="s">
        <v>6</v>
      </c>
      <c r="K5808" s="1">
        <v>19775</v>
      </c>
      <c r="L5808" t="s">
        <v>263</v>
      </c>
      <c r="M5808" t="s">
        <v>264</v>
      </c>
      <c r="N5808" t="s">
        <v>24</v>
      </c>
      <c r="O5808" t="s">
        <v>15</v>
      </c>
      <c r="P5808" t="s">
        <v>27</v>
      </c>
      <c r="Q5808">
        <v>2</v>
      </c>
      <c r="R5808">
        <v>24.18</v>
      </c>
      <c r="S5808">
        <f t="shared" si="314"/>
        <v>37975</v>
      </c>
      <c r="T5808">
        <f t="shared" si="315"/>
        <v>19475</v>
      </c>
      <c r="U5808">
        <f t="shared" si="316"/>
        <v>1.9499358151476252</v>
      </c>
      <c r="V5808">
        <v>280</v>
      </c>
      <c r="W5808">
        <v>317</v>
      </c>
    </row>
    <row r="5809" spans="1:23" x14ac:dyDescent="0.2">
      <c r="A5809">
        <v>107</v>
      </c>
      <c r="B5809" t="s">
        <v>3</v>
      </c>
      <c r="C5809" t="s">
        <v>4</v>
      </c>
      <c r="D5809" t="s">
        <v>244</v>
      </c>
      <c r="G5809">
        <v>-27.457951000000001</v>
      </c>
      <c r="H5809">
        <v>152.98582200000001</v>
      </c>
      <c r="I5809">
        <v>70</v>
      </c>
      <c r="J5809" t="s">
        <v>6</v>
      </c>
      <c r="K5809" s="1">
        <v>19775</v>
      </c>
      <c r="L5809" t="s">
        <v>263</v>
      </c>
      <c r="M5809" t="s">
        <v>264</v>
      </c>
      <c r="N5809" t="s">
        <v>24</v>
      </c>
      <c r="O5809" t="s">
        <v>15</v>
      </c>
      <c r="P5809" t="s">
        <v>27</v>
      </c>
      <c r="Q5809">
        <v>3</v>
      </c>
      <c r="R5809">
        <v>23.23</v>
      </c>
      <c r="S5809">
        <f t="shared" si="314"/>
        <v>37975</v>
      </c>
      <c r="T5809">
        <f t="shared" si="315"/>
        <v>19475</v>
      </c>
      <c r="U5809">
        <f t="shared" si="316"/>
        <v>1.9499358151476252</v>
      </c>
      <c r="V5809">
        <v>280</v>
      </c>
      <c r="W5809">
        <v>317</v>
      </c>
    </row>
    <row r="5810" spans="1:23" x14ac:dyDescent="0.2">
      <c r="A5810">
        <v>107</v>
      </c>
      <c r="B5810" t="s">
        <v>3</v>
      </c>
      <c r="C5810" t="s">
        <v>4</v>
      </c>
      <c r="D5810" t="s">
        <v>244</v>
      </c>
      <c r="G5810">
        <v>-27.457951000000001</v>
      </c>
      <c r="H5810">
        <v>152.98582200000001</v>
      </c>
      <c r="I5810">
        <v>70</v>
      </c>
      <c r="J5810" t="s">
        <v>6</v>
      </c>
      <c r="K5810" s="1">
        <v>19775</v>
      </c>
      <c r="L5810" t="s">
        <v>263</v>
      </c>
      <c r="M5810" t="s">
        <v>264</v>
      </c>
      <c r="N5810" t="s">
        <v>24</v>
      </c>
      <c r="O5810" t="s">
        <v>15</v>
      </c>
      <c r="P5810" t="s">
        <v>27</v>
      </c>
      <c r="Q5810">
        <v>4</v>
      </c>
      <c r="R5810">
        <v>24.58</v>
      </c>
      <c r="S5810">
        <f t="shared" si="314"/>
        <v>37975</v>
      </c>
      <c r="T5810">
        <f t="shared" si="315"/>
        <v>19475</v>
      </c>
      <c r="U5810">
        <f t="shared" si="316"/>
        <v>1.9499358151476252</v>
      </c>
      <c r="V5810">
        <v>280</v>
      </c>
      <c r="W5810">
        <v>317</v>
      </c>
    </row>
    <row r="5811" spans="1:23" x14ac:dyDescent="0.2">
      <c r="A5811">
        <v>107</v>
      </c>
      <c r="B5811" t="s">
        <v>3</v>
      </c>
      <c r="C5811" t="s">
        <v>4</v>
      </c>
      <c r="D5811" t="s">
        <v>244</v>
      </c>
      <c r="G5811">
        <v>-27.457951000000001</v>
      </c>
      <c r="H5811">
        <v>152.98582200000001</v>
      </c>
      <c r="I5811">
        <v>70</v>
      </c>
      <c r="J5811" t="s">
        <v>6</v>
      </c>
      <c r="K5811" s="1">
        <v>19775</v>
      </c>
      <c r="L5811" t="s">
        <v>263</v>
      </c>
      <c r="M5811" t="s">
        <v>264</v>
      </c>
      <c r="N5811" t="s">
        <v>24</v>
      </c>
      <c r="O5811" t="s">
        <v>15</v>
      </c>
      <c r="P5811" t="s">
        <v>27</v>
      </c>
      <c r="Q5811">
        <v>5</v>
      </c>
      <c r="R5811">
        <v>23.28</v>
      </c>
      <c r="S5811">
        <f t="shared" si="314"/>
        <v>37975</v>
      </c>
      <c r="T5811">
        <f t="shared" si="315"/>
        <v>19475</v>
      </c>
      <c r="U5811">
        <f t="shared" si="316"/>
        <v>1.9499358151476252</v>
      </c>
      <c r="V5811">
        <v>280</v>
      </c>
      <c r="W5811">
        <v>317</v>
      </c>
    </row>
    <row r="5812" spans="1:23" x14ac:dyDescent="0.2">
      <c r="A5812">
        <v>107</v>
      </c>
      <c r="B5812" t="s">
        <v>3</v>
      </c>
      <c r="C5812" t="s">
        <v>4</v>
      </c>
      <c r="D5812" t="s">
        <v>244</v>
      </c>
      <c r="G5812">
        <v>-27.457951000000001</v>
      </c>
      <c r="H5812">
        <v>152.98582200000001</v>
      </c>
      <c r="I5812">
        <v>70</v>
      </c>
      <c r="J5812" t="s">
        <v>6</v>
      </c>
      <c r="K5812" s="1">
        <v>19775</v>
      </c>
      <c r="L5812" t="s">
        <v>263</v>
      </c>
      <c r="M5812" t="s">
        <v>264</v>
      </c>
      <c r="N5812" t="s">
        <v>24</v>
      </c>
      <c r="O5812" t="s">
        <v>15</v>
      </c>
      <c r="P5812" t="s">
        <v>27</v>
      </c>
      <c r="Q5812">
        <v>6</v>
      </c>
      <c r="R5812">
        <v>23.68</v>
      </c>
      <c r="S5812">
        <f t="shared" si="314"/>
        <v>37975</v>
      </c>
      <c r="T5812">
        <f t="shared" si="315"/>
        <v>19475</v>
      </c>
      <c r="U5812">
        <f t="shared" si="316"/>
        <v>1.9499358151476252</v>
      </c>
      <c r="V5812">
        <v>280</v>
      </c>
      <c r="W5812">
        <v>317</v>
      </c>
    </row>
    <row r="5813" spans="1:23" x14ac:dyDescent="0.2">
      <c r="A5813">
        <v>107</v>
      </c>
      <c r="B5813" t="s">
        <v>3</v>
      </c>
      <c r="C5813" t="s">
        <v>4</v>
      </c>
      <c r="D5813" t="s">
        <v>244</v>
      </c>
      <c r="G5813">
        <v>-27.457951000000001</v>
      </c>
      <c r="H5813">
        <v>152.98582200000001</v>
      </c>
      <c r="I5813">
        <v>70</v>
      </c>
      <c r="J5813" t="s">
        <v>6</v>
      </c>
      <c r="K5813" s="1">
        <v>19775</v>
      </c>
      <c r="L5813" t="s">
        <v>263</v>
      </c>
      <c r="M5813" t="s">
        <v>264</v>
      </c>
      <c r="N5813" t="s">
        <v>24</v>
      </c>
      <c r="O5813" t="s">
        <v>15</v>
      </c>
      <c r="P5813" t="s">
        <v>27</v>
      </c>
      <c r="Q5813">
        <v>7</v>
      </c>
      <c r="R5813">
        <v>23.76</v>
      </c>
      <c r="S5813">
        <f t="shared" si="314"/>
        <v>37975</v>
      </c>
      <c r="T5813">
        <f t="shared" si="315"/>
        <v>19475</v>
      </c>
      <c r="U5813">
        <f t="shared" si="316"/>
        <v>1.9499358151476252</v>
      </c>
      <c r="V5813">
        <v>280</v>
      </c>
      <c r="W5813">
        <v>317</v>
      </c>
    </row>
    <row r="5814" spans="1:23" x14ac:dyDescent="0.2">
      <c r="A5814">
        <v>107</v>
      </c>
      <c r="B5814" t="s">
        <v>3</v>
      </c>
      <c r="C5814" t="s">
        <v>4</v>
      </c>
      <c r="D5814" t="s">
        <v>244</v>
      </c>
      <c r="G5814">
        <v>-27.457951000000001</v>
      </c>
      <c r="H5814">
        <v>152.98582200000001</v>
      </c>
      <c r="I5814">
        <v>70</v>
      </c>
      <c r="J5814" t="s">
        <v>6</v>
      </c>
      <c r="K5814" s="1">
        <v>19775</v>
      </c>
      <c r="L5814" t="s">
        <v>263</v>
      </c>
      <c r="M5814" t="s">
        <v>264</v>
      </c>
      <c r="N5814" t="s">
        <v>24</v>
      </c>
      <c r="O5814" t="s">
        <v>15</v>
      </c>
      <c r="P5814" t="s">
        <v>27</v>
      </c>
      <c r="Q5814">
        <v>8</v>
      </c>
      <c r="R5814">
        <v>24.41</v>
      </c>
      <c r="S5814">
        <f t="shared" si="314"/>
        <v>37975</v>
      </c>
      <c r="T5814">
        <f t="shared" si="315"/>
        <v>19475</v>
      </c>
      <c r="U5814">
        <f t="shared" si="316"/>
        <v>1.9499358151476252</v>
      </c>
      <c r="V5814">
        <v>280</v>
      </c>
      <c r="W5814">
        <v>317</v>
      </c>
    </row>
    <row r="5815" spans="1:23" x14ac:dyDescent="0.2">
      <c r="A5815">
        <v>107</v>
      </c>
      <c r="B5815" t="s">
        <v>3</v>
      </c>
      <c r="C5815" t="s">
        <v>4</v>
      </c>
      <c r="D5815" t="s">
        <v>244</v>
      </c>
      <c r="G5815">
        <v>-27.457951000000001</v>
      </c>
      <c r="H5815">
        <v>152.98582200000001</v>
      </c>
      <c r="I5815">
        <v>70</v>
      </c>
      <c r="J5815" t="s">
        <v>6</v>
      </c>
      <c r="K5815" s="1">
        <v>19775</v>
      </c>
      <c r="L5815" t="s">
        <v>263</v>
      </c>
      <c r="M5815" t="s">
        <v>264</v>
      </c>
      <c r="N5815" t="s">
        <v>24</v>
      </c>
      <c r="O5815" t="s">
        <v>15</v>
      </c>
      <c r="P5815" t="s">
        <v>27</v>
      </c>
      <c r="Q5815">
        <v>9</v>
      </c>
      <c r="R5815">
        <v>22.99</v>
      </c>
      <c r="S5815">
        <f t="shared" si="314"/>
        <v>37975</v>
      </c>
      <c r="T5815">
        <f t="shared" si="315"/>
        <v>19475</v>
      </c>
      <c r="U5815">
        <f t="shared" si="316"/>
        <v>1.9499358151476252</v>
      </c>
      <c r="V5815">
        <v>280</v>
      </c>
      <c r="W5815">
        <v>317</v>
      </c>
    </row>
    <row r="5816" spans="1:23" x14ac:dyDescent="0.2">
      <c r="A5816">
        <v>107</v>
      </c>
      <c r="B5816" t="s">
        <v>3</v>
      </c>
      <c r="C5816" t="s">
        <v>4</v>
      </c>
      <c r="D5816" t="s">
        <v>244</v>
      </c>
      <c r="G5816">
        <v>-27.457951000000001</v>
      </c>
      <c r="H5816">
        <v>152.98582200000001</v>
      </c>
      <c r="I5816">
        <v>70</v>
      </c>
      <c r="J5816" t="s">
        <v>6</v>
      </c>
      <c r="K5816" s="1">
        <v>19775</v>
      </c>
      <c r="L5816" t="s">
        <v>263</v>
      </c>
      <c r="M5816" t="s">
        <v>264</v>
      </c>
      <c r="N5816" t="s">
        <v>24</v>
      </c>
      <c r="O5816" t="s">
        <v>15</v>
      </c>
      <c r="P5816" t="s">
        <v>27</v>
      </c>
      <c r="Q5816">
        <v>10</v>
      </c>
      <c r="R5816">
        <v>21.51</v>
      </c>
      <c r="S5816">
        <f t="shared" si="314"/>
        <v>37975</v>
      </c>
      <c r="T5816">
        <f t="shared" si="315"/>
        <v>19475</v>
      </c>
      <c r="U5816">
        <f t="shared" si="316"/>
        <v>1.9499358151476252</v>
      </c>
      <c r="V5816">
        <v>280</v>
      </c>
      <c r="W5816">
        <v>317</v>
      </c>
    </row>
    <row r="5817" spans="1:23" x14ac:dyDescent="0.2">
      <c r="A5817">
        <v>107</v>
      </c>
      <c r="B5817" t="s">
        <v>3</v>
      </c>
      <c r="C5817" t="s">
        <v>4</v>
      </c>
      <c r="D5817" t="s">
        <v>244</v>
      </c>
      <c r="G5817">
        <v>-27.457951000000001</v>
      </c>
      <c r="H5817">
        <v>152.98582200000001</v>
      </c>
      <c r="I5817">
        <v>70</v>
      </c>
      <c r="J5817" t="s">
        <v>6</v>
      </c>
      <c r="K5817" s="1">
        <v>19775</v>
      </c>
      <c r="L5817" t="s">
        <v>263</v>
      </c>
      <c r="M5817" t="s">
        <v>264</v>
      </c>
      <c r="N5817" t="s">
        <v>24</v>
      </c>
      <c r="O5817" t="s">
        <v>18</v>
      </c>
      <c r="P5817" t="s">
        <v>27</v>
      </c>
      <c r="Q5817">
        <v>1</v>
      </c>
      <c r="R5817">
        <v>7.91</v>
      </c>
      <c r="S5817">
        <f t="shared" si="314"/>
        <v>37975</v>
      </c>
      <c r="T5817">
        <f t="shared" si="315"/>
        <v>19475</v>
      </c>
      <c r="U5817">
        <f t="shared" si="316"/>
        <v>1.9499358151476252</v>
      </c>
      <c r="V5817">
        <v>280</v>
      </c>
      <c r="W5817">
        <v>317</v>
      </c>
    </row>
    <row r="5818" spans="1:23" x14ac:dyDescent="0.2">
      <c r="A5818">
        <v>107</v>
      </c>
      <c r="B5818" t="s">
        <v>3</v>
      </c>
      <c r="C5818" t="s">
        <v>4</v>
      </c>
      <c r="D5818" t="s">
        <v>244</v>
      </c>
      <c r="G5818">
        <v>-27.457951000000001</v>
      </c>
      <c r="H5818">
        <v>152.98582200000001</v>
      </c>
      <c r="I5818">
        <v>70</v>
      </c>
      <c r="J5818" t="s">
        <v>6</v>
      </c>
      <c r="K5818" s="1">
        <v>19775</v>
      </c>
      <c r="L5818" t="s">
        <v>263</v>
      </c>
      <c r="M5818" t="s">
        <v>264</v>
      </c>
      <c r="N5818" t="s">
        <v>24</v>
      </c>
      <c r="O5818" t="s">
        <v>18</v>
      </c>
      <c r="P5818" t="s">
        <v>27</v>
      </c>
      <c r="Q5818">
        <v>2</v>
      </c>
      <c r="R5818">
        <v>10.92</v>
      </c>
      <c r="S5818">
        <f t="shared" si="314"/>
        <v>37975</v>
      </c>
      <c r="T5818">
        <f t="shared" si="315"/>
        <v>19475</v>
      </c>
      <c r="U5818">
        <f t="shared" si="316"/>
        <v>1.9499358151476252</v>
      </c>
      <c r="V5818">
        <v>280</v>
      </c>
      <c r="W5818">
        <v>317</v>
      </c>
    </row>
    <row r="5819" spans="1:23" x14ac:dyDescent="0.2">
      <c r="A5819">
        <v>107</v>
      </c>
      <c r="B5819" t="s">
        <v>3</v>
      </c>
      <c r="C5819" t="s">
        <v>4</v>
      </c>
      <c r="D5819" t="s">
        <v>244</v>
      </c>
      <c r="G5819">
        <v>-27.457951000000001</v>
      </c>
      <c r="H5819">
        <v>152.98582200000001</v>
      </c>
      <c r="I5819">
        <v>70</v>
      </c>
      <c r="J5819" t="s">
        <v>6</v>
      </c>
      <c r="K5819" s="1">
        <v>19775</v>
      </c>
      <c r="L5819" t="s">
        <v>263</v>
      </c>
      <c r="M5819" t="s">
        <v>264</v>
      </c>
      <c r="N5819" t="s">
        <v>24</v>
      </c>
      <c r="O5819" t="s">
        <v>18</v>
      </c>
      <c r="P5819" t="s">
        <v>27</v>
      </c>
      <c r="Q5819">
        <v>3</v>
      </c>
      <c r="R5819">
        <v>8.9600000000000009</v>
      </c>
      <c r="S5819">
        <f t="shared" si="314"/>
        <v>37975</v>
      </c>
      <c r="T5819">
        <f t="shared" si="315"/>
        <v>19475</v>
      </c>
      <c r="U5819">
        <f t="shared" si="316"/>
        <v>1.9499358151476252</v>
      </c>
      <c r="V5819">
        <v>280</v>
      </c>
      <c r="W5819">
        <v>317</v>
      </c>
    </row>
    <row r="5820" spans="1:23" x14ac:dyDescent="0.2">
      <c r="A5820">
        <v>107</v>
      </c>
      <c r="B5820" t="s">
        <v>3</v>
      </c>
      <c r="C5820" t="s">
        <v>4</v>
      </c>
      <c r="D5820" t="s">
        <v>244</v>
      </c>
      <c r="G5820">
        <v>-27.457951000000001</v>
      </c>
      <c r="H5820">
        <v>152.98582200000001</v>
      </c>
      <c r="I5820">
        <v>70</v>
      </c>
      <c r="J5820" t="s">
        <v>6</v>
      </c>
      <c r="K5820" s="1">
        <v>19775</v>
      </c>
      <c r="L5820" t="s">
        <v>263</v>
      </c>
      <c r="M5820" t="s">
        <v>264</v>
      </c>
      <c r="N5820" t="s">
        <v>24</v>
      </c>
      <c r="O5820" t="s">
        <v>18</v>
      </c>
      <c r="P5820" t="s">
        <v>27</v>
      </c>
      <c r="Q5820">
        <v>4</v>
      </c>
      <c r="R5820">
        <v>12.27</v>
      </c>
      <c r="S5820">
        <f t="shared" si="314"/>
        <v>37975</v>
      </c>
      <c r="T5820">
        <f t="shared" si="315"/>
        <v>19475</v>
      </c>
      <c r="U5820">
        <f t="shared" si="316"/>
        <v>1.9499358151476252</v>
      </c>
      <c r="V5820">
        <v>280</v>
      </c>
      <c r="W5820">
        <v>317</v>
      </c>
    </row>
    <row r="5821" spans="1:23" x14ac:dyDescent="0.2">
      <c r="A5821">
        <v>107</v>
      </c>
      <c r="B5821" t="s">
        <v>3</v>
      </c>
      <c r="C5821" t="s">
        <v>4</v>
      </c>
      <c r="D5821" t="s">
        <v>244</v>
      </c>
      <c r="G5821">
        <v>-27.457951000000001</v>
      </c>
      <c r="H5821">
        <v>152.98582200000001</v>
      </c>
      <c r="I5821">
        <v>70</v>
      </c>
      <c r="J5821" t="s">
        <v>6</v>
      </c>
      <c r="K5821" s="1">
        <v>19775</v>
      </c>
      <c r="L5821" t="s">
        <v>263</v>
      </c>
      <c r="M5821" t="s">
        <v>264</v>
      </c>
      <c r="N5821" t="s">
        <v>24</v>
      </c>
      <c r="O5821" t="s">
        <v>18</v>
      </c>
      <c r="P5821" t="s">
        <v>27</v>
      </c>
      <c r="Q5821">
        <v>5</v>
      </c>
      <c r="R5821">
        <v>9.98</v>
      </c>
      <c r="S5821">
        <f t="shared" si="314"/>
        <v>37975</v>
      </c>
      <c r="T5821">
        <f t="shared" si="315"/>
        <v>19475</v>
      </c>
      <c r="U5821">
        <f t="shared" si="316"/>
        <v>1.9499358151476252</v>
      </c>
      <c r="V5821">
        <v>280</v>
      </c>
      <c r="W5821">
        <v>317</v>
      </c>
    </row>
    <row r="5822" spans="1:23" x14ac:dyDescent="0.2">
      <c r="A5822">
        <v>107</v>
      </c>
      <c r="B5822" t="s">
        <v>3</v>
      </c>
      <c r="C5822" t="s">
        <v>4</v>
      </c>
      <c r="D5822" t="s">
        <v>244</v>
      </c>
      <c r="G5822">
        <v>-27.457951000000001</v>
      </c>
      <c r="H5822">
        <v>152.98582200000001</v>
      </c>
      <c r="I5822">
        <v>70</v>
      </c>
      <c r="J5822" t="s">
        <v>6</v>
      </c>
      <c r="K5822" s="1">
        <v>19775</v>
      </c>
      <c r="L5822" t="s">
        <v>263</v>
      </c>
      <c r="M5822" t="s">
        <v>264</v>
      </c>
      <c r="N5822" t="s">
        <v>24</v>
      </c>
      <c r="O5822" t="s">
        <v>18</v>
      </c>
      <c r="P5822" t="s">
        <v>27</v>
      </c>
      <c r="Q5822">
        <v>6</v>
      </c>
      <c r="R5822">
        <v>9.9499999999999993</v>
      </c>
      <c r="S5822">
        <f t="shared" si="314"/>
        <v>37975</v>
      </c>
      <c r="T5822">
        <f t="shared" si="315"/>
        <v>19475</v>
      </c>
      <c r="U5822">
        <f t="shared" si="316"/>
        <v>1.9499358151476252</v>
      </c>
      <c r="V5822">
        <v>280</v>
      </c>
      <c r="W5822">
        <v>317</v>
      </c>
    </row>
    <row r="5823" spans="1:23" x14ac:dyDescent="0.2">
      <c r="A5823">
        <v>107</v>
      </c>
      <c r="B5823" t="s">
        <v>3</v>
      </c>
      <c r="C5823" t="s">
        <v>4</v>
      </c>
      <c r="D5823" t="s">
        <v>244</v>
      </c>
      <c r="G5823">
        <v>-27.457951000000001</v>
      </c>
      <c r="H5823">
        <v>152.98582200000001</v>
      </c>
      <c r="I5823">
        <v>70</v>
      </c>
      <c r="J5823" t="s">
        <v>6</v>
      </c>
      <c r="K5823" s="1">
        <v>19775</v>
      </c>
      <c r="L5823" t="s">
        <v>263</v>
      </c>
      <c r="M5823" t="s">
        <v>264</v>
      </c>
      <c r="N5823" t="s">
        <v>24</v>
      </c>
      <c r="O5823" t="s">
        <v>18</v>
      </c>
      <c r="P5823" t="s">
        <v>27</v>
      </c>
      <c r="Q5823">
        <v>7</v>
      </c>
      <c r="R5823">
        <v>8.98</v>
      </c>
      <c r="S5823">
        <f t="shared" si="314"/>
        <v>37975</v>
      </c>
      <c r="T5823">
        <f t="shared" si="315"/>
        <v>19475</v>
      </c>
      <c r="U5823">
        <f t="shared" si="316"/>
        <v>1.9499358151476252</v>
      </c>
      <c r="V5823">
        <v>280</v>
      </c>
      <c r="W5823">
        <v>317</v>
      </c>
    </row>
    <row r="5824" spans="1:23" x14ac:dyDescent="0.2">
      <c r="A5824">
        <v>107</v>
      </c>
      <c r="B5824" t="s">
        <v>3</v>
      </c>
      <c r="C5824" t="s">
        <v>4</v>
      </c>
      <c r="D5824" t="s">
        <v>244</v>
      </c>
      <c r="G5824">
        <v>-27.457951000000001</v>
      </c>
      <c r="H5824">
        <v>152.98582200000001</v>
      </c>
      <c r="I5824">
        <v>70</v>
      </c>
      <c r="J5824" t="s">
        <v>6</v>
      </c>
      <c r="K5824" s="1">
        <v>19775</v>
      </c>
      <c r="L5824" t="s">
        <v>263</v>
      </c>
      <c r="M5824" t="s">
        <v>264</v>
      </c>
      <c r="N5824" t="s">
        <v>24</v>
      </c>
      <c r="O5824" t="s">
        <v>18</v>
      </c>
      <c r="P5824" t="s">
        <v>27</v>
      </c>
      <c r="Q5824">
        <v>8</v>
      </c>
      <c r="R5824">
        <v>9.0500000000000007</v>
      </c>
      <c r="S5824">
        <f t="shared" si="314"/>
        <v>37975</v>
      </c>
      <c r="T5824">
        <f t="shared" si="315"/>
        <v>19475</v>
      </c>
      <c r="U5824">
        <f t="shared" si="316"/>
        <v>1.9499358151476252</v>
      </c>
      <c r="V5824">
        <v>280</v>
      </c>
      <c r="W5824">
        <v>317</v>
      </c>
    </row>
    <row r="5825" spans="1:23" x14ac:dyDescent="0.2">
      <c r="A5825">
        <v>107</v>
      </c>
      <c r="B5825" t="s">
        <v>3</v>
      </c>
      <c r="C5825" t="s">
        <v>4</v>
      </c>
      <c r="D5825" t="s">
        <v>244</v>
      </c>
      <c r="G5825">
        <v>-27.457951000000001</v>
      </c>
      <c r="H5825">
        <v>152.98582200000001</v>
      </c>
      <c r="I5825">
        <v>70</v>
      </c>
      <c r="J5825" t="s">
        <v>6</v>
      </c>
      <c r="K5825" s="1">
        <v>19775</v>
      </c>
      <c r="L5825" t="s">
        <v>263</v>
      </c>
      <c r="M5825" t="s">
        <v>264</v>
      </c>
      <c r="N5825" t="s">
        <v>24</v>
      </c>
      <c r="O5825" t="s">
        <v>18</v>
      </c>
      <c r="P5825" t="s">
        <v>27</v>
      </c>
      <c r="Q5825">
        <v>9</v>
      </c>
      <c r="R5825">
        <v>11.42</v>
      </c>
      <c r="S5825">
        <f t="shared" si="314"/>
        <v>37975</v>
      </c>
      <c r="T5825">
        <f t="shared" si="315"/>
        <v>19475</v>
      </c>
      <c r="U5825">
        <f t="shared" si="316"/>
        <v>1.9499358151476252</v>
      </c>
      <c r="V5825">
        <v>280</v>
      </c>
      <c r="W5825">
        <v>317</v>
      </c>
    </row>
    <row r="5826" spans="1:23" x14ac:dyDescent="0.2">
      <c r="A5826">
        <v>107</v>
      </c>
      <c r="B5826" t="s">
        <v>3</v>
      </c>
      <c r="C5826" t="s">
        <v>4</v>
      </c>
      <c r="D5826" t="s">
        <v>244</v>
      </c>
      <c r="G5826">
        <v>-27.457951000000001</v>
      </c>
      <c r="H5826">
        <v>152.98582200000001</v>
      </c>
      <c r="I5826">
        <v>70</v>
      </c>
      <c r="J5826" t="s">
        <v>6</v>
      </c>
      <c r="K5826" s="1">
        <v>19775</v>
      </c>
      <c r="L5826" t="s">
        <v>263</v>
      </c>
      <c r="M5826" t="s">
        <v>264</v>
      </c>
      <c r="N5826" t="s">
        <v>24</v>
      </c>
      <c r="O5826" t="s">
        <v>18</v>
      </c>
      <c r="P5826" t="s">
        <v>27</v>
      </c>
      <c r="Q5826">
        <v>10</v>
      </c>
      <c r="R5826">
        <v>8.5299999999999994</v>
      </c>
      <c r="S5826">
        <f t="shared" si="314"/>
        <v>37975</v>
      </c>
      <c r="T5826">
        <f t="shared" si="315"/>
        <v>19475</v>
      </c>
      <c r="U5826">
        <f t="shared" si="316"/>
        <v>1.9499358151476252</v>
      </c>
      <c r="V5826">
        <v>280</v>
      </c>
      <c r="W5826">
        <v>317</v>
      </c>
    </row>
    <row r="5827" spans="1:23" hidden="1" x14ac:dyDescent="0.2">
      <c r="A5827">
        <v>108</v>
      </c>
      <c r="B5827" t="s">
        <v>3</v>
      </c>
      <c r="C5827" t="s">
        <v>4</v>
      </c>
      <c r="D5827" t="s">
        <v>265</v>
      </c>
      <c r="G5827">
        <v>-27.403448999999998</v>
      </c>
      <c r="H5827">
        <v>153.06043700000001</v>
      </c>
      <c r="I5827">
        <v>5</v>
      </c>
      <c r="J5827" t="s">
        <v>6</v>
      </c>
      <c r="K5827" s="1">
        <v>37958</v>
      </c>
      <c r="L5827" t="s">
        <v>266</v>
      </c>
      <c r="M5827" t="s">
        <v>261</v>
      </c>
      <c r="N5827" t="s">
        <v>14</v>
      </c>
      <c r="O5827" t="s">
        <v>15</v>
      </c>
      <c r="P5827" t="s">
        <v>27</v>
      </c>
      <c r="Q5827">
        <v>1</v>
      </c>
      <c r="R5827">
        <v>11.86</v>
      </c>
      <c r="S5827">
        <f>(65+80)*200</f>
        <v>29000</v>
      </c>
      <c r="T5827">
        <f>157*65</f>
        <v>10205</v>
      </c>
      <c r="U5827">
        <f t="shared" si="316"/>
        <v>2.8417442430181286</v>
      </c>
      <c r="V5827">
        <v>234</v>
      </c>
      <c r="W5827">
        <v>285</v>
      </c>
    </row>
    <row r="5828" spans="1:23" hidden="1" x14ac:dyDescent="0.2">
      <c r="A5828">
        <v>108</v>
      </c>
      <c r="B5828" t="s">
        <v>3</v>
      </c>
      <c r="C5828" t="s">
        <v>4</v>
      </c>
      <c r="D5828" t="s">
        <v>265</v>
      </c>
      <c r="G5828">
        <v>-27.403448999999998</v>
      </c>
      <c r="H5828">
        <v>153.06043700000001</v>
      </c>
      <c r="I5828">
        <v>5</v>
      </c>
      <c r="J5828" t="s">
        <v>6</v>
      </c>
      <c r="K5828" s="1">
        <v>37958</v>
      </c>
      <c r="L5828" t="s">
        <v>266</v>
      </c>
      <c r="M5828" t="s">
        <v>261</v>
      </c>
      <c r="N5828" t="s">
        <v>14</v>
      </c>
      <c r="O5828" t="s">
        <v>15</v>
      </c>
      <c r="P5828" t="s">
        <v>27</v>
      </c>
      <c r="Q5828">
        <v>2</v>
      </c>
      <c r="R5828">
        <v>13.11</v>
      </c>
      <c r="S5828">
        <f t="shared" ref="S5828:S5880" si="317">(65+80)*200</f>
        <v>29000</v>
      </c>
      <c r="T5828">
        <f t="shared" ref="T5828:T5880" si="318">157*65</f>
        <v>10205</v>
      </c>
      <c r="U5828">
        <f t="shared" ref="U5828:U5881" si="319">S5828/T5828</f>
        <v>2.8417442430181286</v>
      </c>
      <c r="V5828">
        <v>234</v>
      </c>
      <c r="W5828">
        <v>285</v>
      </c>
    </row>
    <row r="5829" spans="1:23" hidden="1" x14ac:dyDescent="0.2">
      <c r="A5829">
        <v>108</v>
      </c>
      <c r="B5829" t="s">
        <v>3</v>
      </c>
      <c r="C5829" t="s">
        <v>4</v>
      </c>
      <c r="D5829" t="s">
        <v>265</v>
      </c>
      <c r="G5829">
        <v>-27.403448999999998</v>
      </c>
      <c r="H5829">
        <v>153.06043700000001</v>
      </c>
      <c r="I5829">
        <v>5</v>
      </c>
      <c r="J5829" t="s">
        <v>6</v>
      </c>
      <c r="K5829" s="1">
        <v>37958</v>
      </c>
      <c r="L5829" t="s">
        <v>266</v>
      </c>
      <c r="M5829" t="s">
        <v>261</v>
      </c>
      <c r="N5829" t="s">
        <v>14</v>
      </c>
      <c r="O5829" t="s">
        <v>15</v>
      </c>
      <c r="P5829" t="s">
        <v>27</v>
      </c>
      <c r="Q5829">
        <v>3</v>
      </c>
      <c r="R5829">
        <v>15.83</v>
      </c>
      <c r="S5829">
        <f t="shared" si="317"/>
        <v>29000</v>
      </c>
      <c r="T5829">
        <f t="shared" si="318"/>
        <v>10205</v>
      </c>
      <c r="U5829">
        <f t="shared" si="319"/>
        <v>2.8417442430181286</v>
      </c>
      <c r="V5829">
        <v>234</v>
      </c>
      <c r="W5829">
        <v>285</v>
      </c>
    </row>
    <row r="5830" spans="1:23" hidden="1" x14ac:dyDescent="0.2">
      <c r="A5830">
        <v>108</v>
      </c>
      <c r="B5830" t="s">
        <v>3</v>
      </c>
      <c r="C5830" t="s">
        <v>4</v>
      </c>
      <c r="D5830" t="s">
        <v>265</v>
      </c>
      <c r="G5830">
        <v>-27.403448999999998</v>
      </c>
      <c r="H5830">
        <v>153.06043700000001</v>
      </c>
      <c r="I5830">
        <v>5</v>
      </c>
      <c r="J5830" t="s">
        <v>6</v>
      </c>
      <c r="K5830" s="1">
        <v>37958</v>
      </c>
      <c r="L5830" t="s">
        <v>266</v>
      </c>
      <c r="M5830" t="s">
        <v>261</v>
      </c>
      <c r="N5830" t="s">
        <v>14</v>
      </c>
      <c r="O5830" t="s">
        <v>15</v>
      </c>
      <c r="P5830" t="s">
        <v>27</v>
      </c>
      <c r="Q5830">
        <v>4</v>
      </c>
      <c r="R5830">
        <v>9.57</v>
      </c>
      <c r="S5830">
        <f t="shared" si="317"/>
        <v>29000</v>
      </c>
      <c r="T5830">
        <f t="shared" si="318"/>
        <v>10205</v>
      </c>
      <c r="U5830">
        <f t="shared" si="319"/>
        <v>2.8417442430181286</v>
      </c>
      <c r="V5830">
        <v>234</v>
      </c>
      <c r="W5830">
        <v>285</v>
      </c>
    </row>
    <row r="5831" spans="1:23" hidden="1" x14ac:dyDescent="0.2">
      <c r="A5831">
        <v>108</v>
      </c>
      <c r="B5831" t="s">
        <v>3</v>
      </c>
      <c r="C5831" t="s">
        <v>4</v>
      </c>
      <c r="D5831" t="s">
        <v>265</v>
      </c>
      <c r="G5831">
        <v>-27.403448999999998</v>
      </c>
      <c r="H5831">
        <v>153.06043700000001</v>
      </c>
      <c r="I5831">
        <v>5</v>
      </c>
      <c r="J5831" t="s">
        <v>6</v>
      </c>
      <c r="K5831" s="1">
        <v>37958</v>
      </c>
      <c r="L5831" t="s">
        <v>266</v>
      </c>
      <c r="M5831" t="s">
        <v>261</v>
      </c>
      <c r="N5831" t="s">
        <v>14</v>
      </c>
      <c r="O5831" t="s">
        <v>15</v>
      </c>
      <c r="P5831" t="s">
        <v>27</v>
      </c>
      <c r="Q5831">
        <v>5</v>
      </c>
      <c r="R5831">
        <v>9.7200000000000006</v>
      </c>
      <c r="S5831">
        <f t="shared" si="317"/>
        <v>29000</v>
      </c>
      <c r="T5831">
        <f t="shared" si="318"/>
        <v>10205</v>
      </c>
      <c r="U5831">
        <f t="shared" si="319"/>
        <v>2.8417442430181286</v>
      </c>
      <c r="V5831">
        <v>234</v>
      </c>
      <c r="W5831">
        <v>285</v>
      </c>
    </row>
    <row r="5832" spans="1:23" hidden="1" x14ac:dyDescent="0.2">
      <c r="A5832">
        <v>108</v>
      </c>
      <c r="B5832" t="s">
        <v>3</v>
      </c>
      <c r="C5832" t="s">
        <v>4</v>
      </c>
      <c r="D5832" t="s">
        <v>265</v>
      </c>
      <c r="G5832">
        <v>-27.403448999999998</v>
      </c>
      <c r="H5832">
        <v>153.06043700000001</v>
      </c>
      <c r="I5832">
        <v>5</v>
      </c>
      <c r="J5832" t="s">
        <v>6</v>
      </c>
      <c r="K5832" s="1">
        <v>37958</v>
      </c>
      <c r="L5832" t="s">
        <v>266</v>
      </c>
      <c r="M5832" t="s">
        <v>261</v>
      </c>
      <c r="N5832" t="s">
        <v>14</v>
      </c>
      <c r="O5832" t="s">
        <v>15</v>
      </c>
      <c r="P5832" t="s">
        <v>27</v>
      </c>
      <c r="Q5832">
        <v>6</v>
      </c>
      <c r="R5832">
        <v>12.48</v>
      </c>
      <c r="S5832">
        <f t="shared" si="317"/>
        <v>29000</v>
      </c>
      <c r="T5832">
        <f t="shared" si="318"/>
        <v>10205</v>
      </c>
      <c r="U5832">
        <f t="shared" si="319"/>
        <v>2.8417442430181286</v>
      </c>
      <c r="V5832">
        <v>234</v>
      </c>
      <c r="W5832">
        <v>285</v>
      </c>
    </row>
    <row r="5833" spans="1:23" hidden="1" x14ac:dyDescent="0.2">
      <c r="A5833">
        <v>108</v>
      </c>
      <c r="B5833" t="s">
        <v>3</v>
      </c>
      <c r="C5833" t="s">
        <v>4</v>
      </c>
      <c r="D5833" t="s">
        <v>265</v>
      </c>
      <c r="G5833">
        <v>-27.403448999999998</v>
      </c>
      <c r="H5833">
        <v>153.06043700000001</v>
      </c>
      <c r="I5833">
        <v>5</v>
      </c>
      <c r="J5833" t="s">
        <v>6</v>
      </c>
      <c r="K5833" s="1">
        <v>37958</v>
      </c>
      <c r="L5833" t="s">
        <v>266</v>
      </c>
      <c r="M5833" t="s">
        <v>261</v>
      </c>
      <c r="N5833" t="s">
        <v>14</v>
      </c>
      <c r="O5833" t="s">
        <v>16</v>
      </c>
      <c r="P5833" t="s">
        <v>27</v>
      </c>
      <c r="Q5833">
        <v>1</v>
      </c>
      <c r="R5833">
        <v>13.86</v>
      </c>
      <c r="S5833">
        <f t="shared" si="317"/>
        <v>29000</v>
      </c>
      <c r="T5833">
        <f t="shared" si="318"/>
        <v>10205</v>
      </c>
      <c r="U5833">
        <f t="shared" si="319"/>
        <v>2.8417442430181286</v>
      </c>
      <c r="V5833">
        <v>234</v>
      </c>
      <c r="W5833">
        <v>285</v>
      </c>
    </row>
    <row r="5834" spans="1:23" hidden="1" x14ac:dyDescent="0.2">
      <c r="A5834">
        <v>108</v>
      </c>
      <c r="B5834" t="s">
        <v>3</v>
      </c>
      <c r="C5834" t="s">
        <v>4</v>
      </c>
      <c r="D5834" t="s">
        <v>265</v>
      </c>
      <c r="G5834">
        <v>-27.403448999999998</v>
      </c>
      <c r="H5834">
        <v>153.06043700000001</v>
      </c>
      <c r="I5834">
        <v>5</v>
      </c>
      <c r="J5834" t="s">
        <v>6</v>
      </c>
      <c r="K5834" s="1">
        <v>37958</v>
      </c>
      <c r="L5834" t="s">
        <v>266</v>
      </c>
      <c r="M5834" t="s">
        <v>261</v>
      </c>
      <c r="N5834" t="s">
        <v>14</v>
      </c>
      <c r="O5834" t="s">
        <v>16</v>
      </c>
      <c r="P5834" t="s">
        <v>27</v>
      </c>
      <c r="Q5834">
        <v>2</v>
      </c>
      <c r="R5834">
        <v>10.48</v>
      </c>
      <c r="S5834">
        <f t="shared" si="317"/>
        <v>29000</v>
      </c>
      <c r="T5834">
        <f t="shared" si="318"/>
        <v>10205</v>
      </c>
      <c r="U5834">
        <f t="shared" si="319"/>
        <v>2.8417442430181286</v>
      </c>
      <c r="V5834">
        <v>234</v>
      </c>
      <c r="W5834">
        <v>285</v>
      </c>
    </row>
    <row r="5835" spans="1:23" hidden="1" x14ac:dyDescent="0.2">
      <c r="A5835">
        <v>108</v>
      </c>
      <c r="B5835" t="s">
        <v>3</v>
      </c>
      <c r="C5835" t="s">
        <v>4</v>
      </c>
      <c r="D5835" t="s">
        <v>265</v>
      </c>
      <c r="G5835">
        <v>-27.403448999999998</v>
      </c>
      <c r="H5835">
        <v>153.06043700000001</v>
      </c>
      <c r="I5835">
        <v>5</v>
      </c>
      <c r="J5835" t="s">
        <v>6</v>
      </c>
      <c r="K5835" s="1">
        <v>37958</v>
      </c>
      <c r="L5835" t="s">
        <v>266</v>
      </c>
      <c r="M5835" t="s">
        <v>261</v>
      </c>
      <c r="N5835" t="s">
        <v>14</v>
      </c>
      <c r="O5835" t="s">
        <v>16</v>
      </c>
      <c r="P5835" t="s">
        <v>27</v>
      </c>
      <c r="Q5835">
        <v>3</v>
      </c>
      <c r="R5835">
        <v>10.26</v>
      </c>
      <c r="S5835">
        <f t="shared" si="317"/>
        <v>29000</v>
      </c>
      <c r="T5835">
        <f t="shared" si="318"/>
        <v>10205</v>
      </c>
      <c r="U5835">
        <f t="shared" si="319"/>
        <v>2.8417442430181286</v>
      </c>
      <c r="V5835">
        <v>234</v>
      </c>
      <c r="W5835">
        <v>285</v>
      </c>
    </row>
    <row r="5836" spans="1:23" hidden="1" x14ac:dyDescent="0.2">
      <c r="A5836">
        <v>108</v>
      </c>
      <c r="B5836" t="s">
        <v>3</v>
      </c>
      <c r="C5836" t="s">
        <v>4</v>
      </c>
      <c r="D5836" t="s">
        <v>265</v>
      </c>
      <c r="G5836">
        <v>-27.403448999999998</v>
      </c>
      <c r="H5836">
        <v>153.06043700000001</v>
      </c>
      <c r="I5836">
        <v>5</v>
      </c>
      <c r="J5836" t="s">
        <v>6</v>
      </c>
      <c r="K5836" s="1">
        <v>37958</v>
      </c>
      <c r="L5836" t="s">
        <v>266</v>
      </c>
      <c r="M5836" t="s">
        <v>261</v>
      </c>
      <c r="N5836" t="s">
        <v>14</v>
      </c>
      <c r="O5836" t="s">
        <v>16</v>
      </c>
      <c r="P5836" t="s">
        <v>27</v>
      </c>
      <c r="Q5836">
        <v>4</v>
      </c>
      <c r="R5836">
        <v>8.75</v>
      </c>
      <c r="S5836">
        <f t="shared" si="317"/>
        <v>29000</v>
      </c>
      <c r="T5836">
        <f t="shared" si="318"/>
        <v>10205</v>
      </c>
      <c r="U5836">
        <f t="shared" si="319"/>
        <v>2.8417442430181286</v>
      </c>
      <c r="V5836">
        <v>234</v>
      </c>
      <c r="W5836">
        <v>285</v>
      </c>
    </row>
    <row r="5837" spans="1:23" hidden="1" x14ac:dyDescent="0.2">
      <c r="A5837">
        <v>108</v>
      </c>
      <c r="B5837" t="s">
        <v>3</v>
      </c>
      <c r="C5837" t="s">
        <v>4</v>
      </c>
      <c r="D5837" t="s">
        <v>265</v>
      </c>
      <c r="G5837">
        <v>-27.403448999999998</v>
      </c>
      <c r="H5837">
        <v>153.06043700000001</v>
      </c>
      <c r="I5837">
        <v>5</v>
      </c>
      <c r="J5837" t="s">
        <v>6</v>
      </c>
      <c r="K5837" s="1">
        <v>37958</v>
      </c>
      <c r="L5837" t="s">
        <v>266</v>
      </c>
      <c r="M5837" t="s">
        <v>261</v>
      </c>
      <c r="N5837" t="s">
        <v>14</v>
      </c>
      <c r="O5837" t="s">
        <v>16</v>
      </c>
      <c r="P5837" t="s">
        <v>27</v>
      </c>
      <c r="Q5837">
        <v>5</v>
      </c>
      <c r="R5837">
        <v>9.91</v>
      </c>
      <c r="S5837">
        <f t="shared" si="317"/>
        <v>29000</v>
      </c>
      <c r="T5837">
        <f t="shared" si="318"/>
        <v>10205</v>
      </c>
      <c r="U5837">
        <f t="shared" si="319"/>
        <v>2.8417442430181286</v>
      </c>
      <c r="V5837">
        <v>234</v>
      </c>
      <c r="W5837">
        <v>285</v>
      </c>
    </row>
    <row r="5838" spans="1:23" hidden="1" x14ac:dyDescent="0.2">
      <c r="A5838">
        <v>108</v>
      </c>
      <c r="B5838" t="s">
        <v>3</v>
      </c>
      <c r="C5838" t="s">
        <v>4</v>
      </c>
      <c r="D5838" t="s">
        <v>265</v>
      </c>
      <c r="G5838">
        <v>-27.403448999999998</v>
      </c>
      <c r="H5838">
        <v>153.06043700000001</v>
      </c>
      <c r="I5838">
        <v>5</v>
      </c>
      <c r="J5838" t="s">
        <v>6</v>
      </c>
      <c r="K5838" s="1">
        <v>37958</v>
      </c>
      <c r="L5838" t="s">
        <v>266</v>
      </c>
      <c r="M5838" t="s">
        <v>261</v>
      </c>
      <c r="N5838" t="s">
        <v>14</v>
      </c>
      <c r="O5838" t="s">
        <v>16</v>
      </c>
      <c r="P5838" t="s">
        <v>27</v>
      </c>
      <c r="Q5838">
        <v>6</v>
      </c>
      <c r="R5838">
        <v>8.6300000000000008</v>
      </c>
      <c r="S5838">
        <f t="shared" si="317"/>
        <v>29000</v>
      </c>
      <c r="T5838">
        <f t="shared" si="318"/>
        <v>10205</v>
      </c>
      <c r="U5838">
        <f t="shared" si="319"/>
        <v>2.8417442430181286</v>
      </c>
      <c r="V5838">
        <v>234</v>
      </c>
      <c r="W5838">
        <v>285</v>
      </c>
    </row>
    <row r="5839" spans="1:23" hidden="1" x14ac:dyDescent="0.2">
      <c r="A5839">
        <v>108</v>
      </c>
      <c r="B5839" t="s">
        <v>3</v>
      </c>
      <c r="C5839" t="s">
        <v>4</v>
      </c>
      <c r="D5839" t="s">
        <v>265</v>
      </c>
      <c r="G5839">
        <v>-27.403448999999998</v>
      </c>
      <c r="H5839">
        <v>153.06043700000001</v>
      </c>
      <c r="I5839">
        <v>5</v>
      </c>
      <c r="J5839" t="s">
        <v>6</v>
      </c>
      <c r="K5839" s="1">
        <v>37958</v>
      </c>
      <c r="L5839" t="s">
        <v>266</v>
      </c>
      <c r="M5839" t="s">
        <v>261</v>
      </c>
      <c r="N5839" t="s">
        <v>14</v>
      </c>
      <c r="O5839" t="s">
        <v>18</v>
      </c>
      <c r="P5839" t="s">
        <v>27</v>
      </c>
      <c r="Q5839">
        <v>1</v>
      </c>
      <c r="R5839">
        <v>3.42</v>
      </c>
      <c r="S5839">
        <f t="shared" si="317"/>
        <v>29000</v>
      </c>
      <c r="T5839">
        <f t="shared" si="318"/>
        <v>10205</v>
      </c>
      <c r="U5839">
        <f t="shared" si="319"/>
        <v>2.8417442430181286</v>
      </c>
      <c r="V5839">
        <v>234</v>
      </c>
      <c r="W5839">
        <v>285</v>
      </c>
    </row>
    <row r="5840" spans="1:23" hidden="1" x14ac:dyDescent="0.2">
      <c r="A5840">
        <v>108</v>
      </c>
      <c r="B5840" t="s">
        <v>3</v>
      </c>
      <c r="C5840" t="s">
        <v>4</v>
      </c>
      <c r="D5840" t="s">
        <v>265</v>
      </c>
      <c r="G5840">
        <v>-27.403448999999998</v>
      </c>
      <c r="H5840">
        <v>153.06043700000001</v>
      </c>
      <c r="I5840">
        <v>5</v>
      </c>
      <c r="J5840" t="s">
        <v>6</v>
      </c>
      <c r="K5840" s="1">
        <v>37958</v>
      </c>
      <c r="L5840" t="s">
        <v>266</v>
      </c>
      <c r="M5840" t="s">
        <v>261</v>
      </c>
      <c r="N5840" t="s">
        <v>14</v>
      </c>
      <c r="O5840" t="s">
        <v>18</v>
      </c>
      <c r="P5840" t="s">
        <v>27</v>
      </c>
      <c r="Q5840">
        <v>2</v>
      </c>
      <c r="R5840">
        <v>2.0099999999999998</v>
      </c>
      <c r="S5840">
        <f t="shared" si="317"/>
        <v>29000</v>
      </c>
      <c r="T5840">
        <f t="shared" si="318"/>
        <v>10205</v>
      </c>
      <c r="U5840">
        <f t="shared" si="319"/>
        <v>2.8417442430181286</v>
      </c>
      <c r="V5840">
        <v>234</v>
      </c>
      <c r="W5840">
        <v>285</v>
      </c>
    </row>
    <row r="5841" spans="1:23" hidden="1" x14ac:dyDescent="0.2">
      <c r="A5841">
        <v>108</v>
      </c>
      <c r="B5841" t="s">
        <v>3</v>
      </c>
      <c r="C5841" t="s">
        <v>4</v>
      </c>
      <c r="D5841" t="s">
        <v>265</v>
      </c>
      <c r="G5841">
        <v>-27.403448999999998</v>
      </c>
      <c r="H5841">
        <v>153.06043700000001</v>
      </c>
      <c r="I5841">
        <v>5</v>
      </c>
      <c r="J5841" t="s">
        <v>6</v>
      </c>
      <c r="K5841" s="1">
        <v>37958</v>
      </c>
      <c r="L5841" t="s">
        <v>266</v>
      </c>
      <c r="M5841" t="s">
        <v>261</v>
      </c>
      <c r="N5841" t="s">
        <v>14</v>
      </c>
      <c r="O5841" t="s">
        <v>18</v>
      </c>
      <c r="P5841" t="s">
        <v>27</v>
      </c>
      <c r="Q5841">
        <v>3</v>
      </c>
      <c r="R5841">
        <v>1.59</v>
      </c>
      <c r="S5841">
        <f t="shared" si="317"/>
        <v>29000</v>
      </c>
      <c r="T5841">
        <f t="shared" si="318"/>
        <v>10205</v>
      </c>
      <c r="U5841">
        <f t="shared" si="319"/>
        <v>2.8417442430181286</v>
      </c>
      <c r="V5841">
        <v>234</v>
      </c>
      <c r="W5841">
        <v>285</v>
      </c>
    </row>
    <row r="5842" spans="1:23" hidden="1" x14ac:dyDescent="0.2">
      <c r="A5842">
        <v>108</v>
      </c>
      <c r="B5842" t="s">
        <v>3</v>
      </c>
      <c r="C5842" t="s">
        <v>4</v>
      </c>
      <c r="D5842" t="s">
        <v>265</v>
      </c>
      <c r="G5842">
        <v>-27.403448999999998</v>
      </c>
      <c r="H5842">
        <v>153.06043700000001</v>
      </c>
      <c r="I5842">
        <v>5</v>
      </c>
      <c r="J5842" t="s">
        <v>6</v>
      </c>
      <c r="K5842" s="1">
        <v>37958</v>
      </c>
      <c r="L5842" t="s">
        <v>266</v>
      </c>
      <c r="M5842" t="s">
        <v>261</v>
      </c>
      <c r="N5842" t="s">
        <v>14</v>
      </c>
      <c r="O5842" t="s">
        <v>18</v>
      </c>
      <c r="P5842" t="s">
        <v>27</v>
      </c>
      <c r="Q5842">
        <v>4</v>
      </c>
      <c r="R5842">
        <v>3.39</v>
      </c>
      <c r="S5842">
        <f t="shared" si="317"/>
        <v>29000</v>
      </c>
      <c r="T5842">
        <f t="shared" si="318"/>
        <v>10205</v>
      </c>
      <c r="U5842">
        <f t="shared" si="319"/>
        <v>2.8417442430181286</v>
      </c>
      <c r="V5842">
        <v>234</v>
      </c>
      <c r="W5842">
        <v>285</v>
      </c>
    </row>
    <row r="5843" spans="1:23" hidden="1" x14ac:dyDescent="0.2">
      <c r="A5843">
        <v>108</v>
      </c>
      <c r="B5843" t="s">
        <v>3</v>
      </c>
      <c r="C5843" t="s">
        <v>4</v>
      </c>
      <c r="D5843" t="s">
        <v>265</v>
      </c>
      <c r="G5843">
        <v>-27.403448999999998</v>
      </c>
      <c r="H5843">
        <v>153.06043700000001</v>
      </c>
      <c r="I5843">
        <v>5</v>
      </c>
      <c r="J5843" t="s">
        <v>6</v>
      </c>
      <c r="K5843" s="1">
        <v>37958</v>
      </c>
      <c r="L5843" t="s">
        <v>266</v>
      </c>
      <c r="M5843" t="s">
        <v>261</v>
      </c>
      <c r="N5843" t="s">
        <v>14</v>
      </c>
      <c r="O5843" t="s">
        <v>18</v>
      </c>
      <c r="P5843" t="s">
        <v>27</v>
      </c>
      <c r="Q5843">
        <v>5</v>
      </c>
      <c r="R5843">
        <v>2.17</v>
      </c>
      <c r="S5843">
        <f t="shared" si="317"/>
        <v>29000</v>
      </c>
      <c r="T5843">
        <f t="shared" si="318"/>
        <v>10205</v>
      </c>
      <c r="U5843">
        <f t="shared" si="319"/>
        <v>2.8417442430181286</v>
      </c>
      <c r="V5843">
        <v>234</v>
      </c>
      <c r="W5843">
        <v>285</v>
      </c>
    </row>
    <row r="5844" spans="1:23" hidden="1" x14ac:dyDescent="0.2">
      <c r="A5844">
        <v>108</v>
      </c>
      <c r="B5844" t="s">
        <v>3</v>
      </c>
      <c r="C5844" t="s">
        <v>4</v>
      </c>
      <c r="D5844" t="s">
        <v>265</v>
      </c>
      <c r="G5844">
        <v>-27.403448999999998</v>
      </c>
      <c r="H5844">
        <v>153.06043700000001</v>
      </c>
      <c r="I5844">
        <v>5</v>
      </c>
      <c r="J5844" t="s">
        <v>6</v>
      </c>
      <c r="K5844" s="1">
        <v>37958</v>
      </c>
      <c r="L5844" t="s">
        <v>266</v>
      </c>
      <c r="M5844" t="s">
        <v>261</v>
      </c>
      <c r="N5844" t="s">
        <v>14</v>
      </c>
      <c r="O5844" t="s">
        <v>18</v>
      </c>
      <c r="P5844" t="s">
        <v>27</v>
      </c>
      <c r="Q5844">
        <v>6</v>
      </c>
      <c r="R5844">
        <v>2.87</v>
      </c>
      <c r="S5844">
        <f t="shared" si="317"/>
        <v>29000</v>
      </c>
      <c r="T5844">
        <f t="shared" si="318"/>
        <v>10205</v>
      </c>
      <c r="U5844">
        <f t="shared" si="319"/>
        <v>2.8417442430181286</v>
      </c>
      <c r="V5844">
        <v>234</v>
      </c>
      <c r="W5844">
        <v>285</v>
      </c>
    </row>
    <row r="5845" spans="1:23" hidden="1" x14ac:dyDescent="0.2">
      <c r="A5845">
        <v>108</v>
      </c>
      <c r="B5845" t="s">
        <v>3</v>
      </c>
      <c r="C5845" t="s">
        <v>4</v>
      </c>
      <c r="D5845" t="s">
        <v>265</v>
      </c>
      <c r="G5845">
        <v>-27.403448999999998</v>
      </c>
      <c r="H5845">
        <v>153.06043700000001</v>
      </c>
      <c r="I5845">
        <v>5</v>
      </c>
      <c r="J5845" t="s">
        <v>6</v>
      </c>
      <c r="K5845" s="1">
        <v>37958</v>
      </c>
      <c r="L5845" t="s">
        <v>266</v>
      </c>
      <c r="M5845" t="s">
        <v>261</v>
      </c>
      <c r="N5845" t="s">
        <v>14</v>
      </c>
      <c r="O5845" t="s">
        <v>19</v>
      </c>
      <c r="P5845" t="s">
        <v>27</v>
      </c>
      <c r="Q5845">
        <v>1</v>
      </c>
      <c r="R5845">
        <v>7.62</v>
      </c>
      <c r="S5845">
        <f t="shared" si="317"/>
        <v>29000</v>
      </c>
      <c r="T5845">
        <f t="shared" si="318"/>
        <v>10205</v>
      </c>
      <c r="U5845">
        <f t="shared" si="319"/>
        <v>2.8417442430181286</v>
      </c>
      <c r="V5845">
        <v>234</v>
      </c>
      <c r="W5845">
        <v>285</v>
      </c>
    </row>
    <row r="5846" spans="1:23" hidden="1" x14ac:dyDescent="0.2">
      <c r="A5846">
        <v>108</v>
      </c>
      <c r="B5846" t="s">
        <v>3</v>
      </c>
      <c r="C5846" t="s">
        <v>4</v>
      </c>
      <c r="D5846" t="s">
        <v>265</v>
      </c>
      <c r="G5846">
        <v>-27.403448999999998</v>
      </c>
      <c r="H5846">
        <v>153.06043700000001</v>
      </c>
      <c r="I5846">
        <v>5</v>
      </c>
      <c r="J5846" t="s">
        <v>6</v>
      </c>
      <c r="K5846" s="1">
        <v>37958</v>
      </c>
      <c r="L5846" t="s">
        <v>266</v>
      </c>
      <c r="M5846" t="s">
        <v>261</v>
      </c>
      <c r="N5846" t="s">
        <v>14</v>
      </c>
      <c r="O5846" t="s">
        <v>19</v>
      </c>
      <c r="P5846" t="s">
        <v>27</v>
      </c>
      <c r="Q5846">
        <v>2</v>
      </c>
      <c r="R5846">
        <v>8.14</v>
      </c>
      <c r="S5846">
        <f t="shared" si="317"/>
        <v>29000</v>
      </c>
      <c r="T5846">
        <f t="shared" si="318"/>
        <v>10205</v>
      </c>
      <c r="U5846">
        <f t="shared" si="319"/>
        <v>2.8417442430181286</v>
      </c>
      <c r="V5846">
        <v>234</v>
      </c>
      <c r="W5846">
        <v>285</v>
      </c>
    </row>
    <row r="5847" spans="1:23" hidden="1" x14ac:dyDescent="0.2">
      <c r="A5847">
        <v>108</v>
      </c>
      <c r="B5847" t="s">
        <v>3</v>
      </c>
      <c r="C5847" t="s">
        <v>4</v>
      </c>
      <c r="D5847" t="s">
        <v>265</v>
      </c>
      <c r="G5847">
        <v>-27.403448999999998</v>
      </c>
      <c r="H5847">
        <v>153.06043700000001</v>
      </c>
      <c r="I5847">
        <v>5</v>
      </c>
      <c r="J5847" t="s">
        <v>6</v>
      </c>
      <c r="K5847" s="1">
        <v>37958</v>
      </c>
      <c r="L5847" t="s">
        <v>266</v>
      </c>
      <c r="M5847" t="s">
        <v>261</v>
      </c>
      <c r="N5847" t="s">
        <v>14</v>
      </c>
      <c r="O5847" t="s">
        <v>19</v>
      </c>
      <c r="P5847" t="s">
        <v>27</v>
      </c>
      <c r="Q5847">
        <v>3</v>
      </c>
      <c r="R5847">
        <v>8.61</v>
      </c>
      <c r="S5847">
        <f t="shared" si="317"/>
        <v>29000</v>
      </c>
      <c r="T5847">
        <f t="shared" si="318"/>
        <v>10205</v>
      </c>
      <c r="U5847">
        <f t="shared" si="319"/>
        <v>2.8417442430181286</v>
      </c>
      <c r="V5847">
        <v>234</v>
      </c>
      <c r="W5847">
        <v>285</v>
      </c>
    </row>
    <row r="5848" spans="1:23" hidden="1" x14ac:dyDescent="0.2">
      <c r="A5848">
        <v>108</v>
      </c>
      <c r="B5848" t="s">
        <v>3</v>
      </c>
      <c r="C5848" t="s">
        <v>4</v>
      </c>
      <c r="D5848" t="s">
        <v>265</v>
      </c>
      <c r="G5848">
        <v>-27.403448999999998</v>
      </c>
      <c r="H5848">
        <v>153.06043700000001</v>
      </c>
      <c r="I5848">
        <v>5</v>
      </c>
      <c r="J5848" t="s">
        <v>6</v>
      </c>
      <c r="K5848" s="1">
        <v>37958</v>
      </c>
      <c r="L5848" t="s">
        <v>266</v>
      </c>
      <c r="M5848" t="s">
        <v>261</v>
      </c>
      <c r="N5848" t="s">
        <v>14</v>
      </c>
      <c r="O5848" t="s">
        <v>19</v>
      </c>
      <c r="P5848" t="s">
        <v>27</v>
      </c>
      <c r="Q5848">
        <v>4</v>
      </c>
      <c r="R5848">
        <v>8.5500000000000007</v>
      </c>
      <c r="S5848">
        <f t="shared" si="317"/>
        <v>29000</v>
      </c>
      <c r="T5848">
        <f t="shared" si="318"/>
        <v>10205</v>
      </c>
      <c r="U5848">
        <f t="shared" si="319"/>
        <v>2.8417442430181286</v>
      </c>
      <c r="V5848">
        <v>234</v>
      </c>
      <c r="W5848">
        <v>285</v>
      </c>
    </row>
    <row r="5849" spans="1:23" hidden="1" x14ac:dyDescent="0.2">
      <c r="A5849">
        <v>108</v>
      </c>
      <c r="B5849" t="s">
        <v>3</v>
      </c>
      <c r="C5849" t="s">
        <v>4</v>
      </c>
      <c r="D5849" t="s">
        <v>265</v>
      </c>
      <c r="G5849">
        <v>-27.403448999999998</v>
      </c>
      <c r="H5849">
        <v>153.06043700000001</v>
      </c>
      <c r="I5849">
        <v>5</v>
      </c>
      <c r="J5849" t="s">
        <v>6</v>
      </c>
      <c r="K5849" s="1">
        <v>37958</v>
      </c>
      <c r="L5849" t="s">
        <v>266</v>
      </c>
      <c r="M5849" t="s">
        <v>261</v>
      </c>
      <c r="N5849" t="s">
        <v>14</v>
      </c>
      <c r="O5849" t="s">
        <v>19</v>
      </c>
      <c r="P5849" t="s">
        <v>27</v>
      </c>
      <c r="Q5849">
        <v>5</v>
      </c>
      <c r="R5849">
        <v>8.83</v>
      </c>
      <c r="S5849">
        <f t="shared" si="317"/>
        <v>29000</v>
      </c>
      <c r="T5849">
        <f t="shared" si="318"/>
        <v>10205</v>
      </c>
      <c r="U5849">
        <f t="shared" si="319"/>
        <v>2.8417442430181286</v>
      </c>
      <c r="V5849">
        <v>234</v>
      </c>
      <c r="W5849">
        <v>285</v>
      </c>
    </row>
    <row r="5850" spans="1:23" hidden="1" x14ac:dyDescent="0.2">
      <c r="A5850">
        <v>108</v>
      </c>
      <c r="B5850" t="s">
        <v>3</v>
      </c>
      <c r="C5850" t="s">
        <v>4</v>
      </c>
      <c r="D5850" t="s">
        <v>265</v>
      </c>
      <c r="G5850">
        <v>-27.403448999999998</v>
      </c>
      <c r="H5850">
        <v>153.06043700000001</v>
      </c>
      <c r="I5850">
        <v>5</v>
      </c>
      <c r="J5850" t="s">
        <v>6</v>
      </c>
      <c r="K5850" s="1">
        <v>37958</v>
      </c>
      <c r="L5850" t="s">
        <v>266</v>
      </c>
      <c r="M5850" t="s">
        <v>261</v>
      </c>
      <c r="N5850" t="s">
        <v>14</v>
      </c>
      <c r="O5850" t="s">
        <v>19</v>
      </c>
      <c r="P5850" t="s">
        <v>27</v>
      </c>
      <c r="Q5850">
        <v>6</v>
      </c>
      <c r="R5850">
        <v>8.08</v>
      </c>
      <c r="S5850">
        <f t="shared" si="317"/>
        <v>29000</v>
      </c>
      <c r="T5850">
        <f t="shared" si="318"/>
        <v>10205</v>
      </c>
      <c r="U5850">
        <f t="shared" si="319"/>
        <v>2.8417442430181286</v>
      </c>
      <c r="V5850">
        <v>234</v>
      </c>
      <c r="W5850">
        <v>285</v>
      </c>
    </row>
    <row r="5851" spans="1:23" hidden="1" x14ac:dyDescent="0.2">
      <c r="A5851">
        <v>108</v>
      </c>
      <c r="B5851" t="s">
        <v>3</v>
      </c>
      <c r="C5851" t="s">
        <v>4</v>
      </c>
      <c r="D5851" t="s">
        <v>265</v>
      </c>
      <c r="G5851">
        <v>-27.403448999999998</v>
      </c>
      <c r="H5851">
        <v>153.06043700000001</v>
      </c>
      <c r="I5851">
        <v>5</v>
      </c>
      <c r="J5851" t="s">
        <v>6</v>
      </c>
      <c r="K5851" s="1">
        <v>37958</v>
      </c>
      <c r="L5851" t="s">
        <v>266</v>
      </c>
      <c r="M5851" t="s">
        <v>261</v>
      </c>
      <c r="N5851" t="s">
        <v>24</v>
      </c>
      <c r="O5851" t="s">
        <v>15</v>
      </c>
      <c r="P5851" t="s">
        <v>26</v>
      </c>
      <c r="Q5851">
        <v>1</v>
      </c>
      <c r="R5851">
        <v>25.29</v>
      </c>
      <c r="S5851">
        <f t="shared" si="317"/>
        <v>29000</v>
      </c>
      <c r="T5851">
        <f t="shared" si="318"/>
        <v>10205</v>
      </c>
      <c r="U5851">
        <f t="shared" si="319"/>
        <v>2.8417442430181286</v>
      </c>
      <c r="V5851">
        <v>234</v>
      </c>
      <c r="W5851">
        <v>285</v>
      </c>
    </row>
    <row r="5852" spans="1:23" hidden="1" x14ac:dyDescent="0.2">
      <c r="A5852">
        <v>108</v>
      </c>
      <c r="B5852" t="s">
        <v>3</v>
      </c>
      <c r="C5852" t="s">
        <v>4</v>
      </c>
      <c r="D5852" t="s">
        <v>265</v>
      </c>
      <c r="G5852">
        <v>-27.403448999999998</v>
      </c>
      <c r="H5852">
        <v>153.06043700000001</v>
      </c>
      <c r="I5852">
        <v>5</v>
      </c>
      <c r="J5852" t="s">
        <v>6</v>
      </c>
      <c r="K5852" s="1">
        <v>37958</v>
      </c>
      <c r="L5852" t="s">
        <v>266</v>
      </c>
      <c r="M5852" t="s">
        <v>261</v>
      </c>
      <c r="N5852" t="s">
        <v>24</v>
      </c>
      <c r="O5852" t="s">
        <v>15</v>
      </c>
      <c r="P5852" t="s">
        <v>26</v>
      </c>
      <c r="Q5852">
        <v>2</v>
      </c>
      <c r="R5852">
        <v>27.67</v>
      </c>
      <c r="S5852">
        <f t="shared" si="317"/>
        <v>29000</v>
      </c>
      <c r="T5852">
        <f t="shared" si="318"/>
        <v>10205</v>
      </c>
      <c r="U5852">
        <f t="shared" si="319"/>
        <v>2.8417442430181286</v>
      </c>
      <c r="V5852">
        <v>234</v>
      </c>
      <c r="W5852">
        <v>285</v>
      </c>
    </row>
    <row r="5853" spans="1:23" hidden="1" x14ac:dyDescent="0.2">
      <c r="A5853">
        <v>108</v>
      </c>
      <c r="B5853" t="s">
        <v>3</v>
      </c>
      <c r="C5853" t="s">
        <v>4</v>
      </c>
      <c r="D5853" t="s">
        <v>265</v>
      </c>
      <c r="G5853">
        <v>-27.403448999999998</v>
      </c>
      <c r="H5853">
        <v>153.06043700000001</v>
      </c>
      <c r="I5853">
        <v>5</v>
      </c>
      <c r="J5853" t="s">
        <v>6</v>
      </c>
      <c r="K5853" s="1">
        <v>37958</v>
      </c>
      <c r="L5853" t="s">
        <v>266</v>
      </c>
      <c r="M5853" t="s">
        <v>261</v>
      </c>
      <c r="N5853" t="s">
        <v>24</v>
      </c>
      <c r="O5853" t="s">
        <v>15</v>
      </c>
      <c r="P5853" t="s">
        <v>26</v>
      </c>
      <c r="Q5853">
        <v>3</v>
      </c>
      <c r="R5853">
        <v>27.57</v>
      </c>
      <c r="S5853">
        <f t="shared" si="317"/>
        <v>29000</v>
      </c>
      <c r="T5853">
        <f t="shared" si="318"/>
        <v>10205</v>
      </c>
      <c r="U5853">
        <f t="shared" si="319"/>
        <v>2.8417442430181286</v>
      </c>
      <c r="V5853">
        <v>234</v>
      </c>
      <c r="W5853">
        <v>285</v>
      </c>
    </row>
    <row r="5854" spans="1:23" hidden="1" x14ac:dyDescent="0.2">
      <c r="A5854">
        <v>108</v>
      </c>
      <c r="B5854" t="s">
        <v>3</v>
      </c>
      <c r="C5854" t="s">
        <v>4</v>
      </c>
      <c r="D5854" t="s">
        <v>265</v>
      </c>
      <c r="G5854">
        <v>-27.403448999999998</v>
      </c>
      <c r="H5854">
        <v>153.06043700000001</v>
      </c>
      <c r="I5854">
        <v>5</v>
      </c>
      <c r="J5854" t="s">
        <v>6</v>
      </c>
      <c r="K5854" s="1">
        <v>37958</v>
      </c>
      <c r="L5854" t="s">
        <v>266</v>
      </c>
      <c r="M5854" t="s">
        <v>261</v>
      </c>
      <c r="N5854" t="s">
        <v>24</v>
      </c>
      <c r="O5854" t="s">
        <v>15</v>
      </c>
      <c r="P5854" t="s">
        <v>26</v>
      </c>
      <c r="Q5854">
        <v>4</v>
      </c>
      <c r="R5854">
        <v>24.9</v>
      </c>
      <c r="S5854">
        <f t="shared" si="317"/>
        <v>29000</v>
      </c>
      <c r="T5854">
        <f t="shared" si="318"/>
        <v>10205</v>
      </c>
      <c r="U5854">
        <f t="shared" si="319"/>
        <v>2.8417442430181286</v>
      </c>
      <c r="V5854">
        <v>234</v>
      </c>
      <c r="W5854">
        <v>285</v>
      </c>
    </row>
    <row r="5855" spans="1:23" hidden="1" x14ac:dyDescent="0.2">
      <c r="A5855">
        <v>108</v>
      </c>
      <c r="B5855" t="s">
        <v>3</v>
      </c>
      <c r="C5855" t="s">
        <v>4</v>
      </c>
      <c r="D5855" t="s">
        <v>265</v>
      </c>
      <c r="G5855">
        <v>-27.403448999999998</v>
      </c>
      <c r="H5855">
        <v>153.06043700000001</v>
      </c>
      <c r="I5855">
        <v>5</v>
      </c>
      <c r="J5855" t="s">
        <v>6</v>
      </c>
      <c r="K5855" s="1">
        <v>37958</v>
      </c>
      <c r="L5855" t="s">
        <v>266</v>
      </c>
      <c r="M5855" t="s">
        <v>261</v>
      </c>
      <c r="N5855" t="s">
        <v>24</v>
      </c>
      <c r="O5855" t="s">
        <v>15</v>
      </c>
      <c r="P5855" t="s">
        <v>26</v>
      </c>
      <c r="Q5855">
        <v>5</v>
      </c>
      <c r="R5855">
        <v>27.17</v>
      </c>
      <c r="S5855">
        <f t="shared" si="317"/>
        <v>29000</v>
      </c>
      <c r="T5855">
        <f t="shared" si="318"/>
        <v>10205</v>
      </c>
      <c r="U5855">
        <f t="shared" si="319"/>
        <v>2.8417442430181286</v>
      </c>
      <c r="V5855">
        <v>234</v>
      </c>
      <c r="W5855">
        <v>285</v>
      </c>
    </row>
    <row r="5856" spans="1:23" hidden="1" x14ac:dyDescent="0.2">
      <c r="A5856">
        <v>108</v>
      </c>
      <c r="B5856" t="s">
        <v>3</v>
      </c>
      <c r="C5856" t="s">
        <v>4</v>
      </c>
      <c r="D5856" t="s">
        <v>265</v>
      </c>
      <c r="G5856">
        <v>-27.403448999999998</v>
      </c>
      <c r="H5856">
        <v>153.06043700000001</v>
      </c>
      <c r="I5856">
        <v>5</v>
      </c>
      <c r="J5856" t="s">
        <v>6</v>
      </c>
      <c r="K5856" s="1">
        <v>37958</v>
      </c>
      <c r="L5856" t="s">
        <v>266</v>
      </c>
      <c r="M5856" t="s">
        <v>261</v>
      </c>
      <c r="N5856" t="s">
        <v>24</v>
      </c>
      <c r="O5856" t="s">
        <v>15</v>
      </c>
      <c r="P5856" t="s">
        <v>26</v>
      </c>
      <c r="Q5856">
        <v>6</v>
      </c>
      <c r="R5856">
        <v>25.82</v>
      </c>
      <c r="S5856">
        <f t="shared" si="317"/>
        <v>29000</v>
      </c>
      <c r="T5856">
        <f t="shared" si="318"/>
        <v>10205</v>
      </c>
      <c r="U5856">
        <f t="shared" si="319"/>
        <v>2.8417442430181286</v>
      </c>
      <c r="V5856">
        <v>234</v>
      </c>
      <c r="W5856">
        <v>285</v>
      </c>
    </row>
    <row r="5857" spans="1:23" hidden="1" x14ac:dyDescent="0.2">
      <c r="A5857">
        <v>108</v>
      </c>
      <c r="B5857" t="s">
        <v>3</v>
      </c>
      <c r="C5857" t="s">
        <v>4</v>
      </c>
      <c r="D5857" t="s">
        <v>265</v>
      </c>
      <c r="G5857">
        <v>-27.403448999999998</v>
      </c>
      <c r="H5857">
        <v>153.06043700000001</v>
      </c>
      <c r="I5857">
        <v>5</v>
      </c>
      <c r="J5857" t="s">
        <v>6</v>
      </c>
      <c r="K5857" s="1">
        <v>37958</v>
      </c>
      <c r="L5857" t="s">
        <v>266</v>
      </c>
      <c r="M5857" t="s">
        <v>261</v>
      </c>
      <c r="N5857" t="s">
        <v>24</v>
      </c>
      <c r="O5857" t="s">
        <v>15</v>
      </c>
      <c r="P5857" t="s">
        <v>26</v>
      </c>
      <c r="Q5857">
        <v>7</v>
      </c>
      <c r="R5857">
        <v>24.38</v>
      </c>
      <c r="S5857">
        <f t="shared" si="317"/>
        <v>29000</v>
      </c>
      <c r="T5857">
        <f t="shared" si="318"/>
        <v>10205</v>
      </c>
      <c r="U5857">
        <f t="shared" si="319"/>
        <v>2.8417442430181286</v>
      </c>
      <c r="V5857">
        <v>234</v>
      </c>
      <c r="W5857">
        <v>285</v>
      </c>
    </row>
    <row r="5858" spans="1:23" hidden="1" x14ac:dyDescent="0.2">
      <c r="A5858">
        <v>108</v>
      </c>
      <c r="B5858" t="s">
        <v>3</v>
      </c>
      <c r="C5858" t="s">
        <v>4</v>
      </c>
      <c r="D5858" t="s">
        <v>265</v>
      </c>
      <c r="G5858">
        <v>-27.403448999999998</v>
      </c>
      <c r="H5858">
        <v>153.06043700000001</v>
      </c>
      <c r="I5858">
        <v>5</v>
      </c>
      <c r="J5858" t="s">
        <v>6</v>
      </c>
      <c r="K5858" s="1">
        <v>37958</v>
      </c>
      <c r="L5858" t="s">
        <v>266</v>
      </c>
      <c r="M5858" t="s">
        <v>261</v>
      </c>
      <c r="N5858" t="s">
        <v>24</v>
      </c>
      <c r="O5858" t="s">
        <v>15</v>
      </c>
      <c r="P5858" t="s">
        <v>26</v>
      </c>
      <c r="Q5858">
        <v>8</v>
      </c>
      <c r="R5858">
        <v>23.79</v>
      </c>
      <c r="S5858">
        <f t="shared" si="317"/>
        <v>29000</v>
      </c>
      <c r="T5858">
        <f t="shared" si="318"/>
        <v>10205</v>
      </c>
      <c r="U5858">
        <f t="shared" si="319"/>
        <v>2.8417442430181286</v>
      </c>
      <c r="V5858">
        <v>234</v>
      </c>
      <c r="W5858">
        <v>285</v>
      </c>
    </row>
    <row r="5859" spans="1:23" hidden="1" x14ac:dyDescent="0.2">
      <c r="A5859">
        <v>108</v>
      </c>
      <c r="B5859" t="s">
        <v>3</v>
      </c>
      <c r="C5859" t="s">
        <v>4</v>
      </c>
      <c r="D5859" t="s">
        <v>265</v>
      </c>
      <c r="G5859">
        <v>-27.403448999999998</v>
      </c>
      <c r="H5859">
        <v>153.06043700000001</v>
      </c>
      <c r="I5859">
        <v>5</v>
      </c>
      <c r="J5859" t="s">
        <v>6</v>
      </c>
      <c r="K5859" s="1">
        <v>37958</v>
      </c>
      <c r="L5859" t="s">
        <v>266</v>
      </c>
      <c r="M5859" t="s">
        <v>261</v>
      </c>
      <c r="N5859" t="s">
        <v>24</v>
      </c>
      <c r="O5859" t="s">
        <v>15</v>
      </c>
      <c r="P5859" t="s">
        <v>26</v>
      </c>
      <c r="Q5859">
        <v>9</v>
      </c>
      <c r="R5859">
        <v>25.14</v>
      </c>
      <c r="S5859">
        <f t="shared" si="317"/>
        <v>29000</v>
      </c>
      <c r="T5859">
        <f t="shared" si="318"/>
        <v>10205</v>
      </c>
      <c r="U5859">
        <f t="shared" si="319"/>
        <v>2.8417442430181286</v>
      </c>
      <c r="V5859">
        <v>234</v>
      </c>
      <c r="W5859">
        <v>285</v>
      </c>
    </row>
    <row r="5860" spans="1:23" hidden="1" x14ac:dyDescent="0.2">
      <c r="A5860">
        <v>108</v>
      </c>
      <c r="B5860" t="s">
        <v>3</v>
      </c>
      <c r="C5860" t="s">
        <v>4</v>
      </c>
      <c r="D5860" t="s">
        <v>265</v>
      </c>
      <c r="G5860">
        <v>-27.403448999999998</v>
      </c>
      <c r="H5860">
        <v>153.06043700000001</v>
      </c>
      <c r="I5860">
        <v>5</v>
      </c>
      <c r="J5860" t="s">
        <v>6</v>
      </c>
      <c r="K5860" s="1">
        <v>37958</v>
      </c>
      <c r="L5860" t="s">
        <v>266</v>
      </c>
      <c r="M5860" t="s">
        <v>261</v>
      </c>
      <c r="N5860" t="s">
        <v>24</v>
      </c>
      <c r="O5860" t="s">
        <v>15</v>
      </c>
      <c r="P5860" t="s">
        <v>26</v>
      </c>
      <c r="Q5860">
        <v>10</v>
      </c>
      <c r="R5860">
        <v>24.73</v>
      </c>
      <c r="S5860">
        <f t="shared" si="317"/>
        <v>29000</v>
      </c>
      <c r="T5860">
        <f t="shared" si="318"/>
        <v>10205</v>
      </c>
      <c r="U5860">
        <f t="shared" si="319"/>
        <v>2.8417442430181286</v>
      </c>
      <c r="V5860">
        <v>234</v>
      </c>
      <c r="W5860">
        <v>285</v>
      </c>
    </row>
    <row r="5861" spans="1:23" x14ac:dyDescent="0.2">
      <c r="A5861">
        <v>108</v>
      </c>
      <c r="B5861" t="s">
        <v>3</v>
      </c>
      <c r="C5861" t="s">
        <v>4</v>
      </c>
      <c r="D5861" t="s">
        <v>265</v>
      </c>
      <c r="G5861">
        <v>-27.403448999999998</v>
      </c>
      <c r="H5861">
        <v>153.06043700000001</v>
      </c>
      <c r="I5861">
        <v>5</v>
      </c>
      <c r="J5861" t="s">
        <v>6</v>
      </c>
      <c r="K5861" s="1">
        <v>37958</v>
      </c>
      <c r="L5861" t="s">
        <v>266</v>
      </c>
      <c r="M5861" t="s">
        <v>261</v>
      </c>
      <c r="N5861" t="s">
        <v>24</v>
      </c>
      <c r="O5861" t="s">
        <v>15</v>
      </c>
      <c r="P5861" t="s">
        <v>27</v>
      </c>
      <c r="Q5861">
        <v>1</v>
      </c>
      <c r="R5861">
        <v>17.78</v>
      </c>
      <c r="S5861">
        <f t="shared" si="317"/>
        <v>29000</v>
      </c>
      <c r="T5861">
        <f t="shared" si="318"/>
        <v>10205</v>
      </c>
      <c r="U5861">
        <f t="shared" si="319"/>
        <v>2.8417442430181286</v>
      </c>
      <c r="V5861">
        <v>234</v>
      </c>
      <c r="W5861">
        <v>285</v>
      </c>
    </row>
    <row r="5862" spans="1:23" x14ac:dyDescent="0.2">
      <c r="A5862">
        <v>108</v>
      </c>
      <c r="B5862" t="s">
        <v>3</v>
      </c>
      <c r="C5862" t="s">
        <v>4</v>
      </c>
      <c r="D5862" t="s">
        <v>265</v>
      </c>
      <c r="G5862">
        <v>-27.403448999999998</v>
      </c>
      <c r="H5862">
        <v>153.06043700000001</v>
      </c>
      <c r="I5862">
        <v>5</v>
      </c>
      <c r="J5862" t="s">
        <v>6</v>
      </c>
      <c r="K5862" s="1">
        <v>37958</v>
      </c>
      <c r="L5862" t="s">
        <v>266</v>
      </c>
      <c r="M5862" t="s">
        <v>261</v>
      </c>
      <c r="N5862" t="s">
        <v>24</v>
      </c>
      <c r="O5862" t="s">
        <v>15</v>
      </c>
      <c r="P5862" t="s">
        <v>27</v>
      </c>
      <c r="Q5862">
        <v>2</v>
      </c>
      <c r="R5862">
        <v>18.809999999999999</v>
      </c>
      <c r="S5862">
        <f t="shared" si="317"/>
        <v>29000</v>
      </c>
      <c r="T5862">
        <f t="shared" si="318"/>
        <v>10205</v>
      </c>
      <c r="U5862">
        <f t="shared" si="319"/>
        <v>2.8417442430181286</v>
      </c>
      <c r="V5862">
        <v>234</v>
      </c>
      <c r="W5862">
        <v>285</v>
      </c>
    </row>
    <row r="5863" spans="1:23" x14ac:dyDescent="0.2">
      <c r="A5863">
        <v>108</v>
      </c>
      <c r="B5863" t="s">
        <v>3</v>
      </c>
      <c r="C5863" t="s">
        <v>4</v>
      </c>
      <c r="D5863" t="s">
        <v>265</v>
      </c>
      <c r="G5863">
        <v>-27.403448999999998</v>
      </c>
      <c r="H5863">
        <v>153.06043700000001</v>
      </c>
      <c r="I5863">
        <v>5</v>
      </c>
      <c r="J5863" t="s">
        <v>6</v>
      </c>
      <c r="K5863" s="1">
        <v>37958</v>
      </c>
      <c r="L5863" t="s">
        <v>266</v>
      </c>
      <c r="M5863" t="s">
        <v>261</v>
      </c>
      <c r="N5863" t="s">
        <v>24</v>
      </c>
      <c r="O5863" t="s">
        <v>15</v>
      </c>
      <c r="P5863" t="s">
        <v>27</v>
      </c>
      <c r="Q5863">
        <v>3</v>
      </c>
      <c r="R5863">
        <v>19.36</v>
      </c>
      <c r="S5863">
        <f t="shared" si="317"/>
        <v>29000</v>
      </c>
      <c r="T5863">
        <f t="shared" si="318"/>
        <v>10205</v>
      </c>
      <c r="U5863">
        <f t="shared" si="319"/>
        <v>2.8417442430181286</v>
      </c>
      <c r="V5863">
        <v>234</v>
      </c>
      <c r="W5863">
        <v>285</v>
      </c>
    </row>
    <row r="5864" spans="1:23" x14ac:dyDescent="0.2">
      <c r="A5864">
        <v>108</v>
      </c>
      <c r="B5864" t="s">
        <v>3</v>
      </c>
      <c r="C5864" t="s">
        <v>4</v>
      </c>
      <c r="D5864" t="s">
        <v>265</v>
      </c>
      <c r="G5864">
        <v>-27.403448999999998</v>
      </c>
      <c r="H5864">
        <v>153.06043700000001</v>
      </c>
      <c r="I5864">
        <v>5</v>
      </c>
      <c r="J5864" t="s">
        <v>6</v>
      </c>
      <c r="K5864" s="1">
        <v>37958</v>
      </c>
      <c r="L5864" t="s">
        <v>266</v>
      </c>
      <c r="M5864" t="s">
        <v>261</v>
      </c>
      <c r="N5864" t="s">
        <v>24</v>
      </c>
      <c r="O5864" t="s">
        <v>15</v>
      </c>
      <c r="P5864" t="s">
        <v>27</v>
      </c>
      <c r="Q5864">
        <v>4</v>
      </c>
      <c r="R5864">
        <v>16.32</v>
      </c>
      <c r="S5864">
        <f t="shared" si="317"/>
        <v>29000</v>
      </c>
      <c r="T5864">
        <f t="shared" si="318"/>
        <v>10205</v>
      </c>
      <c r="U5864">
        <f t="shared" si="319"/>
        <v>2.8417442430181286</v>
      </c>
      <c r="V5864">
        <v>234</v>
      </c>
      <c r="W5864">
        <v>285</v>
      </c>
    </row>
    <row r="5865" spans="1:23" x14ac:dyDescent="0.2">
      <c r="A5865">
        <v>108</v>
      </c>
      <c r="B5865" t="s">
        <v>3</v>
      </c>
      <c r="C5865" t="s">
        <v>4</v>
      </c>
      <c r="D5865" t="s">
        <v>265</v>
      </c>
      <c r="G5865">
        <v>-27.403448999999998</v>
      </c>
      <c r="H5865">
        <v>153.06043700000001</v>
      </c>
      <c r="I5865">
        <v>5</v>
      </c>
      <c r="J5865" t="s">
        <v>6</v>
      </c>
      <c r="K5865" s="1">
        <v>37958</v>
      </c>
      <c r="L5865" t="s">
        <v>266</v>
      </c>
      <c r="M5865" t="s">
        <v>261</v>
      </c>
      <c r="N5865" t="s">
        <v>24</v>
      </c>
      <c r="O5865" t="s">
        <v>15</v>
      </c>
      <c r="P5865" t="s">
        <v>27</v>
      </c>
      <c r="Q5865">
        <v>5</v>
      </c>
      <c r="R5865">
        <v>15.59</v>
      </c>
      <c r="S5865">
        <f t="shared" si="317"/>
        <v>29000</v>
      </c>
      <c r="T5865">
        <f t="shared" si="318"/>
        <v>10205</v>
      </c>
      <c r="U5865">
        <f t="shared" si="319"/>
        <v>2.8417442430181286</v>
      </c>
      <c r="V5865">
        <v>234</v>
      </c>
      <c r="W5865">
        <v>285</v>
      </c>
    </row>
    <row r="5866" spans="1:23" x14ac:dyDescent="0.2">
      <c r="A5866">
        <v>108</v>
      </c>
      <c r="B5866" t="s">
        <v>3</v>
      </c>
      <c r="C5866" t="s">
        <v>4</v>
      </c>
      <c r="D5866" t="s">
        <v>265</v>
      </c>
      <c r="G5866">
        <v>-27.403448999999998</v>
      </c>
      <c r="H5866">
        <v>153.06043700000001</v>
      </c>
      <c r="I5866">
        <v>5</v>
      </c>
      <c r="J5866" t="s">
        <v>6</v>
      </c>
      <c r="K5866" s="1">
        <v>37958</v>
      </c>
      <c r="L5866" t="s">
        <v>266</v>
      </c>
      <c r="M5866" t="s">
        <v>261</v>
      </c>
      <c r="N5866" t="s">
        <v>24</v>
      </c>
      <c r="O5866" t="s">
        <v>15</v>
      </c>
      <c r="P5866" t="s">
        <v>27</v>
      </c>
      <c r="Q5866">
        <v>6</v>
      </c>
      <c r="R5866">
        <v>13.94</v>
      </c>
      <c r="S5866">
        <f t="shared" si="317"/>
        <v>29000</v>
      </c>
      <c r="T5866">
        <f t="shared" si="318"/>
        <v>10205</v>
      </c>
      <c r="U5866">
        <f t="shared" si="319"/>
        <v>2.8417442430181286</v>
      </c>
      <c r="V5866">
        <v>234</v>
      </c>
      <c r="W5866">
        <v>285</v>
      </c>
    </row>
    <row r="5867" spans="1:23" x14ac:dyDescent="0.2">
      <c r="A5867">
        <v>108</v>
      </c>
      <c r="B5867" t="s">
        <v>3</v>
      </c>
      <c r="C5867" t="s">
        <v>4</v>
      </c>
      <c r="D5867" t="s">
        <v>265</v>
      </c>
      <c r="G5867">
        <v>-27.403448999999998</v>
      </c>
      <c r="H5867">
        <v>153.06043700000001</v>
      </c>
      <c r="I5867">
        <v>5</v>
      </c>
      <c r="J5867" t="s">
        <v>6</v>
      </c>
      <c r="K5867" s="1">
        <v>37958</v>
      </c>
      <c r="L5867" t="s">
        <v>266</v>
      </c>
      <c r="M5867" t="s">
        <v>261</v>
      </c>
      <c r="N5867" t="s">
        <v>24</v>
      </c>
      <c r="O5867" t="s">
        <v>15</v>
      </c>
      <c r="P5867" t="s">
        <v>27</v>
      </c>
      <c r="Q5867">
        <v>7</v>
      </c>
      <c r="R5867">
        <v>15.99</v>
      </c>
      <c r="S5867">
        <f t="shared" si="317"/>
        <v>29000</v>
      </c>
      <c r="T5867">
        <f t="shared" si="318"/>
        <v>10205</v>
      </c>
      <c r="U5867">
        <f t="shared" si="319"/>
        <v>2.8417442430181286</v>
      </c>
      <c r="V5867">
        <v>234</v>
      </c>
      <c r="W5867">
        <v>285</v>
      </c>
    </row>
    <row r="5868" spans="1:23" x14ac:dyDescent="0.2">
      <c r="A5868">
        <v>108</v>
      </c>
      <c r="B5868" t="s">
        <v>3</v>
      </c>
      <c r="C5868" t="s">
        <v>4</v>
      </c>
      <c r="D5868" t="s">
        <v>265</v>
      </c>
      <c r="G5868">
        <v>-27.403448999999998</v>
      </c>
      <c r="H5868">
        <v>153.06043700000001</v>
      </c>
      <c r="I5868">
        <v>5</v>
      </c>
      <c r="J5868" t="s">
        <v>6</v>
      </c>
      <c r="K5868" s="1">
        <v>37958</v>
      </c>
      <c r="L5868" t="s">
        <v>266</v>
      </c>
      <c r="M5868" t="s">
        <v>261</v>
      </c>
      <c r="N5868" t="s">
        <v>24</v>
      </c>
      <c r="O5868" t="s">
        <v>15</v>
      </c>
      <c r="P5868" t="s">
        <v>27</v>
      </c>
      <c r="Q5868">
        <v>8</v>
      </c>
      <c r="R5868">
        <v>16.899999999999999</v>
      </c>
      <c r="S5868">
        <f t="shared" si="317"/>
        <v>29000</v>
      </c>
      <c r="T5868">
        <f t="shared" si="318"/>
        <v>10205</v>
      </c>
      <c r="U5868">
        <f t="shared" si="319"/>
        <v>2.8417442430181286</v>
      </c>
      <c r="V5868">
        <v>234</v>
      </c>
      <c r="W5868">
        <v>285</v>
      </c>
    </row>
    <row r="5869" spans="1:23" x14ac:dyDescent="0.2">
      <c r="A5869">
        <v>108</v>
      </c>
      <c r="B5869" t="s">
        <v>3</v>
      </c>
      <c r="C5869" t="s">
        <v>4</v>
      </c>
      <c r="D5869" t="s">
        <v>265</v>
      </c>
      <c r="G5869">
        <v>-27.403448999999998</v>
      </c>
      <c r="H5869">
        <v>153.06043700000001</v>
      </c>
      <c r="I5869">
        <v>5</v>
      </c>
      <c r="J5869" t="s">
        <v>6</v>
      </c>
      <c r="K5869" s="1">
        <v>37958</v>
      </c>
      <c r="L5869" t="s">
        <v>266</v>
      </c>
      <c r="M5869" t="s">
        <v>261</v>
      </c>
      <c r="N5869" t="s">
        <v>24</v>
      </c>
      <c r="O5869" t="s">
        <v>15</v>
      </c>
      <c r="P5869" t="s">
        <v>27</v>
      </c>
      <c r="Q5869">
        <v>9</v>
      </c>
      <c r="R5869">
        <v>14.22</v>
      </c>
      <c r="S5869">
        <f t="shared" si="317"/>
        <v>29000</v>
      </c>
      <c r="T5869">
        <f t="shared" si="318"/>
        <v>10205</v>
      </c>
      <c r="U5869">
        <f t="shared" si="319"/>
        <v>2.8417442430181286</v>
      </c>
      <c r="V5869">
        <v>234</v>
      </c>
      <c r="W5869">
        <v>285</v>
      </c>
    </row>
    <row r="5870" spans="1:23" x14ac:dyDescent="0.2">
      <c r="A5870">
        <v>108</v>
      </c>
      <c r="B5870" t="s">
        <v>3</v>
      </c>
      <c r="C5870" t="s">
        <v>4</v>
      </c>
      <c r="D5870" t="s">
        <v>265</v>
      </c>
      <c r="G5870">
        <v>-27.403448999999998</v>
      </c>
      <c r="H5870">
        <v>153.06043700000001</v>
      </c>
      <c r="I5870">
        <v>5</v>
      </c>
      <c r="J5870" t="s">
        <v>6</v>
      </c>
      <c r="K5870" s="1">
        <v>37958</v>
      </c>
      <c r="L5870" t="s">
        <v>266</v>
      </c>
      <c r="M5870" t="s">
        <v>261</v>
      </c>
      <c r="N5870" t="s">
        <v>24</v>
      </c>
      <c r="O5870" t="s">
        <v>15</v>
      </c>
      <c r="P5870" t="s">
        <v>27</v>
      </c>
      <c r="Q5870">
        <v>10</v>
      </c>
      <c r="R5870">
        <v>16.579999999999998</v>
      </c>
      <c r="S5870">
        <f t="shared" si="317"/>
        <v>29000</v>
      </c>
      <c r="T5870">
        <f t="shared" si="318"/>
        <v>10205</v>
      </c>
      <c r="U5870">
        <f t="shared" si="319"/>
        <v>2.8417442430181286</v>
      </c>
      <c r="V5870">
        <v>234</v>
      </c>
      <c r="W5870">
        <v>285</v>
      </c>
    </row>
    <row r="5871" spans="1:23" x14ac:dyDescent="0.2">
      <c r="A5871">
        <v>108</v>
      </c>
      <c r="B5871" t="s">
        <v>3</v>
      </c>
      <c r="C5871" t="s">
        <v>4</v>
      </c>
      <c r="D5871" t="s">
        <v>265</v>
      </c>
      <c r="G5871">
        <v>-27.403448999999998</v>
      </c>
      <c r="H5871">
        <v>153.06043700000001</v>
      </c>
      <c r="I5871">
        <v>5</v>
      </c>
      <c r="J5871" t="s">
        <v>6</v>
      </c>
      <c r="K5871" s="1">
        <v>37958</v>
      </c>
      <c r="L5871" t="s">
        <v>266</v>
      </c>
      <c r="M5871" t="s">
        <v>261</v>
      </c>
      <c r="N5871" t="s">
        <v>24</v>
      </c>
      <c r="O5871" t="s">
        <v>18</v>
      </c>
      <c r="P5871" t="s">
        <v>27</v>
      </c>
      <c r="Q5871">
        <v>1</v>
      </c>
      <c r="R5871">
        <v>10.42</v>
      </c>
      <c r="S5871">
        <f t="shared" si="317"/>
        <v>29000</v>
      </c>
      <c r="T5871">
        <f t="shared" si="318"/>
        <v>10205</v>
      </c>
      <c r="U5871">
        <f t="shared" si="319"/>
        <v>2.8417442430181286</v>
      </c>
      <c r="V5871">
        <v>234</v>
      </c>
      <c r="W5871">
        <v>285</v>
      </c>
    </row>
    <row r="5872" spans="1:23" x14ac:dyDescent="0.2">
      <c r="A5872">
        <v>108</v>
      </c>
      <c r="B5872" t="s">
        <v>3</v>
      </c>
      <c r="C5872" t="s">
        <v>4</v>
      </c>
      <c r="D5872" t="s">
        <v>265</v>
      </c>
      <c r="G5872">
        <v>-27.403448999999998</v>
      </c>
      <c r="H5872">
        <v>153.06043700000001</v>
      </c>
      <c r="I5872">
        <v>5</v>
      </c>
      <c r="J5872" t="s">
        <v>6</v>
      </c>
      <c r="K5872" s="1">
        <v>37958</v>
      </c>
      <c r="L5872" t="s">
        <v>266</v>
      </c>
      <c r="M5872" t="s">
        <v>261</v>
      </c>
      <c r="N5872" t="s">
        <v>24</v>
      </c>
      <c r="O5872" t="s">
        <v>18</v>
      </c>
      <c r="P5872" t="s">
        <v>27</v>
      </c>
      <c r="Q5872">
        <v>2</v>
      </c>
      <c r="R5872">
        <v>12.85</v>
      </c>
      <c r="S5872">
        <f t="shared" si="317"/>
        <v>29000</v>
      </c>
      <c r="T5872">
        <f t="shared" si="318"/>
        <v>10205</v>
      </c>
      <c r="U5872">
        <f t="shared" si="319"/>
        <v>2.8417442430181286</v>
      </c>
      <c r="V5872">
        <v>234</v>
      </c>
      <c r="W5872">
        <v>285</v>
      </c>
    </row>
    <row r="5873" spans="1:23" x14ac:dyDescent="0.2">
      <c r="A5873">
        <v>108</v>
      </c>
      <c r="B5873" t="s">
        <v>3</v>
      </c>
      <c r="C5873" t="s">
        <v>4</v>
      </c>
      <c r="D5873" t="s">
        <v>265</v>
      </c>
      <c r="G5873">
        <v>-27.403448999999998</v>
      </c>
      <c r="H5873">
        <v>153.06043700000001</v>
      </c>
      <c r="I5873">
        <v>5</v>
      </c>
      <c r="J5873" t="s">
        <v>6</v>
      </c>
      <c r="K5873" s="1">
        <v>37958</v>
      </c>
      <c r="L5873" t="s">
        <v>266</v>
      </c>
      <c r="M5873" t="s">
        <v>261</v>
      </c>
      <c r="N5873" t="s">
        <v>24</v>
      </c>
      <c r="O5873" t="s">
        <v>18</v>
      </c>
      <c r="P5873" t="s">
        <v>27</v>
      </c>
      <c r="Q5873">
        <v>3</v>
      </c>
      <c r="R5873">
        <v>12.1</v>
      </c>
      <c r="S5873">
        <f t="shared" si="317"/>
        <v>29000</v>
      </c>
      <c r="T5873">
        <f t="shared" si="318"/>
        <v>10205</v>
      </c>
      <c r="U5873">
        <f t="shared" si="319"/>
        <v>2.8417442430181286</v>
      </c>
      <c r="V5873">
        <v>234</v>
      </c>
      <c r="W5873">
        <v>285</v>
      </c>
    </row>
    <row r="5874" spans="1:23" x14ac:dyDescent="0.2">
      <c r="A5874">
        <v>108</v>
      </c>
      <c r="B5874" t="s">
        <v>3</v>
      </c>
      <c r="C5874" t="s">
        <v>4</v>
      </c>
      <c r="D5874" t="s">
        <v>265</v>
      </c>
      <c r="G5874">
        <v>-27.403448999999998</v>
      </c>
      <c r="H5874">
        <v>153.06043700000001</v>
      </c>
      <c r="I5874">
        <v>5</v>
      </c>
      <c r="J5874" t="s">
        <v>6</v>
      </c>
      <c r="K5874" s="1">
        <v>37958</v>
      </c>
      <c r="L5874" t="s">
        <v>266</v>
      </c>
      <c r="M5874" t="s">
        <v>261</v>
      </c>
      <c r="N5874" t="s">
        <v>24</v>
      </c>
      <c r="O5874" t="s">
        <v>18</v>
      </c>
      <c r="P5874" t="s">
        <v>27</v>
      </c>
      <c r="Q5874">
        <v>4</v>
      </c>
      <c r="R5874">
        <v>10.27</v>
      </c>
      <c r="S5874">
        <f t="shared" si="317"/>
        <v>29000</v>
      </c>
      <c r="T5874">
        <f t="shared" si="318"/>
        <v>10205</v>
      </c>
      <c r="U5874">
        <f t="shared" si="319"/>
        <v>2.8417442430181286</v>
      </c>
      <c r="V5874">
        <v>234</v>
      </c>
      <c r="W5874">
        <v>285</v>
      </c>
    </row>
    <row r="5875" spans="1:23" x14ac:dyDescent="0.2">
      <c r="A5875">
        <v>108</v>
      </c>
      <c r="B5875" t="s">
        <v>3</v>
      </c>
      <c r="C5875" t="s">
        <v>4</v>
      </c>
      <c r="D5875" t="s">
        <v>265</v>
      </c>
      <c r="G5875">
        <v>-27.403448999999998</v>
      </c>
      <c r="H5875">
        <v>153.06043700000001</v>
      </c>
      <c r="I5875">
        <v>5</v>
      </c>
      <c r="J5875" t="s">
        <v>6</v>
      </c>
      <c r="K5875" s="1">
        <v>37958</v>
      </c>
      <c r="L5875" t="s">
        <v>266</v>
      </c>
      <c r="M5875" t="s">
        <v>261</v>
      </c>
      <c r="N5875" t="s">
        <v>24</v>
      </c>
      <c r="O5875" t="s">
        <v>18</v>
      </c>
      <c r="P5875" t="s">
        <v>27</v>
      </c>
      <c r="Q5875">
        <v>5</v>
      </c>
      <c r="R5875">
        <v>12.69</v>
      </c>
      <c r="S5875">
        <f t="shared" si="317"/>
        <v>29000</v>
      </c>
      <c r="T5875">
        <f t="shared" si="318"/>
        <v>10205</v>
      </c>
      <c r="U5875">
        <f t="shared" si="319"/>
        <v>2.8417442430181286</v>
      </c>
      <c r="V5875">
        <v>234</v>
      </c>
      <c r="W5875">
        <v>285</v>
      </c>
    </row>
    <row r="5876" spans="1:23" x14ac:dyDescent="0.2">
      <c r="A5876">
        <v>108</v>
      </c>
      <c r="B5876" t="s">
        <v>3</v>
      </c>
      <c r="C5876" t="s">
        <v>4</v>
      </c>
      <c r="D5876" t="s">
        <v>265</v>
      </c>
      <c r="G5876">
        <v>-27.403448999999998</v>
      </c>
      <c r="H5876">
        <v>153.06043700000001</v>
      </c>
      <c r="I5876">
        <v>5</v>
      </c>
      <c r="J5876" t="s">
        <v>6</v>
      </c>
      <c r="K5876" s="1">
        <v>37958</v>
      </c>
      <c r="L5876" t="s">
        <v>266</v>
      </c>
      <c r="M5876" t="s">
        <v>261</v>
      </c>
      <c r="N5876" t="s">
        <v>24</v>
      </c>
      <c r="O5876" t="s">
        <v>18</v>
      </c>
      <c r="P5876" t="s">
        <v>27</v>
      </c>
      <c r="Q5876">
        <v>6</v>
      </c>
      <c r="R5876">
        <v>10.19</v>
      </c>
      <c r="S5876">
        <f t="shared" si="317"/>
        <v>29000</v>
      </c>
      <c r="T5876">
        <f t="shared" si="318"/>
        <v>10205</v>
      </c>
      <c r="U5876">
        <f t="shared" si="319"/>
        <v>2.8417442430181286</v>
      </c>
      <c r="V5876">
        <v>234</v>
      </c>
      <c r="W5876">
        <v>285</v>
      </c>
    </row>
    <row r="5877" spans="1:23" x14ac:dyDescent="0.2">
      <c r="A5877">
        <v>108</v>
      </c>
      <c r="B5877" t="s">
        <v>3</v>
      </c>
      <c r="C5877" t="s">
        <v>4</v>
      </c>
      <c r="D5877" t="s">
        <v>265</v>
      </c>
      <c r="G5877">
        <v>-27.403448999999998</v>
      </c>
      <c r="H5877">
        <v>153.06043700000001</v>
      </c>
      <c r="I5877">
        <v>5</v>
      </c>
      <c r="J5877" t="s">
        <v>6</v>
      </c>
      <c r="K5877" s="1">
        <v>37958</v>
      </c>
      <c r="L5877" t="s">
        <v>266</v>
      </c>
      <c r="M5877" t="s">
        <v>261</v>
      </c>
      <c r="N5877" t="s">
        <v>24</v>
      </c>
      <c r="O5877" t="s">
        <v>18</v>
      </c>
      <c r="P5877" t="s">
        <v>27</v>
      </c>
      <c r="Q5877">
        <v>7</v>
      </c>
      <c r="R5877">
        <v>9.56</v>
      </c>
      <c r="S5877">
        <f t="shared" si="317"/>
        <v>29000</v>
      </c>
      <c r="T5877">
        <f t="shared" si="318"/>
        <v>10205</v>
      </c>
      <c r="U5877">
        <f t="shared" si="319"/>
        <v>2.8417442430181286</v>
      </c>
      <c r="V5877">
        <v>234</v>
      </c>
      <c r="W5877">
        <v>285</v>
      </c>
    </row>
    <row r="5878" spans="1:23" x14ac:dyDescent="0.2">
      <c r="A5878">
        <v>108</v>
      </c>
      <c r="B5878" t="s">
        <v>3</v>
      </c>
      <c r="C5878" t="s">
        <v>4</v>
      </c>
      <c r="D5878" t="s">
        <v>265</v>
      </c>
      <c r="G5878">
        <v>-27.403448999999998</v>
      </c>
      <c r="H5878">
        <v>153.06043700000001</v>
      </c>
      <c r="I5878">
        <v>5</v>
      </c>
      <c r="J5878" t="s">
        <v>6</v>
      </c>
      <c r="K5878" s="1">
        <v>37958</v>
      </c>
      <c r="L5878" t="s">
        <v>266</v>
      </c>
      <c r="M5878" t="s">
        <v>261</v>
      </c>
      <c r="N5878" t="s">
        <v>24</v>
      </c>
      <c r="O5878" t="s">
        <v>18</v>
      </c>
      <c r="P5878" t="s">
        <v>27</v>
      </c>
      <c r="Q5878">
        <v>8</v>
      </c>
      <c r="R5878">
        <v>11.13</v>
      </c>
      <c r="S5878">
        <f t="shared" si="317"/>
        <v>29000</v>
      </c>
      <c r="T5878">
        <f t="shared" si="318"/>
        <v>10205</v>
      </c>
      <c r="U5878">
        <f t="shared" si="319"/>
        <v>2.8417442430181286</v>
      </c>
      <c r="V5878">
        <v>234</v>
      </c>
      <c r="W5878">
        <v>285</v>
      </c>
    </row>
    <row r="5879" spans="1:23" x14ac:dyDescent="0.2">
      <c r="A5879">
        <v>108</v>
      </c>
      <c r="B5879" t="s">
        <v>3</v>
      </c>
      <c r="C5879" t="s">
        <v>4</v>
      </c>
      <c r="D5879" t="s">
        <v>265</v>
      </c>
      <c r="G5879">
        <v>-27.403448999999998</v>
      </c>
      <c r="H5879">
        <v>153.06043700000001</v>
      </c>
      <c r="I5879">
        <v>5</v>
      </c>
      <c r="J5879" t="s">
        <v>6</v>
      </c>
      <c r="K5879" s="1">
        <v>37958</v>
      </c>
      <c r="L5879" t="s">
        <v>266</v>
      </c>
      <c r="M5879" t="s">
        <v>261</v>
      </c>
      <c r="N5879" t="s">
        <v>24</v>
      </c>
      <c r="O5879" t="s">
        <v>18</v>
      </c>
      <c r="P5879" t="s">
        <v>27</v>
      </c>
      <c r="Q5879">
        <v>9</v>
      </c>
      <c r="R5879">
        <v>8.76</v>
      </c>
      <c r="S5879">
        <f t="shared" si="317"/>
        <v>29000</v>
      </c>
      <c r="T5879">
        <f t="shared" si="318"/>
        <v>10205</v>
      </c>
      <c r="U5879">
        <f t="shared" si="319"/>
        <v>2.8417442430181286</v>
      </c>
      <c r="V5879">
        <v>234</v>
      </c>
      <c r="W5879">
        <v>285</v>
      </c>
    </row>
    <row r="5880" spans="1:23" x14ac:dyDescent="0.2">
      <c r="A5880">
        <v>108</v>
      </c>
      <c r="B5880" t="s">
        <v>3</v>
      </c>
      <c r="C5880" t="s">
        <v>4</v>
      </c>
      <c r="D5880" t="s">
        <v>265</v>
      </c>
      <c r="G5880">
        <v>-27.403448999999998</v>
      </c>
      <c r="H5880">
        <v>153.06043700000001</v>
      </c>
      <c r="I5880">
        <v>5</v>
      </c>
      <c r="J5880" t="s">
        <v>6</v>
      </c>
      <c r="K5880" s="1">
        <v>37958</v>
      </c>
      <c r="L5880" t="s">
        <v>266</v>
      </c>
      <c r="M5880" t="s">
        <v>261</v>
      </c>
      <c r="N5880" t="s">
        <v>24</v>
      </c>
      <c r="O5880" t="s">
        <v>18</v>
      </c>
      <c r="P5880" t="s">
        <v>27</v>
      </c>
      <c r="Q5880">
        <v>10</v>
      </c>
      <c r="R5880">
        <v>7.85</v>
      </c>
      <c r="S5880">
        <f t="shared" si="317"/>
        <v>29000</v>
      </c>
      <c r="T5880">
        <f t="shared" si="318"/>
        <v>10205</v>
      </c>
      <c r="U5880">
        <f t="shared" si="319"/>
        <v>2.8417442430181286</v>
      </c>
      <c r="V5880">
        <v>234</v>
      </c>
      <c r="W5880">
        <v>285</v>
      </c>
    </row>
    <row r="5881" spans="1:23" hidden="1" x14ac:dyDescent="0.2">
      <c r="A5881">
        <v>109</v>
      </c>
      <c r="B5881" t="s">
        <v>3</v>
      </c>
      <c r="C5881" t="s">
        <v>4</v>
      </c>
      <c r="D5881" t="s">
        <v>267</v>
      </c>
      <c r="G5881">
        <v>-27.606311999999999</v>
      </c>
      <c r="H5881">
        <v>153.094144</v>
      </c>
      <c r="I5881">
        <v>55</v>
      </c>
      <c r="J5881" t="s">
        <v>40</v>
      </c>
      <c r="K5881" s="1">
        <v>34370</v>
      </c>
      <c r="L5881" t="s">
        <v>268</v>
      </c>
      <c r="M5881" t="s">
        <v>269</v>
      </c>
      <c r="N5881" t="s">
        <v>14</v>
      </c>
      <c r="O5881" t="s">
        <v>15</v>
      </c>
      <c r="P5881" t="s">
        <v>27</v>
      </c>
      <c r="Q5881">
        <v>1</v>
      </c>
      <c r="R5881">
        <v>12.49</v>
      </c>
      <c r="S5881">
        <f>(95+80)*235</f>
        <v>41125</v>
      </c>
      <c r="T5881">
        <f>216*95</f>
        <v>20520</v>
      </c>
      <c r="U5881">
        <f t="shared" si="319"/>
        <v>2.0041423001949319</v>
      </c>
      <c r="V5881">
        <v>306</v>
      </c>
      <c r="W5881">
        <v>291</v>
      </c>
    </row>
    <row r="5882" spans="1:23" hidden="1" x14ac:dyDescent="0.2">
      <c r="A5882">
        <v>109</v>
      </c>
      <c r="B5882" t="s">
        <v>3</v>
      </c>
      <c r="C5882" t="s">
        <v>4</v>
      </c>
      <c r="D5882" t="s">
        <v>267</v>
      </c>
      <c r="G5882">
        <v>-27.606311999999999</v>
      </c>
      <c r="H5882">
        <v>153.094144</v>
      </c>
      <c r="I5882">
        <v>55</v>
      </c>
      <c r="J5882" t="s">
        <v>40</v>
      </c>
      <c r="K5882" s="1">
        <v>34370</v>
      </c>
      <c r="L5882" t="s">
        <v>268</v>
      </c>
      <c r="M5882" t="s">
        <v>269</v>
      </c>
      <c r="N5882" t="s">
        <v>14</v>
      </c>
      <c r="O5882" t="s">
        <v>15</v>
      </c>
      <c r="P5882" t="s">
        <v>27</v>
      </c>
      <c r="Q5882">
        <v>2</v>
      </c>
      <c r="R5882">
        <v>13.1</v>
      </c>
      <c r="S5882">
        <f t="shared" ref="S5882:S5934" si="320">(95+80)*235</f>
        <v>41125</v>
      </c>
      <c r="T5882">
        <f t="shared" ref="T5882:T5934" si="321">216*95</f>
        <v>20520</v>
      </c>
      <c r="U5882">
        <f t="shared" ref="U5882:U5935" si="322">S5882/T5882</f>
        <v>2.0041423001949319</v>
      </c>
      <c r="V5882">
        <v>306</v>
      </c>
      <c r="W5882">
        <v>291</v>
      </c>
    </row>
    <row r="5883" spans="1:23" hidden="1" x14ac:dyDescent="0.2">
      <c r="A5883">
        <v>109</v>
      </c>
      <c r="B5883" t="s">
        <v>3</v>
      </c>
      <c r="C5883" t="s">
        <v>4</v>
      </c>
      <c r="D5883" t="s">
        <v>267</v>
      </c>
      <c r="G5883">
        <v>-27.606311999999999</v>
      </c>
      <c r="H5883">
        <v>153.094144</v>
      </c>
      <c r="I5883">
        <v>55</v>
      </c>
      <c r="J5883" t="s">
        <v>40</v>
      </c>
      <c r="K5883" s="1">
        <v>34370</v>
      </c>
      <c r="L5883" t="s">
        <v>268</v>
      </c>
      <c r="M5883" t="s">
        <v>269</v>
      </c>
      <c r="N5883" t="s">
        <v>14</v>
      </c>
      <c r="O5883" t="s">
        <v>15</v>
      </c>
      <c r="P5883" t="s">
        <v>27</v>
      </c>
      <c r="Q5883">
        <v>3</v>
      </c>
      <c r="R5883">
        <v>14.96</v>
      </c>
      <c r="S5883">
        <f t="shared" si="320"/>
        <v>41125</v>
      </c>
      <c r="T5883">
        <f t="shared" si="321"/>
        <v>20520</v>
      </c>
      <c r="U5883">
        <f t="shared" si="322"/>
        <v>2.0041423001949319</v>
      </c>
      <c r="V5883">
        <v>306</v>
      </c>
      <c r="W5883">
        <v>291</v>
      </c>
    </row>
    <row r="5884" spans="1:23" hidden="1" x14ac:dyDescent="0.2">
      <c r="A5884">
        <v>109</v>
      </c>
      <c r="B5884" t="s">
        <v>3</v>
      </c>
      <c r="C5884" t="s">
        <v>4</v>
      </c>
      <c r="D5884" t="s">
        <v>267</v>
      </c>
      <c r="G5884">
        <v>-27.606311999999999</v>
      </c>
      <c r="H5884">
        <v>153.094144</v>
      </c>
      <c r="I5884">
        <v>55</v>
      </c>
      <c r="J5884" t="s">
        <v>40</v>
      </c>
      <c r="K5884" s="1">
        <v>34370</v>
      </c>
      <c r="L5884" t="s">
        <v>268</v>
      </c>
      <c r="M5884" t="s">
        <v>269</v>
      </c>
      <c r="N5884" t="s">
        <v>14</v>
      </c>
      <c r="O5884" t="s">
        <v>15</v>
      </c>
      <c r="P5884" t="s">
        <v>27</v>
      </c>
      <c r="Q5884">
        <v>4</v>
      </c>
      <c r="R5884">
        <v>11.63</v>
      </c>
      <c r="S5884">
        <f t="shared" si="320"/>
        <v>41125</v>
      </c>
      <c r="T5884">
        <f t="shared" si="321"/>
        <v>20520</v>
      </c>
      <c r="U5884">
        <f t="shared" si="322"/>
        <v>2.0041423001949319</v>
      </c>
      <c r="V5884">
        <v>306</v>
      </c>
      <c r="W5884">
        <v>291</v>
      </c>
    </row>
    <row r="5885" spans="1:23" hidden="1" x14ac:dyDescent="0.2">
      <c r="A5885">
        <v>109</v>
      </c>
      <c r="B5885" t="s">
        <v>3</v>
      </c>
      <c r="C5885" t="s">
        <v>4</v>
      </c>
      <c r="D5885" t="s">
        <v>267</v>
      </c>
      <c r="G5885">
        <v>-27.606311999999999</v>
      </c>
      <c r="H5885">
        <v>153.094144</v>
      </c>
      <c r="I5885">
        <v>55</v>
      </c>
      <c r="J5885" t="s">
        <v>40</v>
      </c>
      <c r="K5885" s="1">
        <v>34370</v>
      </c>
      <c r="L5885" t="s">
        <v>268</v>
      </c>
      <c r="M5885" t="s">
        <v>269</v>
      </c>
      <c r="N5885" t="s">
        <v>14</v>
      </c>
      <c r="O5885" t="s">
        <v>15</v>
      </c>
      <c r="P5885" t="s">
        <v>27</v>
      </c>
      <c r="Q5885">
        <v>5</v>
      </c>
      <c r="R5885">
        <v>14.79</v>
      </c>
      <c r="S5885">
        <f t="shared" si="320"/>
        <v>41125</v>
      </c>
      <c r="T5885">
        <f t="shared" si="321"/>
        <v>20520</v>
      </c>
      <c r="U5885">
        <f t="shared" si="322"/>
        <v>2.0041423001949319</v>
      </c>
      <c r="V5885">
        <v>306</v>
      </c>
      <c r="W5885">
        <v>291</v>
      </c>
    </row>
    <row r="5886" spans="1:23" hidden="1" x14ac:dyDescent="0.2">
      <c r="A5886">
        <v>109</v>
      </c>
      <c r="B5886" t="s">
        <v>3</v>
      </c>
      <c r="C5886" t="s">
        <v>4</v>
      </c>
      <c r="D5886" t="s">
        <v>267</v>
      </c>
      <c r="G5886">
        <v>-27.606311999999999</v>
      </c>
      <c r="H5886">
        <v>153.094144</v>
      </c>
      <c r="I5886">
        <v>55</v>
      </c>
      <c r="J5886" t="s">
        <v>40</v>
      </c>
      <c r="K5886" s="1">
        <v>34370</v>
      </c>
      <c r="L5886" t="s">
        <v>268</v>
      </c>
      <c r="M5886" t="s">
        <v>269</v>
      </c>
      <c r="N5886" t="s">
        <v>14</v>
      </c>
      <c r="O5886" t="s">
        <v>15</v>
      </c>
      <c r="P5886" t="s">
        <v>27</v>
      </c>
      <c r="Q5886">
        <v>6</v>
      </c>
      <c r="R5886">
        <v>14.53</v>
      </c>
      <c r="S5886">
        <f t="shared" si="320"/>
        <v>41125</v>
      </c>
      <c r="T5886">
        <f t="shared" si="321"/>
        <v>20520</v>
      </c>
      <c r="U5886">
        <f t="shared" si="322"/>
        <v>2.0041423001949319</v>
      </c>
      <c r="V5886">
        <v>306</v>
      </c>
      <c r="W5886">
        <v>291</v>
      </c>
    </row>
    <row r="5887" spans="1:23" hidden="1" x14ac:dyDescent="0.2">
      <c r="A5887">
        <v>109</v>
      </c>
      <c r="B5887" t="s">
        <v>3</v>
      </c>
      <c r="C5887" t="s">
        <v>4</v>
      </c>
      <c r="D5887" t="s">
        <v>267</v>
      </c>
      <c r="G5887">
        <v>-27.606311999999999</v>
      </c>
      <c r="H5887">
        <v>153.094144</v>
      </c>
      <c r="I5887">
        <v>55</v>
      </c>
      <c r="J5887" t="s">
        <v>40</v>
      </c>
      <c r="K5887" s="1">
        <v>34370</v>
      </c>
      <c r="L5887" t="s">
        <v>268</v>
      </c>
      <c r="M5887" t="s">
        <v>269</v>
      </c>
      <c r="N5887" t="s">
        <v>14</v>
      </c>
      <c r="O5887" t="s">
        <v>16</v>
      </c>
      <c r="P5887" t="s">
        <v>27</v>
      </c>
      <c r="Q5887">
        <v>1</v>
      </c>
      <c r="R5887">
        <v>12.24</v>
      </c>
      <c r="S5887">
        <f t="shared" si="320"/>
        <v>41125</v>
      </c>
      <c r="T5887">
        <f t="shared" si="321"/>
        <v>20520</v>
      </c>
      <c r="U5887">
        <f t="shared" si="322"/>
        <v>2.0041423001949319</v>
      </c>
      <c r="V5887">
        <v>306</v>
      </c>
      <c r="W5887">
        <v>291</v>
      </c>
    </row>
    <row r="5888" spans="1:23" hidden="1" x14ac:dyDescent="0.2">
      <c r="A5888">
        <v>109</v>
      </c>
      <c r="B5888" t="s">
        <v>3</v>
      </c>
      <c r="C5888" t="s">
        <v>4</v>
      </c>
      <c r="D5888" t="s">
        <v>267</v>
      </c>
      <c r="G5888">
        <v>-27.606311999999999</v>
      </c>
      <c r="H5888">
        <v>153.094144</v>
      </c>
      <c r="I5888">
        <v>55</v>
      </c>
      <c r="J5888" t="s">
        <v>40</v>
      </c>
      <c r="K5888" s="1">
        <v>34370</v>
      </c>
      <c r="L5888" t="s">
        <v>268</v>
      </c>
      <c r="M5888" t="s">
        <v>269</v>
      </c>
      <c r="N5888" t="s">
        <v>14</v>
      </c>
      <c r="O5888" t="s">
        <v>16</v>
      </c>
      <c r="P5888" t="s">
        <v>27</v>
      </c>
      <c r="Q5888">
        <v>2</v>
      </c>
      <c r="R5888">
        <v>11.24</v>
      </c>
      <c r="S5888">
        <f t="shared" si="320"/>
        <v>41125</v>
      </c>
      <c r="T5888">
        <f t="shared" si="321"/>
        <v>20520</v>
      </c>
      <c r="U5888">
        <f t="shared" si="322"/>
        <v>2.0041423001949319</v>
      </c>
      <c r="V5888">
        <v>306</v>
      </c>
      <c r="W5888">
        <v>291</v>
      </c>
    </row>
    <row r="5889" spans="1:23" hidden="1" x14ac:dyDescent="0.2">
      <c r="A5889">
        <v>109</v>
      </c>
      <c r="B5889" t="s">
        <v>3</v>
      </c>
      <c r="C5889" t="s">
        <v>4</v>
      </c>
      <c r="D5889" t="s">
        <v>267</v>
      </c>
      <c r="G5889">
        <v>-27.606311999999999</v>
      </c>
      <c r="H5889">
        <v>153.094144</v>
      </c>
      <c r="I5889">
        <v>55</v>
      </c>
      <c r="J5889" t="s">
        <v>40</v>
      </c>
      <c r="K5889" s="1">
        <v>34370</v>
      </c>
      <c r="L5889" t="s">
        <v>268</v>
      </c>
      <c r="M5889" t="s">
        <v>269</v>
      </c>
      <c r="N5889" t="s">
        <v>14</v>
      </c>
      <c r="O5889" t="s">
        <v>16</v>
      </c>
      <c r="P5889" t="s">
        <v>27</v>
      </c>
      <c r="Q5889">
        <v>3</v>
      </c>
      <c r="R5889">
        <v>10.52</v>
      </c>
      <c r="S5889">
        <f t="shared" si="320"/>
        <v>41125</v>
      </c>
      <c r="T5889">
        <f t="shared" si="321"/>
        <v>20520</v>
      </c>
      <c r="U5889">
        <f t="shared" si="322"/>
        <v>2.0041423001949319</v>
      </c>
      <c r="V5889">
        <v>306</v>
      </c>
      <c r="W5889">
        <v>291</v>
      </c>
    </row>
    <row r="5890" spans="1:23" hidden="1" x14ac:dyDescent="0.2">
      <c r="A5890">
        <v>109</v>
      </c>
      <c r="B5890" t="s">
        <v>3</v>
      </c>
      <c r="C5890" t="s">
        <v>4</v>
      </c>
      <c r="D5890" t="s">
        <v>267</v>
      </c>
      <c r="G5890">
        <v>-27.606311999999999</v>
      </c>
      <c r="H5890">
        <v>153.094144</v>
      </c>
      <c r="I5890">
        <v>55</v>
      </c>
      <c r="J5890" t="s">
        <v>40</v>
      </c>
      <c r="K5890" s="1">
        <v>34370</v>
      </c>
      <c r="L5890" t="s">
        <v>268</v>
      </c>
      <c r="M5890" t="s">
        <v>269</v>
      </c>
      <c r="N5890" t="s">
        <v>14</v>
      </c>
      <c r="O5890" t="s">
        <v>16</v>
      </c>
      <c r="P5890" t="s">
        <v>27</v>
      </c>
      <c r="Q5890">
        <v>4</v>
      </c>
      <c r="R5890">
        <v>10.57</v>
      </c>
      <c r="S5890">
        <f t="shared" si="320"/>
        <v>41125</v>
      </c>
      <c r="T5890">
        <f t="shared" si="321"/>
        <v>20520</v>
      </c>
      <c r="U5890">
        <f t="shared" si="322"/>
        <v>2.0041423001949319</v>
      </c>
      <c r="V5890">
        <v>306</v>
      </c>
      <c r="W5890">
        <v>291</v>
      </c>
    </row>
    <row r="5891" spans="1:23" hidden="1" x14ac:dyDescent="0.2">
      <c r="A5891">
        <v>109</v>
      </c>
      <c r="B5891" t="s">
        <v>3</v>
      </c>
      <c r="C5891" t="s">
        <v>4</v>
      </c>
      <c r="D5891" t="s">
        <v>267</v>
      </c>
      <c r="G5891">
        <v>-27.606311999999999</v>
      </c>
      <c r="H5891">
        <v>153.094144</v>
      </c>
      <c r="I5891">
        <v>55</v>
      </c>
      <c r="J5891" t="s">
        <v>40</v>
      </c>
      <c r="K5891" s="1">
        <v>34370</v>
      </c>
      <c r="L5891" t="s">
        <v>268</v>
      </c>
      <c r="M5891" t="s">
        <v>269</v>
      </c>
      <c r="N5891" t="s">
        <v>14</v>
      </c>
      <c r="O5891" t="s">
        <v>16</v>
      </c>
      <c r="P5891" t="s">
        <v>27</v>
      </c>
      <c r="Q5891">
        <v>5</v>
      </c>
      <c r="R5891">
        <v>12.65</v>
      </c>
      <c r="S5891">
        <f t="shared" si="320"/>
        <v>41125</v>
      </c>
      <c r="T5891">
        <f t="shared" si="321"/>
        <v>20520</v>
      </c>
      <c r="U5891">
        <f t="shared" si="322"/>
        <v>2.0041423001949319</v>
      </c>
      <c r="V5891">
        <v>306</v>
      </c>
      <c r="W5891">
        <v>291</v>
      </c>
    </row>
    <row r="5892" spans="1:23" hidden="1" x14ac:dyDescent="0.2">
      <c r="A5892">
        <v>109</v>
      </c>
      <c r="B5892" t="s">
        <v>3</v>
      </c>
      <c r="C5892" t="s">
        <v>4</v>
      </c>
      <c r="D5892" t="s">
        <v>267</v>
      </c>
      <c r="G5892">
        <v>-27.606311999999999</v>
      </c>
      <c r="H5892">
        <v>153.094144</v>
      </c>
      <c r="I5892">
        <v>55</v>
      </c>
      <c r="J5892" t="s">
        <v>40</v>
      </c>
      <c r="K5892" s="1">
        <v>34370</v>
      </c>
      <c r="L5892" t="s">
        <v>268</v>
      </c>
      <c r="M5892" t="s">
        <v>269</v>
      </c>
      <c r="N5892" t="s">
        <v>14</v>
      </c>
      <c r="O5892" t="s">
        <v>16</v>
      </c>
      <c r="P5892" t="s">
        <v>27</v>
      </c>
      <c r="Q5892">
        <v>6</v>
      </c>
      <c r="R5892">
        <v>14.81</v>
      </c>
      <c r="S5892">
        <f t="shared" si="320"/>
        <v>41125</v>
      </c>
      <c r="T5892">
        <f t="shared" si="321"/>
        <v>20520</v>
      </c>
      <c r="U5892">
        <f t="shared" si="322"/>
        <v>2.0041423001949319</v>
      </c>
      <c r="V5892">
        <v>306</v>
      </c>
      <c r="W5892">
        <v>291</v>
      </c>
    </row>
    <row r="5893" spans="1:23" hidden="1" x14ac:dyDescent="0.2">
      <c r="A5893">
        <v>109</v>
      </c>
      <c r="B5893" t="s">
        <v>3</v>
      </c>
      <c r="C5893" t="s">
        <v>4</v>
      </c>
      <c r="D5893" t="s">
        <v>267</v>
      </c>
      <c r="G5893">
        <v>-27.606311999999999</v>
      </c>
      <c r="H5893">
        <v>153.094144</v>
      </c>
      <c r="I5893">
        <v>55</v>
      </c>
      <c r="J5893" t="s">
        <v>40</v>
      </c>
      <c r="K5893" s="1">
        <v>34370</v>
      </c>
      <c r="L5893" t="s">
        <v>268</v>
      </c>
      <c r="M5893" t="s">
        <v>269</v>
      </c>
      <c r="N5893" t="s">
        <v>14</v>
      </c>
      <c r="O5893" t="s">
        <v>18</v>
      </c>
      <c r="P5893" t="s">
        <v>27</v>
      </c>
      <c r="Q5893">
        <v>1</v>
      </c>
      <c r="R5893">
        <v>2.2400000000000002</v>
      </c>
      <c r="S5893">
        <f t="shared" si="320"/>
        <v>41125</v>
      </c>
      <c r="T5893">
        <f t="shared" si="321"/>
        <v>20520</v>
      </c>
      <c r="U5893">
        <f t="shared" si="322"/>
        <v>2.0041423001949319</v>
      </c>
      <c r="V5893">
        <v>306</v>
      </c>
      <c r="W5893">
        <v>291</v>
      </c>
    </row>
    <row r="5894" spans="1:23" hidden="1" x14ac:dyDescent="0.2">
      <c r="A5894">
        <v>109</v>
      </c>
      <c r="B5894" t="s">
        <v>3</v>
      </c>
      <c r="C5894" t="s">
        <v>4</v>
      </c>
      <c r="D5894" t="s">
        <v>267</v>
      </c>
      <c r="G5894">
        <v>-27.606311999999999</v>
      </c>
      <c r="H5894">
        <v>153.094144</v>
      </c>
      <c r="I5894">
        <v>55</v>
      </c>
      <c r="J5894" t="s">
        <v>40</v>
      </c>
      <c r="K5894" s="1">
        <v>34370</v>
      </c>
      <c r="L5894" t="s">
        <v>268</v>
      </c>
      <c r="M5894" t="s">
        <v>269</v>
      </c>
      <c r="N5894" t="s">
        <v>14</v>
      </c>
      <c r="O5894" t="s">
        <v>18</v>
      </c>
      <c r="P5894" t="s">
        <v>27</v>
      </c>
      <c r="Q5894">
        <v>2</v>
      </c>
      <c r="R5894">
        <v>2.57</v>
      </c>
      <c r="S5894">
        <f t="shared" si="320"/>
        <v>41125</v>
      </c>
      <c r="T5894">
        <f t="shared" si="321"/>
        <v>20520</v>
      </c>
      <c r="U5894">
        <f t="shared" si="322"/>
        <v>2.0041423001949319</v>
      </c>
      <c r="V5894">
        <v>306</v>
      </c>
      <c r="W5894">
        <v>291</v>
      </c>
    </row>
    <row r="5895" spans="1:23" hidden="1" x14ac:dyDescent="0.2">
      <c r="A5895">
        <v>109</v>
      </c>
      <c r="B5895" t="s">
        <v>3</v>
      </c>
      <c r="C5895" t="s">
        <v>4</v>
      </c>
      <c r="D5895" t="s">
        <v>267</v>
      </c>
      <c r="G5895">
        <v>-27.606311999999999</v>
      </c>
      <c r="H5895">
        <v>153.094144</v>
      </c>
      <c r="I5895">
        <v>55</v>
      </c>
      <c r="J5895" t="s">
        <v>40</v>
      </c>
      <c r="K5895" s="1">
        <v>34370</v>
      </c>
      <c r="L5895" t="s">
        <v>268</v>
      </c>
      <c r="M5895" t="s">
        <v>269</v>
      </c>
      <c r="N5895" t="s">
        <v>14</v>
      </c>
      <c r="O5895" t="s">
        <v>18</v>
      </c>
      <c r="P5895" t="s">
        <v>27</v>
      </c>
      <c r="Q5895">
        <v>3</v>
      </c>
      <c r="R5895">
        <v>3.71</v>
      </c>
      <c r="S5895">
        <f t="shared" si="320"/>
        <v>41125</v>
      </c>
      <c r="T5895">
        <f t="shared" si="321"/>
        <v>20520</v>
      </c>
      <c r="U5895">
        <f t="shared" si="322"/>
        <v>2.0041423001949319</v>
      </c>
      <c r="V5895">
        <v>306</v>
      </c>
      <c r="W5895">
        <v>291</v>
      </c>
    </row>
    <row r="5896" spans="1:23" hidden="1" x14ac:dyDescent="0.2">
      <c r="A5896">
        <v>109</v>
      </c>
      <c r="B5896" t="s">
        <v>3</v>
      </c>
      <c r="C5896" t="s">
        <v>4</v>
      </c>
      <c r="D5896" t="s">
        <v>267</v>
      </c>
      <c r="G5896">
        <v>-27.606311999999999</v>
      </c>
      <c r="H5896">
        <v>153.094144</v>
      </c>
      <c r="I5896">
        <v>55</v>
      </c>
      <c r="J5896" t="s">
        <v>40</v>
      </c>
      <c r="K5896" s="1">
        <v>34370</v>
      </c>
      <c r="L5896" t="s">
        <v>268</v>
      </c>
      <c r="M5896" t="s">
        <v>269</v>
      </c>
      <c r="N5896" t="s">
        <v>14</v>
      </c>
      <c r="O5896" t="s">
        <v>18</v>
      </c>
      <c r="P5896" t="s">
        <v>27</v>
      </c>
      <c r="Q5896">
        <v>4</v>
      </c>
      <c r="R5896">
        <v>1.87</v>
      </c>
      <c r="S5896">
        <f t="shared" si="320"/>
        <v>41125</v>
      </c>
      <c r="T5896">
        <f t="shared" si="321"/>
        <v>20520</v>
      </c>
      <c r="U5896">
        <f t="shared" si="322"/>
        <v>2.0041423001949319</v>
      </c>
      <c r="V5896">
        <v>306</v>
      </c>
      <c r="W5896">
        <v>291</v>
      </c>
    </row>
    <row r="5897" spans="1:23" hidden="1" x14ac:dyDescent="0.2">
      <c r="A5897">
        <v>109</v>
      </c>
      <c r="B5897" t="s">
        <v>3</v>
      </c>
      <c r="C5897" t="s">
        <v>4</v>
      </c>
      <c r="D5897" t="s">
        <v>267</v>
      </c>
      <c r="G5897">
        <v>-27.606311999999999</v>
      </c>
      <c r="H5897">
        <v>153.094144</v>
      </c>
      <c r="I5897">
        <v>55</v>
      </c>
      <c r="J5897" t="s">
        <v>40</v>
      </c>
      <c r="K5897" s="1">
        <v>34370</v>
      </c>
      <c r="L5897" t="s">
        <v>268</v>
      </c>
      <c r="M5897" t="s">
        <v>269</v>
      </c>
      <c r="N5897" t="s">
        <v>14</v>
      </c>
      <c r="O5897" t="s">
        <v>18</v>
      </c>
      <c r="P5897" t="s">
        <v>27</v>
      </c>
      <c r="Q5897">
        <v>5</v>
      </c>
      <c r="R5897">
        <v>3</v>
      </c>
      <c r="S5897">
        <f t="shared" si="320"/>
        <v>41125</v>
      </c>
      <c r="T5897">
        <f t="shared" si="321"/>
        <v>20520</v>
      </c>
      <c r="U5897">
        <f t="shared" si="322"/>
        <v>2.0041423001949319</v>
      </c>
      <c r="V5897">
        <v>306</v>
      </c>
      <c r="W5897">
        <v>291</v>
      </c>
    </row>
    <row r="5898" spans="1:23" hidden="1" x14ac:dyDescent="0.2">
      <c r="A5898">
        <v>109</v>
      </c>
      <c r="B5898" t="s">
        <v>3</v>
      </c>
      <c r="C5898" t="s">
        <v>4</v>
      </c>
      <c r="D5898" t="s">
        <v>267</v>
      </c>
      <c r="G5898">
        <v>-27.606311999999999</v>
      </c>
      <c r="H5898">
        <v>153.094144</v>
      </c>
      <c r="I5898">
        <v>55</v>
      </c>
      <c r="J5898" t="s">
        <v>40</v>
      </c>
      <c r="K5898" s="1">
        <v>34370</v>
      </c>
      <c r="L5898" t="s">
        <v>268</v>
      </c>
      <c r="M5898" t="s">
        <v>269</v>
      </c>
      <c r="N5898" t="s">
        <v>14</v>
      </c>
      <c r="O5898" t="s">
        <v>18</v>
      </c>
      <c r="P5898" t="s">
        <v>27</v>
      </c>
      <c r="Q5898">
        <v>6</v>
      </c>
      <c r="R5898">
        <v>2.8</v>
      </c>
      <c r="S5898">
        <f t="shared" si="320"/>
        <v>41125</v>
      </c>
      <c r="T5898">
        <f t="shared" si="321"/>
        <v>20520</v>
      </c>
      <c r="U5898">
        <f t="shared" si="322"/>
        <v>2.0041423001949319</v>
      </c>
      <c r="V5898">
        <v>306</v>
      </c>
      <c r="W5898">
        <v>291</v>
      </c>
    </row>
    <row r="5899" spans="1:23" hidden="1" x14ac:dyDescent="0.2">
      <c r="A5899">
        <v>109</v>
      </c>
      <c r="B5899" t="s">
        <v>3</v>
      </c>
      <c r="C5899" t="s">
        <v>4</v>
      </c>
      <c r="D5899" t="s">
        <v>267</v>
      </c>
      <c r="G5899">
        <v>-27.606311999999999</v>
      </c>
      <c r="H5899">
        <v>153.094144</v>
      </c>
      <c r="I5899">
        <v>55</v>
      </c>
      <c r="J5899" t="s">
        <v>40</v>
      </c>
      <c r="K5899" s="1">
        <v>34370</v>
      </c>
      <c r="L5899" t="s">
        <v>268</v>
      </c>
      <c r="M5899" t="s">
        <v>269</v>
      </c>
      <c r="N5899" t="s">
        <v>14</v>
      </c>
      <c r="O5899" t="s">
        <v>19</v>
      </c>
      <c r="P5899" t="s">
        <v>27</v>
      </c>
      <c r="Q5899">
        <v>1</v>
      </c>
      <c r="R5899">
        <v>7.51</v>
      </c>
      <c r="S5899">
        <f t="shared" si="320"/>
        <v>41125</v>
      </c>
      <c r="T5899">
        <f t="shared" si="321"/>
        <v>20520</v>
      </c>
      <c r="U5899">
        <f t="shared" si="322"/>
        <v>2.0041423001949319</v>
      </c>
      <c r="V5899">
        <v>306</v>
      </c>
      <c r="W5899">
        <v>291</v>
      </c>
    </row>
    <row r="5900" spans="1:23" hidden="1" x14ac:dyDescent="0.2">
      <c r="A5900">
        <v>109</v>
      </c>
      <c r="B5900" t="s">
        <v>3</v>
      </c>
      <c r="C5900" t="s">
        <v>4</v>
      </c>
      <c r="D5900" t="s">
        <v>267</v>
      </c>
      <c r="G5900">
        <v>-27.606311999999999</v>
      </c>
      <c r="H5900">
        <v>153.094144</v>
      </c>
      <c r="I5900">
        <v>55</v>
      </c>
      <c r="J5900" t="s">
        <v>40</v>
      </c>
      <c r="K5900" s="1">
        <v>34370</v>
      </c>
      <c r="L5900" t="s">
        <v>268</v>
      </c>
      <c r="M5900" t="s">
        <v>269</v>
      </c>
      <c r="N5900" t="s">
        <v>14</v>
      </c>
      <c r="O5900" t="s">
        <v>19</v>
      </c>
      <c r="P5900" t="s">
        <v>27</v>
      </c>
      <c r="Q5900">
        <v>2</v>
      </c>
      <c r="R5900">
        <v>7.53</v>
      </c>
      <c r="S5900">
        <f t="shared" si="320"/>
        <v>41125</v>
      </c>
      <c r="T5900">
        <f t="shared" si="321"/>
        <v>20520</v>
      </c>
      <c r="U5900">
        <f t="shared" si="322"/>
        <v>2.0041423001949319</v>
      </c>
      <c r="V5900">
        <v>306</v>
      </c>
      <c r="W5900">
        <v>291</v>
      </c>
    </row>
    <row r="5901" spans="1:23" hidden="1" x14ac:dyDescent="0.2">
      <c r="A5901">
        <v>109</v>
      </c>
      <c r="B5901" t="s">
        <v>3</v>
      </c>
      <c r="C5901" t="s">
        <v>4</v>
      </c>
      <c r="D5901" t="s">
        <v>267</v>
      </c>
      <c r="G5901">
        <v>-27.606311999999999</v>
      </c>
      <c r="H5901">
        <v>153.094144</v>
      </c>
      <c r="I5901">
        <v>55</v>
      </c>
      <c r="J5901" t="s">
        <v>40</v>
      </c>
      <c r="K5901" s="1">
        <v>34370</v>
      </c>
      <c r="L5901" t="s">
        <v>268</v>
      </c>
      <c r="M5901" t="s">
        <v>269</v>
      </c>
      <c r="N5901" t="s">
        <v>14</v>
      </c>
      <c r="O5901" t="s">
        <v>19</v>
      </c>
      <c r="P5901" t="s">
        <v>27</v>
      </c>
      <c r="Q5901">
        <v>3</v>
      </c>
      <c r="R5901">
        <v>6.92</v>
      </c>
      <c r="S5901">
        <f t="shared" si="320"/>
        <v>41125</v>
      </c>
      <c r="T5901">
        <f t="shared" si="321"/>
        <v>20520</v>
      </c>
      <c r="U5901">
        <f t="shared" si="322"/>
        <v>2.0041423001949319</v>
      </c>
      <c r="V5901">
        <v>306</v>
      </c>
      <c r="W5901">
        <v>291</v>
      </c>
    </row>
    <row r="5902" spans="1:23" hidden="1" x14ac:dyDescent="0.2">
      <c r="A5902">
        <v>109</v>
      </c>
      <c r="B5902" t="s">
        <v>3</v>
      </c>
      <c r="C5902" t="s">
        <v>4</v>
      </c>
      <c r="D5902" t="s">
        <v>267</v>
      </c>
      <c r="G5902">
        <v>-27.606311999999999</v>
      </c>
      <c r="H5902">
        <v>153.094144</v>
      </c>
      <c r="I5902">
        <v>55</v>
      </c>
      <c r="J5902" t="s">
        <v>40</v>
      </c>
      <c r="K5902" s="1">
        <v>34370</v>
      </c>
      <c r="L5902" t="s">
        <v>268</v>
      </c>
      <c r="M5902" t="s">
        <v>269</v>
      </c>
      <c r="N5902" t="s">
        <v>14</v>
      </c>
      <c r="O5902" t="s">
        <v>19</v>
      </c>
      <c r="P5902" t="s">
        <v>27</v>
      </c>
      <c r="Q5902">
        <v>4</v>
      </c>
      <c r="R5902">
        <v>6.31</v>
      </c>
      <c r="S5902">
        <f t="shared" si="320"/>
        <v>41125</v>
      </c>
      <c r="T5902">
        <f t="shared" si="321"/>
        <v>20520</v>
      </c>
      <c r="U5902">
        <f t="shared" si="322"/>
        <v>2.0041423001949319</v>
      </c>
      <c r="V5902">
        <v>306</v>
      </c>
      <c r="W5902">
        <v>291</v>
      </c>
    </row>
    <row r="5903" spans="1:23" hidden="1" x14ac:dyDescent="0.2">
      <c r="A5903">
        <v>109</v>
      </c>
      <c r="B5903" t="s">
        <v>3</v>
      </c>
      <c r="C5903" t="s">
        <v>4</v>
      </c>
      <c r="D5903" t="s">
        <v>267</v>
      </c>
      <c r="G5903">
        <v>-27.606311999999999</v>
      </c>
      <c r="H5903">
        <v>153.094144</v>
      </c>
      <c r="I5903">
        <v>55</v>
      </c>
      <c r="J5903" t="s">
        <v>40</v>
      </c>
      <c r="K5903" s="1">
        <v>34370</v>
      </c>
      <c r="L5903" t="s">
        <v>268</v>
      </c>
      <c r="M5903" t="s">
        <v>269</v>
      </c>
      <c r="N5903" t="s">
        <v>14</v>
      </c>
      <c r="O5903" t="s">
        <v>19</v>
      </c>
      <c r="P5903" t="s">
        <v>27</v>
      </c>
      <c r="Q5903">
        <v>5</v>
      </c>
      <c r="R5903">
        <v>8.7799999999999994</v>
      </c>
      <c r="S5903">
        <f t="shared" si="320"/>
        <v>41125</v>
      </c>
      <c r="T5903">
        <f t="shared" si="321"/>
        <v>20520</v>
      </c>
      <c r="U5903">
        <f t="shared" si="322"/>
        <v>2.0041423001949319</v>
      </c>
      <c r="V5903">
        <v>306</v>
      </c>
      <c r="W5903">
        <v>291</v>
      </c>
    </row>
    <row r="5904" spans="1:23" hidden="1" x14ac:dyDescent="0.2">
      <c r="A5904">
        <v>109</v>
      </c>
      <c r="B5904" t="s">
        <v>3</v>
      </c>
      <c r="C5904" t="s">
        <v>4</v>
      </c>
      <c r="D5904" t="s">
        <v>267</v>
      </c>
      <c r="G5904">
        <v>-27.606311999999999</v>
      </c>
      <c r="H5904">
        <v>153.094144</v>
      </c>
      <c r="I5904">
        <v>55</v>
      </c>
      <c r="J5904" t="s">
        <v>40</v>
      </c>
      <c r="K5904" s="1">
        <v>34370</v>
      </c>
      <c r="L5904" t="s">
        <v>268</v>
      </c>
      <c r="M5904" t="s">
        <v>269</v>
      </c>
      <c r="N5904" t="s">
        <v>14</v>
      </c>
      <c r="O5904" t="s">
        <v>19</v>
      </c>
      <c r="P5904" t="s">
        <v>27</v>
      </c>
      <c r="Q5904">
        <v>6</v>
      </c>
      <c r="R5904">
        <v>7.74</v>
      </c>
      <c r="S5904">
        <f t="shared" si="320"/>
        <v>41125</v>
      </c>
      <c r="T5904">
        <f t="shared" si="321"/>
        <v>20520</v>
      </c>
      <c r="U5904">
        <f t="shared" si="322"/>
        <v>2.0041423001949319</v>
      </c>
      <c r="V5904">
        <v>306</v>
      </c>
      <c r="W5904">
        <v>291</v>
      </c>
    </row>
    <row r="5905" spans="1:23" hidden="1" x14ac:dyDescent="0.2">
      <c r="A5905">
        <v>109</v>
      </c>
      <c r="B5905" t="s">
        <v>3</v>
      </c>
      <c r="C5905" t="s">
        <v>4</v>
      </c>
      <c r="D5905" t="s">
        <v>267</v>
      </c>
      <c r="G5905">
        <v>-27.606311999999999</v>
      </c>
      <c r="H5905">
        <v>153.094144</v>
      </c>
      <c r="I5905">
        <v>55</v>
      </c>
      <c r="J5905" t="s">
        <v>40</v>
      </c>
      <c r="K5905" s="1">
        <v>34370</v>
      </c>
      <c r="L5905" t="s">
        <v>268</v>
      </c>
      <c r="M5905" t="s">
        <v>269</v>
      </c>
      <c r="N5905" t="s">
        <v>24</v>
      </c>
      <c r="O5905" t="s">
        <v>15</v>
      </c>
      <c r="P5905" t="s">
        <v>26</v>
      </c>
      <c r="Q5905">
        <v>1</v>
      </c>
      <c r="R5905">
        <v>31.4</v>
      </c>
      <c r="S5905">
        <f t="shared" si="320"/>
        <v>41125</v>
      </c>
      <c r="T5905">
        <f t="shared" si="321"/>
        <v>20520</v>
      </c>
      <c r="U5905">
        <f t="shared" si="322"/>
        <v>2.0041423001949319</v>
      </c>
      <c r="V5905">
        <v>306</v>
      </c>
      <c r="W5905">
        <v>291</v>
      </c>
    </row>
    <row r="5906" spans="1:23" hidden="1" x14ac:dyDescent="0.2">
      <c r="A5906">
        <v>109</v>
      </c>
      <c r="B5906" t="s">
        <v>3</v>
      </c>
      <c r="C5906" t="s">
        <v>4</v>
      </c>
      <c r="D5906" t="s">
        <v>267</v>
      </c>
      <c r="G5906">
        <v>-27.606311999999999</v>
      </c>
      <c r="H5906">
        <v>153.094144</v>
      </c>
      <c r="I5906">
        <v>55</v>
      </c>
      <c r="J5906" t="s">
        <v>40</v>
      </c>
      <c r="K5906" s="1">
        <v>34370</v>
      </c>
      <c r="L5906" t="s">
        <v>268</v>
      </c>
      <c r="M5906" t="s">
        <v>269</v>
      </c>
      <c r="N5906" t="s">
        <v>24</v>
      </c>
      <c r="O5906" t="s">
        <v>15</v>
      </c>
      <c r="P5906" t="s">
        <v>26</v>
      </c>
      <c r="Q5906">
        <v>2</v>
      </c>
      <c r="R5906">
        <v>32.130000000000003</v>
      </c>
      <c r="S5906">
        <f t="shared" si="320"/>
        <v>41125</v>
      </c>
      <c r="T5906">
        <f t="shared" si="321"/>
        <v>20520</v>
      </c>
      <c r="U5906">
        <f t="shared" si="322"/>
        <v>2.0041423001949319</v>
      </c>
      <c r="V5906">
        <v>306</v>
      </c>
      <c r="W5906">
        <v>291</v>
      </c>
    </row>
    <row r="5907" spans="1:23" hidden="1" x14ac:dyDescent="0.2">
      <c r="A5907">
        <v>109</v>
      </c>
      <c r="B5907" t="s">
        <v>3</v>
      </c>
      <c r="C5907" t="s">
        <v>4</v>
      </c>
      <c r="D5907" t="s">
        <v>267</v>
      </c>
      <c r="G5907">
        <v>-27.606311999999999</v>
      </c>
      <c r="H5907">
        <v>153.094144</v>
      </c>
      <c r="I5907">
        <v>55</v>
      </c>
      <c r="J5907" t="s">
        <v>40</v>
      </c>
      <c r="K5907" s="1">
        <v>34370</v>
      </c>
      <c r="L5907" t="s">
        <v>268</v>
      </c>
      <c r="M5907" t="s">
        <v>269</v>
      </c>
      <c r="N5907" t="s">
        <v>24</v>
      </c>
      <c r="O5907" t="s">
        <v>15</v>
      </c>
      <c r="P5907" t="s">
        <v>26</v>
      </c>
      <c r="Q5907">
        <v>3</v>
      </c>
      <c r="R5907">
        <v>29.64</v>
      </c>
      <c r="S5907">
        <f t="shared" si="320"/>
        <v>41125</v>
      </c>
      <c r="T5907">
        <f t="shared" si="321"/>
        <v>20520</v>
      </c>
      <c r="U5907">
        <f t="shared" si="322"/>
        <v>2.0041423001949319</v>
      </c>
      <c r="V5907">
        <v>306</v>
      </c>
      <c r="W5907">
        <v>291</v>
      </c>
    </row>
    <row r="5908" spans="1:23" hidden="1" x14ac:dyDescent="0.2">
      <c r="A5908">
        <v>109</v>
      </c>
      <c r="B5908" t="s">
        <v>3</v>
      </c>
      <c r="C5908" t="s">
        <v>4</v>
      </c>
      <c r="D5908" t="s">
        <v>267</v>
      </c>
      <c r="G5908">
        <v>-27.606311999999999</v>
      </c>
      <c r="H5908">
        <v>153.094144</v>
      </c>
      <c r="I5908">
        <v>55</v>
      </c>
      <c r="J5908" t="s">
        <v>40</v>
      </c>
      <c r="K5908" s="1">
        <v>34370</v>
      </c>
      <c r="L5908" t="s">
        <v>268</v>
      </c>
      <c r="M5908" t="s">
        <v>269</v>
      </c>
      <c r="N5908" t="s">
        <v>24</v>
      </c>
      <c r="O5908" t="s">
        <v>15</v>
      </c>
      <c r="P5908" t="s">
        <v>26</v>
      </c>
      <c r="Q5908">
        <v>4</v>
      </c>
      <c r="R5908">
        <v>32.4</v>
      </c>
      <c r="S5908">
        <f t="shared" si="320"/>
        <v>41125</v>
      </c>
      <c r="T5908">
        <f t="shared" si="321"/>
        <v>20520</v>
      </c>
      <c r="U5908">
        <f t="shared" si="322"/>
        <v>2.0041423001949319</v>
      </c>
      <c r="V5908">
        <v>306</v>
      </c>
      <c r="W5908">
        <v>291</v>
      </c>
    </row>
    <row r="5909" spans="1:23" hidden="1" x14ac:dyDescent="0.2">
      <c r="A5909">
        <v>109</v>
      </c>
      <c r="B5909" t="s">
        <v>3</v>
      </c>
      <c r="C5909" t="s">
        <v>4</v>
      </c>
      <c r="D5909" t="s">
        <v>267</v>
      </c>
      <c r="G5909">
        <v>-27.606311999999999</v>
      </c>
      <c r="H5909">
        <v>153.094144</v>
      </c>
      <c r="I5909">
        <v>55</v>
      </c>
      <c r="J5909" t="s">
        <v>40</v>
      </c>
      <c r="K5909" s="1">
        <v>34370</v>
      </c>
      <c r="L5909" t="s">
        <v>268</v>
      </c>
      <c r="M5909" t="s">
        <v>269</v>
      </c>
      <c r="N5909" t="s">
        <v>24</v>
      </c>
      <c r="O5909" t="s">
        <v>15</v>
      </c>
      <c r="P5909" t="s">
        <v>26</v>
      </c>
      <c r="Q5909">
        <v>5</v>
      </c>
      <c r="R5909">
        <v>29.21</v>
      </c>
      <c r="S5909">
        <f t="shared" si="320"/>
        <v>41125</v>
      </c>
      <c r="T5909">
        <f t="shared" si="321"/>
        <v>20520</v>
      </c>
      <c r="U5909">
        <f t="shared" si="322"/>
        <v>2.0041423001949319</v>
      </c>
      <c r="V5909">
        <v>306</v>
      </c>
      <c r="W5909">
        <v>291</v>
      </c>
    </row>
    <row r="5910" spans="1:23" hidden="1" x14ac:dyDescent="0.2">
      <c r="A5910">
        <v>109</v>
      </c>
      <c r="B5910" t="s">
        <v>3</v>
      </c>
      <c r="C5910" t="s">
        <v>4</v>
      </c>
      <c r="D5910" t="s">
        <v>267</v>
      </c>
      <c r="G5910">
        <v>-27.606311999999999</v>
      </c>
      <c r="H5910">
        <v>153.094144</v>
      </c>
      <c r="I5910">
        <v>55</v>
      </c>
      <c r="J5910" t="s">
        <v>40</v>
      </c>
      <c r="K5910" s="1">
        <v>34370</v>
      </c>
      <c r="L5910" t="s">
        <v>268</v>
      </c>
      <c r="M5910" t="s">
        <v>269</v>
      </c>
      <c r="N5910" t="s">
        <v>24</v>
      </c>
      <c r="O5910" t="s">
        <v>15</v>
      </c>
      <c r="P5910" t="s">
        <v>26</v>
      </c>
      <c r="Q5910">
        <v>6</v>
      </c>
      <c r="R5910">
        <v>26.59</v>
      </c>
      <c r="S5910">
        <f t="shared" si="320"/>
        <v>41125</v>
      </c>
      <c r="T5910">
        <f t="shared" si="321"/>
        <v>20520</v>
      </c>
      <c r="U5910">
        <f t="shared" si="322"/>
        <v>2.0041423001949319</v>
      </c>
      <c r="V5910">
        <v>306</v>
      </c>
      <c r="W5910">
        <v>291</v>
      </c>
    </row>
    <row r="5911" spans="1:23" hidden="1" x14ac:dyDescent="0.2">
      <c r="A5911">
        <v>109</v>
      </c>
      <c r="B5911" t="s">
        <v>3</v>
      </c>
      <c r="C5911" t="s">
        <v>4</v>
      </c>
      <c r="D5911" t="s">
        <v>267</v>
      </c>
      <c r="G5911">
        <v>-27.606311999999999</v>
      </c>
      <c r="H5911">
        <v>153.094144</v>
      </c>
      <c r="I5911">
        <v>55</v>
      </c>
      <c r="J5911" t="s">
        <v>40</v>
      </c>
      <c r="K5911" s="1">
        <v>34370</v>
      </c>
      <c r="L5911" t="s">
        <v>268</v>
      </c>
      <c r="M5911" t="s">
        <v>269</v>
      </c>
      <c r="N5911" t="s">
        <v>24</v>
      </c>
      <c r="O5911" t="s">
        <v>15</v>
      </c>
      <c r="P5911" t="s">
        <v>26</v>
      </c>
      <c r="Q5911">
        <v>7</v>
      </c>
      <c r="R5911">
        <v>25.98</v>
      </c>
      <c r="S5911">
        <f t="shared" si="320"/>
        <v>41125</v>
      </c>
      <c r="T5911">
        <f t="shared" si="321"/>
        <v>20520</v>
      </c>
      <c r="U5911">
        <f t="shared" si="322"/>
        <v>2.0041423001949319</v>
      </c>
      <c r="V5911">
        <v>306</v>
      </c>
      <c r="W5911">
        <v>291</v>
      </c>
    </row>
    <row r="5912" spans="1:23" hidden="1" x14ac:dyDescent="0.2">
      <c r="A5912">
        <v>109</v>
      </c>
      <c r="B5912" t="s">
        <v>3</v>
      </c>
      <c r="C5912" t="s">
        <v>4</v>
      </c>
      <c r="D5912" t="s">
        <v>267</v>
      </c>
      <c r="G5912">
        <v>-27.606311999999999</v>
      </c>
      <c r="H5912">
        <v>153.094144</v>
      </c>
      <c r="I5912">
        <v>55</v>
      </c>
      <c r="J5912" t="s">
        <v>40</v>
      </c>
      <c r="K5912" s="1">
        <v>34370</v>
      </c>
      <c r="L5912" t="s">
        <v>268</v>
      </c>
      <c r="M5912" t="s">
        <v>269</v>
      </c>
      <c r="N5912" t="s">
        <v>24</v>
      </c>
      <c r="O5912" t="s">
        <v>15</v>
      </c>
      <c r="P5912" t="s">
        <v>26</v>
      </c>
      <c r="Q5912">
        <v>8</v>
      </c>
      <c r="R5912">
        <v>32.92</v>
      </c>
      <c r="S5912">
        <f t="shared" si="320"/>
        <v>41125</v>
      </c>
      <c r="T5912">
        <f t="shared" si="321"/>
        <v>20520</v>
      </c>
      <c r="U5912">
        <f t="shared" si="322"/>
        <v>2.0041423001949319</v>
      </c>
      <c r="V5912">
        <v>306</v>
      </c>
      <c r="W5912">
        <v>291</v>
      </c>
    </row>
    <row r="5913" spans="1:23" hidden="1" x14ac:dyDescent="0.2">
      <c r="A5913">
        <v>109</v>
      </c>
      <c r="B5913" t="s">
        <v>3</v>
      </c>
      <c r="C5913" t="s">
        <v>4</v>
      </c>
      <c r="D5913" t="s">
        <v>267</v>
      </c>
      <c r="G5913">
        <v>-27.606311999999999</v>
      </c>
      <c r="H5913">
        <v>153.094144</v>
      </c>
      <c r="I5913">
        <v>55</v>
      </c>
      <c r="J5913" t="s">
        <v>40</v>
      </c>
      <c r="K5913" s="1">
        <v>34370</v>
      </c>
      <c r="L5913" t="s">
        <v>268</v>
      </c>
      <c r="M5913" t="s">
        <v>269</v>
      </c>
      <c r="N5913" t="s">
        <v>24</v>
      </c>
      <c r="O5913" t="s">
        <v>15</v>
      </c>
      <c r="P5913" t="s">
        <v>26</v>
      </c>
      <c r="Q5913">
        <v>9</v>
      </c>
      <c r="R5913">
        <v>31.34</v>
      </c>
      <c r="S5913">
        <f t="shared" si="320"/>
        <v>41125</v>
      </c>
      <c r="T5913">
        <f t="shared" si="321"/>
        <v>20520</v>
      </c>
      <c r="U5913">
        <f t="shared" si="322"/>
        <v>2.0041423001949319</v>
      </c>
      <c r="V5913">
        <v>306</v>
      </c>
      <c r="W5913">
        <v>291</v>
      </c>
    </row>
    <row r="5914" spans="1:23" hidden="1" x14ac:dyDescent="0.2">
      <c r="A5914">
        <v>109</v>
      </c>
      <c r="B5914" t="s">
        <v>3</v>
      </c>
      <c r="C5914" t="s">
        <v>4</v>
      </c>
      <c r="D5914" t="s">
        <v>267</v>
      </c>
      <c r="G5914">
        <v>-27.606311999999999</v>
      </c>
      <c r="H5914">
        <v>153.094144</v>
      </c>
      <c r="I5914">
        <v>55</v>
      </c>
      <c r="J5914" t="s">
        <v>40</v>
      </c>
      <c r="K5914" s="1">
        <v>34370</v>
      </c>
      <c r="L5914" t="s">
        <v>268</v>
      </c>
      <c r="M5914" t="s">
        <v>269</v>
      </c>
      <c r="N5914" t="s">
        <v>24</v>
      </c>
      <c r="O5914" t="s">
        <v>15</v>
      </c>
      <c r="P5914" t="s">
        <v>26</v>
      </c>
      <c r="Q5914">
        <v>10</v>
      </c>
      <c r="R5914">
        <v>30.79</v>
      </c>
      <c r="S5914">
        <f t="shared" si="320"/>
        <v>41125</v>
      </c>
      <c r="T5914">
        <f t="shared" si="321"/>
        <v>20520</v>
      </c>
      <c r="U5914">
        <f t="shared" si="322"/>
        <v>2.0041423001949319</v>
      </c>
      <c r="V5914">
        <v>306</v>
      </c>
      <c r="W5914">
        <v>291</v>
      </c>
    </row>
    <row r="5915" spans="1:23" x14ac:dyDescent="0.2">
      <c r="A5915">
        <v>109</v>
      </c>
      <c r="B5915" t="s">
        <v>3</v>
      </c>
      <c r="C5915" t="s">
        <v>4</v>
      </c>
      <c r="D5915" t="s">
        <v>267</v>
      </c>
      <c r="G5915">
        <v>-27.606311999999999</v>
      </c>
      <c r="H5915">
        <v>153.094144</v>
      </c>
      <c r="I5915">
        <v>55</v>
      </c>
      <c r="J5915" t="s">
        <v>40</v>
      </c>
      <c r="K5915" s="1">
        <v>34370</v>
      </c>
      <c r="L5915" t="s">
        <v>268</v>
      </c>
      <c r="M5915" t="s">
        <v>269</v>
      </c>
      <c r="N5915" t="s">
        <v>24</v>
      </c>
      <c r="O5915" t="s">
        <v>15</v>
      </c>
      <c r="P5915" t="s">
        <v>27</v>
      </c>
      <c r="Q5915">
        <v>1</v>
      </c>
      <c r="R5915">
        <v>22.31</v>
      </c>
      <c r="S5915">
        <f t="shared" si="320"/>
        <v>41125</v>
      </c>
      <c r="T5915">
        <f t="shared" si="321"/>
        <v>20520</v>
      </c>
      <c r="U5915">
        <f t="shared" si="322"/>
        <v>2.0041423001949319</v>
      </c>
      <c r="V5915">
        <v>306</v>
      </c>
      <c r="W5915">
        <v>291</v>
      </c>
    </row>
    <row r="5916" spans="1:23" x14ac:dyDescent="0.2">
      <c r="A5916">
        <v>109</v>
      </c>
      <c r="B5916" t="s">
        <v>3</v>
      </c>
      <c r="C5916" t="s">
        <v>4</v>
      </c>
      <c r="D5916" t="s">
        <v>267</v>
      </c>
      <c r="G5916">
        <v>-27.606311999999999</v>
      </c>
      <c r="H5916">
        <v>153.094144</v>
      </c>
      <c r="I5916">
        <v>55</v>
      </c>
      <c r="J5916" t="s">
        <v>40</v>
      </c>
      <c r="K5916" s="1">
        <v>34370</v>
      </c>
      <c r="L5916" t="s">
        <v>268</v>
      </c>
      <c r="M5916" t="s">
        <v>269</v>
      </c>
      <c r="N5916" t="s">
        <v>24</v>
      </c>
      <c r="O5916" t="s">
        <v>15</v>
      </c>
      <c r="P5916" t="s">
        <v>27</v>
      </c>
      <c r="Q5916">
        <v>2</v>
      </c>
      <c r="R5916">
        <v>22.73</v>
      </c>
      <c r="S5916">
        <f t="shared" si="320"/>
        <v>41125</v>
      </c>
      <c r="T5916">
        <f t="shared" si="321"/>
        <v>20520</v>
      </c>
      <c r="U5916">
        <f t="shared" si="322"/>
        <v>2.0041423001949319</v>
      </c>
      <c r="V5916">
        <v>306</v>
      </c>
      <c r="W5916">
        <v>291</v>
      </c>
    </row>
    <row r="5917" spans="1:23" x14ac:dyDescent="0.2">
      <c r="A5917">
        <v>109</v>
      </c>
      <c r="B5917" t="s">
        <v>3</v>
      </c>
      <c r="C5917" t="s">
        <v>4</v>
      </c>
      <c r="D5917" t="s">
        <v>267</v>
      </c>
      <c r="G5917">
        <v>-27.606311999999999</v>
      </c>
      <c r="H5917">
        <v>153.094144</v>
      </c>
      <c r="I5917">
        <v>55</v>
      </c>
      <c r="J5917" t="s">
        <v>40</v>
      </c>
      <c r="K5917" s="1">
        <v>34370</v>
      </c>
      <c r="L5917" t="s">
        <v>268</v>
      </c>
      <c r="M5917" t="s">
        <v>269</v>
      </c>
      <c r="N5917" t="s">
        <v>24</v>
      </c>
      <c r="O5917" t="s">
        <v>15</v>
      </c>
      <c r="P5917" t="s">
        <v>27</v>
      </c>
      <c r="Q5917">
        <v>3</v>
      </c>
      <c r="R5917">
        <v>21.32</v>
      </c>
      <c r="S5917">
        <f t="shared" si="320"/>
        <v>41125</v>
      </c>
      <c r="T5917">
        <f t="shared" si="321"/>
        <v>20520</v>
      </c>
      <c r="U5917">
        <f t="shared" si="322"/>
        <v>2.0041423001949319</v>
      </c>
      <c r="V5917">
        <v>306</v>
      </c>
      <c r="W5917">
        <v>291</v>
      </c>
    </row>
    <row r="5918" spans="1:23" x14ac:dyDescent="0.2">
      <c r="A5918">
        <v>109</v>
      </c>
      <c r="B5918" t="s">
        <v>3</v>
      </c>
      <c r="C5918" t="s">
        <v>4</v>
      </c>
      <c r="D5918" t="s">
        <v>267</v>
      </c>
      <c r="G5918">
        <v>-27.606311999999999</v>
      </c>
      <c r="H5918">
        <v>153.094144</v>
      </c>
      <c r="I5918">
        <v>55</v>
      </c>
      <c r="J5918" t="s">
        <v>40</v>
      </c>
      <c r="K5918" s="1">
        <v>34370</v>
      </c>
      <c r="L5918" t="s">
        <v>268</v>
      </c>
      <c r="M5918" t="s">
        <v>269</v>
      </c>
      <c r="N5918" t="s">
        <v>24</v>
      </c>
      <c r="O5918" t="s">
        <v>15</v>
      </c>
      <c r="P5918" t="s">
        <v>27</v>
      </c>
      <c r="Q5918">
        <v>4</v>
      </c>
      <c r="R5918">
        <v>22.82</v>
      </c>
      <c r="S5918">
        <f t="shared" si="320"/>
        <v>41125</v>
      </c>
      <c r="T5918">
        <f t="shared" si="321"/>
        <v>20520</v>
      </c>
      <c r="U5918">
        <f t="shared" si="322"/>
        <v>2.0041423001949319</v>
      </c>
      <c r="V5918">
        <v>306</v>
      </c>
      <c r="W5918">
        <v>291</v>
      </c>
    </row>
    <row r="5919" spans="1:23" x14ac:dyDescent="0.2">
      <c r="A5919">
        <v>109</v>
      </c>
      <c r="B5919" t="s">
        <v>3</v>
      </c>
      <c r="C5919" t="s">
        <v>4</v>
      </c>
      <c r="D5919" t="s">
        <v>267</v>
      </c>
      <c r="G5919">
        <v>-27.606311999999999</v>
      </c>
      <c r="H5919">
        <v>153.094144</v>
      </c>
      <c r="I5919">
        <v>55</v>
      </c>
      <c r="J5919" t="s">
        <v>40</v>
      </c>
      <c r="K5919" s="1">
        <v>34370</v>
      </c>
      <c r="L5919" t="s">
        <v>268</v>
      </c>
      <c r="M5919" t="s">
        <v>269</v>
      </c>
      <c r="N5919" t="s">
        <v>24</v>
      </c>
      <c r="O5919" t="s">
        <v>15</v>
      </c>
      <c r="P5919" t="s">
        <v>27</v>
      </c>
      <c r="Q5919">
        <v>5</v>
      </c>
      <c r="R5919">
        <v>20.45</v>
      </c>
      <c r="S5919">
        <f t="shared" si="320"/>
        <v>41125</v>
      </c>
      <c r="T5919">
        <f t="shared" si="321"/>
        <v>20520</v>
      </c>
      <c r="U5919">
        <f t="shared" si="322"/>
        <v>2.0041423001949319</v>
      </c>
      <c r="V5919">
        <v>306</v>
      </c>
      <c r="W5919">
        <v>291</v>
      </c>
    </row>
    <row r="5920" spans="1:23" x14ac:dyDescent="0.2">
      <c r="A5920">
        <v>109</v>
      </c>
      <c r="B5920" t="s">
        <v>3</v>
      </c>
      <c r="C5920" t="s">
        <v>4</v>
      </c>
      <c r="D5920" t="s">
        <v>267</v>
      </c>
      <c r="G5920">
        <v>-27.606311999999999</v>
      </c>
      <c r="H5920">
        <v>153.094144</v>
      </c>
      <c r="I5920">
        <v>55</v>
      </c>
      <c r="J5920" t="s">
        <v>40</v>
      </c>
      <c r="K5920" s="1">
        <v>34370</v>
      </c>
      <c r="L5920" t="s">
        <v>268</v>
      </c>
      <c r="M5920" t="s">
        <v>269</v>
      </c>
      <c r="N5920" t="s">
        <v>24</v>
      </c>
      <c r="O5920" t="s">
        <v>15</v>
      </c>
      <c r="P5920" t="s">
        <v>27</v>
      </c>
      <c r="Q5920">
        <v>6</v>
      </c>
      <c r="R5920">
        <v>22.91</v>
      </c>
      <c r="S5920">
        <f t="shared" si="320"/>
        <v>41125</v>
      </c>
      <c r="T5920">
        <f t="shared" si="321"/>
        <v>20520</v>
      </c>
      <c r="U5920">
        <f t="shared" si="322"/>
        <v>2.0041423001949319</v>
      </c>
      <c r="V5920">
        <v>306</v>
      </c>
      <c r="W5920">
        <v>291</v>
      </c>
    </row>
    <row r="5921" spans="1:23" x14ac:dyDescent="0.2">
      <c r="A5921">
        <v>109</v>
      </c>
      <c r="B5921" t="s">
        <v>3</v>
      </c>
      <c r="C5921" t="s">
        <v>4</v>
      </c>
      <c r="D5921" t="s">
        <v>267</v>
      </c>
      <c r="G5921">
        <v>-27.606311999999999</v>
      </c>
      <c r="H5921">
        <v>153.094144</v>
      </c>
      <c r="I5921">
        <v>55</v>
      </c>
      <c r="J5921" t="s">
        <v>40</v>
      </c>
      <c r="K5921" s="1">
        <v>34370</v>
      </c>
      <c r="L5921" t="s">
        <v>268</v>
      </c>
      <c r="M5921" t="s">
        <v>269</v>
      </c>
      <c r="N5921" t="s">
        <v>24</v>
      </c>
      <c r="O5921" t="s">
        <v>15</v>
      </c>
      <c r="P5921" t="s">
        <v>27</v>
      </c>
      <c r="Q5921">
        <v>7</v>
      </c>
      <c r="R5921">
        <v>20.41</v>
      </c>
      <c r="S5921">
        <f t="shared" si="320"/>
        <v>41125</v>
      </c>
      <c r="T5921">
        <f t="shared" si="321"/>
        <v>20520</v>
      </c>
      <c r="U5921">
        <f t="shared" si="322"/>
        <v>2.0041423001949319</v>
      </c>
      <c r="V5921">
        <v>306</v>
      </c>
      <c r="W5921">
        <v>291</v>
      </c>
    </row>
    <row r="5922" spans="1:23" x14ac:dyDescent="0.2">
      <c r="A5922">
        <v>109</v>
      </c>
      <c r="B5922" t="s">
        <v>3</v>
      </c>
      <c r="C5922" t="s">
        <v>4</v>
      </c>
      <c r="D5922" t="s">
        <v>267</v>
      </c>
      <c r="G5922">
        <v>-27.606311999999999</v>
      </c>
      <c r="H5922">
        <v>153.094144</v>
      </c>
      <c r="I5922">
        <v>55</v>
      </c>
      <c r="J5922" t="s">
        <v>40</v>
      </c>
      <c r="K5922" s="1">
        <v>34370</v>
      </c>
      <c r="L5922" t="s">
        <v>268</v>
      </c>
      <c r="M5922" t="s">
        <v>269</v>
      </c>
      <c r="N5922" t="s">
        <v>24</v>
      </c>
      <c r="O5922" t="s">
        <v>15</v>
      </c>
      <c r="P5922" t="s">
        <v>27</v>
      </c>
      <c r="Q5922">
        <v>8</v>
      </c>
      <c r="R5922">
        <v>20.29</v>
      </c>
      <c r="S5922">
        <f t="shared" si="320"/>
        <v>41125</v>
      </c>
      <c r="T5922">
        <f t="shared" si="321"/>
        <v>20520</v>
      </c>
      <c r="U5922">
        <f t="shared" si="322"/>
        <v>2.0041423001949319</v>
      </c>
      <c r="V5922">
        <v>306</v>
      </c>
      <c r="W5922">
        <v>291</v>
      </c>
    </row>
    <row r="5923" spans="1:23" x14ac:dyDescent="0.2">
      <c r="A5923">
        <v>109</v>
      </c>
      <c r="B5923" t="s">
        <v>3</v>
      </c>
      <c r="C5923" t="s">
        <v>4</v>
      </c>
      <c r="D5923" t="s">
        <v>267</v>
      </c>
      <c r="G5923">
        <v>-27.606311999999999</v>
      </c>
      <c r="H5923">
        <v>153.094144</v>
      </c>
      <c r="I5923">
        <v>55</v>
      </c>
      <c r="J5923" t="s">
        <v>40</v>
      </c>
      <c r="K5923" s="1">
        <v>34370</v>
      </c>
      <c r="L5923" t="s">
        <v>268</v>
      </c>
      <c r="M5923" t="s">
        <v>269</v>
      </c>
      <c r="N5923" t="s">
        <v>24</v>
      </c>
      <c r="O5923" t="s">
        <v>15</v>
      </c>
      <c r="P5923" t="s">
        <v>27</v>
      </c>
      <c r="Q5923">
        <v>9</v>
      </c>
      <c r="R5923">
        <v>19.23</v>
      </c>
      <c r="S5923">
        <f t="shared" si="320"/>
        <v>41125</v>
      </c>
      <c r="T5923">
        <f t="shared" si="321"/>
        <v>20520</v>
      </c>
      <c r="U5923">
        <f t="shared" si="322"/>
        <v>2.0041423001949319</v>
      </c>
      <c r="V5923">
        <v>306</v>
      </c>
      <c r="W5923">
        <v>291</v>
      </c>
    </row>
    <row r="5924" spans="1:23" x14ac:dyDescent="0.2">
      <c r="A5924">
        <v>109</v>
      </c>
      <c r="B5924" t="s">
        <v>3</v>
      </c>
      <c r="C5924" t="s">
        <v>4</v>
      </c>
      <c r="D5924" t="s">
        <v>267</v>
      </c>
      <c r="G5924">
        <v>-27.606311999999999</v>
      </c>
      <c r="H5924">
        <v>153.094144</v>
      </c>
      <c r="I5924">
        <v>55</v>
      </c>
      <c r="J5924" t="s">
        <v>40</v>
      </c>
      <c r="K5924" s="1">
        <v>34370</v>
      </c>
      <c r="L5924" t="s">
        <v>268</v>
      </c>
      <c r="M5924" t="s">
        <v>269</v>
      </c>
      <c r="N5924" t="s">
        <v>24</v>
      </c>
      <c r="O5924" t="s">
        <v>15</v>
      </c>
      <c r="P5924" t="s">
        <v>27</v>
      </c>
      <c r="Q5924">
        <v>10</v>
      </c>
      <c r="R5924">
        <v>20.79</v>
      </c>
      <c r="S5924">
        <f t="shared" si="320"/>
        <v>41125</v>
      </c>
      <c r="T5924">
        <f t="shared" si="321"/>
        <v>20520</v>
      </c>
      <c r="U5924">
        <f t="shared" si="322"/>
        <v>2.0041423001949319</v>
      </c>
      <c r="V5924">
        <v>306</v>
      </c>
      <c r="W5924">
        <v>291</v>
      </c>
    </row>
    <row r="5925" spans="1:23" x14ac:dyDescent="0.2">
      <c r="A5925">
        <v>109</v>
      </c>
      <c r="B5925" t="s">
        <v>3</v>
      </c>
      <c r="C5925" t="s">
        <v>4</v>
      </c>
      <c r="D5925" t="s">
        <v>267</v>
      </c>
      <c r="G5925">
        <v>-27.606311999999999</v>
      </c>
      <c r="H5925">
        <v>153.094144</v>
      </c>
      <c r="I5925">
        <v>55</v>
      </c>
      <c r="J5925" t="s">
        <v>40</v>
      </c>
      <c r="K5925" s="1">
        <v>34370</v>
      </c>
      <c r="L5925" t="s">
        <v>268</v>
      </c>
      <c r="M5925" t="s">
        <v>269</v>
      </c>
      <c r="N5925" t="s">
        <v>24</v>
      </c>
      <c r="O5925" t="s">
        <v>18</v>
      </c>
      <c r="P5925" t="s">
        <v>27</v>
      </c>
      <c r="Q5925">
        <v>1</v>
      </c>
      <c r="R5925">
        <v>12.38</v>
      </c>
      <c r="S5925">
        <f t="shared" si="320"/>
        <v>41125</v>
      </c>
      <c r="T5925">
        <f t="shared" si="321"/>
        <v>20520</v>
      </c>
      <c r="U5925">
        <f t="shared" si="322"/>
        <v>2.0041423001949319</v>
      </c>
      <c r="V5925">
        <v>306</v>
      </c>
      <c r="W5925">
        <v>291</v>
      </c>
    </row>
    <row r="5926" spans="1:23" x14ac:dyDescent="0.2">
      <c r="A5926">
        <v>109</v>
      </c>
      <c r="B5926" t="s">
        <v>3</v>
      </c>
      <c r="C5926" t="s">
        <v>4</v>
      </c>
      <c r="D5926" t="s">
        <v>267</v>
      </c>
      <c r="G5926">
        <v>-27.606311999999999</v>
      </c>
      <c r="H5926">
        <v>153.094144</v>
      </c>
      <c r="I5926">
        <v>55</v>
      </c>
      <c r="J5926" t="s">
        <v>40</v>
      </c>
      <c r="K5926" s="1">
        <v>34370</v>
      </c>
      <c r="L5926" t="s">
        <v>268</v>
      </c>
      <c r="M5926" t="s">
        <v>269</v>
      </c>
      <c r="N5926" t="s">
        <v>24</v>
      </c>
      <c r="O5926" t="s">
        <v>18</v>
      </c>
      <c r="P5926" t="s">
        <v>27</v>
      </c>
      <c r="Q5926">
        <v>2</v>
      </c>
      <c r="R5926">
        <v>18.21</v>
      </c>
      <c r="S5926">
        <f t="shared" si="320"/>
        <v>41125</v>
      </c>
      <c r="T5926">
        <f t="shared" si="321"/>
        <v>20520</v>
      </c>
      <c r="U5926">
        <f t="shared" si="322"/>
        <v>2.0041423001949319</v>
      </c>
      <c r="V5926">
        <v>306</v>
      </c>
      <c r="W5926">
        <v>291</v>
      </c>
    </row>
    <row r="5927" spans="1:23" x14ac:dyDescent="0.2">
      <c r="A5927">
        <v>109</v>
      </c>
      <c r="B5927" t="s">
        <v>3</v>
      </c>
      <c r="C5927" t="s">
        <v>4</v>
      </c>
      <c r="D5927" t="s">
        <v>267</v>
      </c>
      <c r="G5927">
        <v>-27.606311999999999</v>
      </c>
      <c r="H5927">
        <v>153.094144</v>
      </c>
      <c r="I5927">
        <v>55</v>
      </c>
      <c r="J5927" t="s">
        <v>40</v>
      </c>
      <c r="K5927" s="1">
        <v>34370</v>
      </c>
      <c r="L5927" t="s">
        <v>268</v>
      </c>
      <c r="M5927" t="s">
        <v>269</v>
      </c>
      <c r="N5927" t="s">
        <v>24</v>
      </c>
      <c r="O5927" t="s">
        <v>18</v>
      </c>
      <c r="P5927" t="s">
        <v>27</v>
      </c>
      <c r="Q5927">
        <v>3</v>
      </c>
      <c r="R5927">
        <v>12.51</v>
      </c>
      <c r="S5927">
        <f t="shared" si="320"/>
        <v>41125</v>
      </c>
      <c r="T5927">
        <f t="shared" si="321"/>
        <v>20520</v>
      </c>
      <c r="U5927">
        <f t="shared" si="322"/>
        <v>2.0041423001949319</v>
      </c>
      <c r="V5927">
        <v>306</v>
      </c>
      <c r="W5927">
        <v>291</v>
      </c>
    </row>
    <row r="5928" spans="1:23" x14ac:dyDescent="0.2">
      <c r="A5928">
        <v>109</v>
      </c>
      <c r="B5928" t="s">
        <v>3</v>
      </c>
      <c r="C5928" t="s">
        <v>4</v>
      </c>
      <c r="D5928" t="s">
        <v>267</v>
      </c>
      <c r="G5928">
        <v>-27.606311999999999</v>
      </c>
      <c r="H5928">
        <v>153.094144</v>
      </c>
      <c r="I5928">
        <v>55</v>
      </c>
      <c r="J5928" t="s">
        <v>40</v>
      </c>
      <c r="K5928" s="1">
        <v>34370</v>
      </c>
      <c r="L5928" t="s">
        <v>268</v>
      </c>
      <c r="M5928" t="s">
        <v>269</v>
      </c>
      <c r="N5928" t="s">
        <v>24</v>
      </c>
      <c r="O5928" t="s">
        <v>18</v>
      </c>
      <c r="P5928" t="s">
        <v>27</v>
      </c>
      <c r="Q5928">
        <v>4</v>
      </c>
      <c r="R5928">
        <v>12.38</v>
      </c>
      <c r="S5928">
        <f t="shared" si="320"/>
        <v>41125</v>
      </c>
      <c r="T5928">
        <f t="shared" si="321"/>
        <v>20520</v>
      </c>
      <c r="U5928">
        <f t="shared" si="322"/>
        <v>2.0041423001949319</v>
      </c>
      <c r="V5928">
        <v>306</v>
      </c>
      <c r="W5928">
        <v>291</v>
      </c>
    </row>
    <row r="5929" spans="1:23" x14ac:dyDescent="0.2">
      <c r="A5929">
        <v>109</v>
      </c>
      <c r="B5929" t="s">
        <v>3</v>
      </c>
      <c r="C5929" t="s">
        <v>4</v>
      </c>
      <c r="D5929" t="s">
        <v>267</v>
      </c>
      <c r="G5929">
        <v>-27.606311999999999</v>
      </c>
      <c r="H5929">
        <v>153.094144</v>
      </c>
      <c r="I5929">
        <v>55</v>
      </c>
      <c r="J5929" t="s">
        <v>40</v>
      </c>
      <c r="K5929" s="1">
        <v>34370</v>
      </c>
      <c r="L5929" t="s">
        <v>268</v>
      </c>
      <c r="M5929" t="s">
        <v>269</v>
      </c>
      <c r="N5929" t="s">
        <v>24</v>
      </c>
      <c r="O5929" t="s">
        <v>18</v>
      </c>
      <c r="P5929" t="s">
        <v>27</v>
      </c>
      <c r="Q5929">
        <v>5</v>
      </c>
      <c r="R5929">
        <v>11.86</v>
      </c>
      <c r="S5929">
        <f t="shared" si="320"/>
        <v>41125</v>
      </c>
      <c r="T5929">
        <f t="shared" si="321"/>
        <v>20520</v>
      </c>
      <c r="U5929">
        <f t="shared" si="322"/>
        <v>2.0041423001949319</v>
      </c>
      <c r="V5929">
        <v>306</v>
      </c>
      <c r="W5929">
        <v>291</v>
      </c>
    </row>
    <row r="5930" spans="1:23" x14ac:dyDescent="0.2">
      <c r="A5930">
        <v>109</v>
      </c>
      <c r="B5930" t="s">
        <v>3</v>
      </c>
      <c r="C5930" t="s">
        <v>4</v>
      </c>
      <c r="D5930" t="s">
        <v>267</v>
      </c>
      <c r="G5930">
        <v>-27.606311999999999</v>
      </c>
      <c r="H5930">
        <v>153.094144</v>
      </c>
      <c r="I5930">
        <v>55</v>
      </c>
      <c r="J5930" t="s">
        <v>40</v>
      </c>
      <c r="K5930" s="1">
        <v>34370</v>
      </c>
      <c r="L5930" t="s">
        <v>268</v>
      </c>
      <c r="M5930" t="s">
        <v>269</v>
      </c>
      <c r="N5930" t="s">
        <v>24</v>
      </c>
      <c r="O5930" t="s">
        <v>18</v>
      </c>
      <c r="P5930" t="s">
        <v>27</v>
      </c>
      <c r="Q5930">
        <v>6</v>
      </c>
      <c r="R5930">
        <v>9.36</v>
      </c>
      <c r="S5930">
        <f t="shared" si="320"/>
        <v>41125</v>
      </c>
      <c r="T5930">
        <f t="shared" si="321"/>
        <v>20520</v>
      </c>
      <c r="U5930">
        <f t="shared" si="322"/>
        <v>2.0041423001949319</v>
      </c>
      <c r="V5930">
        <v>306</v>
      </c>
      <c r="W5930">
        <v>291</v>
      </c>
    </row>
    <row r="5931" spans="1:23" x14ac:dyDescent="0.2">
      <c r="A5931">
        <v>109</v>
      </c>
      <c r="B5931" t="s">
        <v>3</v>
      </c>
      <c r="C5931" t="s">
        <v>4</v>
      </c>
      <c r="D5931" t="s">
        <v>267</v>
      </c>
      <c r="G5931">
        <v>-27.606311999999999</v>
      </c>
      <c r="H5931">
        <v>153.094144</v>
      </c>
      <c r="I5931">
        <v>55</v>
      </c>
      <c r="J5931" t="s">
        <v>40</v>
      </c>
      <c r="K5931" s="1">
        <v>34370</v>
      </c>
      <c r="L5931" t="s">
        <v>268</v>
      </c>
      <c r="M5931" t="s">
        <v>269</v>
      </c>
      <c r="N5931" t="s">
        <v>24</v>
      </c>
      <c r="O5931" t="s">
        <v>18</v>
      </c>
      <c r="P5931" t="s">
        <v>27</v>
      </c>
      <c r="Q5931">
        <v>7</v>
      </c>
      <c r="R5931">
        <v>13.46</v>
      </c>
      <c r="S5931">
        <f t="shared" si="320"/>
        <v>41125</v>
      </c>
      <c r="T5931">
        <f t="shared" si="321"/>
        <v>20520</v>
      </c>
      <c r="U5931">
        <f t="shared" si="322"/>
        <v>2.0041423001949319</v>
      </c>
      <c r="V5931">
        <v>306</v>
      </c>
      <c r="W5931">
        <v>291</v>
      </c>
    </row>
    <row r="5932" spans="1:23" x14ac:dyDescent="0.2">
      <c r="A5932">
        <v>109</v>
      </c>
      <c r="B5932" t="s">
        <v>3</v>
      </c>
      <c r="C5932" t="s">
        <v>4</v>
      </c>
      <c r="D5932" t="s">
        <v>267</v>
      </c>
      <c r="G5932">
        <v>-27.606311999999999</v>
      </c>
      <c r="H5932">
        <v>153.094144</v>
      </c>
      <c r="I5932">
        <v>55</v>
      </c>
      <c r="J5932" t="s">
        <v>40</v>
      </c>
      <c r="K5932" s="1">
        <v>34370</v>
      </c>
      <c r="L5932" t="s">
        <v>268</v>
      </c>
      <c r="M5932" t="s">
        <v>269</v>
      </c>
      <c r="N5932" t="s">
        <v>24</v>
      </c>
      <c r="O5932" t="s">
        <v>18</v>
      </c>
      <c r="P5932" t="s">
        <v>27</v>
      </c>
      <c r="Q5932">
        <v>8</v>
      </c>
      <c r="R5932">
        <v>13.06</v>
      </c>
      <c r="S5932">
        <f t="shared" si="320"/>
        <v>41125</v>
      </c>
      <c r="T5932">
        <f t="shared" si="321"/>
        <v>20520</v>
      </c>
      <c r="U5932">
        <f t="shared" si="322"/>
        <v>2.0041423001949319</v>
      </c>
      <c r="V5932">
        <v>306</v>
      </c>
      <c r="W5932">
        <v>291</v>
      </c>
    </row>
    <row r="5933" spans="1:23" x14ac:dyDescent="0.2">
      <c r="A5933">
        <v>109</v>
      </c>
      <c r="B5933" t="s">
        <v>3</v>
      </c>
      <c r="C5933" t="s">
        <v>4</v>
      </c>
      <c r="D5933" t="s">
        <v>267</v>
      </c>
      <c r="G5933">
        <v>-27.606311999999999</v>
      </c>
      <c r="H5933">
        <v>153.094144</v>
      </c>
      <c r="I5933">
        <v>55</v>
      </c>
      <c r="J5933" t="s">
        <v>40</v>
      </c>
      <c r="K5933" s="1">
        <v>34370</v>
      </c>
      <c r="L5933" t="s">
        <v>268</v>
      </c>
      <c r="M5933" t="s">
        <v>269</v>
      </c>
      <c r="N5933" t="s">
        <v>24</v>
      </c>
      <c r="O5933" t="s">
        <v>18</v>
      </c>
      <c r="P5933" t="s">
        <v>27</v>
      </c>
      <c r="Q5933">
        <v>9</v>
      </c>
      <c r="R5933">
        <v>20.78</v>
      </c>
      <c r="S5933">
        <f t="shared" si="320"/>
        <v>41125</v>
      </c>
      <c r="T5933">
        <f t="shared" si="321"/>
        <v>20520</v>
      </c>
      <c r="U5933">
        <f t="shared" si="322"/>
        <v>2.0041423001949319</v>
      </c>
      <c r="V5933">
        <v>306</v>
      </c>
      <c r="W5933">
        <v>291</v>
      </c>
    </row>
    <row r="5934" spans="1:23" x14ac:dyDescent="0.2">
      <c r="A5934">
        <v>109</v>
      </c>
      <c r="B5934" t="s">
        <v>3</v>
      </c>
      <c r="C5934" t="s">
        <v>4</v>
      </c>
      <c r="D5934" t="s">
        <v>267</v>
      </c>
      <c r="G5934">
        <v>-27.606311999999999</v>
      </c>
      <c r="H5934">
        <v>153.094144</v>
      </c>
      <c r="I5934">
        <v>55</v>
      </c>
      <c r="J5934" t="s">
        <v>40</v>
      </c>
      <c r="K5934" s="1">
        <v>34370</v>
      </c>
      <c r="L5934" t="s">
        <v>268</v>
      </c>
      <c r="M5934" t="s">
        <v>269</v>
      </c>
      <c r="N5934" t="s">
        <v>24</v>
      </c>
      <c r="O5934" t="s">
        <v>18</v>
      </c>
      <c r="P5934" t="s">
        <v>27</v>
      </c>
      <c r="Q5934">
        <v>10</v>
      </c>
      <c r="R5934">
        <v>12.17</v>
      </c>
      <c r="S5934">
        <f t="shared" si="320"/>
        <v>41125</v>
      </c>
      <c r="T5934">
        <f t="shared" si="321"/>
        <v>20520</v>
      </c>
      <c r="U5934">
        <f t="shared" si="322"/>
        <v>2.0041423001949319</v>
      </c>
      <c r="V5934">
        <v>306</v>
      </c>
      <c r="W5934">
        <v>291</v>
      </c>
    </row>
    <row r="5935" spans="1:23" hidden="1" x14ac:dyDescent="0.2">
      <c r="A5935">
        <v>110</v>
      </c>
      <c r="B5935" t="s">
        <v>3</v>
      </c>
      <c r="C5935" t="s">
        <v>4</v>
      </c>
      <c r="D5935" t="s">
        <v>270</v>
      </c>
      <c r="G5935">
        <v>-17.329882999999999</v>
      </c>
      <c r="H5935">
        <v>145.47260299999999</v>
      </c>
      <c r="I5935">
        <v>780</v>
      </c>
      <c r="J5935" t="s">
        <v>6</v>
      </c>
      <c r="K5935" s="1">
        <v>37480</v>
      </c>
      <c r="L5935" t="s">
        <v>271</v>
      </c>
      <c r="M5935" t="s">
        <v>272</v>
      </c>
      <c r="N5935" t="s">
        <v>14</v>
      </c>
      <c r="O5935" t="s">
        <v>15</v>
      </c>
      <c r="P5935" t="s">
        <v>27</v>
      </c>
      <c r="Q5935">
        <v>1</v>
      </c>
      <c r="R5935">
        <v>12</v>
      </c>
      <c r="S5935">
        <f>190*268</f>
        <v>50920</v>
      </c>
      <c r="T5935">
        <f>240*100</f>
        <v>24000</v>
      </c>
      <c r="U5935">
        <f t="shared" si="322"/>
        <v>2.1216666666666666</v>
      </c>
      <c r="V5935">
        <v>325</v>
      </c>
      <c r="W5935">
        <v>374</v>
      </c>
    </row>
    <row r="5936" spans="1:23" hidden="1" x14ac:dyDescent="0.2">
      <c r="A5936">
        <v>110</v>
      </c>
      <c r="B5936" t="s">
        <v>3</v>
      </c>
      <c r="C5936" t="s">
        <v>4</v>
      </c>
      <c r="D5936" t="s">
        <v>270</v>
      </c>
      <c r="G5936">
        <v>-17.329882999999999</v>
      </c>
      <c r="H5936">
        <v>145.47260299999999</v>
      </c>
      <c r="I5936">
        <v>780</v>
      </c>
      <c r="J5936" t="s">
        <v>6</v>
      </c>
      <c r="K5936" s="1">
        <v>37480</v>
      </c>
      <c r="L5936" t="s">
        <v>271</v>
      </c>
      <c r="M5936" t="s">
        <v>272</v>
      </c>
      <c r="N5936" t="s">
        <v>14</v>
      </c>
      <c r="O5936" t="s">
        <v>15</v>
      </c>
      <c r="P5936" t="s">
        <v>27</v>
      </c>
      <c r="Q5936">
        <v>2</v>
      </c>
      <c r="R5936">
        <v>13.08</v>
      </c>
      <c r="S5936">
        <f t="shared" ref="S5936:S5988" si="323">190*268</f>
        <v>50920</v>
      </c>
      <c r="T5936">
        <f t="shared" ref="T5936:T5988" si="324">240*100</f>
        <v>24000</v>
      </c>
      <c r="U5936">
        <f t="shared" ref="U5936:U5989" si="325">S5936/T5936</f>
        <v>2.1216666666666666</v>
      </c>
      <c r="V5936">
        <v>325</v>
      </c>
      <c r="W5936">
        <v>374</v>
      </c>
    </row>
    <row r="5937" spans="1:23" hidden="1" x14ac:dyDescent="0.2">
      <c r="A5937">
        <v>110</v>
      </c>
      <c r="B5937" t="s">
        <v>3</v>
      </c>
      <c r="C5937" t="s">
        <v>4</v>
      </c>
      <c r="D5937" t="s">
        <v>270</v>
      </c>
      <c r="G5937">
        <v>-17.329882999999999</v>
      </c>
      <c r="H5937">
        <v>145.47260299999999</v>
      </c>
      <c r="I5937">
        <v>780</v>
      </c>
      <c r="J5937" t="s">
        <v>6</v>
      </c>
      <c r="K5937" s="1">
        <v>37480</v>
      </c>
      <c r="L5937" t="s">
        <v>271</v>
      </c>
      <c r="M5937" t="s">
        <v>272</v>
      </c>
      <c r="N5937" t="s">
        <v>14</v>
      </c>
      <c r="O5937" t="s">
        <v>15</v>
      </c>
      <c r="P5937" t="s">
        <v>27</v>
      </c>
      <c r="Q5937">
        <v>3</v>
      </c>
      <c r="R5937">
        <v>9.98</v>
      </c>
      <c r="S5937">
        <f t="shared" si="323"/>
        <v>50920</v>
      </c>
      <c r="T5937">
        <f t="shared" si="324"/>
        <v>24000</v>
      </c>
      <c r="U5937">
        <f t="shared" si="325"/>
        <v>2.1216666666666666</v>
      </c>
      <c r="V5937">
        <v>325</v>
      </c>
      <c r="W5937">
        <v>374</v>
      </c>
    </row>
    <row r="5938" spans="1:23" hidden="1" x14ac:dyDescent="0.2">
      <c r="A5938">
        <v>110</v>
      </c>
      <c r="B5938" t="s">
        <v>3</v>
      </c>
      <c r="C5938" t="s">
        <v>4</v>
      </c>
      <c r="D5938" t="s">
        <v>270</v>
      </c>
      <c r="G5938">
        <v>-17.329882999999999</v>
      </c>
      <c r="H5938">
        <v>145.47260299999999</v>
      </c>
      <c r="I5938">
        <v>780</v>
      </c>
      <c r="J5938" t="s">
        <v>6</v>
      </c>
      <c r="K5938" s="1">
        <v>37480</v>
      </c>
      <c r="L5938" t="s">
        <v>271</v>
      </c>
      <c r="M5938" t="s">
        <v>272</v>
      </c>
      <c r="N5938" t="s">
        <v>14</v>
      </c>
      <c r="O5938" t="s">
        <v>15</v>
      </c>
      <c r="P5938" t="s">
        <v>27</v>
      </c>
      <c r="Q5938">
        <v>4</v>
      </c>
      <c r="R5938">
        <v>11.8</v>
      </c>
      <c r="S5938">
        <f t="shared" si="323"/>
        <v>50920</v>
      </c>
      <c r="T5938">
        <f t="shared" si="324"/>
        <v>24000</v>
      </c>
      <c r="U5938">
        <f t="shared" si="325"/>
        <v>2.1216666666666666</v>
      </c>
      <c r="V5938">
        <v>325</v>
      </c>
      <c r="W5938">
        <v>374</v>
      </c>
    </row>
    <row r="5939" spans="1:23" hidden="1" x14ac:dyDescent="0.2">
      <c r="A5939">
        <v>110</v>
      </c>
      <c r="B5939" t="s">
        <v>3</v>
      </c>
      <c r="C5939" t="s">
        <v>4</v>
      </c>
      <c r="D5939" t="s">
        <v>270</v>
      </c>
      <c r="G5939">
        <v>-17.329882999999999</v>
      </c>
      <c r="H5939">
        <v>145.47260299999999</v>
      </c>
      <c r="I5939">
        <v>780</v>
      </c>
      <c r="J5939" t="s">
        <v>6</v>
      </c>
      <c r="K5939" s="1">
        <v>37480</v>
      </c>
      <c r="L5939" t="s">
        <v>271</v>
      </c>
      <c r="M5939" t="s">
        <v>272</v>
      </c>
      <c r="N5939" t="s">
        <v>14</v>
      </c>
      <c r="O5939" t="s">
        <v>15</v>
      </c>
      <c r="P5939" t="s">
        <v>27</v>
      </c>
      <c r="Q5939">
        <v>5</v>
      </c>
      <c r="R5939">
        <v>10.81</v>
      </c>
      <c r="S5939">
        <f t="shared" si="323"/>
        <v>50920</v>
      </c>
      <c r="T5939">
        <f t="shared" si="324"/>
        <v>24000</v>
      </c>
      <c r="U5939">
        <f t="shared" si="325"/>
        <v>2.1216666666666666</v>
      </c>
      <c r="V5939">
        <v>325</v>
      </c>
      <c r="W5939">
        <v>374</v>
      </c>
    </row>
    <row r="5940" spans="1:23" hidden="1" x14ac:dyDescent="0.2">
      <c r="A5940">
        <v>110</v>
      </c>
      <c r="B5940" t="s">
        <v>3</v>
      </c>
      <c r="C5940" t="s">
        <v>4</v>
      </c>
      <c r="D5940" t="s">
        <v>270</v>
      </c>
      <c r="G5940">
        <v>-17.329882999999999</v>
      </c>
      <c r="H5940">
        <v>145.47260299999999</v>
      </c>
      <c r="I5940">
        <v>780</v>
      </c>
      <c r="J5940" t="s">
        <v>6</v>
      </c>
      <c r="K5940" s="1">
        <v>37480</v>
      </c>
      <c r="L5940" t="s">
        <v>271</v>
      </c>
      <c r="M5940" t="s">
        <v>272</v>
      </c>
      <c r="N5940" t="s">
        <v>14</v>
      </c>
      <c r="O5940" t="s">
        <v>15</v>
      </c>
      <c r="P5940" t="s">
        <v>27</v>
      </c>
      <c r="Q5940">
        <v>6</v>
      </c>
      <c r="R5940">
        <v>13.42</v>
      </c>
      <c r="S5940">
        <f t="shared" si="323"/>
        <v>50920</v>
      </c>
      <c r="T5940">
        <f t="shared" si="324"/>
        <v>24000</v>
      </c>
      <c r="U5940">
        <f t="shared" si="325"/>
        <v>2.1216666666666666</v>
      </c>
      <c r="V5940">
        <v>325</v>
      </c>
      <c r="W5940">
        <v>374</v>
      </c>
    </row>
    <row r="5941" spans="1:23" hidden="1" x14ac:dyDescent="0.2">
      <c r="A5941">
        <v>110</v>
      </c>
      <c r="B5941" t="s">
        <v>3</v>
      </c>
      <c r="C5941" t="s">
        <v>4</v>
      </c>
      <c r="D5941" t="s">
        <v>270</v>
      </c>
      <c r="G5941">
        <v>-17.329882999999999</v>
      </c>
      <c r="H5941">
        <v>145.47260299999999</v>
      </c>
      <c r="I5941">
        <v>780</v>
      </c>
      <c r="J5941" t="s">
        <v>6</v>
      </c>
      <c r="K5941" s="1">
        <v>37480</v>
      </c>
      <c r="L5941" t="s">
        <v>271</v>
      </c>
      <c r="M5941" t="s">
        <v>272</v>
      </c>
      <c r="N5941" t="s">
        <v>14</v>
      </c>
      <c r="O5941" t="s">
        <v>16</v>
      </c>
      <c r="P5941" t="s">
        <v>27</v>
      </c>
      <c r="Q5941">
        <v>1</v>
      </c>
      <c r="R5941">
        <v>7.58</v>
      </c>
      <c r="S5941">
        <f t="shared" si="323"/>
        <v>50920</v>
      </c>
      <c r="T5941">
        <f t="shared" si="324"/>
        <v>24000</v>
      </c>
      <c r="U5941">
        <f t="shared" si="325"/>
        <v>2.1216666666666666</v>
      </c>
      <c r="V5941">
        <v>325</v>
      </c>
      <c r="W5941">
        <v>374</v>
      </c>
    </row>
    <row r="5942" spans="1:23" hidden="1" x14ac:dyDescent="0.2">
      <c r="A5942">
        <v>110</v>
      </c>
      <c r="B5942" t="s">
        <v>3</v>
      </c>
      <c r="C5942" t="s">
        <v>4</v>
      </c>
      <c r="D5942" t="s">
        <v>270</v>
      </c>
      <c r="G5942">
        <v>-17.329882999999999</v>
      </c>
      <c r="H5942">
        <v>145.47260299999999</v>
      </c>
      <c r="I5942">
        <v>780</v>
      </c>
      <c r="J5942" t="s">
        <v>6</v>
      </c>
      <c r="K5942" s="1">
        <v>37480</v>
      </c>
      <c r="L5942" t="s">
        <v>271</v>
      </c>
      <c r="M5942" t="s">
        <v>272</v>
      </c>
      <c r="N5942" t="s">
        <v>14</v>
      </c>
      <c r="O5942" t="s">
        <v>16</v>
      </c>
      <c r="P5942" t="s">
        <v>27</v>
      </c>
      <c r="Q5942">
        <v>2</v>
      </c>
      <c r="R5942">
        <v>11.74</v>
      </c>
      <c r="S5942">
        <f t="shared" si="323"/>
        <v>50920</v>
      </c>
      <c r="T5942">
        <f t="shared" si="324"/>
        <v>24000</v>
      </c>
      <c r="U5942">
        <f t="shared" si="325"/>
        <v>2.1216666666666666</v>
      </c>
      <c r="V5942">
        <v>325</v>
      </c>
      <c r="W5942">
        <v>374</v>
      </c>
    </row>
    <row r="5943" spans="1:23" hidden="1" x14ac:dyDescent="0.2">
      <c r="A5943">
        <v>110</v>
      </c>
      <c r="B5943" t="s">
        <v>3</v>
      </c>
      <c r="C5943" t="s">
        <v>4</v>
      </c>
      <c r="D5943" t="s">
        <v>270</v>
      </c>
      <c r="G5943">
        <v>-17.329882999999999</v>
      </c>
      <c r="H5943">
        <v>145.47260299999999</v>
      </c>
      <c r="I5943">
        <v>780</v>
      </c>
      <c r="J5943" t="s">
        <v>6</v>
      </c>
      <c r="K5943" s="1">
        <v>37480</v>
      </c>
      <c r="L5943" t="s">
        <v>271</v>
      </c>
      <c r="M5943" t="s">
        <v>272</v>
      </c>
      <c r="N5943" t="s">
        <v>14</v>
      </c>
      <c r="O5943" t="s">
        <v>16</v>
      </c>
      <c r="P5943" t="s">
        <v>27</v>
      </c>
      <c r="Q5943">
        <v>3</v>
      </c>
      <c r="R5943">
        <v>14.19</v>
      </c>
      <c r="S5943">
        <f t="shared" si="323"/>
        <v>50920</v>
      </c>
      <c r="T5943">
        <f t="shared" si="324"/>
        <v>24000</v>
      </c>
      <c r="U5943">
        <f t="shared" si="325"/>
        <v>2.1216666666666666</v>
      </c>
      <c r="V5943">
        <v>325</v>
      </c>
      <c r="W5943">
        <v>374</v>
      </c>
    </row>
    <row r="5944" spans="1:23" hidden="1" x14ac:dyDescent="0.2">
      <c r="A5944">
        <v>110</v>
      </c>
      <c r="B5944" t="s">
        <v>3</v>
      </c>
      <c r="C5944" t="s">
        <v>4</v>
      </c>
      <c r="D5944" t="s">
        <v>270</v>
      </c>
      <c r="G5944">
        <v>-17.329882999999999</v>
      </c>
      <c r="H5944">
        <v>145.47260299999999</v>
      </c>
      <c r="I5944">
        <v>780</v>
      </c>
      <c r="J5944" t="s">
        <v>6</v>
      </c>
      <c r="K5944" s="1">
        <v>37480</v>
      </c>
      <c r="L5944" t="s">
        <v>271</v>
      </c>
      <c r="M5944" t="s">
        <v>272</v>
      </c>
      <c r="N5944" t="s">
        <v>14</v>
      </c>
      <c r="O5944" t="s">
        <v>16</v>
      </c>
      <c r="P5944" t="s">
        <v>27</v>
      </c>
      <c r="Q5944">
        <v>4</v>
      </c>
      <c r="R5944">
        <v>10.63</v>
      </c>
      <c r="S5944">
        <f t="shared" si="323"/>
        <v>50920</v>
      </c>
      <c r="T5944">
        <f t="shared" si="324"/>
        <v>24000</v>
      </c>
      <c r="U5944">
        <f t="shared" si="325"/>
        <v>2.1216666666666666</v>
      </c>
      <c r="V5944">
        <v>325</v>
      </c>
      <c r="W5944">
        <v>374</v>
      </c>
    </row>
    <row r="5945" spans="1:23" hidden="1" x14ac:dyDescent="0.2">
      <c r="A5945">
        <v>110</v>
      </c>
      <c r="B5945" t="s">
        <v>3</v>
      </c>
      <c r="C5945" t="s">
        <v>4</v>
      </c>
      <c r="D5945" t="s">
        <v>270</v>
      </c>
      <c r="G5945">
        <v>-17.329882999999999</v>
      </c>
      <c r="H5945">
        <v>145.47260299999999</v>
      </c>
      <c r="I5945">
        <v>780</v>
      </c>
      <c r="J5945" t="s">
        <v>6</v>
      </c>
      <c r="K5945" s="1">
        <v>37480</v>
      </c>
      <c r="L5945" t="s">
        <v>271</v>
      </c>
      <c r="M5945" t="s">
        <v>272</v>
      </c>
      <c r="N5945" t="s">
        <v>14</v>
      </c>
      <c r="O5945" t="s">
        <v>16</v>
      </c>
      <c r="P5945" t="s">
        <v>27</v>
      </c>
      <c r="Q5945">
        <v>5</v>
      </c>
      <c r="R5945">
        <v>12.18</v>
      </c>
      <c r="S5945">
        <f t="shared" si="323"/>
        <v>50920</v>
      </c>
      <c r="T5945">
        <f t="shared" si="324"/>
        <v>24000</v>
      </c>
      <c r="U5945">
        <f t="shared" si="325"/>
        <v>2.1216666666666666</v>
      </c>
      <c r="V5945">
        <v>325</v>
      </c>
      <c r="W5945">
        <v>374</v>
      </c>
    </row>
    <row r="5946" spans="1:23" hidden="1" x14ac:dyDescent="0.2">
      <c r="A5946">
        <v>110</v>
      </c>
      <c r="B5946" t="s">
        <v>3</v>
      </c>
      <c r="C5946" t="s">
        <v>4</v>
      </c>
      <c r="D5946" t="s">
        <v>270</v>
      </c>
      <c r="G5946">
        <v>-17.329882999999999</v>
      </c>
      <c r="H5946">
        <v>145.47260299999999</v>
      </c>
      <c r="I5946">
        <v>780</v>
      </c>
      <c r="J5946" t="s">
        <v>6</v>
      </c>
      <c r="K5946" s="1">
        <v>37480</v>
      </c>
      <c r="L5946" t="s">
        <v>271</v>
      </c>
      <c r="M5946" t="s">
        <v>272</v>
      </c>
      <c r="N5946" t="s">
        <v>14</v>
      </c>
      <c r="O5946" t="s">
        <v>16</v>
      </c>
      <c r="P5946" t="s">
        <v>27</v>
      </c>
      <c r="Q5946">
        <v>6</v>
      </c>
      <c r="R5946">
        <v>10.76</v>
      </c>
      <c r="S5946">
        <f t="shared" si="323"/>
        <v>50920</v>
      </c>
      <c r="T5946">
        <f t="shared" si="324"/>
        <v>24000</v>
      </c>
      <c r="U5946">
        <f t="shared" si="325"/>
        <v>2.1216666666666666</v>
      </c>
      <c r="V5946">
        <v>325</v>
      </c>
      <c r="W5946">
        <v>374</v>
      </c>
    </row>
    <row r="5947" spans="1:23" hidden="1" x14ac:dyDescent="0.2">
      <c r="A5947">
        <v>110</v>
      </c>
      <c r="B5947" t="s">
        <v>3</v>
      </c>
      <c r="C5947" t="s">
        <v>4</v>
      </c>
      <c r="D5947" t="s">
        <v>270</v>
      </c>
      <c r="G5947">
        <v>-17.329882999999999</v>
      </c>
      <c r="H5947">
        <v>145.47260299999999</v>
      </c>
      <c r="I5947">
        <v>780</v>
      </c>
      <c r="J5947" t="s">
        <v>6</v>
      </c>
      <c r="K5947" s="1">
        <v>37480</v>
      </c>
      <c r="L5947" t="s">
        <v>271</v>
      </c>
      <c r="M5947" t="s">
        <v>272</v>
      </c>
      <c r="N5947" t="s">
        <v>14</v>
      </c>
      <c r="O5947" t="s">
        <v>18</v>
      </c>
      <c r="P5947" t="s">
        <v>27</v>
      </c>
      <c r="Q5947">
        <v>1</v>
      </c>
      <c r="R5947">
        <v>1.19</v>
      </c>
      <c r="S5947">
        <f t="shared" si="323"/>
        <v>50920</v>
      </c>
      <c r="T5947">
        <f t="shared" si="324"/>
        <v>24000</v>
      </c>
      <c r="U5947">
        <f t="shared" si="325"/>
        <v>2.1216666666666666</v>
      </c>
      <c r="V5947">
        <v>325</v>
      </c>
      <c r="W5947">
        <v>374</v>
      </c>
    </row>
    <row r="5948" spans="1:23" hidden="1" x14ac:dyDescent="0.2">
      <c r="A5948">
        <v>110</v>
      </c>
      <c r="B5948" t="s">
        <v>3</v>
      </c>
      <c r="C5948" t="s">
        <v>4</v>
      </c>
      <c r="D5948" t="s">
        <v>270</v>
      </c>
      <c r="G5948">
        <v>-17.329882999999999</v>
      </c>
      <c r="H5948">
        <v>145.47260299999999</v>
      </c>
      <c r="I5948">
        <v>780</v>
      </c>
      <c r="J5948" t="s">
        <v>6</v>
      </c>
      <c r="K5948" s="1">
        <v>37480</v>
      </c>
      <c r="L5948" t="s">
        <v>271</v>
      </c>
      <c r="M5948" t="s">
        <v>272</v>
      </c>
      <c r="N5948" t="s">
        <v>14</v>
      </c>
      <c r="O5948" t="s">
        <v>18</v>
      </c>
      <c r="P5948" t="s">
        <v>27</v>
      </c>
      <c r="Q5948">
        <v>2</v>
      </c>
      <c r="R5948">
        <v>0.43</v>
      </c>
      <c r="S5948">
        <f t="shared" si="323"/>
        <v>50920</v>
      </c>
      <c r="T5948">
        <f t="shared" si="324"/>
        <v>24000</v>
      </c>
      <c r="U5948">
        <f t="shared" si="325"/>
        <v>2.1216666666666666</v>
      </c>
      <c r="V5948">
        <v>325</v>
      </c>
      <c r="W5948">
        <v>374</v>
      </c>
    </row>
    <row r="5949" spans="1:23" hidden="1" x14ac:dyDescent="0.2">
      <c r="A5949">
        <v>110</v>
      </c>
      <c r="B5949" t="s">
        <v>3</v>
      </c>
      <c r="C5949" t="s">
        <v>4</v>
      </c>
      <c r="D5949" t="s">
        <v>270</v>
      </c>
      <c r="G5949">
        <v>-17.329882999999999</v>
      </c>
      <c r="H5949">
        <v>145.47260299999999</v>
      </c>
      <c r="I5949">
        <v>780</v>
      </c>
      <c r="J5949" t="s">
        <v>6</v>
      </c>
      <c r="K5949" s="1">
        <v>37480</v>
      </c>
      <c r="L5949" t="s">
        <v>271</v>
      </c>
      <c r="M5949" t="s">
        <v>272</v>
      </c>
      <c r="N5949" t="s">
        <v>14</v>
      </c>
      <c r="O5949" t="s">
        <v>18</v>
      </c>
      <c r="P5949" t="s">
        <v>27</v>
      </c>
      <c r="Q5949">
        <v>3</v>
      </c>
      <c r="R5949">
        <v>3.15</v>
      </c>
      <c r="S5949">
        <f t="shared" si="323"/>
        <v>50920</v>
      </c>
      <c r="T5949">
        <f t="shared" si="324"/>
        <v>24000</v>
      </c>
      <c r="U5949">
        <f t="shared" si="325"/>
        <v>2.1216666666666666</v>
      </c>
      <c r="V5949">
        <v>325</v>
      </c>
      <c r="W5949">
        <v>374</v>
      </c>
    </row>
    <row r="5950" spans="1:23" hidden="1" x14ac:dyDescent="0.2">
      <c r="A5950">
        <v>110</v>
      </c>
      <c r="B5950" t="s">
        <v>3</v>
      </c>
      <c r="C5950" t="s">
        <v>4</v>
      </c>
      <c r="D5950" t="s">
        <v>270</v>
      </c>
      <c r="G5950">
        <v>-17.329882999999999</v>
      </c>
      <c r="H5950">
        <v>145.47260299999999</v>
      </c>
      <c r="I5950">
        <v>780</v>
      </c>
      <c r="J5950" t="s">
        <v>6</v>
      </c>
      <c r="K5950" s="1">
        <v>37480</v>
      </c>
      <c r="L5950" t="s">
        <v>271</v>
      </c>
      <c r="M5950" t="s">
        <v>272</v>
      </c>
      <c r="N5950" t="s">
        <v>14</v>
      </c>
      <c r="O5950" t="s">
        <v>18</v>
      </c>
      <c r="P5950" t="s">
        <v>27</v>
      </c>
      <c r="Q5950">
        <v>4</v>
      </c>
      <c r="R5950">
        <v>0.51</v>
      </c>
      <c r="S5950">
        <f t="shared" si="323"/>
        <v>50920</v>
      </c>
      <c r="T5950">
        <f t="shared" si="324"/>
        <v>24000</v>
      </c>
      <c r="U5950">
        <f t="shared" si="325"/>
        <v>2.1216666666666666</v>
      </c>
      <c r="V5950">
        <v>325</v>
      </c>
      <c r="W5950">
        <v>374</v>
      </c>
    </row>
    <row r="5951" spans="1:23" hidden="1" x14ac:dyDescent="0.2">
      <c r="A5951">
        <v>110</v>
      </c>
      <c r="B5951" t="s">
        <v>3</v>
      </c>
      <c r="C5951" t="s">
        <v>4</v>
      </c>
      <c r="D5951" t="s">
        <v>270</v>
      </c>
      <c r="G5951">
        <v>-17.329882999999999</v>
      </c>
      <c r="H5951">
        <v>145.47260299999999</v>
      </c>
      <c r="I5951">
        <v>780</v>
      </c>
      <c r="J5951" t="s">
        <v>6</v>
      </c>
      <c r="K5951" s="1">
        <v>37480</v>
      </c>
      <c r="L5951" t="s">
        <v>271</v>
      </c>
      <c r="M5951" t="s">
        <v>272</v>
      </c>
      <c r="N5951" t="s">
        <v>14</v>
      </c>
      <c r="O5951" t="s">
        <v>18</v>
      </c>
      <c r="P5951" t="s">
        <v>27</v>
      </c>
      <c r="Q5951">
        <v>5</v>
      </c>
      <c r="R5951">
        <v>1.31</v>
      </c>
      <c r="S5951">
        <f t="shared" si="323"/>
        <v>50920</v>
      </c>
      <c r="T5951">
        <f t="shared" si="324"/>
        <v>24000</v>
      </c>
      <c r="U5951">
        <f t="shared" si="325"/>
        <v>2.1216666666666666</v>
      </c>
      <c r="V5951">
        <v>325</v>
      </c>
      <c r="W5951">
        <v>374</v>
      </c>
    </row>
    <row r="5952" spans="1:23" hidden="1" x14ac:dyDescent="0.2">
      <c r="A5952">
        <v>110</v>
      </c>
      <c r="B5952" t="s">
        <v>3</v>
      </c>
      <c r="C5952" t="s">
        <v>4</v>
      </c>
      <c r="D5952" t="s">
        <v>270</v>
      </c>
      <c r="G5952">
        <v>-17.329882999999999</v>
      </c>
      <c r="H5952">
        <v>145.47260299999999</v>
      </c>
      <c r="I5952">
        <v>780</v>
      </c>
      <c r="J5952" t="s">
        <v>6</v>
      </c>
      <c r="K5952" s="1">
        <v>37480</v>
      </c>
      <c r="L5952" t="s">
        <v>271</v>
      </c>
      <c r="M5952" t="s">
        <v>272</v>
      </c>
      <c r="N5952" t="s">
        <v>14</v>
      </c>
      <c r="O5952" t="s">
        <v>18</v>
      </c>
      <c r="P5952" t="s">
        <v>27</v>
      </c>
      <c r="Q5952">
        <v>6</v>
      </c>
      <c r="R5952">
        <v>2.56</v>
      </c>
      <c r="S5952">
        <f t="shared" si="323"/>
        <v>50920</v>
      </c>
      <c r="T5952">
        <f t="shared" si="324"/>
        <v>24000</v>
      </c>
      <c r="U5952">
        <f t="shared" si="325"/>
        <v>2.1216666666666666</v>
      </c>
      <c r="V5952">
        <v>325</v>
      </c>
      <c r="W5952">
        <v>374</v>
      </c>
    </row>
    <row r="5953" spans="1:23" hidden="1" x14ac:dyDescent="0.2">
      <c r="A5953">
        <v>110</v>
      </c>
      <c r="B5953" t="s">
        <v>3</v>
      </c>
      <c r="C5953" t="s">
        <v>4</v>
      </c>
      <c r="D5953" t="s">
        <v>270</v>
      </c>
      <c r="G5953">
        <v>-17.329882999999999</v>
      </c>
      <c r="H5953">
        <v>145.47260299999999</v>
      </c>
      <c r="I5953">
        <v>780</v>
      </c>
      <c r="J5953" t="s">
        <v>6</v>
      </c>
      <c r="K5953" s="1">
        <v>37480</v>
      </c>
      <c r="L5953" t="s">
        <v>271</v>
      </c>
      <c r="M5953" t="s">
        <v>272</v>
      </c>
      <c r="N5953" t="s">
        <v>14</v>
      </c>
      <c r="O5953" t="s">
        <v>19</v>
      </c>
      <c r="P5953" t="s">
        <v>27</v>
      </c>
      <c r="Q5953">
        <v>1</v>
      </c>
      <c r="R5953">
        <v>5.62</v>
      </c>
      <c r="S5953">
        <f t="shared" si="323"/>
        <v>50920</v>
      </c>
      <c r="T5953">
        <f t="shared" si="324"/>
        <v>24000</v>
      </c>
      <c r="U5953">
        <f t="shared" si="325"/>
        <v>2.1216666666666666</v>
      </c>
      <c r="V5953">
        <v>325</v>
      </c>
      <c r="W5953">
        <v>374</v>
      </c>
    </row>
    <row r="5954" spans="1:23" hidden="1" x14ac:dyDescent="0.2">
      <c r="A5954">
        <v>110</v>
      </c>
      <c r="B5954" t="s">
        <v>3</v>
      </c>
      <c r="C5954" t="s">
        <v>4</v>
      </c>
      <c r="D5954" t="s">
        <v>270</v>
      </c>
      <c r="G5954">
        <v>-17.329882999999999</v>
      </c>
      <c r="H5954">
        <v>145.47260299999999</v>
      </c>
      <c r="I5954">
        <v>780</v>
      </c>
      <c r="J5954" t="s">
        <v>6</v>
      </c>
      <c r="K5954" s="1">
        <v>37480</v>
      </c>
      <c r="L5954" t="s">
        <v>271</v>
      </c>
      <c r="M5954" t="s">
        <v>272</v>
      </c>
      <c r="N5954" t="s">
        <v>14</v>
      </c>
      <c r="O5954" t="s">
        <v>19</v>
      </c>
      <c r="P5954" t="s">
        <v>27</v>
      </c>
      <c r="Q5954">
        <v>2</v>
      </c>
      <c r="R5954">
        <v>4.16</v>
      </c>
      <c r="S5954">
        <f t="shared" si="323"/>
        <v>50920</v>
      </c>
      <c r="T5954">
        <f t="shared" si="324"/>
        <v>24000</v>
      </c>
      <c r="U5954">
        <f t="shared" si="325"/>
        <v>2.1216666666666666</v>
      </c>
      <c r="V5954">
        <v>325</v>
      </c>
      <c r="W5954">
        <v>374</v>
      </c>
    </row>
    <row r="5955" spans="1:23" hidden="1" x14ac:dyDescent="0.2">
      <c r="A5955">
        <v>110</v>
      </c>
      <c r="B5955" t="s">
        <v>3</v>
      </c>
      <c r="C5955" t="s">
        <v>4</v>
      </c>
      <c r="D5955" t="s">
        <v>270</v>
      </c>
      <c r="G5955">
        <v>-17.329882999999999</v>
      </c>
      <c r="H5955">
        <v>145.47260299999999</v>
      </c>
      <c r="I5955">
        <v>780</v>
      </c>
      <c r="J5955" t="s">
        <v>6</v>
      </c>
      <c r="K5955" s="1">
        <v>37480</v>
      </c>
      <c r="L5955" t="s">
        <v>271</v>
      </c>
      <c r="M5955" t="s">
        <v>272</v>
      </c>
      <c r="N5955" t="s">
        <v>14</v>
      </c>
      <c r="O5955" t="s">
        <v>19</v>
      </c>
      <c r="P5955" t="s">
        <v>27</v>
      </c>
      <c r="Q5955">
        <v>3</v>
      </c>
      <c r="R5955">
        <v>5.36</v>
      </c>
      <c r="S5955">
        <f t="shared" si="323"/>
        <v>50920</v>
      </c>
      <c r="T5955">
        <f t="shared" si="324"/>
        <v>24000</v>
      </c>
      <c r="U5955">
        <f t="shared" si="325"/>
        <v>2.1216666666666666</v>
      </c>
      <c r="V5955">
        <v>325</v>
      </c>
      <c r="W5955">
        <v>374</v>
      </c>
    </row>
    <row r="5956" spans="1:23" hidden="1" x14ac:dyDescent="0.2">
      <c r="A5956">
        <v>110</v>
      </c>
      <c r="B5956" t="s">
        <v>3</v>
      </c>
      <c r="C5956" t="s">
        <v>4</v>
      </c>
      <c r="D5956" t="s">
        <v>270</v>
      </c>
      <c r="G5956">
        <v>-17.329882999999999</v>
      </c>
      <c r="H5956">
        <v>145.47260299999999</v>
      </c>
      <c r="I5956">
        <v>780</v>
      </c>
      <c r="J5956" t="s">
        <v>6</v>
      </c>
      <c r="K5956" s="1">
        <v>37480</v>
      </c>
      <c r="L5956" t="s">
        <v>271</v>
      </c>
      <c r="M5956" t="s">
        <v>272</v>
      </c>
      <c r="N5956" t="s">
        <v>14</v>
      </c>
      <c r="O5956" t="s">
        <v>19</v>
      </c>
      <c r="P5956" t="s">
        <v>27</v>
      </c>
      <c r="Q5956">
        <v>4</v>
      </c>
      <c r="R5956">
        <v>3.38</v>
      </c>
      <c r="S5956">
        <f t="shared" si="323"/>
        <v>50920</v>
      </c>
      <c r="T5956">
        <f t="shared" si="324"/>
        <v>24000</v>
      </c>
      <c r="U5956">
        <f t="shared" si="325"/>
        <v>2.1216666666666666</v>
      </c>
      <c r="V5956">
        <v>325</v>
      </c>
      <c r="W5956">
        <v>374</v>
      </c>
    </row>
    <row r="5957" spans="1:23" hidden="1" x14ac:dyDescent="0.2">
      <c r="A5957">
        <v>110</v>
      </c>
      <c r="B5957" t="s">
        <v>3</v>
      </c>
      <c r="C5957" t="s">
        <v>4</v>
      </c>
      <c r="D5957" t="s">
        <v>270</v>
      </c>
      <c r="G5957">
        <v>-17.329882999999999</v>
      </c>
      <c r="H5957">
        <v>145.47260299999999</v>
      </c>
      <c r="I5957">
        <v>780</v>
      </c>
      <c r="J5957" t="s">
        <v>6</v>
      </c>
      <c r="K5957" s="1">
        <v>37480</v>
      </c>
      <c r="L5957" t="s">
        <v>271</v>
      </c>
      <c r="M5957" t="s">
        <v>272</v>
      </c>
      <c r="N5957" t="s">
        <v>14</v>
      </c>
      <c r="O5957" t="s">
        <v>19</v>
      </c>
      <c r="P5957" t="s">
        <v>27</v>
      </c>
      <c r="Q5957">
        <v>5</v>
      </c>
      <c r="R5957">
        <v>4.12</v>
      </c>
      <c r="S5957">
        <f t="shared" si="323"/>
        <v>50920</v>
      </c>
      <c r="T5957">
        <f t="shared" si="324"/>
        <v>24000</v>
      </c>
      <c r="U5957">
        <f t="shared" si="325"/>
        <v>2.1216666666666666</v>
      </c>
      <c r="V5957">
        <v>325</v>
      </c>
      <c r="W5957">
        <v>374</v>
      </c>
    </row>
    <row r="5958" spans="1:23" hidden="1" x14ac:dyDescent="0.2">
      <c r="A5958">
        <v>110</v>
      </c>
      <c r="B5958" t="s">
        <v>3</v>
      </c>
      <c r="C5958" t="s">
        <v>4</v>
      </c>
      <c r="D5958" t="s">
        <v>270</v>
      </c>
      <c r="G5958">
        <v>-17.329882999999999</v>
      </c>
      <c r="H5958">
        <v>145.47260299999999</v>
      </c>
      <c r="I5958">
        <v>780</v>
      </c>
      <c r="J5958" t="s">
        <v>6</v>
      </c>
      <c r="K5958" s="1">
        <v>37480</v>
      </c>
      <c r="L5958" t="s">
        <v>271</v>
      </c>
      <c r="M5958" t="s">
        <v>272</v>
      </c>
      <c r="N5958" t="s">
        <v>14</v>
      </c>
      <c r="O5958" t="s">
        <v>19</v>
      </c>
      <c r="P5958" t="s">
        <v>27</v>
      </c>
      <c r="Q5958">
        <v>6</v>
      </c>
      <c r="R5958">
        <v>3.83</v>
      </c>
      <c r="S5958">
        <f t="shared" si="323"/>
        <v>50920</v>
      </c>
      <c r="T5958">
        <f t="shared" si="324"/>
        <v>24000</v>
      </c>
      <c r="U5958">
        <f t="shared" si="325"/>
        <v>2.1216666666666666</v>
      </c>
      <c r="V5958">
        <v>325</v>
      </c>
      <c r="W5958">
        <v>374</v>
      </c>
    </row>
    <row r="5959" spans="1:23" hidden="1" x14ac:dyDescent="0.2">
      <c r="A5959">
        <v>110</v>
      </c>
      <c r="B5959" t="s">
        <v>3</v>
      </c>
      <c r="C5959" t="s">
        <v>4</v>
      </c>
      <c r="D5959" t="s">
        <v>270</v>
      </c>
      <c r="G5959">
        <v>-17.329882999999999</v>
      </c>
      <c r="H5959">
        <v>145.47260299999999</v>
      </c>
      <c r="I5959">
        <v>780</v>
      </c>
      <c r="J5959" t="s">
        <v>6</v>
      </c>
      <c r="K5959" s="1">
        <v>37480</v>
      </c>
      <c r="L5959" t="s">
        <v>271</v>
      </c>
      <c r="M5959" t="s">
        <v>272</v>
      </c>
      <c r="N5959" t="s">
        <v>24</v>
      </c>
      <c r="O5959" t="s">
        <v>15</v>
      </c>
      <c r="P5959" t="s">
        <v>26</v>
      </c>
      <c r="Q5959">
        <v>1</v>
      </c>
      <c r="R5959">
        <v>24.68</v>
      </c>
      <c r="S5959">
        <f t="shared" si="323"/>
        <v>50920</v>
      </c>
      <c r="T5959">
        <f t="shared" si="324"/>
        <v>24000</v>
      </c>
      <c r="U5959">
        <f t="shared" si="325"/>
        <v>2.1216666666666666</v>
      </c>
      <c r="V5959">
        <v>325</v>
      </c>
      <c r="W5959">
        <v>374</v>
      </c>
    </row>
    <row r="5960" spans="1:23" hidden="1" x14ac:dyDescent="0.2">
      <c r="A5960">
        <v>110</v>
      </c>
      <c r="B5960" t="s">
        <v>3</v>
      </c>
      <c r="C5960" t="s">
        <v>4</v>
      </c>
      <c r="D5960" t="s">
        <v>270</v>
      </c>
      <c r="G5960">
        <v>-17.329882999999999</v>
      </c>
      <c r="H5960">
        <v>145.47260299999999</v>
      </c>
      <c r="I5960">
        <v>780</v>
      </c>
      <c r="J5960" t="s">
        <v>6</v>
      </c>
      <c r="K5960" s="1">
        <v>37480</v>
      </c>
      <c r="L5960" t="s">
        <v>271</v>
      </c>
      <c r="M5960" t="s">
        <v>272</v>
      </c>
      <c r="N5960" t="s">
        <v>24</v>
      </c>
      <c r="O5960" t="s">
        <v>15</v>
      </c>
      <c r="P5960" t="s">
        <v>26</v>
      </c>
      <c r="Q5960">
        <v>2</v>
      </c>
      <c r="R5960">
        <v>24.07</v>
      </c>
      <c r="S5960">
        <f t="shared" si="323"/>
        <v>50920</v>
      </c>
      <c r="T5960">
        <f t="shared" si="324"/>
        <v>24000</v>
      </c>
      <c r="U5960">
        <f t="shared" si="325"/>
        <v>2.1216666666666666</v>
      </c>
      <c r="V5960">
        <v>325</v>
      </c>
      <c r="W5960">
        <v>374</v>
      </c>
    </row>
    <row r="5961" spans="1:23" hidden="1" x14ac:dyDescent="0.2">
      <c r="A5961">
        <v>110</v>
      </c>
      <c r="B5961" t="s">
        <v>3</v>
      </c>
      <c r="C5961" t="s">
        <v>4</v>
      </c>
      <c r="D5961" t="s">
        <v>270</v>
      </c>
      <c r="G5961">
        <v>-17.329882999999999</v>
      </c>
      <c r="H5961">
        <v>145.47260299999999</v>
      </c>
      <c r="I5961">
        <v>780</v>
      </c>
      <c r="J5961" t="s">
        <v>6</v>
      </c>
      <c r="K5961" s="1">
        <v>37480</v>
      </c>
      <c r="L5961" t="s">
        <v>271</v>
      </c>
      <c r="M5961" t="s">
        <v>272</v>
      </c>
      <c r="N5961" t="s">
        <v>24</v>
      </c>
      <c r="O5961" t="s">
        <v>15</v>
      </c>
      <c r="P5961" t="s">
        <v>26</v>
      </c>
      <c r="Q5961">
        <v>3</v>
      </c>
      <c r="R5961">
        <v>26.93</v>
      </c>
      <c r="S5961">
        <f t="shared" si="323"/>
        <v>50920</v>
      </c>
      <c r="T5961">
        <f t="shared" si="324"/>
        <v>24000</v>
      </c>
      <c r="U5961">
        <f t="shared" si="325"/>
        <v>2.1216666666666666</v>
      </c>
      <c r="V5961">
        <v>325</v>
      </c>
      <c r="W5961">
        <v>374</v>
      </c>
    </row>
    <row r="5962" spans="1:23" hidden="1" x14ac:dyDescent="0.2">
      <c r="A5962">
        <v>110</v>
      </c>
      <c r="B5962" t="s">
        <v>3</v>
      </c>
      <c r="C5962" t="s">
        <v>4</v>
      </c>
      <c r="D5962" t="s">
        <v>270</v>
      </c>
      <c r="G5962">
        <v>-17.329882999999999</v>
      </c>
      <c r="H5962">
        <v>145.47260299999999</v>
      </c>
      <c r="I5962">
        <v>780</v>
      </c>
      <c r="J5962" t="s">
        <v>6</v>
      </c>
      <c r="K5962" s="1">
        <v>37480</v>
      </c>
      <c r="L5962" t="s">
        <v>271</v>
      </c>
      <c r="M5962" t="s">
        <v>272</v>
      </c>
      <c r="N5962" t="s">
        <v>24</v>
      </c>
      <c r="O5962" t="s">
        <v>15</v>
      </c>
      <c r="P5962" t="s">
        <v>26</v>
      </c>
      <c r="Q5962">
        <v>4</v>
      </c>
      <c r="R5962">
        <v>25.84</v>
      </c>
      <c r="S5962">
        <f t="shared" si="323"/>
        <v>50920</v>
      </c>
      <c r="T5962">
        <f t="shared" si="324"/>
        <v>24000</v>
      </c>
      <c r="U5962">
        <f t="shared" si="325"/>
        <v>2.1216666666666666</v>
      </c>
      <c r="V5962">
        <v>325</v>
      </c>
      <c r="W5962">
        <v>374</v>
      </c>
    </row>
    <row r="5963" spans="1:23" hidden="1" x14ac:dyDescent="0.2">
      <c r="A5963">
        <v>110</v>
      </c>
      <c r="B5963" t="s">
        <v>3</v>
      </c>
      <c r="C5963" t="s">
        <v>4</v>
      </c>
      <c r="D5963" t="s">
        <v>270</v>
      </c>
      <c r="G5963">
        <v>-17.329882999999999</v>
      </c>
      <c r="H5963">
        <v>145.47260299999999</v>
      </c>
      <c r="I5963">
        <v>780</v>
      </c>
      <c r="J5963" t="s">
        <v>6</v>
      </c>
      <c r="K5963" s="1">
        <v>37480</v>
      </c>
      <c r="L5963" t="s">
        <v>271</v>
      </c>
      <c r="M5963" t="s">
        <v>272</v>
      </c>
      <c r="N5963" t="s">
        <v>24</v>
      </c>
      <c r="O5963" t="s">
        <v>15</v>
      </c>
      <c r="P5963" t="s">
        <v>26</v>
      </c>
      <c r="Q5963">
        <v>5</v>
      </c>
      <c r="R5963">
        <v>24.57</v>
      </c>
      <c r="S5963">
        <f t="shared" si="323"/>
        <v>50920</v>
      </c>
      <c r="T5963">
        <f t="shared" si="324"/>
        <v>24000</v>
      </c>
      <c r="U5963">
        <f t="shared" si="325"/>
        <v>2.1216666666666666</v>
      </c>
      <c r="V5963">
        <v>325</v>
      </c>
      <c r="W5963">
        <v>374</v>
      </c>
    </row>
    <row r="5964" spans="1:23" hidden="1" x14ac:dyDescent="0.2">
      <c r="A5964">
        <v>110</v>
      </c>
      <c r="B5964" t="s">
        <v>3</v>
      </c>
      <c r="C5964" t="s">
        <v>4</v>
      </c>
      <c r="D5964" t="s">
        <v>270</v>
      </c>
      <c r="G5964">
        <v>-17.329882999999999</v>
      </c>
      <c r="H5964">
        <v>145.47260299999999</v>
      </c>
      <c r="I5964">
        <v>780</v>
      </c>
      <c r="J5964" t="s">
        <v>6</v>
      </c>
      <c r="K5964" s="1">
        <v>37480</v>
      </c>
      <c r="L5964" t="s">
        <v>271</v>
      </c>
      <c r="M5964" t="s">
        <v>272</v>
      </c>
      <c r="N5964" t="s">
        <v>24</v>
      </c>
      <c r="O5964" t="s">
        <v>15</v>
      </c>
      <c r="P5964" t="s">
        <v>26</v>
      </c>
      <c r="Q5964">
        <v>6</v>
      </c>
      <c r="R5964">
        <v>24.26</v>
      </c>
      <c r="S5964">
        <f t="shared" si="323"/>
        <v>50920</v>
      </c>
      <c r="T5964">
        <f t="shared" si="324"/>
        <v>24000</v>
      </c>
      <c r="U5964">
        <f t="shared" si="325"/>
        <v>2.1216666666666666</v>
      </c>
      <c r="V5964">
        <v>325</v>
      </c>
      <c r="W5964">
        <v>374</v>
      </c>
    </row>
    <row r="5965" spans="1:23" hidden="1" x14ac:dyDescent="0.2">
      <c r="A5965">
        <v>110</v>
      </c>
      <c r="B5965" t="s">
        <v>3</v>
      </c>
      <c r="C5965" t="s">
        <v>4</v>
      </c>
      <c r="D5965" t="s">
        <v>270</v>
      </c>
      <c r="G5965">
        <v>-17.329882999999999</v>
      </c>
      <c r="H5965">
        <v>145.47260299999999</v>
      </c>
      <c r="I5965">
        <v>780</v>
      </c>
      <c r="J5965" t="s">
        <v>6</v>
      </c>
      <c r="K5965" s="1">
        <v>37480</v>
      </c>
      <c r="L5965" t="s">
        <v>271</v>
      </c>
      <c r="M5965" t="s">
        <v>272</v>
      </c>
      <c r="N5965" t="s">
        <v>24</v>
      </c>
      <c r="O5965" t="s">
        <v>15</v>
      </c>
      <c r="P5965" t="s">
        <v>26</v>
      </c>
      <c r="Q5965">
        <v>7</v>
      </c>
      <c r="R5965">
        <v>25.88</v>
      </c>
      <c r="S5965">
        <f t="shared" si="323"/>
        <v>50920</v>
      </c>
      <c r="T5965">
        <f t="shared" si="324"/>
        <v>24000</v>
      </c>
      <c r="U5965">
        <f t="shared" si="325"/>
        <v>2.1216666666666666</v>
      </c>
      <c r="V5965">
        <v>325</v>
      </c>
      <c r="W5965">
        <v>374</v>
      </c>
    </row>
    <row r="5966" spans="1:23" hidden="1" x14ac:dyDescent="0.2">
      <c r="A5966">
        <v>110</v>
      </c>
      <c r="B5966" t="s">
        <v>3</v>
      </c>
      <c r="C5966" t="s">
        <v>4</v>
      </c>
      <c r="D5966" t="s">
        <v>270</v>
      </c>
      <c r="G5966">
        <v>-17.329882999999999</v>
      </c>
      <c r="H5966">
        <v>145.47260299999999</v>
      </c>
      <c r="I5966">
        <v>780</v>
      </c>
      <c r="J5966" t="s">
        <v>6</v>
      </c>
      <c r="K5966" s="1">
        <v>37480</v>
      </c>
      <c r="L5966" t="s">
        <v>271</v>
      </c>
      <c r="M5966" t="s">
        <v>272</v>
      </c>
      <c r="N5966" t="s">
        <v>24</v>
      </c>
      <c r="O5966" t="s">
        <v>15</v>
      </c>
      <c r="P5966" t="s">
        <v>26</v>
      </c>
      <c r="Q5966">
        <v>8</v>
      </c>
      <c r="R5966">
        <v>24.23</v>
      </c>
      <c r="S5966">
        <f t="shared" si="323"/>
        <v>50920</v>
      </c>
      <c r="T5966">
        <f t="shared" si="324"/>
        <v>24000</v>
      </c>
      <c r="U5966">
        <f t="shared" si="325"/>
        <v>2.1216666666666666</v>
      </c>
      <c r="V5966">
        <v>325</v>
      </c>
      <c r="W5966">
        <v>374</v>
      </c>
    </row>
    <row r="5967" spans="1:23" hidden="1" x14ac:dyDescent="0.2">
      <c r="A5967">
        <v>110</v>
      </c>
      <c r="B5967" t="s">
        <v>3</v>
      </c>
      <c r="C5967" t="s">
        <v>4</v>
      </c>
      <c r="D5967" t="s">
        <v>270</v>
      </c>
      <c r="G5967">
        <v>-17.329882999999999</v>
      </c>
      <c r="H5967">
        <v>145.47260299999999</v>
      </c>
      <c r="I5967">
        <v>780</v>
      </c>
      <c r="J5967" t="s">
        <v>6</v>
      </c>
      <c r="K5967" s="1">
        <v>37480</v>
      </c>
      <c r="L5967" t="s">
        <v>271</v>
      </c>
      <c r="M5967" t="s">
        <v>272</v>
      </c>
      <c r="N5967" t="s">
        <v>24</v>
      </c>
      <c r="O5967" t="s">
        <v>15</v>
      </c>
      <c r="P5967" t="s">
        <v>26</v>
      </c>
      <c r="Q5967">
        <v>9</v>
      </c>
      <c r="R5967">
        <v>24.1</v>
      </c>
      <c r="S5967">
        <f t="shared" si="323"/>
        <v>50920</v>
      </c>
      <c r="T5967">
        <f t="shared" si="324"/>
        <v>24000</v>
      </c>
      <c r="U5967">
        <f t="shared" si="325"/>
        <v>2.1216666666666666</v>
      </c>
      <c r="V5967">
        <v>325</v>
      </c>
      <c r="W5967">
        <v>374</v>
      </c>
    </row>
    <row r="5968" spans="1:23" hidden="1" x14ac:dyDescent="0.2">
      <c r="A5968">
        <v>110</v>
      </c>
      <c r="B5968" t="s">
        <v>3</v>
      </c>
      <c r="C5968" t="s">
        <v>4</v>
      </c>
      <c r="D5968" t="s">
        <v>270</v>
      </c>
      <c r="G5968">
        <v>-17.329882999999999</v>
      </c>
      <c r="H5968">
        <v>145.47260299999999</v>
      </c>
      <c r="I5968">
        <v>780</v>
      </c>
      <c r="J5968" t="s">
        <v>6</v>
      </c>
      <c r="K5968" s="1">
        <v>37480</v>
      </c>
      <c r="L5968" t="s">
        <v>271</v>
      </c>
      <c r="M5968" t="s">
        <v>272</v>
      </c>
      <c r="N5968" t="s">
        <v>24</v>
      </c>
      <c r="O5968" t="s">
        <v>15</v>
      </c>
      <c r="P5968" t="s">
        <v>26</v>
      </c>
      <c r="Q5968">
        <v>10</v>
      </c>
      <c r="R5968">
        <v>25.8</v>
      </c>
      <c r="S5968">
        <f t="shared" si="323"/>
        <v>50920</v>
      </c>
      <c r="T5968">
        <f t="shared" si="324"/>
        <v>24000</v>
      </c>
      <c r="U5968">
        <f t="shared" si="325"/>
        <v>2.1216666666666666</v>
      </c>
      <c r="V5968">
        <v>325</v>
      </c>
      <c r="W5968">
        <v>374</v>
      </c>
    </row>
    <row r="5969" spans="1:23" x14ac:dyDescent="0.2">
      <c r="A5969">
        <v>110</v>
      </c>
      <c r="B5969" t="s">
        <v>3</v>
      </c>
      <c r="C5969" t="s">
        <v>4</v>
      </c>
      <c r="D5969" t="s">
        <v>270</v>
      </c>
      <c r="G5969">
        <v>-17.329882999999999</v>
      </c>
      <c r="H5969">
        <v>145.47260299999999</v>
      </c>
      <c r="I5969">
        <v>780</v>
      </c>
      <c r="J5969" t="s">
        <v>6</v>
      </c>
      <c r="K5969" s="1">
        <v>37480</v>
      </c>
      <c r="L5969" t="s">
        <v>271</v>
      </c>
      <c r="M5969" t="s">
        <v>272</v>
      </c>
      <c r="N5969" t="s">
        <v>24</v>
      </c>
      <c r="O5969" t="s">
        <v>15</v>
      </c>
      <c r="P5969" t="s">
        <v>27</v>
      </c>
      <c r="Q5969">
        <v>1</v>
      </c>
      <c r="R5969">
        <v>18.739999999999998</v>
      </c>
      <c r="S5969">
        <f t="shared" si="323"/>
        <v>50920</v>
      </c>
      <c r="T5969">
        <f t="shared" si="324"/>
        <v>24000</v>
      </c>
      <c r="U5969">
        <f t="shared" si="325"/>
        <v>2.1216666666666666</v>
      </c>
      <c r="V5969">
        <v>325</v>
      </c>
      <c r="W5969">
        <v>374</v>
      </c>
    </row>
    <row r="5970" spans="1:23" x14ac:dyDescent="0.2">
      <c r="A5970">
        <v>110</v>
      </c>
      <c r="B5970" t="s">
        <v>3</v>
      </c>
      <c r="C5970" t="s">
        <v>4</v>
      </c>
      <c r="D5970" t="s">
        <v>270</v>
      </c>
      <c r="G5970">
        <v>-17.329882999999999</v>
      </c>
      <c r="H5970">
        <v>145.47260299999999</v>
      </c>
      <c r="I5970">
        <v>780</v>
      </c>
      <c r="J5970" t="s">
        <v>6</v>
      </c>
      <c r="K5970" s="1">
        <v>37480</v>
      </c>
      <c r="L5970" t="s">
        <v>271</v>
      </c>
      <c r="M5970" t="s">
        <v>272</v>
      </c>
      <c r="N5970" t="s">
        <v>24</v>
      </c>
      <c r="O5970" t="s">
        <v>15</v>
      </c>
      <c r="P5970" t="s">
        <v>27</v>
      </c>
      <c r="Q5970">
        <v>2</v>
      </c>
      <c r="R5970">
        <v>17.52</v>
      </c>
      <c r="S5970">
        <f t="shared" si="323"/>
        <v>50920</v>
      </c>
      <c r="T5970">
        <f t="shared" si="324"/>
        <v>24000</v>
      </c>
      <c r="U5970">
        <f t="shared" si="325"/>
        <v>2.1216666666666666</v>
      </c>
      <c r="V5970">
        <v>325</v>
      </c>
      <c r="W5970">
        <v>374</v>
      </c>
    </row>
    <row r="5971" spans="1:23" x14ac:dyDescent="0.2">
      <c r="A5971">
        <v>110</v>
      </c>
      <c r="B5971" t="s">
        <v>3</v>
      </c>
      <c r="C5971" t="s">
        <v>4</v>
      </c>
      <c r="D5971" t="s">
        <v>270</v>
      </c>
      <c r="G5971">
        <v>-17.329882999999999</v>
      </c>
      <c r="H5971">
        <v>145.47260299999999</v>
      </c>
      <c r="I5971">
        <v>780</v>
      </c>
      <c r="J5971" t="s">
        <v>6</v>
      </c>
      <c r="K5971" s="1">
        <v>37480</v>
      </c>
      <c r="L5971" t="s">
        <v>271</v>
      </c>
      <c r="M5971" t="s">
        <v>272</v>
      </c>
      <c r="N5971" t="s">
        <v>24</v>
      </c>
      <c r="O5971" t="s">
        <v>15</v>
      </c>
      <c r="P5971" t="s">
        <v>27</v>
      </c>
      <c r="Q5971">
        <v>3</v>
      </c>
      <c r="R5971">
        <v>20.38</v>
      </c>
      <c r="S5971">
        <f t="shared" si="323"/>
        <v>50920</v>
      </c>
      <c r="T5971">
        <f t="shared" si="324"/>
        <v>24000</v>
      </c>
      <c r="U5971">
        <f t="shared" si="325"/>
        <v>2.1216666666666666</v>
      </c>
      <c r="V5971">
        <v>325</v>
      </c>
      <c r="W5971">
        <v>374</v>
      </c>
    </row>
    <row r="5972" spans="1:23" x14ac:dyDescent="0.2">
      <c r="A5972">
        <v>110</v>
      </c>
      <c r="B5972" t="s">
        <v>3</v>
      </c>
      <c r="C5972" t="s">
        <v>4</v>
      </c>
      <c r="D5972" t="s">
        <v>270</v>
      </c>
      <c r="G5972">
        <v>-17.329882999999999</v>
      </c>
      <c r="H5972">
        <v>145.47260299999999</v>
      </c>
      <c r="I5972">
        <v>780</v>
      </c>
      <c r="J5972" t="s">
        <v>6</v>
      </c>
      <c r="K5972" s="1">
        <v>37480</v>
      </c>
      <c r="L5972" t="s">
        <v>271</v>
      </c>
      <c r="M5972" t="s">
        <v>272</v>
      </c>
      <c r="N5972" t="s">
        <v>24</v>
      </c>
      <c r="O5972" t="s">
        <v>15</v>
      </c>
      <c r="P5972" t="s">
        <v>27</v>
      </c>
      <c r="Q5972">
        <v>4</v>
      </c>
      <c r="R5972">
        <v>18.62</v>
      </c>
      <c r="S5972">
        <f t="shared" si="323"/>
        <v>50920</v>
      </c>
      <c r="T5972">
        <f t="shared" si="324"/>
        <v>24000</v>
      </c>
      <c r="U5972">
        <f t="shared" si="325"/>
        <v>2.1216666666666666</v>
      </c>
      <c r="V5972">
        <v>325</v>
      </c>
      <c r="W5972">
        <v>374</v>
      </c>
    </row>
    <row r="5973" spans="1:23" x14ac:dyDescent="0.2">
      <c r="A5973">
        <v>110</v>
      </c>
      <c r="B5973" t="s">
        <v>3</v>
      </c>
      <c r="C5973" t="s">
        <v>4</v>
      </c>
      <c r="D5973" t="s">
        <v>270</v>
      </c>
      <c r="G5973">
        <v>-17.329882999999999</v>
      </c>
      <c r="H5973">
        <v>145.47260299999999</v>
      </c>
      <c r="I5973">
        <v>780</v>
      </c>
      <c r="J5973" t="s">
        <v>6</v>
      </c>
      <c r="K5973" s="1">
        <v>37480</v>
      </c>
      <c r="L5973" t="s">
        <v>271</v>
      </c>
      <c r="M5973" t="s">
        <v>272</v>
      </c>
      <c r="N5973" t="s">
        <v>24</v>
      </c>
      <c r="O5973" t="s">
        <v>15</v>
      </c>
      <c r="P5973" t="s">
        <v>27</v>
      </c>
      <c r="Q5973">
        <v>5</v>
      </c>
      <c r="R5973">
        <v>22.65</v>
      </c>
      <c r="S5973">
        <f t="shared" si="323"/>
        <v>50920</v>
      </c>
      <c r="T5973">
        <f t="shared" si="324"/>
        <v>24000</v>
      </c>
      <c r="U5973">
        <f t="shared" si="325"/>
        <v>2.1216666666666666</v>
      </c>
      <c r="V5973">
        <v>325</v>
      </c>
      <c r="W5973">
        <v>374</v>
      </c>
    </row>
    <row r="5974" spans="1:23" x14ac:dyDescent="0.2">
      <c r="A5974">
        <v>110</v>
      </c>
      <c r="B5974" t="s">
        <v>3</v>
      </c>
      <c r="C5974" t="s">
        <v>4</v>
      </c>
      <c r="D5974" t="s">
        <v>270</v>
      </c>
      <c r="G5974">
        <v>-17.329882999999999</v>
      </c>
      <c r="H5974">
        <v>145.47260299999999</v>
      </c>
      <c r="I5974">
        <v>780</v>
      </c>
      <c r="J5974" t="s">
        <v>6</v>
      </c>
      <c r="K5974" s="1">
        <v>37480</v>
      </c>
      <c r="L5974" t="s">
        <v>271</v>
      </c>
      <c r="M5974" t="s">
        <v>272</v>
      </c>
      <c r="N5974" t="s">
        <v>24</v>
      </c>
      <c r="O5974" t="s">
        <v>15</v>
      </c>
      <c r="P5974" t="s">
        <v>27</v>
      </c>
      <c r="Q5974">
        <v>6</v>
      </c>
      <c r="R5974">
        <v>21.51</v>
      </c>
      <c r="S5974">
        <f t="shared" si="323"/>
        <v>50920</v>
      </c>
      <c r="T5974">
        <f t="shared" si="324"/>
        <v>24000</v>
      </c>
      <c r="U5974">
        <f t="shared" si="325"/>
        <v>2.1216666666666666</v>
      </c>
      <c r="V5974">
        <v>325</v>
      </c>
      <c r="W5974">
        <v>374</v>
      </c>
    </row>
    <row r="5975" spans="1:23" x14ac:dyDescent="0.2">
      <c r="A5975">
        <v>110</v>
      </c>
      <c r="B5975" t="s">
        <v>3</v>
      </c>
      <c r="C5975" t="s">
        <v>4</v>
      </c>
      <c r="D5975" t="s">
        <v>270</v>
      </c>
      <c r="G5975">
        <v>-17.329882999999999</v>
      </c>
      <c r="H5975">
        <v>145.47260299999999</v>
      </c>
      <c r="I5975">
        <v>780</v>
      </c>
      <c r="J5975" t="s">
        <v>6</v>
      </c>
      <c r="K5975" s="1">
        <v>37480</v>
      </c>
      <c r="L5975" t="s">
        <v>271</v>
      </c>
      <c r="M5975" t="s">
        <v>272</v>
      </c>
      <c r="N5975" t="s">
        <v>24</v>
      </c>
      <c r="O5975" t="s">
        <v>15</v>
      </c>
      <c r="P5975" t="s">
        <v>27</v>
      </c>
      <c r="Q5975">
        <v>7</v>
      </c>
      <c r="R5975">
        <v>23.03</v>
      </c>
      <c r="S5975">
        <f t="shared" si="323"/>
        <v>50920</v>
      </c>
      <c r="T5975">
        <f t="shared" si="324"/>
        <v>24000</v>
      </c>
      <c r="U5975">
        <f t="shared" si="325"/>
        <v>2.1216666666666666</v>
      </c>
      <c r="V5975">
        <v>325</v>
      </c>
      <c r="W5975">
        <v>374</v>
      </c>
    </row>
    <row r="5976" spans="1:23" x14ac:dyDescent="0.2">
      <c r="A5976">
        <v>110</v>
      </c>
      <c r="B5976" t="s">
        <v>3</v>
      </c>
      <c r="C5976" t="s">
        <v>4</v>
      </c>
      <c r="D5976" t="s">
        <v>270</v>
      </c>
      <c r="G5976">
        <v>-17.329882999999999</v>
      </c>
      <c r="H5976">
        <v>145.47260299999999</v>
      </c>
      <c r="I5976">
        <v>780</v>
      </c>
      <c r="J5976" t="s">
        <v>6</v>
      </c>
      <c r="K5976" s="1">
        <v>37480</v>
      </c>
      <c r="L5976" t="s">
        <v>271</v>
      </c>
      <c r="M5976" t="s">
        <v>272</v>
      </c>
      <c r="N5976" t="s">
        <v>24</v>
      </c>
      <c r="O5976" t="s">
        <v>15</v>
      </c>
      <c r="P5976" t="s">
        <v>27</v>
      </c>
      <c r="Q5976">
        <v>8</v>
      </c>
      <c r="R5976">
        <v>23.15</v>
      </c>
      <c r="S5976">
        <f t="shared" si="323"/>
        <v>50920</v>
      </c>
      <c r="T5976">
        <f t="shared" si="324"/>
        <v>24000</v>
      </c>
      <c r="U5976">
        <f t="shared" si="325"/>
        <v>2.1216666666666666</v>
      </c>
      <c r="V5976">
        <v>325</v>
      </c>
      <c r="W5976">
        <v>374</v>
      </c>
    </row>
    <row r="5977" spans="1:23" x14ac:dyDescent="0.2">
      <c r="A5977">
        <v>110</v>
      </c>
      <c r="B5977" t="s">
        <v>3</v>
      </c>
      <c r="C5977" t="s">
        <v>4</v>
      </c>
      <c r="D5977" t="s">
        <v>270</v>
      </c>
      <c r="G5977">
        <v>-17.329882999999999</v>
      </c>
      <c r="H5977">
        <v>145.47260299999999</v>
      </c>
      <c r="I5977">
        <v>780</v>
      </c>
      <c r="J5977" t="s">
        <v>6</v>
      </c>
      <c r="K5977" s="1">
        <v>37480</v>
      </c>
      <c r="L5977" t="s">
        <v>271</v>
      </c>
      <c r="M5977" t="s">
        <v>272</v>
      </c>
      <c r="N5977" t="s">
        <v>24</v>
      </c>
      <c r="O5977" t="s">
        <v>15</v>
      </c>
      <c r="P5977" t="s">
        <v>27</v>
      </c>
      <c r="Q5977">
        <v>9</v>
      </c>
      <c r="R5977">
        <v>18.12</v>
      </c>
      <c r="S5977">
        <f t="shared" si="323"/>
        <v>50920</v>
      </c>
      <c r="T5977">
        <f t="shared" si="324"/>
        <v>24000</v>
      </c>
      <c r="U5977">
        <f t="shared" si="325"/>
        <v>2.1216666666666666</v>
      </c>
      <c r="V5977">
        <v>325</v>
      </c>
      <c r="W5977">
        <v>374</v>
      </c>
    </row>
    <row r="5978" spans="1:23" x14ac:dyDescent="0.2">
      <c r="A5978">
        <v>110</v>
      </c>
      <c r="B5978" t="s">
        <v>3</v>
      </c>
      <c r="C5978" t="s">
        <v>4</v>
      </c>
      <c r="D5978" t="s">
        <v>270</v>
      </c>
      <c r="G5978">
        <v>-17.329882999999999</v>
      </c>
      <c r="H5978">
        <v>145.47260299999999</v>
      </c>
      <c r="I5978">
        <v>780</v>
      </c>
      <c r="J5978" t="s">
        <v>6</v>
      </c>
      <c r="K5978" s="1">
        <v>37480</v>
      </c>
      <c r="L5978" t="s">
        <v>271</v>
      </c>
      <c r="M5978" t="s">
        <v>272</v>
      </c>
      <c r="N5978" t="s">
        <v>24</v>
      </c>
      <c r="O5978" t="s">
        <v>15</v>
      </c>
      <c r="P5978" t="s">
        <v>27</v>
      </c>
      <c r="Q5978">
        <v>10</v>
      </c>
      <c r="R5978">
        <v>18.75</v>
      </c>
      <c r="S5978">
        <f t="shared" si="323"/>
        <v>50920</v>
      </c>
      <c r="T5978">
        <f t="shared" si="324"/>
        <v>24000</v>
      </c>
      <c r="U5978">
        <f t="shared" si="325"/>
        <v>2.1216666666666666</v>
      </c>
      <c r="V5978">
        <v>325</v>
      </c>
      <c r="W5978">
        <v>374</v>
      </c>
    </row>
    <row r="5979" spans="1:23" x14ac:dyDescent="0.2">
      <c r="A5979">
        <v>110</v>
      </c>
      <c r="B5979" t="s">
        <v>3</v>
      </c>
      <c r="C5979" t="s">
        <v>4</v>
      </c>
      <c r="D5979" t="s">
        <v>270</v>
      </c>
      <c r="G5979">
        <v>-17.329882999999999</v>
      </c>
      <c r="H5979">
        <v>145.47260299999999</v>
      </c>
      <c r="I5979">
        <v>780</v>
      </c>
      <c r="J5979" t="s">
        <v>6</v>
      </c>
      <c r="K5979" s="1">
        <v>37480</v>
      </c>
      <c r="L5979" t="s">
        <v>271</v>
      </c>
      <c r="M5979" t="s">
        <v>272</v>
      </c>
      <c r="N5979" t="s">
        <v>24</v>
      </c>
      <c r="O5979" t="s">
        <v>18</v>
      </c>
      <c r="P5979" t="s">
        <v>27</v>
      </c>
      <c r="Q5979">
        <v>1</v>
      </c>
      <c r="R5979">
        <v>11.44</v>
      </c>
      <c r="S5979">
        <f t="shared" si="323"/>
        <v>50920</v>
      </c>
      <c r="T5979">
        <f t="shared" si="324"/>
        <v>24000</v>
      </c>
      <c r="U5979">
        <f t="shared" si="325"/>
        <v>2.1216666666666666</v>
      </c>
      <c r="V5979">
        <v>325</v>
      </c>
      <c r="W5979">
        <v>374</v>
      </c>
    </row>
    <row r="5980" spans="1:23" x14ac:dyDescent="0.2">
      <c r="A5980">
        <v>110</v>
      </c>
      <c r="B5980" t="s">
        <v>3</v>
      </c>
      <c r="C5980" t="s">
        <v>4</v>
      </c>
      <c r="D5980" t="s">
        <v>270</v>
      </c>
      <c r="G5980">
        <v>-17.329882999999999</v>
      </c>
      <c r="H5980">
        <v>145.47260299999999</v>
      </c>
      <c r="I5980">
        <v>780</v>
      </c>
      <c r="J5980" t="s">
        <v>6</v>
      </c>
      <c r="K5980" s="1">
        <v>37480</v>
      </c>
      <c r="L5980" t="s">
        <v>271</v>
      </c>
      <c r="M5980" t="s">
        <v>272</v>
      </c>
      <c r="N5980" t="s">
        <v>24</v>
      </c>
      <c r="O5980" t="s">
        <v>18</v>
      </c>
      <c r="P5980" t="s">
        <v>27</v>
      </c>
      <c r="Q5980">
        <v>2</v>
      </c>
      <c r="R5980">
        <v>10.08</v>
      </c>
      <c r="S5980">
        <f t="shared" si="323"/>
        <v>50920</v>
      </c>
      <c r="T5980">
        <f t="shared" si="324"/>
        <v>24000</v>
      </c>
      <c r="U5980">
        <f t="shared" si="325"/>
        <v>2.1216666666666666</v>
      </c>
      <c r="V5980">
        <v>325</v>
      </c>
      <c r="W5980">
        <v>374</v>
      </c>
    </row>
    <row r="5981" spans="1:23" x14ac:dyDescent="0.2">
      <c r="A5981">
        <v>110</v>
      </c>
      <c r="B5981" t="s">
        <v>3</v>
      </c>
      <c r="C5981" t="s">
        <v>4</v>
      </c>
      <c r="D5981" t="s">
        <v>270</v>
      </c>
      <c r="G5981">
        <v>-17.329882999999999</v>
      </c>
      <c r="H5981">
        <v>145.47260299999999</v>
      </c>
      <c r="I5981">
        <v>780</v>
      </c>
      <c r="J5981" t="s">
        <v>6</v>
      </c>
      <c r="K5981" s="1">
        <v>37480</v>
      </c>
      <c r="L5981" t="s">
        <v>271</v>
      </c>
      <c r="M5981" t="s">
        <v>272</v>
      </c>
      <c r="N5981" t="s">
        <v>24</v>
      </c>
      <c r="O5981" t="s">
        <v>18</v>
      </c>
      <c r="P5981" t="s">
        <v>27</v>
      </c>
      <c r="Q5981">
        <v>3</v>
      </c>
      <c r="R5981">
        <v>10.82</v>
      </c>
      <c r="S5981">
        <f t="shared" si="323"/>
        <v>50920</v>
      </c>
      <c r="T5981">
        <f t="shared" si="324"/>
        <v>24000</v>
      </c>
      <c r="U5981">
        <f t="shared" si="325"/>
        <v>2.1216666666666666</v>
      </c>
      <c r="V5981">
        <v>325</v>
      </c>
      <c r="W5981">
        <v>374</v>
      </c>
    </row>
    <row r="5982" spans="1:23" x14ac:dyDescent="0.2">
      <c r="A5982">
        <v>110</v>
      </c>
      <c r="B5982" t="s">
        <v>3</v>
      </c>
      <c r="C5982" t="s">
        <v>4</v>
      </c>
      <c r="D5982" t="s">
        <v>270</v>
      </c>
      <c r="G5982">
        <v>-17.329882999999999</v>
      </c>
      <c r="H5982">
        <v>145.47260299999999</v>
      </c>
      <c r="I5982">
        <v>780</v>
      </c>
      <c r="J5982" t="s">
        <v>6</v>
      </c>
      <c r="K5982" s="1">
        <v>37480</v>
      </c>
      <c r="L5982" t="s">
        <v>271</v>
      </c>
      <c r="M5982" t="s">
        <v>272</v>
      </c>
      <c r="N5982" t="s">
        <v>24</v>
      </c>
      <c r="O5982" t="s">
        <v>18</v>
      </c>
      <c r="P5982" t="s">
        <v>27</v>
      </c>
      <c r="Q5982">
        <v>4</v>
      </c>
      <c r="R5982">
        <v>8.35</v>
      </c>
      <c r="S5982">
        <f t="shared" si="323"/>
        <v>50920</v>
      </c>
      <c r="T5982">
        <f t="shared" si="324"/>
        <v>24000</v>
      </c>
      <c r="U5982">
        <f t="shared" si="325"/>
        <v>2.1216666666666666</v>
      </c>
      <c r="V5982">
        <v>325</v>
      </c>
      <c r="W5982">
        <v>374</v>
      </c>
    </row>
    <row r="5983" spans="1:23" x14ac:dyDescent="0.2">
      <c r="A5983">
        <v>110</v>
      </c>
      <c r="B5983" t="s">
        <v>3</v>
      </c>
      <c r="C5983" t="s">
        <v>4</v>
      </c>
      <c r="D5983" t="s">
        <v>270</v>
      </c>
      <c r="G5983">
        <v>-17.329882999999999</v>
      </c>
      <c r="H5983">
        <v>145.47260299999999</v>
      </c>
      <c r="I5983">
        <v>780</v>
      </c>
      <c r="J5983" t="s">
        <v>6</v>
      </c>
      <c r="K5983" s="1">
        <v>37480</v>
      </c>
      <c r="L5983" t="s">
        <v>271</v>
      </c>
      <c r="M5983" t="s">
        <v>272</v>
      </c>
      <c r="N5983" t="s">
        <v>24</v>
      </c>
      <c r="O5983" t="s">
        <v>18</v>
      </c>
      <c r="P5983" t="s">
        <v>27</v>
      </c>
      <c r="Q5983">
        <v>5</v>
      </c>
      <c r="R5983">
        <v>11.92</v>
      </c>
      <c r="S5983">
        <f t="shared" si="323"/>
        <v>50920</v>
      </c>
      <c r="T5983">
        <f t="shared" si="324"/>
        <v>24000</v>
      </c>
      <c r="U5983">
        <f t="shared" si="325"/>
        <v>2.1216666666666666</v>
      </c>
      <c r="V5983">
        <v>325</v>
      </c>
      <c r="W5983">
        <v>374</v>
      </c>
    </row>
    <row r="5984" spans="1:23" x14ac:dyDescent="0.2">
      <c r="A5984">
        <v>110</v>
      </c>
      <c r="B5984" t="s">
        <v>3</v>
      </c>
      <c r="C5984" t="s">
        <v>4</v>
      </c>
      <c r="D5984" t="s">
        <v>270</v>
      </c>
      <c r="G5984">
        <v>-17.329882999999999</v>
      </c>
      <c r="H5984">
        <v>145.47260299999999</v>
      </c>
      <c r="I5984">
        <v>780</v>
      </c>
      <c r="J5984" t="s">
        <v>6</v>
      </c>
      <c r="K5984" s="1">
        <v>37480</v>
      </c>
      <c r="L5984" t="s">
        <v>271</v>
      </c>
      <c r="M5984" t="s">
        <v>272</v>
      </c>
      <c r="N5984" t="s">
        <v>24</v>
      </c>
      <c r="O5984" t="s">
        <v>18</v>
      </c>
      <c r="P5984" t="s">
        <v>27</v>
      </c>
      <c r="Q5984">
        <v>6</v>
      </c>
      <c r="R5984">
        <v>14.52</v>
      </c>
      <c r="S5984">
        <f t="shared" si="323"/>
        <v>50920</v>
      </c>
      <c r="T5984">
        <f t="shared" si="324"/>
        <v>24000</v>
      </c>
      <c r="U5984">
        <f t="shared" si="325"/>
        <v>2.1216666666666666</v>
      </c>
      <c r="V5984">
        <v>325</v>
      </c>
      <c r="W5984">
        <v>374</v>
      </c>
    </row>
    <row r="5985" spans="1:23" x14ac:dyDescent="0.2">
      <c r="A5985">
        <v>110</v>
      </c>
      <c r="B5985" t="s">
        <v>3</v>
      </c>
      <c r="C5985" t="s">
        <v>4</v>
      </c>
      <c r="D5985" t="s">
        <v>270</v>
      </c>
      <c r="G5985">
        <v>-17.329882999999999</v>
      </c>
      <c r="H5985">
        <v>145.47260299999999</v>
      </c>
      <c r="I5985">
        <v>780</v>
      </c>
      <c r="J5985" t="s">
        <v>6</v>
      </c>
      <c r="K5985" s="1">
        <v>37480</v>
      </c>
      <c r="L5985" t="s">
        <v>271</v>
      </c>
      <c r="M5985" t="s">
        <v>272</v>
      </c>
      <c r="N5985" t="s">
        <v>24</v>
      </c>
      <c r="O5985" t="s">
        <v>18</v>
      </c>
      <c r="P5985" t="s">
        <v>27</v>
      </c>
      <c r="Q5985">
        <v>7</v>
      </c>
      <c r="R5985">
        <v>10.63</v>
      </c>
      <c r="S5985">
        <f t="shared" si="323"/>
        <v>50920</v>
      </c>
      <c r="T5985">
        <f t="shared" si="324"/>
        <v>24000</v>
      </c>
      <c r="U5985">
        <f t="shared" si="325"/>
        <v>2.1216666666666666</v>
      </c>
      <c r="V5985">
        <v>325</v>
      </c>
      <c r="W5985">
        <v>374</v>
      </c>
    </row>
    <row r="5986" spans="1:23" x14ac:dyDescent="0.2">
      <c r="A5986">
        <v>110</v>
      </c>
      <c r="B5986" t="s">
        <v>3</v>
      </c>
      <c r="C5986" t="s">
        <v>4</v>
      </c>
      <c r="D5986" t="s">
        <v>270</v>
      </c>
      <c r="G5986">
        <v>-17.329882999999999</v>
      </c>
      <c r="H5986">
        <v>145.47260299999999</v>
      </c>
      <c r="I5986">
        <v>780</v>
      </c>
      <c r="J5986" t="s">
        <v>6</v>
      </c>
      <c r="K5986" s="1">
        <v>37480</v>
      </c>
      <c r="L5986" t="s">
        <v>271</v>
      </c>
      <c r="M5986" t="s">
        <v>272</v>
      </c>
      <c r="N5986" t="s">
        <v>24</v>
      </c>
      <c r="O5986" t="s">
        <v>18</v>
      </c>
      <c r="P5986" t="s">
        <v>27</v>
      </c>
      <c r="Q5986">
        <v>8</v>
      </c>
      <c r="R5986">
        <v>11.69</v>
      </c>
      <c r="S5986">
        <f t="shared" si="323"/>
        <v>50920</v>
      </c>
      <c r="T5986">
        <f t="shared" si="324"/>
        <v>24000</v>
      </c>
      <c r="U5986">
        <f t="shared" si="325"/>
        <v>2.1216666666666666</v>
      </c>
      <c r="V5986">
        <v>325</v>
      </c>
      <c r="W5986">
        <v>374</v>
      </c>
    </row>
    <row r="5987" spans="1:23" x14ac:dyDescent="0.2">
      <c r="A5987">
        <v>110</v>
      </c>
      <c r="B5987" t="s">
        <v>3</v>
      </c>
      <c r="C5987" t="s">
        <v>4</v>
      </c>
      <c r="D5987" t="s">
        <v>270</v>
      </c>
      <c r="G5987">
        <v>-17.329882999999999</v>
      </c>
      <c r="H5987">
        <v>145.47260299999999</v>
      </c>
      <c r="I5987">
        <v>780</v>
      </c>
      <c r="J5987" t="s">
        <v>6</v>
      </c>
      <c r="K5987" s="1">
        <v>37480</v>
      </c>
      <c r="L5987" t="s">
        <v>271</v>
      </c>
      <c r="M5987" t="s">
        <v>272</v>
      </c>
      <c r="N5987" t="s">
        <v>24</v>
      </c>
      <c r="O5987" t="s">
        <v>18</v>
      </c>
      <c r="P5987" t="s">
        <v>27</v>
      </c>
      <c r="Q5987">
        <v>9</v>
      </c>
      <c r="R5987">
        <v>13.28</v>
      </c>
      <c r="S5987">
        <f t="shared" si="323"/>
        <v>50920</v>
      </c>
      <c r="T5987">
        <f t="shared" si="324"/>
        <v>24000</v>
      </c>
      <c r="U5987">
        <f t="shared" si="325"/>
        <v>2.1216666666666666</v>
      </c>
      <c r="V5987">
        <v>325</v>
      </c>
      <c r="W5987">
        <v>374</v>
      </c>
    </row>
    <row r="5988" spans="1:23" x14ac:dyDescent="0.2">
      <c r="A5988">
        <v>110</v>
      </c>
      <c r="B5988" t="s">
        <v>3</v>
      </c>
      <c r="C5988" t="s">
        <v>4</v>
      </c>
      <c r="D5988" t="s">
        <v>270</v>
      </c>
      <c r="G5988">
        <v>-17.329882999999999</v>
      </c>
      <c r="H5988">
        <v>145.47260299999999</v>
      </c>
      <c r="I5988">
        <v>780</v>
      </c>
      <c r="J5988" t="s">
        <v>6</v>
      </c>
      <c r="K5988" s="1">
        <v>37480</v>
      </c>
      <c r="L5988" t="s">
        <v>271</v>
      </c>
      <c r="M5988" t="s">
        <v>272</v>
      </c>
      <c r="N5988" t="s">
        <v>24</v>
      </c>
      <c r="O5988" t="s">
        <v>18</v>
      </c>
      <c r="P5988" t="s">
        <v>27</v>
      </c>
      <c r="Q5988">
        <v>10</v>
      </c>
      <c r="R5988">
        <v>11.51</v>
      </c>
      <c r="S5988">
        <f t="shared" si="323"/>
        <v>50920</v>
      </c>
      <c r="T5988">
        <f t="shared" si="324"/>
        <v>24000</v>
      </c>
      <c r="U5988">
        <f t="shared" si="325"/>
        <v>2.1216666666666666</v>
      </c>
      <c r="V5988">
        <v>325</v>
      </c>
      <c r="W5988">
        <v>374</v>
      </c>
    </row>
    <row r="5989" spans="1:23" hidden="1" x14ac:dyDescent="0.2">
      <c r="A5989">
        <v>111</v>
      </c>
      <c r="B5989" t="s">
        <v>3</v>
      </c>
      <c r="C5989" t="s">
        <v>4</v>
      </c>
      <c r="D5989" t="s">
        <v>227</v>
      </c>
      <c r="E5989">
        <v>27.28</v>
      </c>
      <c r="F5989">
        <v>153.1</v>
      </c>
      <c r="G5989">
        <v>-27.466699999999999</v>
      </c>
      <c r="H5989">
        <v>153.01667</v>
      </c>
      <c r="I5989">
        <v>5</v>
      </c>
      <c r="J5989" t="s">
        <v>40</v>
      </c>
      <c r="K5989" s="1">
        <v>32674</v>
      </c>
      <c r="L5989" t="s">
        <v>273</v>
      </c>
      <c r="N5989" t="s">
        <v>14</v>
      </c>
      <c r="O5989" t="s">
        <v>15</v>
      </c>
      <c r="P5989" t="s">
        <v>27</v>
      </c>
      <c r="Q5989">
        <v>1</v>
      </c>
      <c r="R5989">
        <v>8.42</v>
      </c>
      <c r="S5989">
        <f>185*315</f>
        <v>58275</v>
      </c>
      <c r="T5989">
        <f>260*85</f>
        <v>22100</v>
      </c>
      <c r="U5989">
        <f t="shared" si="325"/>
        <v>2.6368778280542986</v>
      </c>
      <c r="V5989">
        <v>375</v>
      </c>
      <c r="W5989">
        <v>350</v>
      </c>
    </row>
    <row r="5990" spans="1:23" hidden="1" x14ac:dyDescent="0.2">
      <c r="A5990">
        <v>111</v>
      </c>
      <c r="B5990" t="s">
        <v>3</v>
      </c>
      <c r="C5990" t="s">
        <v>4</v>
      </c>
      <c r="D5990" t="s">
        <v>227</v>
      </c>
      <c r="E5990">
        <v>27.28</v>
      </c>
      <c r="F5990">
        <v>153.1</v>
      </c>
      <c r="G5990">
        <v>-27.466699999999999</v>
      </c>
      <c r="H5990">
        <v>153.01667</v>
      </c>
      <c r="I5990">
        <v>5</v>
      </c>
      <c r="J5990" t="s">
        <v>40</v>
      </c>
      <c r="K5990" s="1">
        <v>32674</v>
      </c>
      <c r="L5990" t="s">
        <v>273</v>
      </c>
      <c r="N5990" t="s">
        <v>14</v>
      </c>
      <c r="O5990" t="s">
        <v>15</v>
      </c>
      <c r="P5990" t="s">
        <v>27</v>
      </c>
      <c r="Q5990">
        <v>2</v>
      </c>
      <c r="R5990">
        <v>9.32</v>
      </c>
      <c r="S5990">
        <f t="shared" ref="S5990:S6042" si="326">185*315</f>
        <v>58275</v>
      </c>
      <c r="T5990">
        <f t="shared" ref="T5990:T6042" si="327">260*85</f>
        <v>22100</v>
      </c>
      <c r="U5990">
        <f t="shared" ref="U5990:U6043" si="328">S5990/T5990</f>
        <v>2.6368778280542986</v>
      </c>
      <c r="V5990">
        <v>375</v>
      </c>
      <c r="W5990">
        <v>350</v>
      </c>
    </row>
    <row r="5991" spans="1:23" hidden="1" x14ac:dyDescent="0.2">
      <c r="A5991">
        <v>111</v>
      </c>
      <c r="B5991" t="s">
        <v>3</v>
      </c>
      <c r="C5991" t="s">
        <v>4</v>
      </c>
      <c r="D5991" t="s">
        <v>227</v>
      </c>
      <c r="E5991">
        <v>27.28</v>
      </c>
      <c r="F5991">
        <v>153.1</v>
      </c>
      <c r="G5991">
        <v>-27.466699999999999</v>
      </c>
      <c r="H5991">
        <v>153.01667</v>
      </c>
      <c r="I5991">
        <v>5</v>
      </c>
      <c r="J5991" t="s">
        <v>40</v>
      </c>
      <c r="K5991" s="1">
        <v>32674</v>
      </c>
      <c r="L5991" t="s">
        <v>273</v>
      </c>
      <c r="N5991" t="s">
        <v>14</v>
      </c>
      <c r="O5991" t="s">
        <v>15</v>
      </c>
      <c r="P5991" t="s">
        <v>27</v>
      </c>
      <c r="Q5991">
        <v>3</v>
      </c>
      <c r="R5991">
        <v>8.9</v>
      </c>
      <c r="S5991">
        <f t="shared" si="326"/>
        <v>58275</v>
      </c>
      <c r="T5991">
        <f t="shared" si="327"/>
        <v>22100</v>
      </c>
      <c r="U5991">
        <f t="shared" si="328"/>
        <v>2.6368778280542986</v>
      </c>
      <c r="V5991">
        <v>375</v>
      </c>
      <c r="W5991">
        <v>350</v>
      </c>
    </row>
    <row r="5992" spans="1:23" hidden="1" x14ac:dyDescent="0.2">
      <c r="A5992">
        <v>111</v>
      </c>
      <c r="B5992" t="s">
        <v>3</v>
      </c>
      <c r="C5992" t="s">
        <v>4</v>
      </c>
      <c r="D5992" t="s">
        <v>227</v>
      </c>
      <c r="E5992">
        <v>27.28</v>
      </c>
      <c r="F5992">
        <v>153.1</v>
      </c>
      <c r="G5992">
        <v>-27.466699999999999</v>
      </c>
      <c r="H5992">
        <v>153.01667</v>
      </c>
      <c r="I5992">
        <v>5</v>
      </c>
      <c r="J5992" t="s">
        <v>40</v>
      </c>
      <c r="K5992" s="1">
        <v>32674</v>
      </c>
      <c r="L5992" t="s">
        <v>273</v>
      </c>
      <c r="N5992" t="s">
        <v>14</v>
      </c>
      <c r="O5992" t="s">
        <v>15</v>
      </c>
      <c r="P5992" t="s">
        <v>27</v>
      </c>
      <c r="Q5992">
        <v>4</v>
      </c>
      <c r="R5992">
        <v>10.89</v>
      </c>
      <c r="S5992">
        <f t="shared" si="326"/>
        <v>58275</v>
      </c>
      <c r="T5992">
        <f t="shared" si="327"/>
        <v>22100</v>
      </c>
      <c r="U5992">
        <f t="shared" si="328"/>
        <v>2.6368778280542986</v>
      </c>
      <c r="V5992">
        <v>375</v>
      </c>
      <c r="W5992">
        <v>350</v>
      </c>
    </row>
    <row r="5993" spans="1:23" hidden="1" x14ac:dyDescent="0.2">
      <c r="A5993">
        <v>111</v>
      </c>
      <c r="B5993" t="s">
        <v>3</v>
      </c>
      <c r="C5993" t="s">
        <v>4</v>
      </c>
      <c r="D5993" t="s">
        <v>227</v>
      </c>
      <c r="E5993">
        <v>27.28</v>
      </c>
      <c r="F5993">
        <v>153.1</v>
      </c>
      <c r="G5993">
        <v>-27.466699999999999</v>
      </c>
      <c r="H5993">
        <v>153.01667</v>
      </c>
      <c r="I5993">
        <v>5</v>
      </c>
      <c r="J5993" t="s">
        <v>40</v>
      </c>
      <c r="K5993" s="1">
        <v>32674</v>
      </c>
      <c r="L5993" t="s">
        <v>273</v>
      </c>
      <c r="N5993" t="s">
        <v>14</v>
      </c>
      <c r="O5993" t="s">
        <v>15</v>
      </c>
      <c r="P5993" t="s">
        <v>27</v>
      </c>
      <c r="Q5993">
        <v>5</v>
      </c>
      <c r="R5993">
        <v>9.3000000000000007</v>
      </c>
      <c r="S5993">
        <f t="shared" si="326"/>
        <v>58275</v>
      </c>
      <c r="T5993">
        <f t="shared" si="327"/>
        <v>22100</v>
      </c>
      <c r="U5993">
        <f t="shared" si="328"/>
        <v>2.6368778280542986</v>
      </c>
      <c r="V5993">
        <v>375</v>
      </c>
      <c r="W5993">
        <v>350</v>
      </c>
    </row>
    <row r="5994" spans="1:23" hidden="1" x14ac:dyDescent="0.2">
      <c r="A5994">
        <v>111</v>
      </c>
      <c r="B5994" t="s">
        <v>3</v>
      </c>
      <c r="C5994" t="s">
        <v>4</v>
      </c>
      <c r="D5994" t="s">
        <v>227</v>
      </c>
      <c r="E5994">
        <v>27.28</v>
      </c>
      <c r="F5994">
        <v>153.1</v>
      </c>
      <c r="G5994">
        <v>-27.466699999999999</v>
      </c>
      <c r="H5994">
        <v>153.01667</v>
      </c>
      <c r="I5994">
        <v>5</v>
      </c>
      <c r="J5994" t="s">
        <v>40</v>
      </c>
      <c r="K5994" s="1">
        <v>32674</v>
      </c>
      <c r="L5994" t="s">
        <v>273</v>
      </c>
      <c r="N5994" t="s">
        <v>14</v>
      </c>
      <c r="O5994" t="s">
        <v>15</v>
      </c>
      <c r="P5994" t="s">
        <v>27</v>
      </c>
      <c r="Q5994">
        <v>6</v>
      </c>
      <c r="R5994">
        <v>10.35</v>
      </c>
      <c r="S5994">
        <f t="shared" si="326"/>
        <v>58275</v>
      </c>
      <c r="T5994">
        <f t="shared" si="327"/>
        <v>22100</v>
      </c>
      <c r="U5994">
        <f t="shared" si="328"/>
        <v>2.6368778280542986</v>
      </c>
      <c r="V5994">
        <v>375</v>
      </c>
      <c r="W5994">
        <v>350</v>
      </c>
    </row>
    <row r="5995" spans="1:23" hidden="1" x14ac:dyDescent="0.2">
      <c r="A5995">
        <v>111</v>
      </c>
      <c r="B5995" t="s">
        <v>3</v>
      </c>
      <c r="C5995" t="s">
        <v>4</v>
      </c>
      <c r="D5995" t="s">
        <v>227</v>
      </c>
      <c r="E5995">
        <v>27.28</v>
      </c>
      <c r="F5995">
        <v>153.1</v>
      </c>
      <c r="G5995">
        <v>-27.466699999999999</v>
      </c>
      <c r="H5995">
        <v>153.01667</v>
      </c>
      <c r="I5995">
        <v>5</v>
      </c>
      <c r="J5995" t="s">
        <v>40</v>
      </c>
      <c r="K5995" s="1">
        <v>32674</v>
      </c>
      <c r="L5995" t="s">
        <v>273</v>
      </c>
      <c r="N5995" t="s">
        <v>14</v>
      </c>
      <c r="O5995" t="s">
        <v>16</v>
      </c>
      <c r="P5995" t="s">
        <v>27</v>
      </c>
      <c r="Q5995">
        <v>1</v>
      </c>
      <c r="R5995">
        <v>10.75</v>
      </c>
      <c r="S5995">
        <f t="shared" si="326"/>
        <v>58275</v>
      </c>
      <c r="T5995">
        <f t="shared" si="327"/>
        <v>22100</v>
      </c>
      <c r="U5995">
        <f t="shared" si="328"/>
        <v>2.6368778280542986</v>
      </c>
      <c r="V5995">
        <v>375</v>
      </c>
      <c r="W5995">
        <v>350</v>
      </c>
    </row>
    <row r="5996" spans="1:23" hidden="1" x14ac:dyDescent="0.2">
      <c r="A5996">
        <v>111</v>
      </c>
      <c r="B5996" t="s">
        <v>3</v>
      </c>
      <c r="C5996" t="s">
        <v>4</v>
      </c>
      <c r="D5996" t="s">
        <v>227</v>
      </c>
      <c r="E5996">
        <v>27.28</v>
      </c>
      <c r="F5996">
        <v>153.1</v>
      </c>
      <c r="G5996">
        <v>-27.466699999999999</v>
      </c>
      <c r="H5996">
        <v>153.01667</v>
      </c>
      <c r="I5996">
        <v>5</v>
      </c>
      <c r="J5996" t="s">
        <v>40</v>
      </c>
      <c r="K5996" s="1">
        <v>32674</v>
      </c>
      <c r="L5996" t="s">
        <v>273</v>
      </c>
      <c r="N5996" t="s">
        <v>14</v>
      </c>
      <c r="O5996" t="s">
        <v>16</v>
      </c>
      <c r="P5996" t="s">
        <v>27</v>
      </c>
      <c r="Q5996">
        <v>2</v>
      </c>
      <c r="R5996">
        <v>9.14</v>
      </c>
      <c r="S5996">
        <f t="shared" si="326"/>
        <v>58275</v>
      </c>
      <c r="T5996">
        <f t="shared" si="327"/>
        <v>22100</v>
      </c>
      <c r="U5996">
        <f t="shared" si="328"/>
        <v>2.6368778280542986</v>
      </c>
      <c r="V5996">
        <v>375</v>
      </c>
      <c r="W5996">
        <v>350</v>
      </c>
    </row>
    <row r="5997" spans="1:23" hidden="1" x14ac:dyDescent="0.2">
      <c r="A5997">
        <v>111</v>
      </c>
      <c r="B5997" t="s">
        <v>3</v>
      </c>
      <c r="C5997" t="s">
        <v>4</v>
      </c>
      <c r="D5997" t="s">
        <v>227</v>
      </c>
      <c r="E5997">
        <v>27.28</v>
      </c>
      <c r="F5997">
        <v>153.1</v>
      </c>
      <c r="G5997">
        <v>-27.466699999999999</v>
      </c>
      <c r="H5997">
        <v>153.01667</v>
      </c>
      <c r="I5997">
        <v>5</v>
      </c>
      <c r="J5997" t="s">
        <v>40</v>
      </c>
      <c r="K5997" s="1">
        <v>32674</v>
      </c>
      <c r="L5997" t="s">
        <v>273</v>
      </c>
      <c r="N5997" t="s">
        <v>14</v>
      </c>
      <c r="O5997" t="s">
        <v>16</v>
      </c>
      <c r="P5997" t="s">
        <v>27</v>
      </c>
      <c r="Q5997">
        <v>3</v>
      </c>
      <c r="R5997">
        <v>7.68</v>
      </c>
      <c r="S5997">
        <f t="shared" si="326"/>
        <v>58275</v>
      </c>
      <c r="T5997">
        <f t="shared" si="327"/>
        <v>22100</v>
      </c>
      <c r="U5997">
        <f t="shared" si="328"/>
        <v>2.6368778280542986</v>
      </c>
      <c r="V5997">
        <v>375</v>
      </c>
      <c r="W5997">
        <v>350</v>
      </c>
    </row>
    <row r="5998" spans="1:23" hidden="1" x14ac:dyDescent="0.2">
      <c r="A5998">
        <v>111</v>
      </c>
      <c r="B5998" t="s">
        <v>3</v>
      </c>
      <c r="C5998" t="s">
        <v>4</v>
      </c>
      <c r="D5998" t="s">
        <v>227</v>
      </c>
      <c r="E5998">
        <v>27.28</v>
      </c>
      <c r="F5998">
        <v>153.1</v>
      </c>
      <c r="G5998">
        <v>-27.466699999999999</v>
      </c>
      <c r="H5998">
        <v>153.01667</v>
      </c>
      <c r="I5998">
        <v>5</v>
      </c>
      <c r="J5998" t="s">
        <v>40</v>
      </c>
      <c r="K5998" s="1">
        <v>32674</v>
      </c>
      <c r="L5998" t="s">
        <v>273</v>
      </c>
      <c r="N5998" t="s">
        <v>14</v>
      </c>
      <c r="O5998" t="s">
        <v>16</v>
      </c>
      <c r="P5998" t="s">
        <v>27</v>
      </c>
      <c r="Q5998">
        <v>4</v>
      </c>
      <c r="R5998">
        <v>9.6300000000000008</v>
      </c>
      <c r="S5998">
        <f t="shared" si="326"/>
        <v>58275</v>
      </c>
      <c r="T5998">
        <f t="shared" si="327"/>
        <v>22100</v>
      </c>
      <c r="U5998">
        <f t="shared" si="328"/>
        <v>2.6368778280542986</v>
      </c>
      <c r="V5998">
        <v>375</v>
      </c>
      <c r="W5998">
        <v>350</v>
      </c>
    </row>
    <row r="5999" spans="1:23" hidden="1" x14ac:dyDescent="0.2">
      <c r="A5999">
        <v>111</v>
      </c>
      <c r="B5999" t="s">
        <v>3</v>
      </c>
      <c r="C5999" t="s">
        <v>4</v>
      </c>
      <c r="D5999" t="s">
        <v>227</v>
      </c>
      <c r="E5999">
        <v>27.28</v>
      </c>
      <c r="F5999">
        <v>153.1</v>
      </c>
      <c r="G5999">
        <v>-27.466699999999999</v>
      </c>
      <c r="H5999">
        <v>153.01667</v>
      </c>
      <c r="I5999">
        <v>5</v>
      </c>
      <c r="J5999" t="s">
        <v>40</v>
      </c>
      <c r="K5999" s="1">
        <v>32674</v>
      </c>
      <c r="L5999" t="s">
        <v>273</v>
      </c>
      <c r="N5999" t="s">
        <v>14</v>
      </c>
      <c r="O5999" t="s">
        <v>16</v>
      </c>
      <c r="P5999" t="s">
        <v>27</v>
      </c>
      <c r="Q5999">
        <v>5</v>
      </c>
      <c r="R5999">
        <v>9.3800000000000008</v>
      </c>
      <c r="S5999">
        <f t="shared" si="326"/>
        <v>58275</v>
      </c>
      <c r="T5999">
        <f t="shared" si="327"/>
        <v>22100</v>
      </c>
      <c r="U5999">
        <f t="shared" si="328"/>
        <v>2.6368778280542986</v>
      </c>
      <c r="V5999">
        <v>375</v>
      </c>
      <c r="W5999">
        <v>350</v>
      </c>
    </row>
    <row r="6000" spans="1:23" hidden="1" x14ac:dyDescent="0.2">
      <c r="A6000">
        <v>111</v>
      </c>
      <c r="B6000" t="s">
        <v>3</v>
      </c>
      <c r="C6000" t="s">
        <v>4</v>
      </c>
      <c r="D6000" t="s">
        <v>227</v>
      </c>
      <c r="E6000">
        <v>27.28</v>
      </c>
      <c r="F6000">
        <v>153.1</v>
      </c>
      <c r="G6000">
        <v>-27.466699999999999</v>
      </c>
      <c r="H6000">
        <v>153.01667</v>
      </c>
      <c r="I6000">
        <v>5</v>
      </c>
      <c r="J6000" t="s">
        <v>40</v>
      </c>
      <c r="K6000" s="1">
        <v>32674</v>
      </c>
      <c r="L6000" t="s">
        <v>273</v>
      </c>
      <c r="N6000" t="s">
        <v>14</v>
      </c>
      <c r="O6000" t="s">
        <v>16</v>
      </c>
      <c r="P6000" t="s">
        <v>27</v>
      </c>
      <c r="Q6000">
        <v>6</v>
      </c>
      <c r="R6000">
        <v>10.25</v>
      </c>
      <c r="S6000">
        <f t="shared" si="326"/>
        <v>58275</v>
      </c>
      <c r="T6000">
        <f t="shared" si="327"/>
        <v>22100</v>
      </c>
      <c r="U6000">
        <f t="shared" si="328"/>
        <v>2.6368778280542986</v>
      </c>
      <c r="V6000">
        <v>375</v>
      </c>
      <c r="W6000">
        <v>350</v>
      </c>
    </row>
    <row r="6001" spans="1:23" hidden="1" x14ac:dyDescent="0.2">
      <c r="A6001">
        <v>111</v>
      </c>
      <c r="B6001" t="s">
        <v>3</v>
      </c>
      <c r="C6001" t="s">
        <v>4</v>
      </c>
      <c r="D6001" t="s">
        <v>227</v>
      </c>
      <c r="E6001">
        <v>27.28</v>
      </c>
      <c r="F6001">
        <v>153.1</v>
      </c>
      <c r="G6001">
        <v>-27.466699999999999</v>
      </c>
      <c r="H6001">
        <v>153.01667</v>
      </c>
      <c r="I6001">
        <v>5</v>
      </c>
      <c r="J6001" t="s">
        <v>40</v>
      </c>
      <c r="K6001" s="1">
        <v>32674</v>
      </c>
      <c r="L6001" t="s">
        <v>273</v>
      </c>
      <c r="N6001" t="s">
        <v>14</v>
      </c>
      <c r="O6001" t="s">
        <v>18</v>
      </c>
      <c r="P6001" t="s">
        <v>27</v>
      </c>
      <c r="Q6001">
        <v>1</v>
      </c>
      <c r="R6001">
        <v>1.82</v>
      </c>
      <c r="S6001">
        <f t="shared" si="326"/>
        <v>58275</v>
      </c>
      <c r="T6001">
        <f t="shared" si="327"/>
        <v>22100</v>
      </c>
      <c r="U6001">
        <f t="shared" si="328"/>
        <v>2.6368778280542986</v>
      </c>
      <c r="V6001">
        <v>375</v>
      </c>
      <c r="W6001">
        <v>350</v>
      </c>
    </row>
    <row r="6002" spans="1:23" hidden="1" x14ac:dyDescent="0.2">
      <c r="A6002">
        <v>111</v>
      </c>
      <c r="B6002" t="s">
        <v>3</v>
      </c>
      <c r="C6002" t="s">
        <v>4</v>
      </c>
      <c r="D6002" t="s">
        <v>227</v>
      </c>
      <c r="E6002">
        <v>27.28</v>
      </c>
      <c r="F6002">
        <v>153.1</v>
      </c>
      <c r="G6002">
        <v>-27.466699999999999</v>
      </c>
      <c r="H6002">
        <v>153.01667</v>
      </c>
      <c r="I6002">
        <v>5</v>
      </c>
      <c r="J6002" t="s">
        <v>40</v>
      </c>
      <c r="K6002" s="1">
        <v>32674</v>
      </c>
      <c r="L6002" t="s">
        <v>273</v>
      </c>
      <c r="N6002" t="s">
        <v>14</v>
      </c>
      <c r="O6002" t="s">
        <v>18</v>
      </c>
      <c r="P6002" t="s">
        <v>27</v>
      </c>
      <c r="Q6002">
        <v>2</v>
      </c>
      <c r="R6002">
        <v>1.83</v>
      </c>
      <c r="S6002">
        <f t="shared" si="326"/>
        <v>58275</v>
      </c>
      <c r="T6002">
        <f t="shared" si="327"/>
        <v>22100</v>
      </c>
      <c r="U6002">
        <f t="shared" si="328"/>
        <v>2.6368778280542986</v>
      </c>
      <c r="V6002">
        <v>375</v>
      </c>
      <c r="W6002">
        <v>350</v>
      </c>
    </row>
    <row r="6003" spans="1:23" hidden="1" x14ac:dyDescent="0.2">
      <c r="A6003">
        <v>111</v>
      </c>
      <c r="B6003" t="s">
        <v>3</v>
      </c>
      <c r="C6003" t="s">
        <v>4</v>
      </c>
      <c r="D6003" t="s">
        <v>227</v>
      </c>
      <c r="E6003">
        <v>27.28</v>
      </c>
      <c r="F6003">
        <v>153.1</v>
      </c>
      <c r="G6003">
        <v>-27.466699999999999</v>
      </c>
      <c r="H6003">
        <v>153.01667</v>
      </c>
      <c r="I6003">
        <v>5</v>
      </c>
      <c r="J6003" t="s">
        <v>40</v>
      </c>
      <c r="K6003" s="1">
        <v>32674</v>
      </c>
      <c r="L6003" t="s">
        <v>273</v>
      </c>
      <c r="N6003" t="s">
        <v>14</v>
      </c>
      <c r="O6003" t="s">
        <v>18</v>
      </c>
      <c r="P6003" t="s">
        <v>27</v>
      </c>
      <c r="Q6003">
        <v>3</v>
      </c>
      <c r="R6003">
        <v>1.52</v>
      </c>
      <c r="S6003">
        <f t="shared" si="326"/>
        <v>58275</v>
      </c>
      <c r="T6003">
        <f t="shared" si="327"/>
        <v>22100</v>
      </c>
      <c r="U6003">
        <f t="shared" si="328"/>
        <v>2.6368778280542986</v>
      </c>
      <c r="V6003">
        <v>375</v>
      </c>
      <c r="W6003">
        <v>350</v>
      </c>
    </row>
    <row r="6004" spans="1:23" hidden="1" x14ac:dyDescent="0.2">
      <c r="A6004">
        <v>111</v>
      </c>
      <c r="B6004" t="s">
        <v>3</v>
      </c>
      <c r="C6004" t="s">
        <v>4</v>
      </c>
      <c r="D6004" t="s">
        <v>227</v>
      </c>
      <c r="E6004">
        <v>27.28</v>
      </c>
      <c r="F6004">
        <v>153.1</v>
      </c>
      <c r="G6004">
        <v>-27.466699999999999</v>
      </c>
      <c r="H6004">
        <v>153.01667</v>
      </c>
      <c r="I6004">
        <v>5</v>
      </c>
      <c r="J6004" t="s">
        <v>40</v>
      </c>
      <c r="K6004" s="1">
        <v>32674</v>
      </c>
      <c r="L6004" t="s">
        <v>273</v>
      </c>
      <c r="N6004" t="s">
        <v>14</v>
      </c>
      <c r="O6004" t="s">
        <v>18</v>
      </c>
      <c r="P6004" t="s">
        <v>27</v>
      </c>
      <c r="Q6004">
        <v>4</v>
      </c>
      <c r="R6004">
        <v>1.44</v>
      </c>
      <c r="S6004">
        <f t="shared" si="326"/>
        <v>58275</v>
      </c>
      <c r="T6004">
        <f t="shared" si="327"/>
        <v>22100</v>
      </c>
      <c r="U6004">
        <f t="shared" si="328"/>
        <v>2.6368778280542986</v>
      </c>
      <c r="V6004">
        <v>375</v>
      </c>
      <c r="W6004">
        <v>350</v>
      </c>
    </row>
    <row r="6005" spans="1:23" hidden="1" x14ac:dyDescent="0.2">
      <c r="A6005">
        <v>111</v>
      </c>
      <c r="B6005" t="s">
        <v>3</v>
      </c>
      <c r="C6005" t="s">
        <v>4</v>
      </c>
      <c r="D6005" t="s">
        <v>227</v>
      </c>
      <c r="E6005">
        <v>27.28</v>
      </c>
      <c r="F6005">
        <v>153.1</v>
      </c>
      <c r="G6005">
        <v>-27.466699999999999</v>
      </c>
      <c r="H6005">
        <v>153.01667</v>
      </c>
      <c r="I6005">
        <v>5</v>
      </c>
      <c r="J6005" t="s">
        <v>40</v>
      </c>
      <c r="K6005" s="1">
        <v>32674</v>
      </c>
      <c r="L6005" t="s">
        <v>273</v>
      </c>
      <c r="N6005" t="s">
        <v>14</v>
      </c>
      <c r="O6005" t="s">
        <v>18</v>
      </c>
      <c r="P6005" t="s">
        <v>27</v>
      </c>
      <c r="Q6005">
        <v>5</v>
      </c>
      <c r="R6005">
        <v>2.62</v>
      </c>
      <c r="S6005">
        <f t="shared" si="326"/>
        <v>58275</v>
      </c>
      <c r="T6005">
        <f t="shared" si="327"/>
        <v>22100</v>
      </c>
      <c r="U6005">
        <f t="shared" si="328"/>
        <v>2.6368778280542986</v>
      </c>
      <c r="V6005">
        <v>375</v>
      </c>
      <c r="W6005">
        <v>350</v>
      </c>
    </row>
    <row r="6006" spans="1:23" hidden="1" x14ac:dyDescent="0.2">
      <c r="A6006">
        <v>111</v>
      </c>
      <c r="B6006" t="s">
        <v>3</v>
      </c>
      <c r="C6006" t="s">
        <v>4</v>
      </c>
      <c r="D6006" t="s">
        <v>227</v>
      </c>
      <c r="E6006">
        <v>27.28</v>
      </c>
      <c r="F6006">
        <v>153.1</v>
      </c>
      <c r="G6006">
        <v>-27.466699999999999</v>
      </c>
      <c r="H6006">
        <v>153.01667</v>
      </c>
      <c r="I6006">
        <v>5</v>
      </c>
      <c r="J6006" t="s">
        <v>40</v>
      </c>
      <c r="K6006" s="1">
        <v>32674</v>
      </c>
      <c r="L6006" t="s">
        <v>273</v>
      </c>
      <c r="N6006" t="s">
        <v>14</v>
      </c>
      <c r="O6006" t="s">
        <v>18</v>
      </c>
      <c r="P6006" t="s">
        <v>27</v>
      </c>
      <c r="Q6006">
        <v>6</v>
      </c>
      <c r="R6006">
        <v>1.73</v>
      </c>
      <c r="S6006">
        <f t="shared" si="326"/>
        <v>58275</v>
      </c>
      <c r="T6006">
        <f t="shared" si="327"/>
        <v>22100</v>
      </c>
      <c r="U6006">
        <f t="shared" si="328"/>
        <v>2.6368778280542986</v>
      </c>
      <c r="V6006">
        <v>375</v>
      </c>
      <c r="W6006">
        <v>350</v>
      </c>
    </row>
    <row r="6007" spans="1:23" hidden="1" x14ac:dyDescent="0.2">
      <c r="A6007">
        <v>111</v>
      </c>
      <c r="B6007" t="s">
        <v>3</v>
      </c>
      <c r="C6007" t="s">
        <v>4</v>
      </c>
      <c r="D6007" t="s">
        <v>227</v>
      </c>
      <c r="E6007">
        <v>27.28</v>
      </c>
      <c r="F6007">
        <v>153.1</v>
      </c>
      <c r="G6007">
        <v>-27.466699999999999</v>
      </c>
      <c r="H6007">
        <v>153.01667</v>
      </c>
      <c r="I6007">
        <v>5</v>
      </c>
      <c r="J6007" t="s">
        <v>40</v>
      </c>
      <c r="K6007" s="1">
        <v>32674</v>
      </c>
      <c r="L6007" t="s">
        <v>273</v>
      </c>
      <c r="N6007" t="s">
        <v>14</v>
      </c>
      <c r="O6007" t="s">
        <v>19</v>
      </c>
      <c r="P6007" t="s">
        <v>27</v>
      </c>
      <c r="Q6007">
        <v>1</v>
      </c>
      <c r="R6007">
        <v>4.8600000000000003</v>
      </c>
      <c r="S6007">
        <f t="shared" si="326"/>
        <v>58275</v>
      </c>
      <c r="T6007">
        <f t="shared" si="327"/>
        <v>22100</v>
      </c>
      <c r="U6007">
        <f t="shared" si="328"/>
        <v>2.6368778280542986</v>
      </c>
      <c r="V6007">
        <v>375</v>
      </c>
      <c r="W6007">
        <v>350</v>
      </c>
    </row>
    <row r="6008" spans="1:23" hidden="1" x14ac:dyDescent="0.2">
      <c r="A6008">
        <v>111</v>
      </c>
      <c r="B6008" t="s">
        <v>3</v>
      </c>
      <c r="C6008" t="s">
        <v>4</v>
      </c>
      <c r="D6008" t="s">
        <v>227</v>
      </c>
      <c r="E6008">
        <v>27.28</v>
      </c>
      <c r="F6008">
        <v>153.1</v>
      </c>
      <c r="G6008">
        <v>-27.466699999999999</v>
      </c>
      <c r="H6008">
        <v>153.01667</v>
      </c>
      <c r="I6008">
        <v>5</v>
      </c>
      <c r="J6008" t="s">
        <v>40</v>
      </c>
      <c r="K6008" s="1">
        <v>32674</v>
      </c>
      <c r="L6008" t="s">
        <v>273</v>
      </c>
      <c r="N6008" t="s">
        <v>14</v>
      </c>
      <c r="O6008" t="s">
        <v>19</v>
      </c>
      <c r="P6008" t="s">
        <v>27</v>
      </c>
      <c r="Q6008">
        <v>2</v>
      </c>
      <c r="R6008">
        <v>4.82</v>
      </c>
      <c r="S6008">
        <f t="shared" si="326"/>
        <v>58275</v>
      </c>
      <c r="T6008">
        <f t="shared" si="327"/>
        <v>22100</v>
      </c>
      <c r="U6008">
        <f t="shared" si="328"/>
        <v>2.6368778280542986</v>
      </c>
      <c r="V6008">
        <v>375</v>
      </c>
      <c r="W6008">
        <v>350</v>
      </c>
    </row>
    <row r="6009" spans="1:23" hidden="1" x14ac:dyDescent="0.2">
      <c r="A6009">
        <v>111</v>
      </c>
      <c r="B6009" t="s">
        <v>3</v>
      </c>
      <c r="C6009" t="s">
        <v>4</v>
      </c>
      <c r="D6009" t="s">
        <v>227</v>
      </c>
      <c r="E6009">
        <v>27.28</v>
      </c>
      <c r="F6009">
        <v>153.1</v>
      </c>
      <c r="G6009">
        <v>-27.466699999999999</v>
      </c>
      <c r="H6009">
        <v>153.01667</v>
      </c>
      <c r="I6009">
        <v>5</v>
      </c>
      <c r="J6009" t="s">
        <v>40</v>
      </c>
      <c r="K6009" s="1">
        <v>32674</v>
      </c>
      <c r="L6009" t="s">
        <v>273</v>
      </c>
      <c r="N6009" t="s">
        <v>14</v>
      </c>
      <c r="O6009" t="s">
        <v>19</v>
      </c>
      <c r="P6009" t="s">
        <v>27</v>
      </c>
      <c r="Q6009">
        <v>3</v>
      </c>
      <c r="R6009">
        <v>5.49</v>
      </c>
      <c r="S6009">
        <f t="shared" si="326"/>
        <v>58275</v>
      </c>
      <c r="T6009">
        <f t="shared" si="327"/>
        <v>22100</v>
      </c>
      <c r="U6009">
        <f t="shared" si="328"/>
        <v>2.6368778280542986</v>
      </c>
      <c r="V6009">
        <v>375</v>
      </c>
      <c r="W6009">
        <v>350</v>
      </c>
    </row>
    <row r="6010" spans="1:23" hidden="1" x14ac:dyDescent="0.2">
      <c r="A6010">
        <v>111</v>
      </c>
      <c r="B6010" t="s">
        <v>3</v>
      </c>
      <c r="C6010" t="s">
        <v>4</v>
      </c>
      <c r="D6010" t="s">
        <v>227</v>
      </c>
      <c r="E6010">
        <v>27.28</v>
      </c>
      <c r="F6010">
        <v>153.1</v>
      </c>
      <c r="G6010">
        <v>-27.466699999999999</v>
      </c>
      <c r="H6010">
        <v>153.01667</v>
      </c>
      <c r="I6010">
        <v>5</v>
      </c>
      <c r="J6010" t="s">
        <v>40</v>
      </c>
      <c r="K6010" s="1">
        <v>32674</v>
      </c>
      <c r="L6010" t="s">
        <v>273</v>
      </c>
      <c r="N6010" t="s">
        <v>14</v>
      </c>
      <c r="O6010" t="s">
        <v>19</v>
      </c>
      <c r="P6010" t="s">
        <v>27</v>
      </c>
      <c r="Q6010">
        <v>4</v>
      </c>
      <c r="R6010">
        <v>6.84</v>
      </c>
      <c r="S6010">
        <f t="shared" si="326"/>
        <v>58275</v>
      </c>
      <c r="T6010">
        <f t="shared" si="327"/>
        <v>22100</v>
      </c>
      <c r="U6010">
        <f t="shared" si="328"/>
        <v>2.6368778280542986</v>
      </c>
      <c r="V6010">
        <v>375</v>
      </c>
      <c r="W6010">
        <v>350</v>
      </c>
    </row>
    <row r="6011" spans="1:23" hidden="1" x14ac:dyDescent="0.2">
      <c r="A6011">
        <v>111</v>
      </c>
      <c r="B6011" t="s">
        <v>3</v>
      </c>
      <c r="C6011" t="s">
        <v>4</v>
      </c>
      <c r="D6011" t="s">
        <v>227</v>
      </c>
      <c r="E6011">
        <v>27.28</v>
      </c>
      <c r="F6011">
        <v>153.1</v>
      </c>
      <c r="G6011">
        <v>-27.466699999999999</v>
      </c>
      <c r="H6011">
        <v>153.01667</v>
      </c>
      <c r="I6011">
        <v>5</v>
      </c>
      <c r="J6011" t="s">
        <v>40</v>
      </c>
      <c r="K6011" s="1">
        <v>32674</v>
      </c>
      <c r="L6011" t="s">
        <v>273</v>
      </c>
      <c r="N6011" t="s">
        <v>14</v>
      </c>
      <c r="O6011" t="s">
        <v>19</v>
      </c>
      <c r="P6011" t="s">
        <v>27</v>
      </c>
      <c r="Q6011">
        <v>5</v>
      </c>
      <c r="R6011">
        <v>4.8</v>
      </c>
      <c r="S6011">
        <f t="shared" si="326"/>
        <v>58275</v>
      </c>
      <c r="T6011">
        <f t="shared" si="327"/>
        <v>22100</v>
      </c>
      <c r="U6011">
        <f t="shared" si="328"/>
        <v>2.6368778280542986</v>
      </c>
      <c r="V6011">
        <v>375</v>
      </c>
      <c r="W6011">
        <v>350</v>
      </c>
    </row>
    <row r="6012" spans="1:23" hidden="1" x14ac:dyDescent="0.2">
      <c r="A6012">
        <v>111</v>
      </c>
      <c r="B6012" t="s">
        <v>3</v>
      </c>
      <c r="C6012" t="s">
        <v>4</v>
      </c>
      <c r="D6012" t="s">
        <v>227</v>
      </c>
      <c r="E6012">
        <v>27.28</v>
      </c>
      <c r="F6012">
        <v>153.1</v>
      </c>
      <c r="G6012">
        <v>-27.466699999999999</v>
      </c>
      <c r="H6012">
        <v>153.01667</v>
      </c>
      <c r="I6012">
        <v>5</v>
      </c>
      <c r="J6012" t="s">
        <v>40</v>
      </c>
      <c r="K6012" s="1">
        <v>32674</v>
      </c>
      <c r="L6012" t="s">
        <v>273</v>
      </c>
      <c r="N6012" t="s">
        <v>14</v>
      </c>
      <c r="O6012" t="s">
        <v>19</v>
      </c>
      <c r="P6012" t="s">
        <v>27</v>
      </c>
      <c r="Q6012">
        <v>6</v>
      </c>
      <c r="R6012">
        <v>7.04</v>
      </c>
      <c r="S6012">
        <f t="shared" si="326"/>
        <v>58275</v>
      </c>
      <c r="T6012">
        <f t="shared" si="327"/>
        <v>22100</v>
      </c>
      <c r="U6012">
        <f t="shared" si="328"/>
        <v>2.6368778280542986</v>
      </c>
      <c r="V6012">
        <v>375</v>
      </c>
      <c r="W6012">
        <v>350</v>
      </c>
    </row>
    <row r="6013" spans="1:23" hidden="1" x14ac:dyDescent="0.2">
      <c r="A6013">
        <v>111</v>
      </c>
      <c r="B6013" t="s">
        <v>3</v>
      </c>
      <c r="C6013" t="s">
        <v>4</v>
      </c>
      <c r="D6013" t="s">
        <v>227</v>
      </c>
      <c r="E6013">
        <v>27.28</v>
      </c>
      <c r="F6013">
        <v>153.1</v>
      </c>
      <c r="G6013">
        <v>-27.466699999999999</v>
      </c>
      <c r="H6013">
        <v>153.01667</v>
      </c>
      <c r="I6013">
        <v>5</v>
      </c>
      <c r="J6013" t="s">
        <v>40</v>
      </c>
      <c r="K6013" s="1">
        <v>32674</v>
      </c>
      <c r="L6013" t="s">
        <v>273</v>
      </c>
      <c r="N6013" t="s">
        <v>24</v>
      </c>
      <c r="O6013" t="s">
        <v>15</v>
      </c>
      <c r="P6013" t="s">
        <v>26</v>
      </c>
      <c r="Q6013">
        <v>1</v>
      </c>
      <c r="R6013">
        <v>27.38</v>
      </c>
      <c r="S6013">
        <f t="shared" si="326"/>
        <v>58275</v>
      </c>
      <c r="T6013">
        <f t="shared" si="327"/>
        <v>22100</v>
      </c>
      <c r="U6013">
        <f t="shared" si="328"/>
        <v>2.6368778280542986</v>
      </c>
      <c r="V6013">
        <v>375</v>
      </c>
      <c r="W6013">
        <v>350</v>
      </c>
    </row>
    <row r="6014" spans="1:23" hidden="1" x14ac:dyDescent="0.2">
      <c r="A6014">
        <v>111</v>
      </c>
      <c r="B6014" t="s">
        <v>3</v>
      </c>
      <c r="C6014" t="s">
        <v>4</v>
      </c>
      <c r="D6014" t="s">
        <v>227</v>
      </c>
      <c r="E6014">
        <v>27.28</v>
      </c>
      <c r="F6014">
        <v>153.1</v>
      </c>
      <c r="G6014">
        <v>-27.466699999999999</v>
      </c>
      <c r="H6014">
        <v>153.01667</v>
      </c>
      <c r="I6014">
        <v>5</v>
      </c>
      <c r="J6014" t="s">
        <v>40</v>
      </c>
      <c r="K6014" s="1">
        <v>32674</v>
      </c>
      <c r="L6014" t="s">
        <v>273</v>
      </c>
      <c r="N6014" t="s">
        <v>24</v>
      </c>
      <c r="O6014" t="s">
        <v>15</v>
      </c>
      <c r="P6014" t="s">
        <v>26</v>
      </c>
      <c r="Q6014">
        <v>2</v>
      </c>
      <c r="R6014">
        <v>25.06</v>
      </c>
      <c r="S6014">
        <f t="shared" si="326"/>
        <v>58275</v>
      </c>
      <c r="T6014">
        <f t="shared" si="327"/>
        <v>22100</v>
      </c>
      <c r="U6014">
        <f t="shared" si="328"/>
        <v>2.6368778280542986</v>
      </c>
      <c r="V6014">
        <v>375</v>
      </c>
      <c r="W6014">
        <v>350</v>
      </c>
    </row>
    <row r="6015" spans="1:23" hidden="1" x14ac:dyDescent="0.2">
      <c r="A6015">
        <v>111</v>
      </c>
      <c r="B6015" t="s">
        <v>3</v>
      </c>
      <c r="C6015" t="s">
        <v>4</v>
      </c>
      <c r="D6015" t="s">
        <v>227</v>
      </c>
      <c r="E6015">
        <v>27.28</v>
      </c>
      <c r="F6015">
        <v>153.1</v>
      </c>
      <c r="G6015">
        <v>-27.466699999999999</v>
      </c>
      <c r="H6015">
        <v>153.01667</v>
      </c>
      <c r="I6015">
        <v>5</v>
      </c>
      <c r="J6015" t="s">
        <v>40</v>
      </c>
      <c r="K6015" s="1">
        <v>32674</v>
      </c>
      <c r="L6015" t="s">
        <v>273</v>
      </c>
      <c r="N6015" t="s">
        <v>24</v>
      </c>
      <c r="O6015" t="s">
        <v>15</v>
      </c>
      <c r="P6015" t="s">
        <v>26</v>
      </c>
      <c r="Q6015">
        <v>3</v>
      </c>
      <c r="R6015">
        <v>27.13</v>
      </c>
      <c r="S6015">
        <f t="shared" si="326"/>
        <v>58275</v>
      </c>
      <c r="T6015">
        <f t="shared" si="327"/>
        <v>22100</v>
      </c>
      <c r="U6015">
        <f t="shared" si="328"/>
        <v>2.6368778280542986</v>
      </c>
      <c r="V6015">
        <v>375</v>
      </c>
      <c r="W6015">
        <v>350</v>
      </c>
    </row>
    <row r="6016" spans="1:23" hidden="1" x14ac:dyDescent="0.2">
      <c r="A6016">
        <v>111</v>
      </c>
      <c r="B6016" t="s">
        <v>3</v>
      </c>
      <c r="C6016" t="s">
        <v>4</v>
      </c>
      <c r="D6016" t="s">
        <v>227</v>
      </c>
      <c r="E6016">
        <v>27.28</v>
      </c>
      <c r="F6016">
        <v>153.1</v>
      </c>
      <c r="G6016">
        <v>-27.466699999999999</v>
      </c>
      <c r="H6016">
        <v>153.01667</v>
      </c>
      <c r="I6016">
        <v>5</v>
      </c>
      <c r="J6016" t="s">
        <v>40</v>
      </c>
      <c r="K6016" s="1">
        <v>32674</v>
      </c>
      <c r="L6016" t="s">
        <v>273</v>
      </c>
      <c r="N6016" t="s">
        <v>24</v>
      </c>
      <c r="O6016" t="s">
        <v>15</v>
      </c>
      <c r="P6016" t="s">
        <v>26</v>
      </c>
      <c r="Q6016">
        <v>4</v>
      </c>
      <c r="R6016">
        <v>24.68</v>
      </c>
      <c r="S6016">
        <f t="shared" si="326"/>
        <v>58275</v>
      </c>
      <c r="T6016">
        <f t="shared" si="327"/>
        <v>22100</v>
      </c>
      <c r="U6016">
        <f t="shared" si="328"/>
        <v>2.6368778280542986</v>
      </c>
      <c r="V6016">
        <v>375</v>
      </c>
      <c r="W6016">
        <v>350</v>
      </c>
    </row>
    <row r="6017" spans="1:23" hidden="1" x14ac:dyDescent="0.2">
      <c r="A6017">
        <v>111</v>
      </c>
      <c r="B6017" t="s">
        <v>3</v>
      </c>
      <c r="C6017" t="s">
        <v>4</v>
      </c>
      <c r="D6017" t="s">
        <v>227</v>
      </c>
      <c r="E6017">
        <v>27.28</v>
      </c>
      <c r="F6017">
        <v>153.1</v>
      </c>
      <c r="G6017">
        <v>-27.466699999999999</v>
      </c>
      <c r="H6017">
        <v>153.01667</v>
      </c>
      <c r="I6017">
        <v>5</v>
      </c>
      <c r="J6017" t="s">
        <v>40</v>
      </c>
      <c r="K6017" s="1">
        <v>32674</v>
      </c>
      <c r="L6017" t="s">
        <v>273</v>
      </c>
      <c r="N6017" t="s">
        <v>24</v>
      </c>
      <c r="O6017" t="s">
        <v>15</v>
      </c>
      <c r="P6017" t="s">
        <v>26</v>
      </c>
      <c r="Q6017">
        <v>5</v>
      </c>
      <c r="R6017">
        <v>29.45</v>
      </c>
      <c r="S6017">
        <f t="shared" si="326"/>
        <v>58275</v>
      </c>
      <c r="T6017">
        <f t="shared" si="327"/>
        <v>22100</v>
      </c>
      <c r="U6017">
        <f t="shared" si="328"/>
        <v>2.6368778280542986</v>
      </c>
      <c r="V6017">
        <v>375</v>
      </c>
      <c r="W6017">
        <v>350</v>
      </c>
    </row>
    <row r="6018" spans="1:23" hidden="1" x14ac:dyDescent="0.2">
      <c r="A6018">
        <v>111</v>
      </c>
      <c r="B6018" t="s">
        <v>3</v>
      </c>
      <c r="C6018" t="s">
        <v>4</v>
      </c>
      <c r="D6018" t="s">
        <v>227</v>
      </c>
      <c r="E6018">
        <v>27.28</v>
      </c>
      <c r="F6018">
        <v>153.1</v>
      </c>
      <c r="G6018">
        <v>-27.466699999999999</v>
      </c>
      <c r="H6018">
        <v>153.01667</v>
      </c>
      <c r="I6018">
        <v>5</v>
      </c>
      <c r="J6018" t="s">
        <v>40</v>
      </c>
      <c r="K6018" s="1">
        <v>32674</v>
      </c>
      <c r="L6018" t="s">
        <v>273</v>
      </c>
      <c r="N6018" t="s">
        <v>24</v>
      </c>
      <c r="O6018" t="s">
        <v>15</v>
      </c>
      <c r="P6018" t="s">
        <v>26</v>
      </c>
      <c r="Q6018">
        <v>6</v>
      </c>
      <c r="R6018">
        <v>22.37</v>
      </c>
      <c r="S6018">
        <f t="shared" si="326"/>
        <v>58275</v>
      </c>
      <c r="T6018">
        <f t="shared" si="327"/>
        <v>22100</v>
      </c>
      <c r="U6018">
        <f t="shared" si="328"/>
        <v>2.6368778280542986</v>
      </c>
      <c r="V6018">
        <v>375</v>
      </c>
      <c r="W6018">
        <v>350</v>
      </c>
    </row>
    <row r="6019" spans="1:23" hidden="1" x14ac:dyDescent="0.2">
      <c r="A6019">
        <v>111</v>
      </c>
      <c r="B6019" t="s">
        <v>3</v>
      </c>
      <c r="C6019" t="s">
        <v>4</v>
      </c>
      <c r="D6019" t="s">
        <v>227</v>
      </c>
      <c r="E6019">
        <v>27.28</v>
      </c>
      <c r="F6019">
        <v>153.1</v>
      </c>
      <c r="G6019">
        <v>-27.466699999999999</v>
      </c>
      <c r="H6019">
        <v>153.01667</v>
      </c>
      <c r="I6019">
        <v>5</v>
      </c>
      <c r="J6019" t="s">
        <v>40</v>
      </c>
      <c r="K6019" s="1">
        <v>32674</v>
      </c>
      <c r="L6019" t="s">
        <v>273</v>
      </c>
      <c r="N6019" t="s">
        <v>24</v>
      </c>
      <c r="O6019" t="s">
        <v>15</v>
      </c>
      <c r="P6019" t="s">
        <v>26</v>
      </c>
      <c r="Q6019">
        <v>7</v>
      </c>
      <c r="R6019">
        <v>17.809999999999999</v>
      </c>
      <c r="S6019">
        <f t="shared" si="326"/>
        <v>58275</v>
      </c>
      <c r="T6019">
        <f t="shared" si="327"/>
        <v>22100</v>
      </c>
      <c r="U6019">
        <f t="shared" si="328"/>
        <v>2.6368778280542986</v>
      </c>
      <c r="V6019">
        <v>375</v>
      </c>
      <c r="W6019">
        <v>350</v>
      </c>
    </row>
    <row r="6020" spans="1:23" hidden="1" x14ac:dyDescent="0.2">
      <c r="A6020">
        <v>111</v>
      </c>
      <c r="B6020" t="s">
        <v>3</v>
      </c>
      <c r="C6020" t="s">
        <v>4</v>
      </c>
      <c r="D6020" t="s">
        <v>227</v>
      </c>
      <c r="E6020">
        <v>27.28</v>
      </c>
      <c r="F6020">
        <v>153.1</v>
      </c>
      <c r="G6020">
        <v>-27.466699999999999</v>
      </c>
      <c r="H6020">
        <v>153.01667</v>
      </c>
      <c r="I6020">
        <v>5</v>
      </c>
      <c r="J6020" t="s">
        <v>40</v>
      </c>
      <c r="K6020" s="1">
        <v>32674</v>
      </c>
      <c r="L6020" t="s">
        <v>273</v>
      </c>
      <c r="N6020" t="s">
        <v>24</v>
      </c>
      <c r="O6020" t="s">
        <v>15</v>
      </c>
      <c r="P6020" t="s">
        <v>26</v>
      </c>
      <c r="Q6020">
        <v>8</v>
      </c>
      <c r="R6020">
        <v>24.49</v>
      </c>
      <c r="S6020">
        <f t="shared" si="326"/>
        <v>58275</v>
      </c>
      <c r="T6020">
        <f t="shared" si="327"/>
        <v>22100</v>
      </c>
      <c r="U6020">
        <f t="shared" si="328"/>
        <v>2.6368778280542986</v>
      </c>
      <c r="V6020">
        <v>375</v>
      </c>
      <c r="W6020">
        <v>350</v>
      </c>
    </row>
    <row r="6021" spans="1:23" hidden="1" x14ac:dyDescent="0.2">
      <c r="A6021">
        <v>111</v>
      </c>
      <c r="B6021" t="s">
        <v>3</v>
      </c>
      <c r="C6021" t="s">
        <v>4</v>
      </c>
      <c r="D6021" t="s">
        <v>227</v>
      </c>
      <c r="E6021">
        <v>27.28</v>
      </c>
      <c r="F6021">
        <v>153.1</v>
      </c>
      <c r="G6021">
        <v>-27.466699999999999</v>
      </c>
      <c r="H6021">
        <v>153.01667</v>
      </c>
      <c r="I6021">
        <v>5</v>
      </c>
      <c r="J6021" t="s">
        <v>40</v>
      </c>
      <c r="K6021" s="1">
        <v>32674</v>
      </c>
      <c r="L6021" t="s">
        <v>273</v>
      </c>
      <c r="N6021" t="s">
        <v>24</v>
      </c>
      <c r="O6021" t="s">
        <v>15</v>
      </c>
      <c r="P6021" t="s">
        <v>26</v>
      </c>
      <c r="Q6021">
        <v>9</v>
      </c>
      <c r="R6021">
        <v>28.11</v>
      </c>
      <c r="S6021">
        <f t="shared" si="326"/>
        <v>58275</v>
      </c>
      <c r="T6021">
        <f t="shared" si="327"/>
        <v>22100</v>
      </c>
      <c r="U6021">
        <f t="shared" si="328"/>
        <v>2.6368778280542986</v>
      </c>
      <c r="V6021">
        <v>375</v>
      </c>
      <c r="W6021">
        <v>350</v>
      </c>
    </row>
    <row r="6022" spans="1:23" hidden="1" x14ac:dyDescent="0.2">
      <c r="A6022">
        <v>111</v>
      </c>
      <c r="B6022" t="s">
        <v>3</v>
      </c>
      <c r="C6022" t="s">
        <v>4</v>
      </c>
      <c r="D6022" t="s">
        <v>227</v>
      </c>
      <c r="E6022">
        <v>27.28</v>
      </c>
      <c r="F6022">
        <v>153.1</v>
      </c>
      <c r="G6022">
        <v>-27.466699999999999</v>
      </c>
      <c r="H6022">
        <v>153.01667</v>
      </c>
      <c r="I6022">
        <v>5</v>
      </c>
      <c r="J6022" t="s">
        <v>40</v>
      </c>
      <c r="K6022" s="1">
        <v>32674</v>
      </c>
      <c r="L6022" t="s">
        <v>273</v>
      </c>
      <c r="N6022" t="s">
        <v>24</v>
      </c>
      <c r="O6022" t="s">
        <v>15</v>
      </c>
      <c r="P6022" t="s">
        <v>26</v>
      </c>
      <c r="Q6022">
        <v>10</v>
      </c>
      <c r="R6022">
        <v>27.69</v>
      </c>
      <c r="S6022">
        <f t="shared" si="326"/>
        <v>58275</v>
      </c>
      <c r="T6022">
        <f t="shared" si="327"/>
        <v>22100</v>
      </c>
      <c r="U6022">
        <f t="shared" si="328"/>
        <v>2.6368778280542986</v>
      </c>
      <c r="V6022">
        <v>375</v>
      </c>
      <c r="W6022">
        <v>350</v>
      </c>
    </row>
    <row r="6023" spans="1:23" x14ac:dyDescent="0.2">
      <c r="A6023">
        <v>111</v>
      </c>
      <c r="B6023" t="s">
        <v>3</v>
      </c>
      <c r="C6023" t="s">
        <v>4</v>
      </c>
      <c r="D6023" t="s">
        <v>227</v>
      </c>
      <c r="E6023">
        <v>27.28</v>
      </c>
      <c r="F6023">
        <v>153.1</v>
      </c>
      <c r="G6023">
        <v>-27.466699999999999</v>
      </c>
      <c r="H6023">
        <v>153.01667</v>
      </c>
      <c r="I6023">
        <v>5</v>
      </c>
      <c r="J6023" t="s">
        <v>40</v>
      </c>
      <c r="K6023" s="1">
        <v>32674</v>
      </c>
      <c r="L6023" t="s">
        <v>273</v>
      </c>
      <c r="N6023" t="s">
        <v>24</v>
      </c>
      <c r="O6023" t="s">
        <v>15</v>
      </c>
      <c r="P6023" t="s">
        <v>27</v>
      </c>
      <c r="Q6023">
        <v>1</v>
      </c>
      <c r="R6023">
        <v>18.27</v>
      </c>
      <c r="S6023">
        <f t="shared" si="326"/>
        <v>58275</v>
      </c>
      <c r="T6023">
        <f t="shared" si="327"/>
        <v>22100</v>
      </c>
      <c r="U6023">
        <f t="shared" si="328"/>
        <v>2.6368778280542986</v>
      </c>
      <c r="V6023">
        <v>375</v>
      </c>
      <c r="W6023">
        <v>350</v>
      </c>
    </row>
    <row r="6024" spans="1:23" x14ac:dyDescent="0.2">
      <c r="A6024">
        <v>111</v>
      </c>
      <c r="B6024" t="s">
        <v>3</v>
      </c>
      <c r="C6024" t="s">
        <v>4</v>
      </c>
      <c r="D6024" t="s">
        <v>227</v>
      </c>
      <c r="E6024">
        <v>27.28</v>
      </c>
      <c r="F6024">
        <v>153.1</v>
      </c>
      <c r="G6024">
        <v>-27.466699999999999</v>
      </c>
      <c r="H6024">
        <v>153.01667</v>
      </c>
      <c r="I6024">
        <v>5</v>
      </c>
      <c r="J6024" t="s">
        <v>40</v>
      </c>
      <c r="K6024" s="1">
        <v>32674</v>
      </c>
      <c r="L6024" t="s">
        <v>273</v>
      </c>
      <c r="N6024" t="s">
        <v>24</v>
      </c>
      <c r="O6024" t="s">
        <v>15</v>
      </c>
      <c r="P6024" t="s">
        <v>27</v>
      </c>
      <c r="Q6024">
        <v>2</v>
      </c>
      <c r="R6024">
        <v>16.399999999999999</v>
      </c>
      <c r="S6024">
        <f t="shared" si="326"/>
        <v>58275</v>
      </c>
      <c r="T6024">
        <f t="shared" si="327"/>
        <v>22100</v>
      </c>
      <c r="U6024">
        <f t="shared" si="328"/>
        <v>2.6368778280542986</v>
      </c>
      <c r="V6024">
        <v>375</v>
      </c>
      <c r="W6024">
        <v>350</v>
      </c>
    </row>
    <row r="6025" spans="1:23" x14ac:dyDescent="0.2">
      <c r="A6025">
        <v>111</v>
      </c>
      <c r="B6025" t="s">
        <v>3</v>
      </c>
      <c r="C6025" t="s">
        <v>4</v>
      </c>
      <c r="D6025" t="s">
        <v>227</v>
      </c>
      <c r="E6025">
        <v>27.28</v>
      </c>
      <c r="F6025">
        <v>153.1</v>
      </c>
      <c r="G6025">
        <v>-27.466699999999999</v>
      </c>
      <c r="H6025">
        <v>153.01667</v>
      </c>
      <c r="I6025">
        <v>5</v>
      </c>
      <c r="J6025" t="s">
        <v>40</v>
      </c>
      <c r="K6025" s="1">
        <v>32674</v>
      </c>
      <c r="L6025" t="s">
        <v>273</v>
      </c>
      <c r="N6025" t="s">
        <v>24</v>
      </c>
      <c r="O6025" t="s">
        <v>15</v>
      </c>
      <c r="P6025" t="s">
        <v>27</v>
      </c>
      <c r="Q6025">
        <v>3</v>
      </c>
      <c r="R6025">
        <v>16.739999999999998</v>
      </c>
      <c r="S6025">
        <f t="shared" si="326"/>
        <v>58275</v>
      </c>
      <c r="T6025">
        <f t="shared" si="327"/>
        <v>22100</v>
      </c>
      <c r="U6025">
        <f t="shared" si="328"/>
        <v>2.6368778280542986</v>
      </c>
      <c r="V6025">
        <v>375</v>
      </c>
      <c r="W6025">
        <v>350</v>
      </c>
    </row>
    <row r="6026" spans="1:23" x14ac:dyDescent="0.2">
      <c r="A6026">
        <v>111</v>
      </c>
      <c r="B6026" t="s">
        <v>3</v>
      </c>
      <c r="C6026" t="s">
        <v>4</v>
      </c>
      <c r="D6026" t="s">
        <v>227</v>
      </c>
      <c r="E6026">
        <v>27.28</v>
      </c>
      <c r="F6026">
        <v>153.1</v>
      </c>
      <c r="G6026">
        <v>-27.466699999999999</v>
      </c>
      <c r="H6026">
        <v>153.01667</v>
      </c>
      <c r="I6026">
        <v>5</v>
      </c>
      <c r="J6026" t="s">
        <v>40</v>
      </c>
      <c r="K6026" s="1">
        <v>32674</v>
      </c>
      <c r="L6026" t="s">
        <v>273</v>
      </c>
      <c r="N6026" t="s">
        <v>24</v>
      </c>
      <c r="O6026" t="s">
        <v>15</v>
      </c>
      <c r="P6026" t="s">
        <v>27</v>
      </c>
      <c r="Q6026">
        <v>4</v>
      </c>
      <c r="R6026">
        <v>16.54</v>
      </c>
      <c r="S6026">
        <f t="shared" si="326"/>
        <v>58275</v>
      </c>
      <c r="T6026">
        <f t="shared" si="327"/>
        <v>22100</v>
      </c>
      <c r="U6026">
        <f t="shared" si="328"/>
        <v>2.6368778280542986</v>
      </c>
      <c r="V6026">
        <v>375</v>
      </c>
      <c r="W6026">
        <v>350</v>
      </c>
    </row>
    <row r="6027" spans="1:23" x14ac:dyDescent="0.2">
      <c r="A6027">
        <v>111</v>
      </c>
      <c r="B6027" t="s">
        <v>3</v>
      </c>
      <c r="C6027" t="s">
        <v>4</v>
      </c>
      <c r="D6027" t="s">
        <v>227</v>
      </c>
      <c r="E6027">
        <v>27.28</v>
      </c>
      <c r="F6027">
        <v>153.1</v>
      </c>
      <c r="G6027">
        <v>-27.466699999999999</v>
      </c>
      <c r="H6027">
        <v>153.01667</v>
      </c>
      <c r="I6027">
        <v>5</v>
      </c>
      <c r="J6027" t="s">
        <v>40</v>
      </c>
      <c r="K6027" s="1">
        <v>32674</v>
      </c>
      <c r="L6027" t="s">
        <v>273</v>
      </c>
      <c r="N6027" t="s">
        <v>24</v>
      </c>
      <c r="O6027" t="s">
        <v>15</v>
      </c>
      <c r="P6027" t="s">
        <v>27</v>
      </c>
      <c r="Q6027">
        <v>5</v>
      </c>
      <c r="R6027">
        <v>17.71</v>
      </c>
      <c r="S6027">
        <f t="shared" si="326"/>
        <v>58275</v>
      </c>
      <c r="T6027">
        <f t="shared" si="327"/>
        <v>22100</v>
      </c>
      <c r="U6027">
        <f t="shared" si="328"/>
        <v>2.6368778280542986</v>
      </c>
      <c r="V6027">
        <v>375</v>
      </c>
      <c r="W6027">
        <v>350</v>
      </c>
    </row>
    <row r="6028" spans="1:23" x14ac:dyDescent="0.2">
      <c r="A6028">
        <v>111</v>
      </c>
      <c r="B6028" t="s">
        <v>3</v>
      </c>
      <c r="C6028" t="s">
        <v>4</v>
      </c>
      <c r="D6028" t="s">
        <v>227</v>
      </c>
      <c r="E6028">
        <v>27.28</v>
      </c>
      <c r="F6028">
        <v>153.1</v>
      </c>
      <c r="G6028">
        <v>-27.466699999999999</v>
      </c>
      <c r="H6028">
        <v>153.01667</v>
      </c>
      <c r="I6028">
        <v>5</v>
      </c>
      <c r="J6028" t="s">
        <v>40</v>
      </c>
      <c r="K6028" s="1">
        <v>32674</v>
      </c>
      <c r="L6028" t="s">
        <v>273</v>
      </c>
      <c r="N6028" t="s">
        <v>24</v>
      </c>
      <c r="O6028" t="s">
        <v>15</v>
      </c>
      <c r="P6028" t="s">
        <v>27</v>
      </c>
      <c r="Q6028">
        <v>6</v>
      </c>
      <c r="R6028">
        <v>18.059999999999999</v>
      </c>
      <c r="S6028">
        <f t="shared" si="326"/>
        <v>58275</v>
      </c>
      <c r="T6028">
        <f t="shared" si="327"/>
        <v>22100</v>
      </c>
      <c r="U6028">
        <f t="shared" si="328"/>
        <v>2.6368778280542986</v>
      </c>
      <c r="V6028">
        <v>375</v>
      </c>
      <c r="W6028">
        <v>350</v>
      </c>
    </row>
    <row r="6029" spans="1:23" x14ac:dyDescent="0.2">
      <c r="A6029">
        <v>111</v>
      </c>
      <c r="B6029" t="s">
        <v>3</v>
      </c>
      <c r="C6029" t="s">
        <v>4</v>
      </c>
      <c r="D6029" t="s">
        <v>227</v>
      </c>
      <c r="E6029">
        <v>27.28</v>
      </c>
      <c r="F6029">
        <v>153.1</v>
      </c>
      <c r="G6029">
        <v>-27.466699999999999</v>
      </c>
      <c r="H6029">
        <v>153.01667</v>
      </c>
      <c r="I6029">
        <v>5</v>
      </c>
      <c r="J6029" t="s">
        <v>40</v>
      </c>
      <c r="K6029" s="1">
        <v>32674</v>
      </c>
      <c r="L6029" t="s">
        <v>273</v>
      </c>
      <c r="N6029" t="s">
        <v>24</v>
      </c>
      <c r="O6029" t="s">
        <v>15</v>
      </c>
      <c r="P6029" t="s">
        <v>27</v>
      </c>
      <c r="Q6029">
        <v>7</v>
      </c>
      <c r="R6029">
        <v>17.670000000000002</v>
      </c>
      <c r="S6029">
        <f t="shared" si="326"/>
        <v>58275</v>
      </c>
      <c r="T6029">
        <f t="shared" si="327"/>
        <v>22100</v>
      </c>
      <c r="U6029">
        <f t="shared" si="328"/>
        <v>2.6368778280542986</v>
      </c>
      <c r="V6029">
        <v>375</v>
      </c>
      <c r="W6029">
        <v>350</v>
      </c>
    </row>
    <row r="6030" spans="1:23" x14ac:dyDescent="0.2">
      <c r="A6030">
        <v>111</v>
      </c>
      <c r="B6030" t="s">
        <v>3</v>
      </c>
      <c r="C6030" t="s">
        <v>4</v>
      </c>
      <c r="D6030" t="s">
        <v>227</v>
      </c>
      <c r="E6030">
        <v>27.28</v>
      </c>
      <c r="F6030">
        <v>153.1</v>
      </c>
      <c r="G6030">
        <v>-27.466699999999999</v>
      </c>
      <c r="H6030">
        <v>153.01667</v>
      </c>
      <c r="I6030">
        <v>5</v>
      </c>
      <c r="J6030" t="s">
        <v>40</v>
      </c>
      <c r="K6030" s="1">
        <v>32674</v>
      </c>
      <c r="L6030" t="s">
        <v>273</v>
      </c>
      <c r="N6030" t="s">
        <v>24</v>
      </c>
      <c r="O6030" t="s">
        <v>15</v>
      </c>
      <c r="P6030" t="s">
        <v>27</v>
      </c>
      <c r="Q6030">
        <v>8</v>
      </c>
      <c r="R6030">
        <v>16.63</v>
      </c>
      <c r="S6030">
        <f t="shared" si="326"/>
        <v>58275</v>
      </c>
      <c r="T6030">
        <f t="shared" si="327"/>
        <v>22100</v>
      </c>
      <c r="U6030">
        <f t="shared" si="328"/>
        <v>2.6368778280542986</v>
      </c>
      <c r="V6030">
        <v>375</v>
      </c>
      <c r="W6030">
        <v>350</v>
      </c>
    </row>
    <row r="6031" spans="1:23" x14ac:dyDescent="0.2">
      <c r="A6031">
        <v>111</v>
      </c>
      <c r="B6031" t="s">
        <v>3</v>
      </c>
      <c r="C6031" t="s">
        <v>4</v>
      </c>
      <c r="D6031" t="s">
        <v>227</v>
      </c>
      <c r="E6031">
        <v>27.28</v>
      </c>
      <c r="F6031">
        <v>153.1</v>
      </c>
      <c r="G6031">
        <v>-27.466699999999999</v>
      </c>
      <c r="H6031">
        <v>153.01667</v>
      </c>
      <c r="I6031">
        <v>5</v>
      </c>
      <c r="J6031" t="s">
        <v>40</v>
      </c>
      <c r="K6031" s="1">
        <v>32674</v>
      </c>
      <c r="L6031" t="s">
        <v>273</v>
      </c>
      <c r="N6031" t="s">
        <v>24</v>
      </c>
      <c r="O6031" t="s">
        <v>15</v>
      </c>
      <c r="P6031" t="s">
        <v>27</v>
      </c>
      <c r="Q6031">
        <v>9</v>
      </c>
      <c r="R6031">
        <v>17.98</v>
      </c>
      <c r="S6031">
        <f t="shared" si="326"/>
        <v>58275</v>
      </c>
      <c r="T6031">
        <f t="shared" si="327"/>
        <v>22100</v>
      </c>
      <c r="U6031">
        <f t="shared" si="328"/>
        <v>2.6368778280542986</v>
      </c>
      <c r="V6031">
        <v>375</v>
      </c>
      <c r="W6031">
        <v>350</v>
      </c>
    </row>
    <row r="6032" spans="1:23" x14ac:dyDescent="0.2">
      <c r="A6032">
        <v>111</v>
      </c>
      <c r="B6032" t="s">
        <v>3</v>
      </c>
      <c r="C6032" t="s">
        <v>4</v>
      </c>
      <c r="D6032" t="s">
        <v>227</v>
      </c>
      <c r="E6032">
        <v>27.28</v>
      </c>
      <c r="F6032">
        <v>153.1</v>
      </c>
      <c r="G6032">
        <v>-27.466699999999999</v>
      </c>
      <c r="H6032">
        <v>153.01667</v>
      </c>
      <c r="I6032">
        <v>5</v>
      </c>
      <c r="J6032" t="s">
        <v>40</v>
      </c>
      <c r="K6032" s="1">
        <v>32674</v>
      </c>
      <c r="L6032" t="s">
        <v>273</v>
      </c>
      <c r="N6032" t="s">
        <v>24</v>
      </c>
      <c r="O6032" t="s">
        <v>15</v>
      </c>
      <c r="P6032" t="s">
        <v>27</v>
      </c>
      <c r="Q6032">
        <v>10</v>
      </c>
      <c r="R6032">
        <v>18.04</v>
      </c>
      <c r="S6032">
        <f t="shared" si="326"/>
        <v>58275</v>
      </c>
      <c r="T6032">
        <f t="shared" si="327"/>
        <v>22100</v>
      </c>
      <c r="U6032">
        <f t="shared" si="328"/>
        <v>2.6368778280542986</v>
      </c>
      <c r="V6032">
        <v>375</v>
      </c>
      <c r="W6032">
        <v>350</v>
      </c>
    </row>
    <row r="6033" spans="1:23" x14ac:dyDescent="0.2">
      <c r="A6033">
        <v>111</v>
      </c>
      <c r="B6033" t="s">
        <v>3</v>
      </c>
      <c r="C6033" t="s">
        <v>4</v>
      </c>
      <c r="D6033" t="s">
        <v>227</v>
      </c>
      <c r="E6033">
        <v>27.28</v>
      </c>
      <c r="F6033">
        <v>153.1</v>
      </c>
      <c r="G6033">
        <v>-27.466699999999999</v>
      </c>
      <c r="H6033">
        <v>153.01667</v>
      </c>
      <c r="I6033">
        <v>5</v>
      </c>
      <c r="J6033" t="s">
        <v>40</v>
      </c>
      <c r="K6033" s="1">
        <v>32674</v>
      </c>
      <c r="L6033" t="s">
        <v>273</v>
      </c>
      <c r="N6033" t="s">
        <v>24</v>
      </c>
      <c r="O6033" t="s">
        <v>18</v>
      </c>
      <c r="P6033" t="s">
        <v>27</v>
      </c>
      <c r="Q6033">
        <v>1</v>
      </c>
      <c r="R6033">
        <v>13.16</v>
      </c>
      <c r="S6033">
        <f t="shared" si="326"/>
        <v>58275</v>
      </c>
      <c r="T6033">
        <f t="shared" si="327"/>
        <v>22100</v>
      </c>
      <c r="U6033">
        <f t="shared" si="328"/>
        <v>2.6368778280542986</v>
      </c>
      <c r="V6033">
        <v>375</v>
      </c>
      <c r="W6033">
        <v>350</v>
      </c>
    </row>
    <row r="6034" spans="1:23" x14ac:dyDescent="0.2">
      <c r="A6034">
        <v>111</v>
      </c>
      <c r="B6034" t="s">
        <v>3</v>
      </c>
      <c r="C6034" t="s">
        <v>4</v>
      </c>
      <c r="D6034" t="s">
        <v>227</v>
      </c>
      <c r="E6034">
        <v>27.28</v>
      </c>
      <c r="F6034">
        <v>153.1</v>
      </c>
      <c r="G6034">
        <v>-27.466699999999999</v>
      </c>
      <c r="H6034">
        <v>153.01667</v>
      </c>
      <c r="I6034">
        <v>5</v>
      </c>
      <c r="J6034" t="s">
        <v>40</v>
      </c>
      <c r="K6034" s="1">
        <v>32674</v>
      </c>
      <c r="L6034" t="s">
        <v>273</v>
      </c>
      <c r="N6034" t="s">
        <v>24</v>
      </c>
      <c r="O6034" t="s">
        <v>18</v>
      </c>
      <c r="P6034" t="s">
        <v>27</v>
      </c>
      <c r="Q6034">
        <v>2</v>
      </c>
      <c r="R6034">
        <v>10.07</v>
      </c>
      <c r="S6034">
        <f t="shared" si="326"/>
        <v>58275</v>
      </c>
      <c r="T6034">
        <f t="shared" si="327"/>
        <v>22100</v>
      </c>
      <c r="U6034">
        <f t="shared" si="328"/>
        <v>2.6368778280542986</v>
      </c>
      <c r="V6034">
        <v>375</v>
      </c>
      <c r="W6034">
        <v>350</v>
      </c>
    </row>
    <row r="6035" spans="1:23" x14ac:dyDescent="0.2">
      <c r="A6035">
        <v>111</v>
      </c>
      <c r="B6035" t="s">
        <v>3</v>
      </c>
      <c r="C6035" t="s">
        <v>4</v>
      </c>
      <c r="D6035" t="s">
        <v>227</v>
      </c>
      <c r="E6035">
        <v>27.28</v>
      </c>
      <c r="F6035">
        <v>153.1</v>
      </c>
      <c r="G6035">
        <v>-27.466699999999999</v>
      </c>
      <c r="H6035">
        <v>153.01667</v>
      </c>
      <c r="I6035">
        <v>5</v>
      </c>
      <c r="J6035" t="s">
        <v>40</v>
      </c>
      <c r="K6035" s="1">
        <v>32674</v>
      </c>
      <c r="L6035" t="s">
        <v>273</v>
      </c>
      <c r="N6035" t="s">
        <v>24</v>
      </c>
      <c r="O6035" t="s">
        <v>18</v>
      </c>
      <c r="P6035" t="s">
        <v>27</v>
      </c>
      <c r="Q6035">
        <v>3</v>
      </c>
      <c r="R6035">
        <v>9.66</v>
      </c>
      <c r="S6035">
        <f t="shared" si="326"/>
        <v>58275</v>
      </c>
      <c r="T6035">
        <f t="shared" si="327"/>
        <v>22100</v>
      </c>
      <c r="U6035">
        <f t="shared" si="328"/>
        <v>2.6368778280542986</v>
      </c>
      <c r="V6035">
        <v>375</v>
      </c>
      <c r="W6035">
        <v>350</v>
      </c>
    </row>
    <row r="6036" spans="1:23" x14ac:dyDescent="0.2">
      <c r="A6036">
        <v>111</v>
      </c>
      <c r="B6036" t="s">
        <v>3</v>
      </c>
      <c r="C6036" t="s">
        <v>4</v>
      </c>
      <c r="D6036" t="s">
        <v>227</v>
      </c>
      <c r="E6036">
        <v>27.28</v>
      </c>
      <c r="F6036">
        <v>153.1</v>
      </c>
      <c r="G6036">
        <v>-27.466699999999999</v>
      </c>
      <c r="H6036">
        <v>153.01667</v>
      </c>
      <c r="I6036">
        <v>5</v>
      </c>
      <c r="J6036" t="s">
        <v>40</v>
      </c>
      <c r="K6036" s="1">
        <v>32674</v>
      </c>
      <c r="L6036" t="s">
        <v>273</v>
      </c>
      <c r="N6036" t="s">
        <v>24</v>
      </c>
      <c r="O6036" t="s">
        <v>18</v>
      </c>
      <c r="P6036" t="s">
        <v>27</v>
      </c>
      <c r="Q6036">
        <v>4</v>
      </c>
      <c r="R6036">
        <v>17.57</v>
      </c>
      <c r="S6036">
        <f t="shared" si="326"/>
        <v>58275</v>
      </c>
      <c r="T6036">
        <f t="shared" si="327"/>
        <v>22100</v>
      </c>
      <c r="U6036">
        <f t="shared" si="328"/>
        <v>2.6368778280542986</v>
      </c>
      <c r="V6036">
        <v>375</v>
      </c>
      <c r="W6036">
        <v>350</v>
      </c>
    </row>
    <row r="6037" spans="1:23" x14ac:dyDescent="0.2">
      <c r="A6037">
        <v>111</v>
      </c>
      <c r="B6037" t="s">
        <v>3</v>
      </c>
      <c r="C6037" t="s">
        <v>4</v>
      </c>
      <c r="D6037" t="s">
        <v>227</v>
      </c>
      <c r="E6037">
        <v>27.28</v>
      </c>
      <c r="F6037">
        <v>153.1</v>
      </c>
      <c r="G6037">
        <v>-27.466699999999999</v>
      </c>
      <c r="H6037">
        <v>153.01667</v>
      </c>
      <c r="I6037">
        <v>5</v>
      </c>
      <c r="J6037" t="s">
        <v>40</v>
      </c>
      <c r="K6037" s="1">
        <v>32674</v>
      </c>
      <c r="L6037" t="s">
        <v>273</v>
      </c>
      <c r="N6037" t="s">
        <v>24</v>
      </c>
      <c r="O6037" t="s">
        <v>18</v>
      </c>
      <c r="P6037" t="s">
        <v>27</v>
      </c>
      <c r="Q6037">
        <v>5</v>
      </c>
      <c r="R6037">
        <v>13.49</v>
      </c>
      <c r="S6037">
        <f t="shared" si="326"/>
        <v>58275</v>
      </c>
      <c r="T6037">
        <f t="shared" si="327"/>
        <v>22100</v>
      </c>
      <c r="U6037">
        <f t="shared" si="328"/>
        <v>2.6368778280542986</v>
      </c>
      <c r="V6037">
        <v>375</v>
      </c>
      <c r="W6037">
        <v>350</v>
      </c>
    </row>
    <row r="6038" spans="1:23" x14ac:dyDescent="0.2">
      <c r="A6038">
        <v>111</v>
      </c>
      <c r="B6038" t="s">
        <v>3</v>
      </c>
      <c r="C6038" t="s">
        <v>4</v>
      </c>
      <c r="D6038" t="s">
        <v>227</v>
      </c>
      <c r="E6038">
        <v>27.28</v>
      </c>
      <c r="F6038">
        <v>153.1</v>
      </c>
      <c r="G6038">
        <v>-27.466699999999999</v>
      </c>
      <c r="H6038">
        <v>153.01667</v>
      </c>
      <c r="I6038">
        <v>5</v>
      </c>
      <c r="J6038" t="s">
        <v>40</v>
      </c>
      <c r="K6038" s="1">
        <v>32674</v>
      </c>
      <c r="L6038" t="s">
        <v>273</v>
      </c>
      <c r="N6038" t="s">
        <v>24</v>
      </c>
      <c r="O6038" t="s">
        <v>18</v>
      </c>
      <c r="P6038" t="s">
        <v>27</v>
      </c>
      <c r="Q6038">
        <v>6</v>
      </c>
      <c r="R6038">
        <v>10.51</v>
      </c>
      <c r="S6038">
        <f t="shared" si="326"/>
        <v>58275</v>
      </c>
      <c r="T6038">
        <f t="shared" si="327"/>
        <v>22100</v>
      </c>
      <c r="U6038">
        <f t="shared" si="328"/>
        <v>2.6368778280542986</v>
      </c>
      <c r="V6038">
        <v>375</v>
      </c>
      <c r="W6038">
        <v>350</v>
      </c>
    </row>
    <row r="6039" spans="1:23" x14ac:dyDescent="0.2">
      <c r="A6039">
        <v>111</v>
      </c>
      <c r="B6039" t="s">
        <v>3</v>
      </c>
      <c r="C6039" t="s">
        <v>4</v>
      </c>
      <c r="D6039" t="s">
        <v>227</v>
      </c>
      <c r="E6039">
        <v>27.28</v>
      </c>
      <c r="F6039">
        <v>153.1</v>
      </c>
      <c r="G6039">
        <v>-27.466699999999999</v>
      </c>
      <c r="H6039">
        <v>153.01667</v>
      </c>
      <c r="I6039">
        <v>5</v>
      </c>
      <c r="J6039" t="s">
        <v>40</v>
      </c>
      <c r="K6039" s="1">
        <v>32674</v>
      </c>
      <c r="L6039" t="s">
        <v>273</v>
      </c>
      <c r="N6039" t="s">
        <v>24</v>
      </c>
      <c r="O6039" t="s">
        <v>18</v>
      </c>
      <c r="P6039" t="s">
        <v>27</v>
      </c>
      <c r="Q6039">
        <v>7</v>
      </c>
      <c r="R6039">
        <v>13.34</v>
      </c>
      <c r="S6039">
        <f t="shared" si="326"/>
        <v>58275</v>
      </c>
      <c r="T6039">
        <f t="shared" si="327"/>
        <v>22100</v>
      </c>
      <c r="U6039">
        <f t="shared" si="328"/>
        <v>2.6368778280542986</v>
      </c>
      <c r="V6039">
        <v>375</v>
      </c>
      <c r="W6039">
        <v>350</v>
      </c>
    </row>
    <row r="6040" spans="1:23" x14ac:dyDescent="0.2">
      <c r="A6040">
        <v>111</v>
      </c>
      <c r="B6040" t="s">
        <v>3</v>
      </c>
      <c r="C6040" t="s">
        <v>4</v>
      </c>
      <c r="D6040" t="s">
        <v>227</v>
      </c>
      <c r="E6040">
        <v>27.28</v>
      </c>
      <c r="F6040">
        <v>153.1</v>
      </c>
      <c r="G6040">
        <v>-27.466699999999999</v>
      </c>
      <c r="H6040">
        <v>153.01667</v>
      </c>
      <c r="I6040">
        <v>5</v>
      </c>
      <c r="J6040" t="s">
        <v>40</v>
      </c>
      <c r="K6040" s="1">
        <v>32674</v>
      </c>
      <c r="L6040" t="s">
        <v>273</v>
      </c>
      <c r="N6040" t="s">
        <v>24</v>
      </c>
      <c r="O6040" t="s">
        <v>18</v>
      </c>
      <c r="P6040" t="s">
        <v>27</v>
      </c>
      <c r="Q6040">
        <v>8</v>
      </c>
      <c r="R6040">
        <v>9.8800000000000008</v>
      </c>
      <c r="S6040">
        <f t="shared" si="326"/>
        <v>58275</v>
      </c>
      <c r="T6040">
        <f t="shared" si="327"/>
        <v>22100</v>
      </c>
      <c r="U6040">
        <f t="shared" si="328"/>
        <v>2.6368778280542986</v>
      </c>
      <c r="V6040">
        <v>375</v>
      </c>
      <c r="W6040">
        <v>350</v>
      </c>
    </row>
    <row r="6041" spans="1:23" x14ac:dyDescent="0.2">
      <c r="A6041">
        <v>111</v>
      </c>
      <c r="B6041" t="s">
        <v>3</v>
      </c>
      <c r="C6041" t="s">
        <v>4</v>
      </c>
      <c r="D6041" t="s">
        <v>227</v>
      </c>
      <c r="E6041">
        <v>27.28</v>
      </c>
      <c r="F6041">
        <v>153.1</v>
      </c>
      <c r="G6041">
        <v>-27.466699999999999</v>
      </c>
      <c r="H6041">
        <v>153.01667</v>
      </c>
      <c r="I6041">
        <v>5</v>
      </c>
      <c r="J6041" t="s">
        <v>40</v>
      </c>
      <c r="K6041" s="1">
        <v>32674</v>
      </c>
      <c r="L6041" t="s">
        <v>273</v>
      </c>
      <c r="N6041" t="s">
        <v>24</v>
      </c>
      <c r="O6041" t="s">
        <v>18</v>
      </c>
      <c r="P6041" t="s">
        <v>27</v>
      </c>
      <c r="Q6041">
        <v>9</v>
      </c>
      <c r="R6041">
        <v>14.56</v>
      </c>
      <c r="S6041">
        <f t="shared" si="326"/>
        <v>58275</v>
      </c>
      <c r="T6041">
        <f t="shared" si="327"/>
        <v>22100</v>
      </c>
      <c r="U6041">
        <f t="shared" si="328"/>
        <v>2.6368778280542986</v>
      </c>
      <c r="V6041">
        <v>375</v>
      </c>
      <c r="W6041">
        <v>350</v>
      </c>
    </row>
    <row r="6042" spans="1:23" x14ac:dyDescent="0.2">
      <c r="A6042">
        <v>111</v>
      </c>
      <c r="B6042" t="s">
        <v>3</v>
      </c>
      <c r="C6042" t="s">
        <v>4</v>
      </c>
      <c r="D6042" t="s">
        <v>227</v>
      </c>
      <c r="E6042">
        <v>27.28</v>
      </c>
      <c r="F6042">
        <v>153.1</v>
      </c>
      <c r="G6042">
        <v>-27.466699999999999</v>
      </c>
      <c r="H6042">
        <v>153.01667</v>
      </c>
      <c r="I6042">
        <v>5</v>
      </c>
      <c r="J6042" t="s">
        <v>40</v>
      </c>
      <c r="K6042" s="1">
        <v>32674</v>
      </c>
      <c r="L6042" t="s">
        <v>273</v>
      </c>
      <c r="N6042" t="s">
        <v>24</v>
      </c>
      <c r="O6042" t="s">
        <v>18</v>
      </c>
      <c r="P6042" t="s">
        <v>27</v>
      </c>
      <c r="Q6042">
        <v>10</v>
      </c>
      <c r="R6042">
        <v>14.27</v>
      </c>
      <c r="S6042">
        <f t="shared" si="326"/>
        <v>58275</v>
      </c>
      <c r="T6042">
        <f t="shared" si="327"/>
        <v>22100</v>
      </c>
      <c r="U6042">
        <f t="shared" si="328"/>
        <v>2.6368778280542986</v>
      </c>
      <c r="V6042">
        <v>375</v>
      </c>
      <c r="W6042">
        <v>350</v>
      </c>
    </row>
    <row r="6043" spans="1:23" hidden="1" x14ac:dyDescent="0.2">
      <c r="A6043">
        <v>112</v>
      </c>
      <c r="B6043" t="s">
        <v>3</v>
      </c>
      <c r="C6043" t="s">
        <v>4</v>
      </c>
      <c r="D6043" t="s">
        <v>278</v>
      </c>
      <c r="G6043">
        <v>-27.183729</v>
      </c>
      <c r="H6043">
        <v>152.94256899999999</v>
      </c>
      <c r="I6043">
        <v>35</v>
      </c>
      <c r="J6043" t="s">
        <v>6</v>
      </c>
      <c r="K6043" s="1">
        <v>26063</v>
      </c>
      <c r="L6043" t="s">
        <v>276</v>
      </c>
      <c r="M6043" t="s">
        <v>277</v>
      </c>
      <c r="N6043" t="s">
        <v>14</v>
      </c>
      <c r="O6043" t="s">
        <v>15</v>
      </c>
      <c r="P6043" t="s">
        <v>27</v>
      </c>
      <c r="Q6043">
        <v>1</v>
      </c>
      <c r="R6043">
        <v>11.78</v>
      </c>
      <c r="S6043">
        <f>140*225</f>
        <v>31500</v>
      </c>
      <c r="T6043">
        <f>196*80</f>
        <v>15680</v>
      </c>
      <c r="U6043">
        <f t="shared" si="328"/>
        <v>2.0089285714285716</v>
      </c>
      <c r="V6043">
        <f>621-W6043</f>
        <v>295</v>
      </c>
      <c r="W6043">
        <v>326</v>
      </c>
    </row>
    <row r="6044" spans="1:23" hidden="1" x14ac:dyDescent="0.2">
      <c r="A6044">
        <v>112</v>
      </c>
      <c r="B6044" t="s">
        <v>3</v>
      </c>
      <c r="C6044" t="s">
        <v>4</v>
      </c>
      <c r="D6044" t="s">
        <v>278</v>
      </c>
      <c r="G6044">
        <v>-27.183729</v>
      </c>
      <c r="H6044">
        <v>152.94256899999999</v>
      </c>
      <c r="I6044">
        <v>35</v>
      </c>
      <c r="J6044" t="s">
        <v>6</v>
      </c>
      <c r="K6044" s="1">
        <v>26063</v>
      </c>
      <c r="L6044" t="s">
        <v>276</v>
      </c>
      <c r="M6044" t="s">
        <v>277</v>
      </c>
      <c r="N6044" t="s">
        <v>14</v>
      </c>
      <c r="O6044" t="s">
        <v>15</v>
      </c>
      <c r="P6044" t="s">
        <v>27</v>
      </c>
      <c r="Q6044">
        <v>2</v>
      </c>
      <c r="R6044">
        <v>10.4</v>
      </c>
      <c r="S6044">
        <f t="shared" ref="S6044:S6096" si="329">140*225</f>
        <v>31500</v>
      </c>
      <c r="T6044">
        <f t="shared" ref="T6044:T6096" si="330">196*80</f>
        <v>15680</v>
      </c>
      <c r="U6044">
        <f t="shared" ref="U6044:U6097" si="331">S6044/T6044</f>
        <v>2.0089285714285716</v>
      </c>
      <c r="V6044">
        <f t="shared" ref="V6044:V6096" si="332">621-W6044</f>
        <v>295</v>
      </c>
      <c r="W6044">
        <v>326</v>
      </c>
    </row>
    <row r="6045" spans="1:23" hidden="1" x14ac:dyDescent="0.2">
      <c r="A6045">
        <v>112</v>
      </c>
      <c r="B6045" t="s">
        <v>3</v>
      </c>
      <c r="C6045" t="s">
        <v>4</v>
      </c>
      <c r="D6045" t="s">
        <v>278</v>
      </c>
      <c r="G6045">
        <v>-27.183729</v>
      </c>
      <c r="H6045">
        <v>152.94256899999999</v>
      </c>
      <c r="I6045">
        <v>35</v>
      </c>
      <c r="J6045" t="s">
        <v>6</v>
      </c>
      <c r="K6045" s="1">
        <v>26063</v>
      </c>
      <c r="L6045" t="s">
        <v>276</v>
      </c>
      <c r="M6045" t="s">
        <v>277</v>
      </c>
      <c r="N6045" t="s">
        <v>14</v>
      </c>
      <c r="O6045" t="s">
        <v>15</v>
      </c>
      <c r="P6045" t="s">
        <v>27</v>
      </c>
      <c r="Q6045">
        <v>3</v>
      </c>
      <c r="R6045">
        <v>12.2</v>
      </c>
      <c r="S6045">
        <f t="shared" si="329"/>
        <v>31500</v>
      </c>
      <c r="T6045">
        <f t="shared" si="330"/>
        <v>15680</v>
      </c>
      <c r="U6045">
        <f t="shared" si="331"/>
        <v>2.0089285714285716</v>
      </c>
      <c r="V6045">
        <f t="shared" si="332"/>
        <v>295</v>
      </c>
      <c r="W6045">
        <v>326</v>
      </c>
    </row>
    <row r="6046" spans="1:23" hidden="1" x14ac:dyDescent="0.2">
      <c r="A6046">
        <v>112</v>
      </c>
      <c r="B6046" t="s">
        <v>3</v>
      </c>
      <c r="C6046" t="s">
        <v>4</v>
      </c>
      <c r="D6046" t="s">
        <v>278</v>
      </c>
      <c r="G6046">
        <v>-27.183729</v>
      </c>
      <c r="H6046">
        <v>152.94256899999999</v>
      </c>
      <c r="I6046">
        <v>35</v>
      </c>
      <c r="J6046" t="s">
        <v>6</v>
      </c>
      <c r="K6046" s="1">
        <v>26063</v>
      </c>
      <c r="L6046" t="s">
        <v>276</v>
      </c>
      <c r="M6046" t="s">
        <v>277</v>
      </c>
      <c r="N6046" t="s">
        <v>14</v>
      </c>
      <c r="O6046" t="s">
        <v>15</v>
      </c>
      <c r="P6046" t="s">
        <v>27</v>
      </c>
      <c r="Q6046">
        <v>4</v>
      </c>
      <c r="R6046">
        <v>10.19</v>
      </c>
      <c r="S6046">
        <f t="shared" si="329"/>
        <v>31500</v>
      </c>
      <c r="T6046">
        <f t="shared" si="330"/>
        <v>15680</v>
      </c>
      <c r="U6046">
        <f t="shared" si="331"/>
        <v>2.0089285714285716</v>
      </c>
      <c r="V6046">
        <f t="shared" si="332"/>
        <v>295</v>
      </c>
      <c r="W6046">
        <v>326</v>
      </c>
    </row>
    <row r="6047" spans="1:23" hidden="1" x14ac:dyDescent="0.2">
      <c r="A6047">
        <v>112</v>
      </c>
      <c r="B6047" t="s">
        <v>3</v>
      </c>
      <c r="C6047" t="s">
        <v>4</v>
      </c>
      <c r="D6047" t="s">
        <v>278</v>
      </c>
      <c r="G6047">
        <v>-27.183729</v>
      </c>
      <c r="H6047">
        <v>152.94256899999999</v>
      </c>
      <c r="I6047">
        <v>35</v>
      </c>
      <c r="J6047" t="s">
        <v>6</v>
      </c>
      <c r="K6047" s="1">
        <v>26063</v>
      </c>
      <c r="L6047" t="s">
        <v>276</v>
      </c>
      <c r="M6047" t="s">
        <v>277</v>
      </c>
      <c r="N6047" t="s">
        <v>14</v>
      </c>
      <c r="O6047" t="s">
        <v>15</v>
      </c>
      <c r="P6047" t="s">
        <v>27</v>
      </c>
      <c r="Q6047">
        <v>5</v>
      </c>
      <c r="R6047">
        <v>11.21</v>
      </c>
      <c r="S6047">
        <f t="shared" si="329"/>
        <v>31500</v>
      </c>
      <c r="T6047">
        <f t="shared" si="330"/>
        <v>15680</v>
      </c>
      <c r="U6047">
        <f t="shared" si="331"/>
        <v>2.0089285714285716</v>
      </c>
      <c r="V6047">
        <f t="shared" si="332"/>
        <v>295</v>
      </c>
      <c r="W6047">
        <v>326</v>
      </c>
    </row>
    <row r="6048" spans="1:23" hidden="1" x14ac:dyDescent="0.2">
      <c r="A6048">
        <v>112</v>
      </c>
      <c r="B6048" t="s">
        <v>3</v>
      </c>
      <c r="C6048" t="s">
        <v>4</v>
      </c>
      <c r="D6048" t="s">
        <v>278</v>
      </c>
      <c r="G6048">
        <v>-27.183729</v>
      </c>
      <c r="H6048">
        <v>152.94256899999999</v>
      </c>
      <c r="I6048">
        <v>35</v>
      </c>
      <c r="J6048" t="s">
        <v>6</v>
      </c>
      <c r="K6048" s="1">
        <v>26063</v>
      </c>
      <c r="L6048" t="s">
        <v>276</v>
      </c>
      <c r="M6048" t="s">
        <v>277</v>
      </c>
      <c r="N6048" t="s">
        <v>14</v>
      </c>
      <c r="O6048" t="s">
        <v>15</v>
      </c>
      <c r="P6048" t="s">
        <v>27</v>
      </c>
      <c r="Q6048">
        <v>6</v>
      </c>
      <c r="R6048">
        <v>11.16</v>
      </c>
      <c r="S6048">
        <f t="shared" si="329"/>
        <v>31500</v>
      </c>
      <c r="T6048">
        <f t="shared" si="330"/>
        <v>15680</v>
      </c>
      <c r="U6048">
        <f t="shared" si="331"/>
        <v>2.0089285714285716</v>
      </c>
      <c r="V6048">
        <f t="shared" si="332"/>
        <v>295</v>
      </c>
      <c r="W6048">
        <v>326</v>
      </c>
    </row>
    <row r="6049" spans="1:23" hidden="1" x14ac:dyDescent="0.2">
      <c r="A6049">
        <v>112</v>
      </c>
      <c r="B6049" t="s">
        <v>3</v>
      </c>
      <c r="C6049" t="s">
        <v>4</v>
      </c>
      <c r="D6049" t="s">
        <v>278</v>
      </c>
      <c r="G6049">
        <v>-27.183729</v>
      </c>
      <c r="H6049">
        <v>152.94256899999999</v>
      </c>
      <c r="I6049">
        <v>35</v>
      </c>
      <c r="J6049" t="s">
        <v>6</v>
      </c>
      <c r="K6049" s="1">
        <v>26063</v>
      </c>
      <c r="L6049" t="s">
        <v>276</v>
      </c>
      <c r="M6049" t="s">
        <v>277</v>
      </c>
      <c r="N6049" t="s">
        <v>14</v>
      </c>
      <c r="O6049" t="s">
        <v>16</v>
      </c>
      <c r="P6049" t="s">
        <v>27</v>
      </c>
      <c r="Q6049">
        <v>1</v>
      </c>
      <c r="R6049">
        <v>11.48</v>
      </c>
      <c r="S6049">
        <f t="shared" si="329"/>
        <v>31500</v>
      </c>
      <c r="T6049">
        <f t="shared" si="330"/>
        <v>15680</v>
      </c>
      <c r="U6049">
        <f t="shared" si="331"/>
        <v>2.0089285714285716</v>
      </c>
      <c r="V6049">
        <f t="shared" si="332"/>
        <v>295</v>
      </c>
      <c r="W6049">
        <v>326</v>
      </c>
    </row>
    <row r="6050" spans="1:23" hidden="1" x14ac:dyDescent="0.2">
      <c r="A6050">
        <v>112</v>
      </c>
      <c r="B6050" t="s">
        <v>3</v>
      </c>
      <c r="C6050" t="s">
        <v>4</v>
      </c>
      <c r="D6050" t="s">
        <v>278</v>
      </c>
      <c r="G6050">
        <v>-27.183729</v>
      </c>
      <c r="H6050">
        <v>152.94256899999999</v>
      </c>
      <c r="I6050">
        <v>35</v>
      </c>
      <c r="J6050" t="s">
        <v>6</v>
      </c>
      <c r="K6050" s="1">
        <v>26063</v>
      </c>
      <c r="L6050" t="s">
        <v>276</v>
      </c>
      <c r="M6050" t="s">
        <v>277</v>
      </c>
      <c r="N6050" t="s">
        <v>14</v>
      </c>
      <c r="O6050" t="s">
        <v>16</v>
      </c>
      <c r="P6050" t="s">
        <v>27</v>
      </c>
      <c r="Q6050">
        <v>2</v>
      </c>
      <c r="R6050">
        <v>8.25</v>
      </c>
      <c r="S6050">
        <f t="shared" si="329"/>
        <v>31500</v>
      </c>
      <c r="T6050">
        <f t="shared" si="330"/>
        <v>15680</v>
      </c>
      <c r="U6050">
        <f t="shared" si="331"/>
        <v>2.0089285714285716</v>
      </c>
      <c r="V6050">
        <f t="shared" si="332"/>
        <v>295</v>
      </c>
      <c r="W6050">
        <v>326</v>
      </c>
    </row>
    <row r="6051" spans="1:23" hidden="1" x14ac:dyDescent="0.2">
      <c r="A6051">
        <v>112</v>
      </c>
      <c r="B6051" t="s">
        <v>3</v>
      </c>
      <c r="C6051" t="s">
        <v>4</v>
      </c>
      <c r="D6051" t="s">
        <v>278</v>
      </c>
      <c r="G6051">
        <v>-27.183729</v>
      </c>
      <c r="H6051">
        <v>152.94256899999999</v>
      </c>
      <c r="I6051">
        <v>35</v>
      </c>
      <c r="J6051" t="s">
        <v>6</v>
      </c>
      <c r="K6051" s="1">
        <v>26063</v>
      </c>
      <c r="L6051" t="s">
        <v>276</v>
      </c>
      <c r="M6051" t="s">
        <v>277</v>
      </c>
      <c r="N6051" t="s">
        <v>14</v>
      </c>
      <c r="O6051" t="s">
        <v>16</v>
      </c>
      <c r="P6051" t="s">
        <v>27</v>
      </c>
      <c r="Q6051">
        <v>3</v>
      </c>
      <c r="R6051">
        <v>8.8000000000000007</v>
      </c>
      <c r="S6051">
        <f t="shared" si="329"/>
        <v>31500</v>
      </c>
      <c r="T6051">
        <f t="shared" si="330"/>
        <v>15680</v>
      </c>
      <c r="U6051">
        <f t="shared" si="331"/>
        <v>2.0089285714285716</v>
      </c>
      <c r="V6051">
        <f t="shared" si="332"/>
        <v>295</v>
      </c>
      <c r="W6051">
        <v>326</v>
      </c>
    </row>
    <row r="6052" spans="1:23" hidden="1" x14ac:dyDescent="0.2">
      <c r="A6052">
        <v>112</v>
      </c>
      <c r="B6052" t="s">
        <v>3</v>
      </c>
      <c r="C6052" t="s">
        <v>4</v>
      </c>
      <c r="D6052" t="s">
        <v>278</v>
      </c>
      <c r="G6052">
        <v>-27.183729</v>
      </c>
      <c r="H6052">
        <v>152.94256899999999</v>
      </c>
      <c r="I6052">
        <v>35</v>
      </c>
      <c r="J6052" t="s">
        <v>6</v>
      </c>
      <c r="K6052" s="1">
        <v>26063</v>
      </c>
      <c r="L6052" t="s">
        <v>276</v>
      </c>
      <c r="M6052" t="s">
        <v>277</v>
      </c>
      <c r="N6052" t="s">
        <v>14</v>
      </c>
      <c r="O6052" t="s">
        <v>16</v>
      </c>
      <c r="P6052" t="s">
        <v>27</v>
      </c>
      <c r="Q6052">
        <v>4</v>
      </c>
      <c r="R6052">
        <v>9.24</v>
      </c>
      <c r="S6052">
        <f t="shared" si="329"/>
        <v>31500</v>
      </c>
      <c r="T6052">
        <f t="shared" si="330"/>
        <v>15680</v>
      </c>
      <c r="U6052">
        <f t="shared" si="331"/>
        <v>2.0089285714285716</v>
      </c>
      <c r="V6052">
        <f t="shared" si="332"/>
        <v>295</v>
      </c>
      <c r="W6052">
        <v>326</v>
      </c>
    </row>
    <row r="6053" spans="1:23" hidden="1" x14ac:dyDescent="0.2">
      <c r="A6053">
        <v>112</v>
      </c>
      <c r="B6053" t="s">
        <v>3</v>
      </c>
      <c r="C6053" t="s">
        <v>4</v>
      </c>
      <c r="D6053" t="s">
        <v>278</v>
      </c>
      <c r="G6053">
        <v>-27.183729</v>
      </c>
      <c r="H6053">
        <v>152.94256899999999</v>
      </c>
      <c r="I6053">
        <v>35</v>
      </c>
      <c r="J6053" t="s">
        <v>6</v>
      </c>
      <c r="K6053" s="1">
        <v>26063</v>
      </c>
      <c r="L6053" t="s">
        <v>276</v>
      </c>
      <c r="M6053" t="s">
        <v>277</v>
      </c>
      <c r="N6053" t="s">
        <v>14</v>
      </c>
      <c r="O6053" t="s">
        <v>16</v>
      </c>
      <c r="P6053" t="s">
        <v>27</v>
      </c>
      <c r="Q6053">
        <v>5</v>
      </c>
      <c r="R6053">
        <v>6.41</v>
      </c>
      <c r="S6053">
        <f t="shared" si="329"/>
        <v>31500</v>
      </c>
      <c r="T6053">
        <f t="shared" si="330"/>
        <v>15680</v>
      </c>
      <c r="U6053">
        <f t="shared" si="331"/>
        <v>2.0089285714285716</v>
      </c>
      <c r="V6053">
        <f t="shared" si="332"/>
        <v>295</v>
      </c>
      <c r="W6053">
        <v>326</v>
      </c>
    </row>
    <row r="6054" spans="1:23" hidden="1" x14ac:dyDescent="0.2">
      <c r="A6054">
        <v>112</v>
      </c>
      <c r="B6054" t="s">
        <v>3</v>
      </c>
      <c r="C6054" t="s">
        <v>4</v>
      </c>
      <c r="D6054" t="s">
        <v>278</v>
      </c>
      <c r="G6054">
        <v>-27.183729</v>
      </c>
      <c r="H6054">
        <v>152.94256899999999</v>
      </c>
      <c r="I6054">
        <v>35</v>
      </c>
      <c r="J6054" t="s">
        <v>6</v>
      </c>
      <c r="K6054" s="1">
        <v>26063</v>
      </c>
      <c r="L6054" t="s">
        <v>276</v>
      </c>
      <c r="M6054" t="s">
        <v>277</v>
      </c>
      <c r="N6054" t="s">
        <v>14</v>
      </c>
      <c r="O6054" t="s">
        <v>16</v>
      </c>
      <c r="P6054" t="s">
        <v>27</v>
      </c>
      <c r="Q6054">
        <v>6</v>
      </c>
      <c r="R6054">
        <v>5.76</v>
      </c>
      <c r="S6054">
        <f t="shared" si="329"/>
        <v>31500</v>
      </c>
      <c r="T6054">
        <f t="shared" si="330"/>
        <v>15680</v>
      </c>
      <c r="U6054">
        <f t="shared" si="331"/>
        <v>2.0089285714285716</v>
      </c>
      <c r="V6054">
        <f t="shared" si="332"/>
        <v>295</v>
      </c>
      <c r="W6054">
        <v>326</v>
      </c>
    </row>
    <row r="6055" spans="1:23" hidden="1" x14ac:dyDescent="0.2">
      <c r="A6055">
        <v>112</v>
      </c>
      <c r="B6055" t="s">
        <v>3</v>
      </c>
      <c r="C6055" t="s">
        <v>4</v>
      </c>
      <c r="D6055" t="s">
        <v>278</v>
      </c>
      <c r="G6055">
        <v>-27.183729</v>
      </c>
      <c r="H6055">
        <v>152.94256899999999</v>
      </c>
      <c r="I6055">
        <v>35</v>
      </c>
      <c r="J6055" t="s">
        <v>6</v>
      </c>
      <c r="K6055" s="1">
        <v>26063</v>
      </c>
      <c r="L6055" t="s">
        <v>276</v>
      </c>
      <c r="M6055" t="s">
        <v>277</v>
      </c>
      <c r="N6055" t="s">
        <v>14</v>
      </c>
      <c r="O6055" t="s">
        <v>18</v>
      </c>
      <c r="P6055" t="s">
        <v>27</v>
      </c>
      <c r="Q6055">
        <v>1</v>
      </c>
      <c r="R6055">
        <v>1.18</v>
      </c>
      <c r="S6055">
        <f t="shared" si="329"/>
        <v>31500</v>
      </c>
      <c r="T6055">
        <f t="shared" si="330"/>
        <v>15680</v>
      </c>
      <c r="U6055">
        <f t="shared" si="331"/>
        <v>2.0089285714285716</v>
      </c>
      <c r="V6055">
        <f t="shared" si="332"/>
        <v>295</v>
      </c>
      <c r="W6055">
        <v>326</v>
      </c>
    </row>
    <row r="6056" spans="1:23" hidden="1" x14ac:dyDescent="0.2">
      <c r="A6056">
        <v>112</v>
      </c>
      <c r="B6056" t="s">
        <v>3</v>
      </c>
      <c r="C6056" t="s">
        <v>4</v>
      </c>
      <c r="D6056" t="s">
        <v>278</v>
      </c>
      <c r="G6056">
        <v>-27.183729</v>
      </c>
      <c r="H6056">
        <v>152.94256899999999</v>
      </c>
      <c r="I6056">
        <v>35</v>
      </c>
      <c r="J6056" t="s">
        <v>6</v>
      </c>
      <c r="K6056" s="1">
        <v>26063</v>
      </c>
      <c r="L6056" t="s">
        <v>276</v>
      </c>
      <c r="M6056" t="s">
        <v>277</v>
      </c>
      <c r="N6056" t="s">
        <v>14</v>
      </c>
      <c r="O6056" t="s">
        <v>18</v>
      </c>
      <c r="P6056" t="s">
        <v>27</v>
      </c>
      <c r="Q6056">
        <v>2</v>
      </c>
      <c r="R6056">
        <v>2.04</v>
      </c>
      <c r="S6056">
        <f t="shared" si="329"/>
        <v>31500</v>
      </c>
      <c r="T6056">
        <f t="shared" si="330"/>
        <v>15680</v>
      </c>
      <c r="U6056">
        <f t="shared" si="331"/>
        <v>2.0089285714285716</v>
      </c>
      <c r="V6056">
        <f t="shared" si="332"/>
        <v>295</v>
      </c>
      <c r="W6056">
        <v>326</v>
      </c>
    </row>
    <row r="6057" spans="1:23" hidden="1" x14ac:dyDescent="0.2">
      <c r="A6057">
        <v>112</v>
      </c>
      <c r="B6057" t="s">
        <v>3</v>
      </c>
      <c r="C6057" t="s">
        <v>4</v>
      </c>
      <c r="D6057" t="s">
        <v>278</v>
      </c>
      <c r="G6057">
        <v>-27.183729</v>
      </c>
      <c r="H6057">
        <v>152.94256899999999</v>
      </c>
      <c r="I6057">
        <v>35</v>
      </c>
      <c r="J6057" t="s">
        <v>6</v>
      </c>
      <c r="K6057" s="1">
        <v>26063</v>
      </c>
      <c r="L6057" t="s">
        <v>276</v>
      </c>
      <c r="M6057" t="s">
        <v>277</v>
      </c>
      <c r="N6057" t="s">
        <v>14</v>
      </c>
      <c r="O6057" t="s">
        <v>18</v>
      </c>
      <c r="P6057" t="s">
        <v>27</v>
      </c>
      <c r="Q6057">
        <v>3</v>
      </c>
      <c r="R6057">
        <v>1.5</v>
      </c>
      <c r="S6057">
        <f t="shared" si="329"/>
        <v>31500</v>
      </c>
      <c r="T6057">
        <f t="shared" si="330"/>
        <v>15680</v>
      </c>
      <c r="U6057">
        <f t="shared" si="331"/>
        <v>2.0089285714285716</v>
      </c>
      <c r="V6057">
        <f t="shared" si="332"/>
        <v>295</v>
      </c>
      <c r="W6057">
        <v>326</v>
      </c>
    </row>
    <row r="6058" spans="1:23" hidden="1" x14ac:dyDescent="0.2">
      <c r="A6058">
        <v>112</v>
      </c>
      <c r="B6058" t="s">
        <v>3</v>
      </c>
      <c r="C6058" t="s">
        <v>4</v>
      </c>
      <c r="D6058" t="s">
        <v>278</v>
      </c>
      <c r="G6058">
        <v>-27.183729</v>
      </c>
      <c r="H6058">
        <v>152.94256899999999</v>
      </c>
      <c r="I6058">
        <v>35</v>
      </c>
      <c r="J6058" t="s">
        <v>6</v>
      </c>
      <c r="K6058" s="1">
        <v>26063</v>
      </c>
      <c r="L6058" t="s">
        <v>276</v>
      </c>
      <c r="M6058" t="s">
        <v>277</v>
      </c>
      <c r="N6058" t="s">
        <v>14</v>
      </c>
      <c r="O6058" t="s">
        <v>18</v>
      </c>
      <c r="P6058" t="s">
        <v>27</v>
      </c>
      <c r="Q6058">
        <v>4</v>
      </c>
      <c r="R6058">
        <v>3.86</v>
      </c>
      <c r="S6058">
        <f t="shared" si="329"/>
        <v>31500</v>
      </c>
      <c r="T6058">
        <f t="shared" si="330"/>
        <v>15680</v>
      </c>
      <c r="U6058">
        <f t="shared" si="331"/>
        <v>2.0089285714285716</v>
      </c>
      <c r="V6058">
        <f t="shared" si="332"/>
        <v>295</v>
      </c>
      <c r="W6058">
        <v>326</v>
      </c>
    </row>
    <row r="6059" spans="1:23" hidden="1" x14ac:dyDescent="0.2">
      <c r="A6059">
        <v>112</v>
      </c>
      <c r="B6059" t="s">
        <v>3</v>
      </c>
      <c r="C6059" t="s">
        <v>4</v>
      </c>
      <c r="D6059" t="s">
        <v>278</v>
      </c>
      <c r="G6059">
        <v>-27.183729</v>
      </c>
      <c r="H6059">
        <v>152.94256899999999</v>
      </c>
      <c r="I6059">
        <v>35</v>
      </c>
      <c r="J6059" t="s">
        <v>6</v>
      </c>
      <c r="K6059" s="1">
        <v>26063</v>
      </c>
      <c r="L6059" t="s">
        <v>276</v>
      </c>
      <c r="M6059" t="s">
        <v>277</v>
      </c>
      <c r="N6059" t="s">
        <v>14</v>
      </c>
      <c r="O6059" t="s">
        <v>18</v>
      </c>
      <c r="P6059" t="s">
        <v>27</v>
      </c>
      <c r="Q6059">
        <v>5</v>
      </c>
      <c r="R6059">
        <v>1.75</v>
      </c>
      <c r="S6059">
        <f t="shared" si="329"/>
        <v>31500</v>
      </c>
      <c r="T6059">
        <f t="shared" si="330"/>
        <v>15680</v>
      </c>
      <c r="U6059">
        <f t="shared" si="331"/>
        <v>2.0089285714285716</v>
      </c>
      <c r="V6059">
        <f t="shared" si="332"/>
        <v>295</v>
      </c>
      <c r="W6059">
        <v>326</v>
      </c>
    </row>
    <row r="6060" spans="1:23" hidden="1" x14ac:dyDescent="0.2">
      <c r="A6060">
        <v>112</v>
      </c>
      <c r="B6060" t="s">
        <v>3</v>
      </c>
      <c r="C6060" t="s">
        <v>4</v>
      </c>
      <c r="D6060" t="s">
        <v>278</v>
      </c>
      <c r="G6060">
        <v>-27.183729</v>
      </c>
      <c r="H6060">
        <v>152.94256899999999</v>
      </c>
      <c r="I6060">
        <v>35</v>
      </c>
      <c r="J6060" t="s">
        <v>6</v>
      </c>
      <c r="K6060" s="1">
        <v>26063</v>
      </c>
      <c r="L6060" t="s">
        <v>276</v>
      </c>
      <c r="M6060" t="s">
        <v>277</v>
      </c>
      <c r="N6060" t="s">
        <v>14</v>
      </c>
      <c r="O6060" t="s">
        <v>18</v>
      </c>
      <c r="P6060" t="s">
        <v>27</v>
      </c>
      <c r="Q6060">
        <v>6</v>
      </c>
      <c r="R6060">
        <v>1.69</v>
      </c>
      <c r="S6060">
        <f t="shared" si="329"/>
        <v>31500</v>
      </c>
      <c r="T6060">
        <f t="shared" si="330"/>
        <v>15680</v>
      </c>
      <c r="U6060">
        <f t="shared" si="331"/>
        <v>2.0089285714285716</v>
      </c>
      <c r="V6060">
        <f t="shared" si="332"/>
        <v>295</v>
      </c>
      <c r="W6060">
        <v>326</v>
      </c>
    </row>
    <row r="6061" spans="1:23" hidden="1" x14ac:dyDescent="0.2">
      <c r="A6061">
        <v>112</v>
      </c>
      <c r="B6061" t="s">
        <v>3</v>
      </c>
      <c r="C6061" t="s">
        <v>4</v>
      </c>
      <c r="D6061" t="s">
        <v>278</v>
      </c>
      <c r="G6061">
        <v>-27.183729</v>
      </c>
      <c r="H6061">
        <v>152.94256899999999</v>
      </c>
      <c r="I6061">
        <v>35</v>
      </c>
      <c r="J6061" t="s">
        <v>6</v>
      </c>
      <c r="K6061" s="1">
        <v>26063</v>
      </c>
      <c r="L6061" t="s">
        <v>276</v>
      </c>
      <c r="M6061" t="s">
        <v>277</v>
      </c>
      <c r="N6061" t="s">
        <v>14</v>
      </c>
      <c r="O6061" t="s">
        <v>19</v>
      </c>
      <c r="P6061" t="s">
        <v>27</v>
      </c>
      <c r="Q6061">
        <v>1</v>
      </c>
      <c r="R6061">
        <v>5.84</v>
      </c>
      <c r="S6061">
        <f t="shared" si="329"/>
        <v>31500</v>
      </c>
      <c r="T6061">
        <f t="shared" si="330"/>
        <v>15680</v>
      </c>
      <c r="U6061">
        <f t="shared" si="331"/>
        <v>2.0089285714285716</v>
      </c>
      <c r="V6061">
        <f t="shared" si="332"/>
        <v>295</v>
      </c>
      <c r="W6061">
        <v>326</v>
      </c>
    </row>
    <row r="6062" spans="1:23" hidden="1" x14ac:dyDescent="0.2">
      <c r="A6062">
        <v>112</v>
      </c>
      <c r="B6062" t="s">
        <v>3</v>
      </c>
      <c r="C6062" t="s">
        <v>4</v>
      </c>
      <c r="D6062" t="s">
        <v>278</v>
      </c>
      <c r="G6062">
        <v>-27.183729</v>
      </c>
      <c r="H6062">
        <v>152.94256899999999</v>
      </c>
      <c r="I6062">
        <v>35</v>
      </c>
      <c r="J6062" t="s">
        <v>6</v>
      </c>
      <c r="K6062" s="1">
        <v>26063</v>
      </c>
      <c r="L6062" t="s">
        <v>276</v>
      </c>
      <c r="M6062" t="s">
        <v>277</v>
      </c>
      <c r="N6062" t="s">
        <v>14</v>
      </c>
      <c r="O6062" t="s">
        <v>19</v>
      </c>
      <c r="P6062" t="s">
        <v>27</v>
      </c>
      <c r="Q6062">
        <v>2</v>
      </c>
      <c r="R6062">
        <v>6.82</v>
      </c>
      <c r="S6062">
        <f t="shared" si="329"/>
        <v>31500</v>
      </c>
      <c r="T6062">
        <f t="shared" si="330"/>
        <v>15680</v>
      </c>
      <c r="U6062">
        <f t="shared" si="331"/>
        <v>2.0089285714285716</v>
      </c>
      <c r="V6062">
        <f t="shared" si="332"/>
        <v>295</v>
      </c>
      <c r="W6062">
        <v>326</v>
      </c>
    </row>
    <row r="6063" spans="1:23" hidden="1" x14ac:dyDescent="0.2">
      <c r="A6063">
        <v>112</v>
      </c>
      <c r="B6063" t="s">
        <v>3</v>
      </c>
      <c r="C6063" t="s">
        <v>4</v>
      </c>
      <c r="D6063" t="s">
        <v>278</v>
      </c>
      <c r="G6063">
        <v>-27.183729</v>
      </c>
      <c r="H6063">
        <v>152.94256899999999</v>
      </c>
      <c r="I6063">
        <v>35</v>
      </c>
      <c r="J6063" t="s">
        <v>6</v>
      </c>
      <c r="K6063" s="1">
        <v>26063</v>
      </c>
      <c r="L6063" t="s">
        <v>276</v>
      </c>
      <c r="M6063" t="s">
        <v>277</v>
      </c>
      <c r="N6063" t="s">
        <v>14</v>
      </c>
      <c r="O6063" t="s">
        <v>19</v>
      </c>
      <c r="P6063" t="s">
        <v>27</v>
      </c>
      <c r="Q6063">
        <v>3</v>
      </c>
      <c r="R6063">
        <v>7.02</v>
      </c>
      <c r="S6063">
        <f t="shared" si="329"/>
        <v>31500</v>
      </c>
      <c r="T6063">
        <f t="shared" si="330"/>
        <v>15680</v>
      </c>
      <c r="U6063">
        <f t="shared" si="331"/>
        <v>2.0089285714285716</v>
      </c>
      <c r="V6063">
        <f t="shared" si="332"/>
        <v>295</v>
      </c>
      <c r="W6063">
        <v>326</v>
      </c>
    </row>
    <row r="6064" spans="1:23" hidden="1" x14ac:dyDescent="0.2">
      <c r="A6064">
        <v>112</v>
      </c>
      <c r="B6064" t="s">
        <v>3</v>
      </c>
      <c r="C6064" t="s">
        <v>4</v>
      </c>
      <c r="D6064" t="s">
        <v>278</v>
      </c>
      <c r="G6064">
        <v>-27.183729</v>
      </c>
      <c r="H6064">
        <v>152.94256899999999</v>
      </c>
      <c r="I6064">
        <v>35</v>
      </c>
      <c r="J6064" t="s">
        <v>6</v>
      </c>
      <c r="K6064" s="1">
        <v>26063</v>
      </c>
      <c r="L6064" t="s">
        <v>276</v>
      </c>
      <c r="M6064" t="s">
        <v>277</v>
      </c>
      <c r="N6064" t="s">
        <v>14</v>
      </c>
      <c r="O6064" t="s">
        <v>19</v>
      </c>
      <c r="P6064" t="s">
        <v>27</v>
      </c>
      <c r="Q6064">
        <v>4</v>
      </c>
      <c r="R6064">
        <v>9.32</v>
      </c>
      <c r="S6064">
        <f t="shared" si="329"/>
        <v>31500</v>
      </c>
      <c r="T6064">
        <f t="shared" si="330"/>
        <v>15680</v>
      </c>
      <c r="U6064">
        <f t="shared" si="331"/>
        <v>2.0089285714285716</v>
      </c>
      <c r="V6064">
        <f t="shared" si="332"/>
        <v>295</v>
      </c>
      <c r="W6064">
        <v>326</v>
      </c>
    </row>
    <row r="6065" spans="1:23" hidden="1" x14ac:dyDescent="0.2">
      <c r="A6065">
        <v>112</v>
      </c>
      <c r="B6065" t="s">
        <v>3</v>
      </c>
      <c r="C6065" t="s">
        <v>4</v>
      </c>
      <c r="D6065" t="s">
        <v>278</v>
      </c>
      <c r="G6065">
        <v>-27.183729</v>
      </c>
      <c r="H6065">
        <v>152.94256899999999</v>
      </c>
      <c r="I6065">
        <v>35</v>
      </c>
      <c r="J6065" t="s">
        <v>6</v>
      </c>
      <c r="K6065" s="1">
        <v>26063</v>
      </c>
      <c r="L6065" t="s">
        <v>276</v>
      </c>
      <c r="M6065" t="s">
        <v>277</v>
      </c>
      <c r="N6065" t="s">
        <v>14</v>
      </c>
      <c r="O6065" t="s">
        <v>19</v>
      </c>
      <c r="P6065" t="s">
        <v>27</v>
      </c>
      <c r="Q6065">
        <v>5</v>
      </c>
      <c r="R6065">
        <v>6.18</v>
      </c>
      <c r="S6065">
        <f t="shared" si="329"/>
        <v>31500</v>
      </c>
      <c r="T6065">
        <f t="shared" si="330"/>
        <v>15680</v>
      </c>
      <c r="U6065">
        <f t="shared" si="331"/>
        <v>2.0089285714285716</v>
      </c>
      <c r="V6065">
        <f t="shared" si="332"/>
        <v>295</v>
      </c>
      <c r="W6065">
        <v>326</v>
      </c>
    </row>
    <row r="6066" spans="1:23" hidden="1" x14ac:dyDescent="0.2">
      <c r="A6066">
        <v>112</v>
      </c>
      <c r="B6066" t="s">
        <v>3</v>
      </c>
      <c r="C6066" t="s">
        <v>4</v>
      </c>
      <c r="D6066" t="s">
        <v>278</v>
      </c>
      <c r="G6066">
        <v>-27.183729</v>
      </c>
      <c r="H6066">
        <v>152.94256899999999</v>
      </c>
      <c r="I6066">
        <v>35</v>
      </c>
      <c r="J6066" t="s">
        <v>6</v>
      </c>
      <c r="K6066" s="1">
        <v>26063</v>
      </c>
      <c r="L6066" t="s">
        <v>276</v>
      </c>
      <c r="M6066" t="s">
        <v>277</v>
      </c>
      <c r="N6066" t="s">
        <v>14</v>
      </c>
      <c r="O6066" t="s">
        <v>19</v>
      </c>
      <c r="P6066" t="s">
        <v>27</v>
      </c>
      <c r="Q6066">
        <v>6</v>
      </c>
      <c r="R6066">
        <v>7.24</v>
      </c>
      <c r="S6066">
        <f t="shared" si="329"/>
        <v>31500</v>
      </c>
      <c r="T6066">
        <f t="shared" si="330"/>
        <v>15680</v>
      </c>
      <c r="U6066">
        <f t="shared" si="331"/>
        <v>2.0089285714285716</v>
      </c>
      <c r="V6066">
        <f t="shared" si="332"/>
        <v>295</v>
      </c>
      <c r="W6066">
        <v>326</v>
      </c>
    </row>
    <row r="6067" spans="1:23" hidden="1" x14ac:dyDescent="0.2">
      <c r="A6067">
        <v>112</v>
      </c>
      <c r="B6067" t="s">
        <v>3</v>
      </c>
      <c r="C6067" t="s">
        <v>4</v>
      </c>
      <c r="D6067" t="s">
        <v>278</v>
      </c>
      <c r="G6067">
        <v>-27.183729</v>
      </c>
      <c r="H6067">
        <v>152.94256899999999</v>
      </c>
      <c r="I6067">
        <v>35</v>
      </c>
      <c r="J6067" t="s">
        <v>6</v>
      </c>
      <c r="K6067" s="1">
        <v>26063</v>
      </c>
      <c r="L6067" t="s">
        <v>276</v>
      </c>
      <c r="M6067" t="s">
        <v>277</v>
      </c>
      <c r="N6067" t="s">
        <v>24</v>
      </c>
      <c r="O6067" t="s">
        <v>15</v>
      </c>
      <c r="P6067" t="s">
        <v>26</v>
      </c>
      <c r="Q6067">
        <v>1</v>
      </c>
      <c r="R6067">
        <v>25.51</v>
      </c>
      <c r="S6067">
        <f t="shared" si="329"/>
        <v>31500</v>
      </c>
      <c r="T6067">
        <f t="shared" si="330"/>
        <v>15680</v>
      </c>
      <c r="U6067">
        <f t="shared" si="331"/>
        <v>2.0089285714285716</v>
      </c>
      <c r="V6067">
        <f t="shared" si="332"/>
        <v>295</v>
      </c>
      <c r="W6067">
        <v>326</v>
      </c>
    </row>
    <row r="6068" spans="1:23" hidden="1" x14ac:dyDescent="0.2">
      <c r="A6068">
        <v>112</v>
      </c>
      <c r="B6068" t="s">
        <v>3</v>
      </c>
      <c r="C6068" t="s">
        <v>4</v>
      </c>
      <c r="D6068" t="s">
        <v>278</v>
      </c>
      <c r="G6068">
        <v>-27.183729</v>
      </c>
      <c r="H6068">
        <v>152.94256899999999</v>
      </c>
      <c r="I6068">
        <v>35</v>
      </c>
      <c r="J6068" t="s">
        <v>6</v>
      </c>
      <c r="K6068" s="1">
        <v>26063</v>
      </c>
      <c r="L6068" t="s">
        <v>276</v>
      </c>
      <c r="M6068" t="s">
        <v>277</v>
      </c>
      <c r="N6068" t="s">
        <v>24</v>
      </c>
      <c r="O6068" t="s">
        <v>15</v>
      </c>
      <c r="P6068" t="s">
        <v>26</v>
      </c>
      <c r="Q6068">
        <v>2</v>
      </c>
      <c r="R6068">
        <v>25.22</v>
      </c>
      <c r="S6068">
        <f t="shared" si="329"/>
        <v>31500</v>
      </c>
      <c r="T6068">
        <f t="shared" si="330"/>
        <v>15680</v>
      </c>
      <c r="U6068">
        <f t="shared" si="331"/>
        <v>2.0089285714285716</v>
      </c>
      <c r="V6068">
        <f t="shared" si="332"/>
        <v>295</v>
      </c>
      <c r="W6068">
        <v>326</v>
      </c>
    </row>
    <row r="6069" spans="1:23" hidden="1" x14ac:dyDescent="0.2">
      <c r="A6069">
        <v>112</v>
      </c>
      <c r="B6069" t="s">
        <v>3</v>
      </c>
      <c r="C6069" t="s">
        <v>4</v>
      </c>
      <c r="D6069" t="s">
        <v>278</v>
      </c>
      <c r="G6069">
        <v>-27.183729</v>
      </c>
      <c r="H6069">
        <v>152.94256899999999</v>
      </c>
      <c r="I6069">
        <v>35</v>
      </c>
      <c r="J6069" t="s">
        <v>6</v>
      </c>
      <c r="K6069" s="1">
        <v>26063</v>
      </c>
      <c r="L6069" t="s">
        <v>276</v>
      </c>
      <c r="M6069" t="s">
        <v>277</v>
      </c>
      <c r="N6069" t="s">
        <v>24</v>
      </c>
      <c r="O6069" t="s">
        <v>15</v>
      </c>
      <c r="P6069" t="s">
        <v>26</v>
      </c>
      <c r="Q6069">
        <v>3</v>
      </c>
      <c r="R6069">
        <v>24.44</v>
      </c>
      <c r="S6069">
        <f t="shared" si="329"/>
        <v>31500</v>
      </c>
      <c r="T6069">
        <f t="shared" si="330"/>
        <v>15680</v>
      </c>
      <c r="U6069">
        <f t="shared" si="331"/>
        <v>2.0089285714285716</v>
      </c>
      <c r="V6069">
        <f t="shared" si="332"/>
        <v>295</v>
      </c>
      <c r="W6069">
        <v>326</v>
      </c>
    </row>
    <row r="6070" spans="1:23" hidden="1" x14ac:dyDescent="0.2">
      <c r="A6070">
        <v>112</v>
      </c>
      <c r="B6070" t="s">
        <v>3</v>
      </c>
      <c r="C6070" t="s">
        <v>4</v>
      </c>
      <c r="D6070" t="s">
        <v>278</v>
      </c>
      <c r="G6070">
        <v>-27.183729</v>
      </c>
      <c r="H6070">
        <v>152.94256899999999</v>
      </c>
      <c r="I6070">
        <v>35</v>
      </c>
      <c r="J6070" t="s">
        <v>6</v>
      </c>
      <c r="K6070" s="1">
        <v>26063</v>
      </c>
      <c r="L6070" t="s">
        <v>276</v>
      </c>
      <c r="M6070" t="s">
        <v>277</v>
      </c>
      <c r="N6070" t="s">
        <v>24</v>
      </c>
      <c r="O6070" t="s">
        <v>15</v>
      </c>
      <c r="P6070" t="s">
        <v>26</v>
      </c>
      <c r="Q6070">
        <v>4</v>
      </c>
      <c r="R6070">
        <v>29.01</v>
      </c>
      <c r="S6070">
        <f t="shared" si="329"/>
        <v>31500</v>
      </c>
      <c r="T6070">
        <f t="shared" si="330"/>
        <v>15680</v>
      </c>
      <c r="U6070">
        <f t="shared" si="331"/>
        <v>2.0089285714285716</v>
      </c>
      <c r="V6070">
        <f t="shared" si="332"/>
        <v>295</v>
      </c>
      <c r="W6070">
        <v>326</v>
      </c>
    </row>
    <row r="6071" spans="1:23" hidden="1" x14ac:dyDescent="0.2">
      <c r="A6071">
        <v>112</v>
      </c>
      <c r="B6071" t="s">
        <v>3</v>
      </c>
      <c r="C6071" t="s">
        <v>4</v>
      </c>
      <c r="D6071" t="s">
        <v>278</v>
      </c>
      <c r="G6071">
        <v>-27.183729</v>
      </c>
      <c r="H6071">
        <v>152.94256899999999</v>
      </c>
      <c r="I6071">
        <v>35</v>
      </c>
      <c r="J6071" t="s">
        <v>6</v>
      </c>
      <c r="K6071" s="1">
        <v>26063</v>
      </c>
      <c r="L6071" t="s">
        <v>276</v>
      </c>
      <c r="M6071" t="s">
        <v>277</v>
      </c>
      <c r="N6071" t="s">
        <v>24</v>
      </c>
      <c r="O6071" t="s">
        <v>15</v>
      </c>
      <c r="P6071" t="s">
        <v>26</v>
      </c>
      <c r="Q6071">
        <v>5</v>
      </c>
      <c r="R6071">
        <v>23.15</v>
      </c>
      <c r="S6071">
        <f t="shared" si="329"/>
        <v>31500</v>
      </c>
      <c r="T6071">
        <f t="shared" si="330"/>
        <v>15680</v>
      </c>
      <c r="U6071">
        <f t="shared" si="331"/>
        <v>2.0089285714285716</v>
      </c>
      <c r="V6071">
        <f t="shared" si="332"/>
        <v>295</v>
      </c>
      <c r="W6071">
        <v>326</v>
      </c>
    </row>
    <row r="6072" spans="1:23" hidden="1" x14ac:dyDescent="0.2">
      <c r="A6072">
        <v>112</v>
      </c>
      <c r="B6072" t="s">
        <v>3</v>
      </c>
      <c r="C6072" t="s">
        <v>4</v>
      </c>
      <c r="D6072" t="s">
        <v>278</v>
      </c>
      <c r="G6072">
        <v>-27.183729</v>
      </c>
      <c r="H6072">
        <v>152.94256899999999</v>
      </c>
      <c r="I6072">
        <v>35</v>
      </c>
      <c r="J6072" t="s">
        <v>6</v>
      </c>
      <c r="K6072" s="1">
        <v>26063</v>
      </c>
      <c r="L6072" t="s">
        <v>276</v>
      </c>
      <c r="M6072" t="s">
        <v>277</v>
      </c>
      <c r="N6072" t="s">
        <v>24</v>
      </c>
      <c r="O6072" t="s">
        <v>15</v>
      </c>
      <c r="P6072" t="s">
        <v>26</v>
      </c>
      <c r="Q6072">
        <v>6</v>
      </c>
      <c r="R6072">
        <v>27.19</v>
      </c>
      <c r="S6072">
        <f t="shared" si="329"/>
        <v>31500</v>
      </c>
      <c r="T6072">
        <f t="shared" si="330"/>
        <v>15680</v>
      </c>
      <c r="U6072">
        <f t="shared" si="331"/>
        <v>2.0089285714285716</v>
      </c>
      <c r="V6072">
        <f t="shared" si="332"/>
        <v>295</v>
      </c>
      <c r="W6072">
        <v>326</v>
      </c>
    </row>
    <row r="6073" spans="1:23" hidden="1" x14ac:dyDescent="0.2">
      <c r="A6073">
        <v>112</v>
      </c>
      <c r="B6073" t="s">
        <v>3</v>
      </c>
      <c r="C6073" t="s">
        <v>4</v>
      </c>
      <c r="D6073" t="s">
        <v>278</v>
      </c>
      <c r="G6073">
        <v>-27.183729</v>
      </c>
      <c r="H6073">
        <v>152.94256899999999</v>
      </c>
      <c r="I6073">
        <v>35</v>
      </c>
      <c r="J6073" t="s">
        <v>6</v>
      </c>
      <c r="K6073" s="1">
        <v>26063</v>
      </c>
      <c r="L6073" t="s">
        <v>276</v>
      </c>
      <c r="M6073" t="s">
        <v>277</v>
      </c>
      <c r="N6073" t="s">
        <v>24</v>
      </c>
      <c r="O6073" t="s">
        <v>15</v>
      </c>
      <c r="P6073" t="s">
        <v>26</v>
      </c>
      <c r="Q6073">
        <v>7</v>
      </c>
      <c r="R6073">
        <v>27.76</v>
      </c>
      <c r="S6073">
        <f t="shared" si="329"/>
        <v>31500</v>
      </c>
      <c r="T6073">
        <f t="shared" si="330"/>
        <v>15680</v>
      </c>
      <c r="U6073">
        <f t="shared" si="331"/>
        <v>2.0089285714285716</v>
      </c>
      <c r="V6073">
        <f t="shared" si="332"/>
        <v>295</v>
      </c>
      <c r="W6073">
        <v>326</v>
      </c>
    </row>
    <row r="6074" spans="1:23" hidden="1" x14ac:dyDescent="0.2">
      <c r="A6074">
        <v>112</v>
      </c>
      <c r="B6074" t="s">
        <v>3</v>
      </c>
      <c r="C6074" t="s">
        <v>4</v>
      </c>
      <c r="D6074" t="s">
        <v>278</v>
      </c>
      <c r="G6074">
        <v>-27.183729</v>
      </c>
      <c r="H6074">
        <v>152.94256899999999</v>
      </c>
      <c r="I6074">
        <v>35</v>
      </c>
      <c r="J6074" t="s">
        <v>6</v>
      </c>
      <c r="K6074" s="1">
        <v>26063</v>
      </c>
      <c r="L6074" t="s">
        <v>276</v>
      </c>
      <c r="M6074" t="s">
        <v>277</v>
      </c>
      <c r="N6074" t="s">
        <v>24</v>
      </c>
      <c r="O6074" t="s">
        <v>15</v>
      </c>
      <c r="P6074" t="s">
        <v>26</v>
      </c>
      <c r="Q6074">
        <v>8</v>
      </c>
      <c r="R6074">
        <v>27.21</v>
      </c>
      <c r="S6074">
        <f t="shared" si="329"/>
        <v>31500</v>
      </c>
      <c r="T6074">
        <f t="shared" si="330"/>
        <v>15680</v>
      </c>
      <c r="U6074">
        <f t="shared" si="331"/>
        <v>2.0089285714285716</v>
      </c>
      <c r="V6074">
        <f t="shared" si="332"/>
        <v>295</v>
      </c>
      <c r="W6074">
        <v>326</v>
      </c>
    </row>
    <row r="6075" spans="1:23" hidden="1" x14ac:dyDescent="0.2">
      <c r="A6075">
        <v>112</v>
      </c>
      <c r="B6075" t="s">
        <v>3</v>
      </c>
      <c r="C6075" t="s">
        <v>4</v>
      </c>
      <c r="D6075" t="s">
        <v>278</v>
      </c>
      <c r="G6075">
        <v>-27.183729</v>
      </c>
      <c r="H6075">
        <v>152.94256899999999</v>
      </c>
      <c r="I6075">
        <v>35</v>
      </c>
      <c r="J6075" t="s">
        <v>6</v>
      </c>
      <c r="K6075" s="1">
        <v>26063</v>
      </c>
      <c r="L6075" t="s">
        <v>276</v>
      </c>
      <c r="M6075" t="s">
        <v>277</v>
      </c>
      <c r="N6075" t="s">
        <v>24</v>
      </c>
      <c r="O6075" t="s">
        <v>15</v>
      </c>
      <c r="P6075" t="s">
        <v>26</v>
      </c>
      <c r="Q6075">
        <v>9</v>
      </c>
      <c r="R6075">
        <v>27.47</v>
      </c>
      <c r="S6075">
        <f t="shared" si="329"/>
        <v>31500</v>
      </c>
      <c r="T6075">
        <f t="shared" si="330"/>
        <v>15680</v>
      </c>
      <c r="U6075">
        <f t="shared" si="331"/>
        <v>2.0089285714285716</v>
      </c>
      <c r="V6075">
        <f t="shared" si="332"/>
        <v>295</v>
      </c>
      <c r="W6075">
        <v>326</v>
      </c>
    </row>
    <row r="6076" spans="1:23" hidden="1" x14ac:dyDescent="0.2">
      <c r="A6076">
        <v>112</v>
      </c>
      <c r="B6076" t="s">
        <v>3</v>
      </c>
      <c r="C6076" t="s">
        <v>4</v>
      </c>
      <c r="D6076" t="s">
        <v>278</v>
      </c>
      <c r="G6076">
        <v>-27.183729</v>
      </c>
      <c r="H6076">
        <v>152.94256899999999</v>
      </c>
      <c r="I6076">
        <v>35</v>
      </c>
      <c r="J6076" t="s">
        <v>6</v>
      </c>
      <c r="K6076" s="1">
        <v>26063</v>
      </c>
      <c r="L6076" t="s">
        <v>276</v>
      </c>
      <c r="M6076" t="s">
        <v>277</v>
      </c>
      <c r="N6076" t="s">
        <v>24</v>
      </c>
      <c r="O6076" t="s">
        <v>15</v>
      </c>
      <c r="P6076" t="s">
        <v>26</v>
      </c>
      <c r="Q6076">
        <v>10</v>
      </c>
      <c r="R6076">
        <v>23.13</v>
      </c>
      <c r="S6076">
        <f t="shared" si="329"/>
        <v>31500</v>
      </c>
      <c r="T6076">
        <f t="shared" si="330"/>
        <v>15680</v>
      </c>
      <c r="U6076">
        <f t="shared" si="331"/>
        <v>2.0089285714285716</v>
      </c>
      <c r="V6076">
        <f t="shared" si="332"/>
        <v>295</v>
      </c>
      <c r="W6076">
        <v>326</v>
      </c>
    </row>
    <row r="6077" spans="1:23" x14ac:dyDescent="0.2">
      <c r="A6077">
        <v>112</v>
      </c>
      <c r="B6077" t="s">
        <v>3</v>
      </c>
      <c r="C6077" t="s">
        <v>4</v>
      </c>
      <c r="D6077" t="s">
        <v>278</v>
      </c>
      <c r="G6077">
        <v>-27.183729</v>
      </c>
      <c r="H6077">
        <v>152.94256899999999</v>
      </c>
      <c r="I6077">
        <v>35</v>
      </c>
      <c r="J6077" t="s">
        <v>6</v>
      </c>
      <c r="K6077" s="1">
        <v>26063</v>
      </c>
      <c r="L6077" t="s">
        <v>276</v>
      </c>
      <c r="M6077" t="s">
        <v>277</v>
      </c>
      <c r="N6077" t="s">
        <v>24</v>
      </c>
      <c r="O6077" t="s">
        <v>15</v>
      </c>
      <c r="P6077" t="s">
        <v>27</v>
      </c>
      <c r="Q6077">
        <v>1</v>
      </c>
      <c r="R6077">
        <v>17.18</v>
      </c>
      <c r="S6077">
        <f t="shared" si="329"/>
        <v>31500</v>
      </c>
      <c r="T6077">
        <f t="shared" si="330"/>
        <v>15680</v>
      </c>
      <c r="U6077">
        <f t="shared" si="331"/>
        <v>2.0089285714285716</v>
      </c>
      <c r="V6077">
        <f t="shared" si="332"/>
        <v>295</v>
      </c>
      <c r="W6077">
        <v>326</v>
      </c>
    </row>
    <row r="6078" spans="1:23" x14ac:dyDescent="0.2">
      <c r="A6078">
        <v>112</v>
      </c>
      <c r="B6078" t="s">
        <v>3</v>
      </c>
      <c r="C6078" t="s">
        <v>4</v>
      </c>
      <c r="D6078" t="s">
        <v>278</v>
      </c>
      <c r="G6078">
        <v>-27.183729</v>
      </c>
      <c r="H6078">
        <v>152.94256899999999</v>
      </c>
      <c r="I6078">
        <v>35</v>
      </c>
      <c r="J6078" t="s">
        <v>6</v>
      </c>
      <c r="K6078" s="1">
        <v>26063</v>
      </c>
      <c r="L6078" t="s">
        <v>276</v>
      </c>
      <c r="M6078" t="s">
        <v>277</v>
      </c>
      <c r="N6078" t="s">
        <v>24</v>
      </c>
      <c r="O6078" t="s">
        <v>15</v>
      </c>
      <c r="P6078" t="s">
        <v>27</v>
      </c>
      <c r="Q6078">
        <v>2</v>
      </c>
      <c r="R6078">
        <v>16.2</v>
      </c>
      <c r="S6078">
        <f t="shared" si="329"/>
        <v>31500</v>
      </c>
      <c r="T6078">
        <f t="shared" si="330"/>
        <v>15680</v>
      </c>
      <c r="U6078">
        <f t="shared" si="331"/>
        <v>2.0089285714285716</v>
      </c>
      <c r="V6078">
        <f t="shared" si="332"/>
        <v>295</v>
      </c>
      <c r="W6078">
        <v>326</v>
      </c>
    </row>
    <row r="6079" spans="1:23" x14ac:dyDescent="0.2">
      <c r="A6079">
        <v>112</v>
      </c>
      <c r="B6079" t="s">
        <v>3</v>
      </c>
      <c r="C6079" t="s">
        <v>4</v>
      </c>
      <c r="D6079" t="s">
        <v>278</v>
      </c>
      <c r="G6079">
        <v>-27.183729</v>
      </c>
      <c r="H6079">
        <v>152.94256899999999</v>
      </c>
      <c r="I6079">
        <v>35</v>
      </c>
      <c r="J6079" t="s">
        <v>6</v>
      </c>
      <c r="K6079" s="1">
        <v>26063</v>
      </c>
      <c r="L6079" t="s">
        <v>276</v>
      </c>
      <c r="M6079" t="s">
        <v>277</v>
      </c>
      <c r="N6079" t="s">
        <v>24</v>
      </c>
      <c r="O6079" t="s">
        <v>15</v>
      </c>
      <c r="P6079" t="s">
        <v>27</v>
      </c>
      <c r="Q6079">
        <v>3</v>
      </c>
      <c r="R6079">
        <v>19.63</v>
      </c>
      <c r="S6079">
        <f t="shared" si="329"/>
        <v>31500</v>
      </c>
      <c r="T6079">
        <f t="shared" si="330"/>
        <v>15680</v>
      </c>
      <c r="U6079">
        <f t="shared" si="331"/>
        <v>2.0089285714285716</v>
      </c>
      <c r="V6079">
        <f t="shared" si="332"/>
        <v>295</v>
      </c>
      <c r="W6079">
        <v>326</v>
      </c>
    </row>
    <row r="6080" spans="1:23" x14ac:dyDescent="0.2">
      <c r="A6080">
        <v>112</v>
      </c>
      <c r="B6080" t="s">
        <v>3</v>
      </c>
      <c r="C6080" t="s">
        <v>4</v>
      </c>
      <c r="D6080" t="s">
        <v>278</v>
      </c>
      <c r="G6080">
        <v>-27.183729</v>
      </c>
      <c r="H6080">
        <v>152.94256899999999</v>
      </c>
      <c r="I6080">
        <v>35</v>
      </c>
      <c r="J6080" t="s">
        <v>6</v>
      </c>
      <c r="K6080" s="1">
        <v>26063</v>
      </c>
      <c r="L6080" t="s">
        <v>276</v>
      </c>
      <c r="M6080" t="s">
        <v>277</v>
      </c>
      <c r="N6080" t="s">
        <v>24</v>
      </c>
      <c r="O6080" t="s">
        <v>15</v>
      </c>
      <c r="P6080" t="s">
        <v>27</v>
      </c>
      <c r="Q6080">
        <v>4</v>
      </c>
      <c r="R6080">
        <v>16.989999999999998</v>
      </c>
      <c r="S6080">
        <f t="shared" si="329"/>
        <v>31500</v>
      </c>
      <c r="T6080">
        <f t="shared" si="330"/>
        <v>15680</v>
      </c>
      <c r="U6080">
        <f t="shared" si="331"/>
        <v>2.0089285714285716</v>
      </c>
      <c r="V6080">
        <f t="shared" si="332"/>
        <v>295</v>
      </c>
      <c r="W6080">
        <v>326</v>
      </c>
    </row>
    <row r="6081" spans="1:23" x14ac:dyDescent="0.2">
      <c r="A6081">
        <v>112</v>
      </c>
      <c r="B6081" t="s">
        <v>3</v>
      </c>
      <c r="C6081" t="s">
        <v>4</v>
      </c>
      <c r="D6081" t="s">
        <v>278</v>
      </c>
      <c r="G6081">
        <v>-27.183729</v>
      </c>
      <c r="H6081">
        <v>152.94256899999999</v>
      </c>
      <c r="I6081">
        <v>35</v>
      </c>
      <c r="J6081" t="s">
        <v>6</v>
      </c>
      <c r="K6081" s="1">
        <v>26063</v>
      </c>
      <c r="L6081" t="s">
        <v>276</v>
      </c>
      <c r="M6081" t="s">
        <v>277</v>
      </c>
      <c r="N6081" t="s">
        <v>24</v>
      </c>
      <c r="O6081" t="s">
        <v>15</v>
      </c>
      <c r="P6081" t="s">
        <v>27</v>
      </c>
      <c r="Q6081">
        <v>5</v>
      </c>
      <c r="R6081">
        <v>19.53</v>
      </c>
      <c r="S6081">
        <f t="shared" si="329"/>
        <v>31500</v>
      </c>
      <c r="T6081">
        <f t="shared" si="330"/>
        <v>15680</v>
      </c>
      <c r="U6081">
        <f t="shared" si="331"/>
        <v>2.0089285714285716</v>
      </c>
      <c r="V6081">
        <f t="shared" si="332"/>
        <v>295</v>
      </c>
      <c r="W6081">
        <v>326</v>
      </c>
    </row>
    <row r="6082" spans="1:23" x14ac:dyDescent="0.2">
      <c r="A6082">
        <v>112</v>
      </c>
      <c r="B6082" t="s">
        <v>3</v>
      </c>
      <c r="C6082" t="s">
        <v>4</v>
      </c>
      <c r="D6082" t="s">
        <v>278</v>
      </c>
      <c r="G6082">
        <v>-27.183729</v>
      </c>
      <c r="H6082">
        <v>152.94256899999999</v>
      </c>
      <c r="I6082">
        <v>35</v>
      </c>
      <c r="J6082" t="s">
        <v>6</v>
      </c>
      <c r="K6082" s="1">
        <v>26063</v>
      </c>
      <c r="L6082" t="s">
        <v>276</v>
      </c>
      <c r="M6082" t="s">
        <v>277</v>
      </c>
      <c r="N6082" t="s">
        <v>24</v>
      </c>
      <c r="O6082" t="s">
        <v>15</v>
      </c>
      <c r="P6082" t="s">
        <v>27</v>
      </c>
      <c r="Q6082">
        <v>6</v>
      </c>
      <c r="R6082">
        <v>17.670000000000002</v>
      </c>
      <c r="S6082">
        <f t="shared" si="329"/>
        <v>31500</v>
      </c>
      <c r="T6082">
        <f t="shared" si="330"/>
        <v>15680</v>
      </c>
      <c r="U6082">
        <f t="shared" si="331"/>
        <v>2.0089285714285716</v>
      </c>
      <c r="V6082">
        <f t="shared" si="332"/>
        <v>295</v>
      </c>
      <c r="W6082">
        <v>326</v>
      </c>
    </row>
    <row r="6083" spans="1:23" x14ac:dyDescent="0.2">
      <c r="A6083">
        <v>112</v>
      </c>
      <c r="B6083" t="s">
        <v>3</v>
      </c>
      <c r="C6083" t="s">
        <v>4</v>
      </c>
      <c r="D6083" t="s">
        <v>278</v>
      </c>
      <c r="G6083">
        <v>-27.183729</v>
      </c>
      <c r="H6083">
        <v>152.94256899999999</v>
      </c>
      <c r="I6083">
        <v>35</v>
      </c>
      <c r="J6083" t="s">
        <v>6</v>
      </c>
      <c r="K6083" s="1">
        <v>26063</v>
      </c>
      <c r="L6083" t="s">
        <v>276</v>
      </c>
      <c r="M6083" t="s">
        <v>277</v>
      </c>
      <c r="N6083" t="s">
        <v>24</v>
      </c>
      <c r="O6083" t="s">
        <v>15</v>
      </c>
      <c r="P6083" t="s">
        <v>27</v>
      </c>
      <c r="Q6083">
        <v>7</v>
      </c>
      <c r="R6083">
        <v>17.399999999999999</v>
      </c>
      <c r="S6083">
        <f t="shared" si="329"/>
        <v>31500</v>
      </c>
      <c r="T6083">
        <f t="shared" si="330"/>
        <v>15680</v>
      </c>
      <c r="U6083">
        <f t="shared" si="331"/>
        <v>2.0089285714285716</v>
      </c>
      <c r="V6083">
        <f t="shared" si="332"/>
        <v>295</v>
      </c>
      <c r="W6083">
        <v>326</v>
      </c>
    </row>
    <row r="6084" spans="1:23" x14ac:dyDescent="0.2">
      <c r="A6084">
        <v>112</v>
      </c>
      <c r="B6084" t="s">
        <v>3</v>
      </c>
      <c r="C6084" t="s">
        <v>4</v>
      </c>
      <c r="D6084" t="s">
        <v>278</v>
      </c>
      <c r="G6084">
        <v>-27.183729</v>
      </c>
      <c r="H6084">
        <v>152.94256899999999</v>
      </c>
      <c r="I6084">
        <v>35</v>
      </c>
      <c r="J6084" t="s">
        <v>6</v>
      </c>
      <c r="K6084" s="1">
        <v>26063</v>
      </c>
      <c r="L6084" t="s">
        <v>276</v>
      </c>
      <c r="M6084" t="s">
        <v>277</v>
      </c>
      <c r="N6084" t="s">
        <v>24</v>
      </c>
      <c r="O6084" t="s">
        <v>15</v>
      </c>
      <c r="P6084" t="s">
        <v>27</v>
      </c>
      <c r="Q6084">
        <v>8</v>
      </c>
      <c r="R6084">
        <v>15.39</v>
      </c>
      <c r="S6084">
        <f t="shared" si="329"/>
        <v>31500</v>
      </c>
      <c r="T6084">
        <f t="shared" si="330"/>
        <v>15680</v>
      </c>
      <c r="U6084">
        <f t="shared" si="331"/>
        <v>2.0089285714285716</v>
      </c>
      <c r="V6084">
        <f t="shared" si="332"/>
        <v>295</v>
      </c>
      <c r="W6084">
        <v>326</v>
      </c>
    </row>
    <row r="6085" spans="1:23" x14ac:dyDescent="0.2">
      <c r="A6085">
        <v>112</v>
      </c>
      <c r="B6085" t="s">
        <v>3</v>
      </c>
      <c r="C6085" t="s">
        <v>4</v>
      </c>
      <c r="D6085" t="s">
        <v>278</v>
      </c>
      <c r="G6085">
        <v>-27.183729</v>
      </c>
      <c r="H6085">
        <v>152.94256899999999</v>
      </c>
      <c r="I6085">
        <v>35</v>
      </c>
      <c r="J6085" t="s">
        <v>6</v>
      </c>
      <c r="K6085" s="1">
        <v>26063</v>
      </c>
      <c r="L6085" t="s">
        <v>276</v>
      </c>
      <c r="M6085" t="s">
        <v>277</v>
      </c>
      <c r="N6085" t="s">
        <v>24</v>
      </c>
      <c r="O6085" t="s">
        <v>15</v>
      </c>
      <c r="P6085" t="s">
        <v>27</v>
      </c>
      <c r="Q6085">
        <v>9</v>
      </c>
      <c r="R6085">
        <v>19.7</v>
      </c>
      <c r="S6085">
        <f t="shared" si="329"/>
        <v>31500</v>
      </c>
      <c r="T6085">
        <f t="shared" si="330"/>
        <v>15680</v>
      </c>
      <c r="U6085">
        <f t="shared" si="331"/>
        <v>2.0089285714285716</v>
      </c>
      <c r="V6085">
        <f t="shared" si="332"/>
        <v>295</v>
      </c>
      <c r="W6085">
        <v>326</v>
      </c>
    </row>
    <row r="6086" spans="1:23" x14ac:dyDescent="0.2">
      <c r="A6086">
        <v>112</v>
      </c>
      <c r="B6086" t="s">
        <v>3</v>
      </c>
      <c r="C6086" t="s">
        <v>4</v>
      </c>
      <c r="D6086" t="s">
        <v>278</v>
      </c>
      <c r="G6086">
        <v>-27.183729</v>
      </c>
      <c r="H6086">
        <v>152.94256899999999</v>
      </c>
      <c r="I6086">
        <v>35</v>
      </c>
      <c r="J6086" t="s">
        <v>6</v>
      </c>
      <c r="K6086" s="1">
        <v>26063</v>
      </c>
      <c r="L6086" t="s">
        <v>276</v>
      </c>
      <c r="M6086" t="s">
        <v>277</v>
      </c>
      <c r="N6086" t="s">
        <v>24</v>
      </c>
      <c r="O6086" t="s">
        <v>15</v>
      </c>
      <c r="P6086" t="s">
        <v>27</v>
      </c>
      <c r="Q6086">
        <v>10</v>
      </c>
      <c r="R6086">
        <v>20.149999999999999</v>
      </c>
      <c r="S6086">
        <f t="shared" si="329"/>
        <v>31500</v>
      </c>
      <c r="T6086">
        <f t="shared" si="330"/>
        <v>15680</v>
      </c>
      <c r="U6086">
        <f t="shared" si="331"/>
        <v>2.0089285714285716</v>
      </c>
      <c r="V6086">
        <f t="shared" si="332"/>
        <v>295</v>
      </c>
      <c r="W6086">
        <v>326</v>
      </c>
    </row>
    <row r="6087" spans="1:23" x14ac:dyDescent="0.2">
      <c r="A6087">
        <v>112</v>
      </c>
      <c r="B6087" t="s">
        <v>3</v>
      </c>
      <c r="C6087" t="s">
        <v>4</v>
      </c>
      <c r="D6087" t="s">
        <v>278</v>
      </c>
      <c r="G6087">
        <v>-27.183729</v>
      </c>
      <c r="H6087">
        <v>152.94256899999999</v>
      </c>
      <c r="I6087">
        <v>35</v>
      </c>
      <c r="J6087" t="s">
        <v>6</v>
      </c>
      <c r="K6087" s="1">
        <v>26063</v>
      </c>
      <c r="L6087" t="s">
        <v>276</v>
      </c>
      <c r="M6087" t="s">
        <v>277</v>
      </c>
      <c r="N6087" t="s">
        <v>24</v>
      </c>
      <c r="O6087" t="s">
        <v>18</v>
      </c>
      <c r="P6087" t="s">
        <v>27</v>
      </c>
      <c r="Q6087">
        <v>1</v>
      </c>
      <c r="R6087">
        <v>9.5299999999999994</v>
      </c>
      <c r="S6087">
        <f t="shared" si="329"/>
        <v>31500</v>
      </c>
      <c r="T6087">
        <f t="shared" si="330"/>
        <v>15680</v>
      </c>
      <c r="U6087">
        <f t="shared" si="331"/>
        <v>2.0089285714285716</v>
      </c>
      <c r="V6087">
        <f t="shared" si="332"/>
        <v>295</v>
      </c>
      <c r="W6087">
        <v>326</v>
      </c>
    </row>
    <row r="6088" spans="1:23" x14ac:dyDescent="0.2">
      <c r="A6088">
        <v>112</v>
      </c>
      <c r="B6088" t="s">
        <v>3</v>
      </c>
      <c r="C6088" t="s">
        <v>4</v>
      </c>
      <c r="D6088" t="s">
        <v>278</v>
      </c>
      <c r="G6088">
        <v>-27.183729</v>
      </c>
      <c r="H6088">
        <v>152.94256899999999</v>
      </c>
      <c r="I6088">
        <v>35</v>
      </c>
      <c r="J6088" t="s">
        <v>6</v>
      </c>
      <c r="K6088" s="1">
        <v>26063</v>
      </c>
      <c r="L6088" t="s">
        <v>276</v>
      </c>
      <c r="M6088" t="s">
        <v>277</v>
      </c>
      <c r="N6088" t="s">
        <v>24</v>
      </c>
      <c r="O6088" t="s">
        <v>18</v>
      </c>
      <c r="P6088" t="s">
        <v>27</v>
      </c>
      <c r="Q6088">
        <v>2</v>
      </c>
      <c r="R6088">
        <v>11.26</v>
      </c>
      <c r="S6088">
        <f t="shared" si="329"/>
        <v>31500</v>
      </c>
      <c r="T6088">
        <f t="shared" si="330"/>
        <v>15680</v>
      </c>
      <c r="U6088">
        <f t="shared" si="331"/>
        <v>2.0089285714285716</v>
      </c>
      <c r="V6088">
        <f t="shared" si="332"/>
        <v>295</v>
      </c>
      <c r="W6088">
        <v>326</v>
      </c>
    </row>
    <row r="6089" spans="1:23" x14ac:dyDescent="0.2">
      <c r="A6089">
        <v>112</v>
      </c>
      <c r="B6089" t="s">
        <v>3</v>
      </c>
      <c r="C6089" t="s">
        <v>4</v>
      </c>
      <c r="D6089" t="s">
        <v>278</v>
      </c>
      <c r="G6089">
        <v>-27.183729</v>
      </c>
      <c r="H6089">
        <v>152.94256899999999</v>
      </c>
      <c r="I6089">
        <v>35</v>
      </c>
      <c r="J6089" t="s">
        <v>6</v>
      </c>
      <c r="K6089" s="1">
        <v>26063</v>
      </c>
      <c r="L6089" t="s">
        <v>276</v>
      </c>
      <c r="M6089" t="s">
        <v>277</v>
      </c>
      <c r="N6089" t="s">
        <v>24</v>
      </c>
      <c r="O6089" t="s">
        <v>18</v>
      </c>
      <c r="P6089" t="s">
        <v>27</v>
      </c>
      <c r="Q6089">
        <v>3</v>
      </c>
      <c r="R6089">
        <v>9.52</v>
      </c>
      <c r="S6089">
        <f t="shared" si="329"/>
        <v>31500</v>
      </c>
      <c r="T6089">
        <f t="shared" si="330"/>
        <v>15680</v>
      </c>
      <c r="U6089">
        <f t="shared" si="331"/>
        <v>2.0089285714285716</v>
      </c>
      <c r="V6089">
        <f t="shared" si="332"/>
        <v>295</v>
      </c>
      <c r="W6089">
        <v>326</v>
      </c>
    </row>
    <row r="6090" spans="1:23" x14ac:dyDescent="0.2">
      <c r="A6090">
        <v>112</v>
      </c>
      <c r="B6090" t="s">
        <v>3</v>
      </c>
      <c r="C6090" t="s">
        <v>4</v>
      </c>
      <c r="D6090" t="s">
        <v>278</v>
      </c>
      <c r="G6090">
        <v>-27.183729</v>
      </c>
      <c r="H6090">
        <v>152.94256899999999</v>
      </c>
      <c r="I6090">
        <v>35</v>
      </c>
      <c r="J6090" t="s">
        <v>6</v>
      </c>
      <c r="K6090" s="1">
        <v>26063</v>
      </c>
      <c r="L6090" t="s">
        <v>276</v>
      </c>
      <c r="M6090" t="s">
        <v>277</v>
      </c>
      <c r="N6090" t="s">
        <v>24</v>
      </c>
      <c r="O6090" t="s">
        <v>18</v>
      </c>
      <c r="P6090" t="s">
        <v>27</v>
      </c>
      <c r="Q6090">
        <v>4</v>
      </c>
      <c r="R6090">
        <v>9.52</v>
      </c>
      <c r="S6090">
        <f t="shared" si="329"/>
        <v>31500</v>
      </c>
      <c r="T6090">
        <f t="shared" si="330"/>
        <v>15680</v>
      </c>
      <c r="U6090">
        <f t="shared" si="331"/>
        <v>2.0089285714285716</v>
      </c>
      <c r="V6090">
        <f t="shared" si="332"/>
        <v>295</v>
      </c>
      <c r="W6090">
        <v>326</v>
      </c>
    </row>
    <row r="6091" spans="1:23" x14ac:dyDescent="0.2">
      <c r="A6091">
        <v>112</v>
      </c>
      <c r="B6091" t="s">
        <v>3</v>
      </c>
      <c r="C6091" t="s">
        <v>4</v>
      </c>
      <c r="D6091" t="s">
        <v>278</v>
      </c>
      <c r="G6091">
        <v>-27.183729</v>
      </c>
      <c r="H6091">
        <v>152.94256899999999</v>
      </c>
      <c r="I6091">
        <v>35</v>
      </c>
      <c r="J6091" t="s">
        <v>6</v>
      </c>
      <c r="K6091" s="1">
        <v>26063</v>
      </c>
      <c r="L6091" t="s">
        <v>276</v>
      </c>
      <c r="M6091" t="s">
        <v>277</v>
      </c>
      <c r="N6091" t="s">
        <v>24</v>
      </c>
      <c r="O6091" t="s">
        <v>18</v>
      </c>
      <c r="P6091" t="s">
        <v>27</v>
      </c>
      <c r="Q6091">
        <v>5</v>
      </c>
      <c r="R6091">
        <v>13.84</v>
      </c>
      <c r="S6091">
        <f t="shared" si="329"/>
        <v>31500</v>
      </c>
      <c r="T6091">
        <f t="shared" si="330"/>
        <v>15680</v>
      </c>
      <c r="U6091">
        <f t="shared" si="331"/>
        <v>2.0089285714285716</v>
      </c>
      <c r="V6091">
        <f t="shared" si="332"/>
        <v>295</v>
      </c>
      <c r="W6091">
        <v>326</v>
      </c>
    </row>
    <row r="6092" spans="1:23" x14ac:dyDescent="0.2">
      <c r="A6092">
        <v>112</v>
      </c>
      <c r="B6092" t="s">
        <v>3</v>
      </c>
      <c r="C6092" t="s">
        <v>4</v>
      </c>
      <c r="D6092" t="s">
        <v>278</v>
      </c>
      <c r="G6092">
        <v>-27.183729</v>
      </c>
      <c r="H6092">
        <v>152.94256899999999</v>
      </c>
      <c r="I6092">
        <v>35</v>
      </c>
      <c r="J6092" t="s">
        <v>6</v>
      </c>
      <c r="K6092" s="1">
        <v>26063</v>
      </c>
      <c r="L6092" t="s">
        <v>276</v>
      </c>
      <c r="M6092" t="s">
        <v>277</v>
      </c>
      <c r="N6092" t="s">
        <v>24</v>
      </c>
      <c r="O6092" t="s">
        <v>18</v>
      </c>
      <c r="P6092" t="s">
        <v>27</v>
      </c>
      <c r="Q6092">
        <v>6</v>
      </c>
      <c r="R6092">
        <v>8.5399999999999991</v>
      </c>
      <c r="S6092">
        <f t="shared" si="329"/>
        <v>31500</v>
      </c>
      <c r="T6092">
        <f t="shared" si="330"/>
        <v>15680</v>
      </c>
      <c r="U6092">
        <f t="shared" si="331"/>
        <v>2.0089285714285716</v>
      </c>
      <c r="V6092">
        <f t="shared" si="332"/>
        <v>295</v>
      </c>
      <c r="W6092">
        <v>326</v>
      </c>
    </row>
    <row r="6093" spans="1:23" x14ac:dyDescent="0.2">
      <c r="A6093">
        <v>112</v>
      </c>
      <c r="B6093" t="s">
        <v>3</v>
      </c>
      <c r="C6093" t="s">
        <v>4</v>
      </c>
      <c r="D6093" t="s">
        <v>278</v>
      </c>
      <c r="G6093">
        <v>-27.183729</v>
      </c>
      <c r="H6093">
        <v>152.94256899999999</v>
      </c>
      <c r="I6093">
        <v>35</v>
      </c>
      <c r="J6093" t="s">
        <v>6</v>
      </c>
      <c r="K6093" s="1">
        <v>26063</v>
      </c>
      <c r="L6093" t="s">
        <v>276</v>
      </c>
      <c r="M6093" t="s">
        <v>277</v>
      </c>
      <c r="N6093" t="s">
        <v>24</v>
      </c>
      <c r="O6093" t="s">
        <v>18</v>
      </c>
      <c r="P6093" t="s">
        <v>27</v>
      </c>
      <c r="Q6093">
        <v>7</v>
      </c>
      <c r="R6093">
        <v>11.3</v>
      </c>
      <c r="S6093">
        <f t="shared" si="329"/>
        <v>31500</v>
      </c>
      <c r="T6093">
        <f t="shared" si="330"/>
        <v>15680</v>
      </c>
      <c r="U6093">
        <f t="shared" si="331"/>
        <v>2.0089285714285716</v>
      </c>
      <c r="V6093">
        <f t="shared" si="332"/>
        <v>295</v>
      </c>
      <c r="W6093">
        <v>326</v>
      </c>
    </row>
    <row r="6094" spans="1:23" x14ac:dyDescent="0.2">
      <c r="A6094">
        <v>112</v>
      </c>
      <c r="B6094" t="s">
        <v>3</v>
      </c>
      <c r="C6094" t="s">
        <v>4</v>
      </c>
      <c r="D6094" t="s">
        <v>278</v>
      </c>
      <c r="G6094">
        <v>-27.183729</v>
      </c>
      <c r="H6094">
        <v>152.94256899999999</v>
      </c>
      <c r="I6094">
        <v>35</v>
      </c>
      <c r="J6094" t="s">
        <v>6</v>
      </c>
      <c r="K6094" s="1">
        <v>26063</v>
      </c>
      <c r="L6094" t="s">
        <v>276</v>
      </c>
      <c r="M6094" t="s">
        <v>277</v>
      </c>
      <c r="N6094" t="s">
        <v>24</v>
      </c>
      <c r="O6094" t="s">
        <v>18</v>
      </c>
      <c r="P6094" t="s">
        <v>27</v>
      </c>
      <c r="Q6094">
        <v>8</v>
      </c>
      <c r="R6094">
        <v>8.64</v>
      </c>
      <c r="S6094">
        <f t="shared" si="329"/>
        <v>31500</v>
      </c>
      <c r="T6094">
        <f t="shared" si="330"/>
        <v>15680</v>
      </c>
      <c r="U6094">
        <f t="shared" si="331"/>
        <v>2.0089285714285716</v>
      </c>
      <c r="V6094">
        <f t="shared" si="332"/>
        <v>295</v>
      </c>
      <c r="W6094">
        <v>326</v>
      </c>
    </row>
    <row r="6095" spans="1:23" x14ac:dyDescent="0.2">
      <c r="A6095">
        <v>112</v>
      </c>
      <c r="B6095" t="s">
        <v>3</v>
      </c>
      <c r="C6095" t="s">
        <v>4</v>
      </c>
      <c r="D6095" t="s">
        <v>278</v>
      </c>
      <c r="G6095">
        <v>-27.183729</v>
      </c>
      <c r="H6095">
        <v>152.94256899999999</v>
      </c>
      <c r="I6095">
        <v>35</v>
      </c>
      <c r="J6095" t="s">
        <v>6</v>
      </c>
      <c r="K6095" s="1">
        <v>26063</v>
      </c>
      <c r="L6095" t="s">
        <v>276</v>
      </c>
      <c r="M6095" t="s">
        <v>277</v>
      </c>
      <c r="N6095" t="s">
        <v>24</v>
      </c>
      <c r="O6095" t="s">
        <v>18</v>
      </c>
      <c r="P6095" t="s">
        <v>27</v>
      </c>
      <c r="Q6095">
        <v>9</v>
      </c>
      <c r="R6095">
        <v>7.79</v>
      </c>
      <c r="S6095">
        <f t="shared" si="329"/>
        <v>31500</v>
      </c>
      <c r="T6095">
        <f t="shared" si="330"/>
        <v>15680</v>
      </c>
      <c r="U6095">
        <f t="shared" si="331"/>
        <v>2.0089285714285716</v>
      </c>
      <c r="V6095">
        <f t="shared" si="332"/>
        <v>295</v>
      </c>
      <c r="W6095">
        <v>326</v>
      </c>
    </row>
    <row r="6096" spans="1:23" x14ac:dyDescent="0.2">
      <c r="A6096">
        <v>112</v>
      </c>
      <c r="B6096" t="s">
        <v>3</v>
      </c>
      <c r="C6096" t="s">
        <v>4</v>
      </c>
      <c r="D6096" t="s">
        <v>278</v>
      </c>
      <c r="G6096">
        <v>-27.183729</v>
      </c>
      <c r="H6096">
        <v>152.94256899999999</v>
      </c>
      <c r="I6096">
        <v>35</v>
      </c>
      <c r="J6096" t="s">
        <v>6</v>
      </c>
      <c r="K6096" s="1">
        <v>26063</v>
      </c>
      <c r="L6096" t="s">
        <v>276</v>
      </c>
      <c r="M6096" t="s">
        <v>277</v>
      </c>
      <c r="N6096" t="s">
        <v>24</v>
      </c>
      <c r="O6096" t="s">
        <v>18</v>
      </c>
      <c r="P6096" t="s">
        <v>27</v>
      </c>
      <c r="Q6096">
        <v>10</v>
      </c>
      <c r="R6096">
        <v>14.09</v>
      </c>
      <c r="S6096">
        <f t="shared" si="329"/>
        <v>31500</v>
      </c>
      <c r="T6096">
        <f t="shared" si="330"/>
        <v>15680</v>
      </c>
      <c r="U6096">
        <f t="shared" si="331"/>
        <v>2.0089285714285716</v>
      </c>
      <c r="V6096">
        <f t="shared" si="332"/>
        <v>295</v>
      </c>
      <c r="W6096">
        <v>326</v>
      </c>
    </row>
    <row r="6097" spans="1:23" hidden="1" x14ac:dyDescent="0.2">
      <c r="A6097">
        <v>113</v>
      </c>
      <c r="B6097" t="s">
        <v>3</v>
      </c>
      <c r="C6097" t="s">
        <v>4</v>
      </c>
      <c r="D6097" t="s">
        <v>274</v>
      </c>
      <c r="G6097">
        <v>-28.184298999999999</v>
      </c>
      <c r="H6097">
        <v>153.25862100000001</v>
      </c>
      <c r="I6097">
        <v>635</v>
      </c>
      <c r="J6097" t="s">
        <v>6</v>
      </c>
      <c r="K6097" s="1">
        <v>40817</v>
      </c>
      <c r="L6097" t="s">
        <v>275</v>
      </c>
      <c r="M6097" t="s">
        <v>279</v>
      </c>
      <c r="N6097" t="s">
        <v>14</v>
      </c>
      <c r="O6097" t="s">
        <v>15</v>
      </c>
      <c r="P6097" t="s">
        <v>27</v>
      </c>
      <c r="Q6097">
        <v>1</v>
      </c>
      <c r="R6097">
        <v>11.69</v>
      </c>
      <c r="S6097">
        <f>190*260</f>
        <v>49400</v>
      </c>
      <c r="T6097">
        <f>24500</f>
        <v>24500</v>
      </c>
      <c r="U6097">
        <f t="shared" si="331"/>
        <v>2.0163265306122451</v>
      </c>
      <c r="V6097">
        <v>340</v>
      </c>
      <c r="W6097">
        <v>335</v>
      </c>
    </row>
    <row r="6098" spans="1:23" hidden="1" x14ac:dyDescent="0.2">
      <c r="A6098">
        <v>113</v>
      </c>
      <c r="B6098" t="s">
        <v>3</v>
      </c>
      <c r="C6098" t="s">
        <v>4</v>
      </c>
      <c r="D6098" t="s">
        <v>274</v>
      </c>
      <c r="G6098">
        <v>-28.184298999999999</v>
      </c>
      <c r="H6098">
        <v>153.25862100000001</v>
      </c>
      <c r="I6098">
        <v>635</v>
      </c>
      <c r="J6098" t="s">
        <v>6</v>
      </c>
      <c r="K6098" s="1">
        <v>40817</v>
      </c>
      <c r="L6098" t="s">
        <v>275</v>
      </c>
      <c r="M6098" t="s">
        <v>279</v>
      </c>
      <c r="N6098" t="s">
        <v>14</v>
      </c>
      <c r="O6098" t="s">
        <v>15</v>
      </c>
      <c r="P6098" t="s">
        <v>27</v>
      </c>
      <c r="Q6098">
        <v>2</v>
      </c>
      <c r="R6098">
        <v>12.73</v>
      </c>
      <c r="S6098">
        <f t="shared" ref="S6098:S6150" si="333">190*260</f>
        <v>49400</v>
      </c>
      <c r="T6098">
        <f>24500</f>
        <v>24500</v>
      </c>
      <c r="U6098">
        <f t="shared" ref="U6098:U6151" si="334">S6098/T6098</f>
        <v>2.0163265306122451</v>
      </c>
      <c r="V6098">
        <v>340</v>
      </c>
      <c r="W6098">
        <v>335</v>
      </c>
    </row>
    <row r="6099" spans="1:23" hidden="1" x14ac:dyDescent="0.2">
      <c r="A6099">
        <v>113</v>
      </c>
      <c r="B6099" t="s">
        <v>3</v>
      </c>
      <c r="C6099" t="s">
        <v>4</v>
      </c>
      <c r="D6099" t="s">
        <v>274</v>
      </c>
      <c r="G6099">
        <v>-28.184298999999999</v>
      </c>
      <c r="H6099">
        <v>153.25862100000001</v>
      </c>
      <c r="I6099">
        <v>635</v>
      </c>
      <c r="J6099" t="s">
        <v>6</v>
      </c>
      <c r="K6099" s="1">
        <v>40817</v>
      </c>
      <c r="L6099" t="s">
        <v>275</v>
      </c>
      <c r="M6099" t="s">
        <v>279</v>
      </c>
      <c r="N6099" t="s">
        <v>14</v>
      </c>
      <c r="O6099" t="s">
        <v>15</v>
      </c>
      <c r="P6099" t="s">
        <v>27</v>
      </c>
      <c r="Q6099">
        <v>3</v>
      </c>
      <c r="R6099">
        <v>13.49</v>
      </c>
      <c r="S6099">
        <f t="shared" si="333"/>
        <v>49400</v>
      </c>
      <c r="T6099">
        <f>24500</f>
        <v>24500</v>
      </c>
      <c r="U6099">
        <f t="shared" si="334"/>
        <v>2.0163265306122451</v>
      </c>
      <c r="V6099">
        <v>340</v>
      </c>
      <c r="W6099">
        <v>335</v>
      </c>
    </row>
    <row r="6100" spans="1:23" hidden="1" x14ac:dyDescent="0.2">
      <c r="A6100">
        <v>113</v>
      </c>
      <c r="B6100" t="s">
        <v>3</v>
      </c>
      <c r="C6100" t="s">
        <v>4</v>
      </c>
      <c r="D6100" t="s">
        <v>274</v>
      </c>
      <c r="G6100">
        <v>-28.184298999999999</v>
      </c>
      <c r="H6100">
        <v>153.25862100000001</v>
      </c>
      <c r="I6100">
        <v>635</v>
      </c>
      <c r="J6100" t="s">
        <v>6</v>
      </c>
      <c r="K6100" s="1">
        <v>40817</v>
      </c>
      <c r="L6100" t="s">
        <v>275</v>
      </c>
      <c r="M6100" t="s">
        <v>279</v>
      </c>
      <c r="N6100" t="s">
        <v>14</v>
      </c>
      <c r="O6100" t="s">
        <v>15</v>
      </c>
      <c r="P6100" t="s">
        <v>27</v>
      </c>
      <c r="Q6100">
        <v>4</v>
      </c>
      <c r="R6100">
        <v>13.33</v>
      </c>
      <c r="S6100">
        <f t="shared" si="333"/>
        <v>49400</v>
      </c>
      <c r="T6100">
        <f>24500</f>
        <v>24500</v>
      </c>
      <c r="U6100">
        <f t="shared" si="334"/>
        <v>2.0163265306122451</v>
      </c>
      <c r="V6100">
        <v>340</v>
      </c>
      <c r="W6100">
        <v>335</v>
      </c>
    </row>
    <row r="6101" spans="1:23" hidden="1" x14ac:dyDescent="0.2">
      <c r="A6101">
        <v>113</v>
      </c>
      <c r="B6101" t="s">
        <v>3</v>
      </c>
      <c r="C6101" t="s">
        <v>4</v>
      </c>
      <c r="D6101" t="s">
        <v>274</v>
      </c>
      <c r="G6101">
        <v>-28.184298999999999</v>
      </c>
      <c r="H6101">
        <v>153.25862100000001</v>
      </c>
      <c r="I6101">
        <v>635</v>
      </c>
      <c r="J6101" t="s">
        <v>6</v>
      </c>
      <c r="K6101" s="1">
        <v>40817</v>
      </c>
      <c r="L6101" t="s">
        <v>275</v>
      </c>
      <c r="M6101" t="s">
        <v>279</v>
      </c>
      <c r="N6101" t="s">
        <v>14</v>
      </c>
      <c r="O6101" t="s">
        <v>15</v>
      </c>
      <c r="P6101" t="s">
        <v>27</v>
      </c>
      <c r="Q6101">
        <v>5</v>
      </c>
      <c r="R6101">
        <v>13.56</v>
      </c>
      <c r="S6101">
        <f t="shared" si="333"/>
        <v>49400</v>
      </c>
      <c r="T6101">
        <f>24500</f>
        <v>24500</v>
      </c>
      <c r="U6101">
        <f t="shared" si="334"/>
        <v>2.0163265306122451</v>
      </c>
      <c r="V6101">
        <v>340</v>
      </c>
      <c r="W6101">
        <v>335</v>
      </c>
    </row>
    <row r="6102" spans="1:23" hidden="1" x14ac:dyDescent="0.2">
      <c r="A6102">
        <v>113</v>
      </c>
      <c r="B6102" t="s">
        <v>3</v>
      </c>
      <c r="C6102" t="s">
        <v>4</v>
      </c>
      <c r="D6102" t="s">
        <v>274</v>
      </c>
      <c r="G6102">
        <v>-28.184298999999999</v>
      </c>
      <c r="H6102">
        <v>153.25862100000001</v>
      </c>
      <c r="I6102">
        <v>635</v>
      </c>
      <c r="J6102" t="s">
        <v>6</v>
      </c>
      <c r="K6102" s="1">
        <v>40817</v>
      </c>
      <c r="L6102" t="s">
        <v>275</v>
      </c>
      <c r="M6102" t="s">
        <v>279</v>
      </c>
      <c r="N6102" t="s">
        <v>14</v>
      </c>
      <c r="O6102" t="s">
        <v>15</v>
      </c>
      <c r="P6102" t="s">
        <v>27</v>
      </c>
      <c r="Q6102">
        <v>6</v>
      </c>
      <c r="R6102">
        <v>15.14</v>
      </c>
      <c r="S6102">
        <f t="shared" si="333"/>
        <v>49400</v>
      </c>
      <c r="T6102">
        <f>24500</f>
        <v>24500</v>
      </c>
      <c r="U6102">
        <f t="shared" si="334"/>
        <v>2.0163265306122451</v>
      </c>
      <c r="V6102">
        <v>340</v>
      </c>
      <c r="W6102">
        <v>335</v>
      </c>
    </row>
    <row r="6103" spans="1:23" hidden="1" x14ac:dyDescent="0.2">
      <c r="A6103">
        <v>113</v>
      </c>
      <c r="B6103" t="s">
        <v>3</v>
      </c>
      <c r="C6103" t="s">
        <v>4</v>
      </c>
      <c r="D6103" t="s">
        <v>274</v>
      </c>
      <c r="G6103">
        <v>-28.184298999999999</v>
      </c>
      <c r="H6103">
        <v>153.25862100000001</v>
      </c>
      <c r="I6103">
        <v>635</v>
      </c>
      <c r="J6103" t="s">
        <v>6</v>
      </c>
      <c r="K6103" s="1">
        <v>40817</v>
      </c>
      <c r="L6103" t="s">
        <v>275</v>
      </c>
      <c r="M6103" t="s">
        <v>279</v>
      </c>
      <c r="N6103" t="s">
        <v>14</v>
      </c>
      <c r="O6103" t="s">
        <v>16</v>
      </c>
      <c r="P6103" t="s">
        <v>27</v>
      </c>
      <c r="Q6103">
        <v>1</v>
      </c>
      <c r="R6103">
        <v>9.1199999999999992</v>
      </c>
      <c r="S6103">
        <f t="shared" si="333"/>
        <v>49400</v>
      </c>
      <c r="T6103">
        <f>24500</f>
        <v>24500</v>
      </c>
      <c r="U6103">
        <f t="shared" si="334"/>
        <v>2.0163265306122451</v>
      </c>
      <c r="V6103">
        <v>340</v>
      </c>
      <c r="W6103">
        <v>335</v>
      </c>
    </row>
    <row r="6104" spans="1:23" hidden="1" x14ac:dyDescent="0.2">
      <c r="A6104">
        <v>113</v>
      </c>
      <c r="B6104" t="s">
        <v>3</v>
      </c>
      <c r="C6104" t="s">
        <v>4</v>
      </c>
      <c r="D6104" t="s">
        <v>274</v>
      </c>
      <c r="G6104">
        <v>-28.184298999999999</v>
      </c>
      <c r="H6104">
        <v>153.25862100000001</v>
      </c>
      <c r="I6104">
        <v>635</v>
      </c>
      <c r="J6104" t="s">
        <v>6</v>
      </c>
      <c r="K6104" s="1">
        <v>40817</v>
      </c>
      <c r="L6104" t="s">
        <v>275</v>
      </c>
      <c r="M6104" t="s">
        <v>279</v>
      </c>
      <c r="N6104" t="s">
        <v>14</v>
      </c>
      <c r="O6104" t="s">
        <v>16</v>
      </c>
      <c r="P6104" t="s">
        <v>27</v>
      </c>
      <c r="Q6104">
        <v>2</v>
      </c>
      <c r="R6104">
        <v>9.5399999999999991</v>
      </c>
      <c r="S6104">
        <f t="shared" si="333"/>
        <v>49400</v>
      </c>
      <c r="T6104">
        <f>24500</f>
        <v>24500</v>
      </c>
      <c r="U6104">
        <f t="shared" si="334"/>
        <v>2.0163265306122451</v>
      </c>
      <c r="V6104">
        <v>340</v>
      </c>
      <c r="W6104">
        <v>335</v>
      </c>
    </row>
    <row r="6105" spans="1:23" hidden="1" x14ac:dyDescent="0.2">
      <c r="A6105">
        <v>113</v>
      </c>
      <c r="B6105" t="s">
        <v>3</v>
      </c>
      <c r="C6105" t="s">
        <v>4</v>
      </c>
      <c r="D6105" t="s">
        <v>274</v>
      </c>
      <c r="G6105">
        <v>-28.184298999999999</v>
      </c>
      <c r="H6105">
        <v>153.25862100000001</v>
      </c>
      <c r="I6105">
        <v>635</v>
      </c>
      <c r="J6105" t="s">
        <v>6</v>
      </c>
      <c r="K6105" s="1">
        <v>40817</v>
      </c>
      <c r="L6105" t="s">
        <v>275</v>
      </c>
      <c r="M6105" t="s">
        <v>279</v>
      </c>
      <c r="N6105" t="s">
        <v>14</v>
      </c>
      <c r="O6105" t="s">
        <v>16</v>
      </c>
      <c r="P6105" t="s">
        <v>27</v>
      </c>
      <c r="Q6105">
        <v>3</v>
      </c>
      <c r="R6105">
        <v>14.08</v>
      </c>
      <c r="S6105">
        <f t="shared" si="333"/>
        <v>49400</v>
      </c>
      <c r="T6105">
        <f>24500</f>
        <v>24500</v>
      </c>
      <c r="U6105">
        <f t="shared" si="334"/>
        <v>2.0163265306122451</v>
      </c>
      <c r="V6105">
        <v>340</v>
      </c>
      <c r="W6105">
        <v>335</v>
      </c>
    </row>
    <row r="6106" spans="1:23" hidden="1" x14ac:dyDescent="0.2">
      <c r="A6106">
        <v>113</v>
      </c>
      <c r="B6106" t="s">
        <v>3</v>
      </c>
      <c r="C6106" t="s">
        <v>4</v>
      </c>
      <c r="D6106" t="s">
        <v>274</v>
      </c>
      <c r="G6106">
        <v>-28.184298999999999</v>
      </c>
      <c r="H6106">
        <v>153.25862100000001</v>
      </c>
      <c r="I6106">
        <v>635</v>
      </c>
      <c r="J6106" t="s">
        <v>6</v>
      </c>
      <c r="K6106" s="1">
        <v>40817</v>
      </c>
      <c r="L6106" t="s">
        <v>275</v>
      </c>
      <c r="M6106" t="s">
        <v>279</v>
      </c>
      <c r="N6106" t="s">
        <v>14</v>
      </c>
      <c r="O6106" t="s">
        <v>16</v>
      </c>
      <c r="P6106" t="s">
        <v>27</v>
      </c>
      <c r="Q6106">
        <v>4</v>
      </c>
      <c r="R6106">
        <v>13.03</v>
      </c>
      <c r="S6106">
        <f t="shared" si="333"/>
        <v>49400</v>
      </c>
      <c r="T6106">
        <f>24500</f>
        <v>24500</v>
      </c>
      <c r="U6106">
        <f t="shared" si="334"/>
        <v>2.0163265306122451</v>
      </c>
      <c r="V6106">
        <v>340</v>
      </c>
      <c r="W6106">
        <v>335</v>
      </c>
    </row>
    <row r="6107" spans="1:23" hidden="1" x14ac:dyDescent="0.2">
      <c r="A6107">
        <v>113</v>
      </c>
      <c r="B6107" t="s">
        <v>3</v>
      </c>
      <c r="C6107" t="s">
        <v>4</v>
      </c>
      <c r="D6107" t="s">
        <v>274</v>
      </c>
      <c r="G6107">
        <v>-28.184298999999999</v>
      </c>
      <c r="H6107">
        <v>153.25862100000001</v>
      </c>
      <c r="I6107">
        <v>635</v>
      </c>
      <c r="J6107" t="s">
        <v>6</v>
      </c>
      <c r="K6107" s="1">
        <v>40817</v>
      </c>
      <c r="L6107" t="s">
        <v>275</v>
      </c>
      <c r="M6107" t="s">
        <v>279</v>
      </c>
      <c r="N6107" t="s">
        <v>14</v>
      </c>
      <c r="O6107" t="s">
        <v>16</v>
      </c>
      <c r="P6107" t="s">
        <v>27</v>
      </c>
      <c r="Q6107">
        <v>5</v>
      </c>
      <c r="R6107">
        <v>11.15</v>
      </c>
      <c r="S6107">
        <f t="shared" si="333"/>
        <v>49400</v>
      </c>
      <c r="T6107">
        <f>24500</f>
        <v>24500</v>
      </c>
      <c r="U6107">
        <f t="shared" si="334"/>
        <v>2.0163265306122451</v>
      </c>
      <c r="V6107">
        <v>340</v>
      </c>
      <c r="W6107">
        <v>335</v>
      </c>
    </row>
    <row r="6108" spans="1:23" hidden="1" x14ac:dyDescent="0.2">
      <c r="A6108">
        <v>113</v>
      </c>
      <c r="B6108" t="s">
        <v>3</v>
      </c>
      <c r="C6108" t="s">
        <v>4</v>
      </c>
      <c r="D6108" t="s">
        <v>274</v>
      </c>
      <c r="G6108">
        <v>-28.184298999999999</v>
      </c>
      <c r="H6108">
        <v>153.25862100000001</v>
      </c>
      <c r="I6108">
        <v>635</v>
      </c>
      <c r="J6108" t="s">
        <v>6</v>
      </c>
      <c r="K6108" s="1">
        <v>40817</v>
      </c>
      <c r="L6108" t="s">
        <v>275</v>
      </c>
      <c r="M6108" t="s">
        <v>279</v>
      </c>
      <c r="N6108" t="s">
        <v>14</v>
      </c>
      <c r="O6108" t="s">
        <v>16</v>
      </c>
      <c r="P6108" t="s">
        <v>27</v>
      </c>
      <c r="Q6108">
        <v>6</v>
      </c>
      <c r="R6108">
        <v>12.5</v>
      </c>
      <c r="S6108">
        <f t="shared" si="333"/>
        <v>49400</v>
      </c>
      <c r="T6108">
        <f>24500</f>
        <v>24500</v>
      </c>
      <c r="U6108">
        <f t="shared" si="334"/>
        <v>2.0163265306122451</v>
      </c>
      <c r="V6108">
        <v>340</v>
      </c>
      <c r="W6108">
        <v>335</v>
      </c>
    </row>
    <row r="6109" spans="1:23" hidden="1" x14ac:dyDescent="0.2">
      <c r="A6109">
        <v>113</v>
      </c>
      <c r="B6109" t="s">
        <v>3</v>
      </c>
      <c r="C6109" t="s">
        <v>4</v>
      </c>
      <c r="D6109" t="s">
        <v>274</v>
      </c>
      <c r="G6109">
        <v>-28.184298999999999</v>
      </c>
      <c r="H6109">
        <v>153.25862100000001</v>
      </c>
      <c r="I6109">
        <v>635</v>
      </c>
      <c r="J6109" t="s">
        <v>6</v>
      </c>
      <c r="K6109" s="1">
        <v>40817</v>
      </c>
      <c r="L6109" t="s">
        <v>275</v>
      </c>
      <c r="M6109" t="s">
        <v>279</v>
      </c>
      <c r="N6109" t="s">
        <v>14</v>
      </c>
      <c r="O6109" t="s">
        <v>18</v>
      </c>
      <c r="P6109" t="s">
        <v>27</v>
      </c>
      <c r="Q6109">
        <v>1</v>
      </c>
      <c r="R6109">
        <v>2.21</v>
      </c>
      <c r="S6109">
        <f t="shared" si="333"/>
        <v>49400</v>
      </c>
      <c r="T6109">
        <f>24500</f>
        <v>24500</v>
      </c>
      <c r="U6109">
        <f t="shared" si="334"/>
        <v>2.0163265306122451</v>
      </c>
      <c r="V6109">
        <v>340</v>
      </c>
      <c r="W6109">
        <v>335</v>
      </c>
    </row>
    <row r="6110" spans="1:23" hidden="1" x14ac:dyDescent="0.2">
      <c r="A6110">
        <v>113</v>
      </c>
      <c r="B6110" t="s">
        <v>3</v>
      </c>
      <c r="C6110" t="s">
        <v>4</v>
      </c>
      <c r="D6110" t="s">
        <v>274</v>
      </c>
      <c r="G6110">
        <v>-28.184298999999999</v>
      </c>
      <c r="H6110">
        <v>153.25862100000001</v>
      </c>
      <c r="I6110">
        <v>635</v>
      </c>
      <c r="J6110" t="s">
        <v>6</v>
      </c>
      <c r="K6110" s="1">
        <v>40817</v>
      </c>
      <c r="L6110" t="s">
        <v>275</v>
      </c>
      <c r="M6110" t="s">
        <v>279</v>
      </c>
      <c r="N6110" t="s">
        <v>14</v>
      </c>
      <c r="O6110" t="s">
        <v>18</v>
      </c>
      <c r="P6110" t="s">
        <v>27</v>
      </c>
      <c r="Q6110">
        <v>2</v>
      </c>
      <c r="R6110">
        <v>1.65</v>
      </c>
      <c r="S6110">
        <f t="shared" si="333"/>
        <v>49400</v>
      </c>
      <c r="T6110">
        <f>24500</f>
        <v>24500</v>
      </c>
      <c r="U6110">
        <f t="shared" si="334"/>
        <v>2.0163265306122451</v>
      </c>
      <c r="V6110">
        <v>340</v>
      </c>
      <c r="W6110">
        <v>335</v>
      </c>
    </row>
    <row r="6111" spans="1:23" hidden="1" x14ac:dyDescent="0.2">
      <c r="A6111">
        <v>113</v>
      </c>
      <c r="B6111" t="s">
        <v>3</v>
      </c>
      <c r="C6111" t="s">
        <v>4</v>
      </c>
      <c r="D6111" t="s">
        <v>274</v>
      </c>
      <c r="G6111">
        <v>-28.184298999999999</v>
      </c>
      <c r="H6111">
        <v>153.25862100000001</v>
      </c>
      <c r="I6111">
        <v>635</v>
      </c>
      <c r="J6111" t="s">
        <v>6</v>
      </c>
      <c r="K6111" s="1">
        <v>40817</v>
      </c>
      <c r="L6111" t="s">
        <v>275</v>
      </c>
      <c r="M6111" t="s">
        <v>279</v>
      </c>
      <c r="N6111" t="s">
        <v>14</v>
      </c>
      <c r="O6111" t="s">
        <v>18</v>
      </c>
      <c r="P6111" t="s">
        <v>27</v>
      </c>
      <c r="Q6111">
        <v>3</v>
      </c>
      <c r="R6111">
        <v>2.12</v>
      </c>
      <c r="S6111">
        <f t="shared" si="333"/>
        <v>49400</v>
      </c>
      <c r="T6111">
        <f>24500</f>
        <v>24500</v>
      </c>
      <c r="U6111">
        <f t="shared" si="334"/>
        <v>2.0163265306122451</v>
      </c>
      <c r="V6111">
        <v>340</v>
      </c>
      <c r="W6111">
        <v>335</v>
      </c>
    </row>
    <row r="6112" spans="1:23" hidden="1" x14ac:dyDescent="0.2">
      <c r="A6112">
        <v>113</v>
      </c>
      <c r="B6112" t="s">
        <v>3</v>
      </c>
      <c r="C6112" t="s">
        <v>4</v>
      </c>
      <c r="D6112" t="s">
        <v>274</v>
      </c>
      <c r="G6112">
        <v>-28.184298999999999</v>
      </c>
      <c r="H6112">
        <v>153.25862100000001</v>
      </c>
      <c r="I6112">
        <v>635</v>
      </c>
      <c r="J6112" t="s">
        <v>6</v>
      </c>
      <c r="K6112" s="1">
        <v>40817</v>
      </c>
      <c r="L6112" t="s">
        <v>275</v>
      </c>
      <c r="M6112" t="s">
        <v>279</v>
      </c>
      <c r="N6112" t="s">
        <v>14</v>
      </c>
      <c r="O6112" t="s">
        <v>18</v>
      </c>
      <c r="P6112" t="s">
        <v>27</v>
      </c>
      <c r="Q6112">
        <v>4</v>
      </c>
      <c r="R6112">
        <v>1.1000000000000001</v>
      </c>
      <c r="S6112">
        <f t="shared" si="333"/>
        <v>49400</v>
      </c>
      <c r="T6112">
        <f>24500</f>
        <v>24500</v>
      </c>
      <c r="U6112">
        <f t="shared" si="334"/>
        <v>2.0163265306122451</v>
      </c>
      <c r="V6112">
        <v>340</v>
      </c>
      <c r="W6112">
        <v>335</v>
      </c>
    </row>
    <row r="6113" spans="1:23" hidden="1" x14ac:dyDescent="0.2">
      <c r="A6113">
        <v>113</v>
      </c>
      <c r="B6113" t="s">
        <v>3</v>
      </c>
      <c r="C6113" t="s">
        <v>4</v>
      </c>
      <c r="D6113" t="s">
        <v>274</v>
      </c>
      <c r="G6113">
        <v>-28.184298999999999</v>
      </c>
      <c r="H6113">
        <v>153.25862100000001</v>
      </c>
      <c r="I6113">
        <v>635</v>
      </c>
      <c r="J6113" t="s">
        <v>6</v>
      </c>
      <c r="K6113" s="1">
        <v>40817</v>
      </c>
      <c r="L6113" t="s">
        <v>275</v>
      </c>
      <c r="M6113" t="s">
        <v>279</v>
      </c>
      <c r="N6113" t="s">
        <v>14</v>
      </c>
      <c r="O6113" t="s">
        <v>18</v>
      </c>
      <c r="P6113" t="s">
        <v>27</v>
      </c>
      <c r="Q6113">
        <v>5</v>
      </c>
      <c r="R6113">
        <v>2.02</v>
      </c>
      <c r="S6113">
        <f t="shared" si="333"/>
        <v>49400</v>
      </c>
      <c r="T6113">
        <f>24500</f>
        <v>24500</v>
      </c>
      <c r="U6113">
        <f t="shared" si="334"/>
        <v>2.0163265306122451</v>
      </c>
      <c r="V6113">
        <v>340</v>
      </c>
      <c r="W6113">
        <v>335</v>
      </c>
    </row>
    <row r="6114" spans="1:23" hidden="1" x14ac:dyDescent="0.2">
      <c r="A6114">
        <v>113</v>
      </c>
      <c r="B6114" t="s">
        <v>3</v>
      </c>
      <c r="C6114" t="s">
        <v>4</v>
      </c>
      <c r="D6114" t="s">
        <v>274</v>
      </c>
      <c r="G6114">
        <v>-28.184298999999999</v>
      </c>
      <c r="H6114">
        <v>153.25862100000001</v>
      </c>
      <c r="I6114">
        <v>635</v>
      </c>
      <c r="J6114" t="s">
        <v>6</v>
      </c>
      <c r="K6114" s="1">
        <v>40817</v>
      </c>
      <c r="L6114" t="s">
        <v>275</v>
      </c>
      <c r="M6114" t="s">
        <v>279</v>
      </c>
      <c r="N6114" t="s">
        <v>14</v>
      </c>
      <c r="O6114" t="s">
        <v>18</v>
      </c>
      <c r="P6114" t="s">
        <v>27</v>
      </c>
      <c r="Q6114">
        <v>6</v>
      </c>
      <c r="R6114">
        <v>1.87</v>
      </c>
      <c r="S6114">
        <f t="shared" si="333"/>
        <v>49400</v>
      </c>
      <c r="T6114">
        <f>24500</f>
        <v>24500</v>
      </c>
      <c r="U6114">
        <f t="shared" si="334"/>
        <v>2.0163265306122451</v>
      </c>
      <c r="V6114">
        <v>340</v>
      </c>
      <c r="W6114">
        <v>335</v>
      </c>
    </row>
    <row r="6115" spans="1:23" hidden="1" x14ac:dyDescent="0.2">
      <c r="A6115">
        <v>113</v>
      </c>
      <c r="B6115" t="s">
        <v>3</v>
      </c>
      <c r="C6115" t="s">
        <v>4</v>
      </c>
      <c r="D6115" t="s">
        <v>274</v>
      </c>
      <c r="G6115">
        <v>-28.184298999999999</v>
      </c>
      <c r="H6115">
        <v>153.25862100000001</v>
      </c>
      <c r="I6115">
        <v>635</v>
      </c>
      <c r="J6115" t="s">
        <v>6</v>
      </c>
      <c r="K6115" s="1">
        <v>40817</v>
      </c>
      <c r="L6115" t="s">
        <v>275</v>
      </c>
      <c r="M6115" t="s">
        <v>279</v>
      </c>
      <c r="N6115" t="s">
        <v>14</v>
      </c>
      <c r="O6115" t="s">
        <v>19</v>
      </c>
      <c r="P6115" t="s">
        <v>27</v>
      </c>
      <c r="Q6115">
        <v>1</v>
      </c>
      <c r="R6115">
        <v>10.210000000000001</v>
      </c>
      <c r="S6115">
        <f t="shared" si="333"/>
        <v>49400</v>
      </c>
      <c r="T6115">
        <f>24500</f>
        <v>24500</v>
      </c>
      <c r="U6115">
        <f t="shared" si="334"/>
        <v>2.0163265306122451</v>
      </c>
      <c r="V6115">
        <v>340</v>
      </c>
      <c r="W6115">
        <v>335</v>
      </c>
    </row>
    <row r="6116" spans="1:23" hidden="1" x14ac:dyDescent="0.2">
      <c r="A6116">
        <v>113</v>
      </c>
      <c r="B6116" t="s">
        <v>3</v>
      </c>
      <c r="C6116" t="s">
        <v>4</v>
      </c>
      <c r="D6116" t="s">
        <v>274</v>
      </c>
      <c r="G6116">
        <v>-28.184298999999999</v>
      </c>
      <c r="H6116">
        <v>153.25862100000001</v>
      </c>
      <c r="I6116">
        <v>635</v>
      </c>
      <c r="J6116" t="s">
        <v>6</v>
      </c>
      <c r="K6116" s="1">
        <v>40817</v>
      </c>
      <c r="L6116" t="s">
        <v>275</v>
      </c>
      <c r="M6116" t="s">
        <v>279</v>
      </c>
      <c r="N6116" t="s">
        <v>14</v>
      </c>
      <c r="O6116" t="s">
        <v>19</v>
      </c>
      <c r="P6116" t="s">
        <v>27</v>
      </c>
      <c r="Q6116">
        <v>2</v>
      </c>
      <c r="R6116">
        <v>3.73</v>
      </c>
      <c r="S6116">
        <f t="shared" si="333"/>
        <v>49400</v>
      </c>
      <c r="T6116">
        <f>24500</f>
        <v>24500</v>
      </c>
      <c r="U6116">
        <f t="shared" si="334"/>
        <v>2.0163265306122451</v>
      </c>
      <c r="V6116">
        <v>340</v>
      </c>
      <c r="W6116">
        <v>335</v>
      </c>
    </row>
    <row r="6117" spans="1:23" hidden="1" x14ac:dyDescent="0.2">
      <c r="A6117">
        <v>113</v>
      </c>
      <c r="B6117" t="s">
        <v>3</v>
      </c>
      <c r="C6117" t="s">
        <v>4</v>
      </c>
      <c r="D6117" t="s">
        <v>274</v>
      </c>
      <c r="G6117">
        <v>-28.184298999999999</v>
      </c>
      <c r="H6117">
        <v>153.25862100000001</v>
      </c>
      <c r="I6117">
        <v>635</v>
      </c>
      <c r="J6117" t="s">
        <v>6</v>
      </c>
      <c r="K6117" s="1">
        <v>40817</v>
      </c>
      <c r="L6117" t="s">
        <v>275</v>
      </c>
      <c r="M6117" t="s">
        <v>279</v>
      </c>
      <c r="N6117" t="s">
        <v>14</v>
      </c>
      <c r="O6117" t="s">
        <v>19</v>
      </c>
      <c r="P6117" t="s">
        <v>27</v>
      </c>
      <c r="Q6117">
        <v>3</v>
      </c>
      <c r="R6117">
        <v>7.04</v>
      </c>
      <c r="S6117">
        <f t="shared" si="333"/>
        <v>49400</v>
      </c>
      <c r="T6117">
        <f>24500</f>
        <v>24500</v>
      </c>
      <c r="U6117">
        <f t="shared" si="334"/>
        <v>2.0163265306122451</v>
      </c>
      <c r="V6117">
        <v>340</v>
      </c>
      <c r="W6117">
        <v>335</v>
      </c>
    </row>
    <row r="6118" spans="1:23" hidden="1" x14ac:dyDescent="0.2">
      <c r="A6118">
        <v>113</v>
      </c>
      <c r="B6118" t="s">
        <v>3</v>
      </c>
      <c r="C6118" t="s">
        <v>4</v>
      </c>
      <c r="D6118" t="s">
        <v>274</v>
      </c>
      <c r="G6118">
        <v>-28.184298999999999</v>
      </c>
      <c r="H6118">
        <v>153.25862100000001</v>
      </c>
      <c r="I6118">
        <v>635</v>
      </c>
      <c r="J6118" t="s">
        <v>6</v>
      </c>
      <c r="K6118" s="1">
        <v>40817</v>
      </c>
      <c r="L6118" t="s">
        <v>275</v>
      </c>
      <c r="M6118" t="s">
        <v>279</v>
      </c>
      <c r="N6118" t="s">
        <v>14</v>
      </c>
      <c r="O6118" t="s">
        <v>19</v>
      </c>
      <c r="P6118" t="s">
        <v>27</v>
      </c>
      <c r="Q6118">
        <v>4</v>
      </c>
      <c r="R6118">
        <v>4.3499999999999996</v>
      </c>
      <c r="S6118">
        <f t="shared" si="333"/>
        <v>49400</v>
      </c>
      <c r="T6118">
        <f>24500</f>
        <v>24500</v>
      </c>
      <c r="U6118">
        <f t="shared" si="334"/>
        <v>2.0163265306122451</v>
      </c>
      <c r="V6118">
        <v>340</v>
      </c>
      <c r="W6118">
        <v>335</v>
      </c>
    </row>
    <row r="6119" spans="1:23" hidden="1" x14ac:dyDescent="0.2">
      <c r="A6119">
        <v>113</v>
      </c>
      <c r="B6119" t="s">
        <v>3</v>
      </c>
      <c r="C6119" t="s">
        <v>4</v>
      </c>
      <c r="D6119" t="s">
        <v>274</v>
      </c>
      <c r="G6119">
        <v>-28.184298999999999</v>
      </c>
      <c r="H6119">
        <v>153.25862100000001</v>
      </c>
      <c r="I6119">
        <v>635</v>
      </c>
      <c r="J6119" t="s">
        <v>6</v>
      </c>
      <c r="K6119" s="1">
        <v>40817</v>
      </c>
      <c r="L6119" t="s">
        <v>275</v>
      </c>
      <c r="M6119" t="s">
        <v>279</v>
      </c>
      <c r="N6119" t="s">
        <v>14</v>
      </c>
      <c r="O6119" t="s">
        <v>19</v>
      </c>
      <c r="P6119" t="s">
        <v>27</v>
      </c>
      <c r="Q6119">
        <v>5</v>
      </c>
      <c r="R6119">
        <v>6.39</v>
      </c>
      <c r="S6119">
        <f t="shared" si="333"/>
        <v>49400</v>
      </c>
      <c r="T6119">
        <f>24500</f>
        <v>24500</v>
      </c>
      <c r="U6119">
        <f t="shared" si="334"/>
        <v>2.0163265306122451</v>
      </c>
      <c r="V6119">
        <v>340</v>
      </c>
      <c r="W6119">
        <v>335</v>
      </c>
    </row>
    <row r="6120" spans="1:23" hidden="1" x14ac:dyDescent="0.2">
      <c r="A6120">
        <v>113</v>
      </c>
      <c r="B6120" t="s">
        <v>3</v>
      </c>
      <c r="C6120" t="s">
        <v>4</v>
      </c>
      <c r="D6120" t="s">
        <v>274</v>
      </c>
      <c r="G6120">
        <v>-28.184298999999999</v>
      </c>
      <c r="H6120">
        <v>153.25862100000001</v>
      </c>
      <c r="I6120">
        <v>635</v>
      </c>
      <c r="J6120" t="s">
        <v>6</v>
      </c>
      <c r="K6120" s="1">
        <v>40817</v>
      </c>
      <c r="L6120" t="s">
        <v>275</v>
      </c>
      <c r="M6120" t="s">
        <v>279</v>
      </c>
      <c r="N6120" t="s">
        <v>14</v>
      </c>
      <c r="O6120" t="s">
        <v>19</v>
      </c>
      <c r="P6120" t="s">
        <v>27</v>
      </c>
      <c r="Q6120">
        <v>6</v>
      </c>
      <c r="R6120">
        <v>5.14</v>
      </c>
      <c r="S6120">
        <f t="shared" si="333"/>
        <v>49400</v>
      </c>
      <c r="T6120">
        <f>24500</f>
        <v>24500</v>
      </c>
      <c r="U6120">
        <f t="shared" si="334"/>
        <v>2.0163265306122451</v>
      </c>
      <c r="V6120">
        <v>340</v>
      </c>
      <c r="W6120">
        <v>335</v>
      </c>
    </row>
    <row r="6121" spans="1:23" hidden="1" x14ac:dyDescent="0.2">
      <c r="A6121">
        <v>113</v>
      </c>
      <c r="B6121" t="s">
        <v>3</v>
      </c>
      <c r="C6121" t="s">
        <v>4</v>
      </c>
      <c r="D6121" t="s">
        <v>274</v>
      </c>
      <c r="G6121">
        <v>-28.184298999999999</v>
      </c>
      <c r="H6121">
        <v>153.25862100000001</v>
      </c>
      <c r="I6121">
        <v>635</v>
      </c>
      <c r="J6121" t="s">
        <v>6</v>
      </c>
      <c r="K6121" s="1">
        <v>40817</v>
      </c>
      <c r="L6121" t="s">
        <v>275</v>
      </c>
      <c r="M6121" t="s">
        <v>279</v>
      </c>
      <c r="N6121" t="s">
        <v>24</v>
      </c>
      <c r="O6121" t="s">
        <v>15</v>
      </c>
      <c r="P6121" t="s">
        <v>26</v>
      </c>
      <c r="Q6121">
        <v>1</v>
      </c>
      <c r="R6121">
        <v>27.47</v>
      </c>
      <c r="S6121">
        <f t="shared" si="333"/>
        <v>49400</v>
      </c>
      <c r="T6121">
        <f>24500</f>
        <v>24500</v>
      </c>
      <c r="U6121">
        <f t="shared" si="334"/>
        <v>2.0163265306122451</v>
      </c>
      <c r="V6121">
        <v>340</v>
      </c>
      <c r="W6121">
        <v>335</v>
      </c>
    </row>
    <row r="6122" spans="1:23" hidden="1" x14ac:dyDescent="0.2">
      <c r="A6122">
        <v>113</v>
      </c>
      <c r="B6122" t="s">
        <v>3</v>
      </c>
      <c r="C6122" t="s">
        <v>4</v>
      </c>
      <c r="D6122" t="s">
        <v>274</v>
      </c>
      <c r="G6122">
        <v>-28.184298999999999</v>
      </c>
      <c r="H6122">
        <v>153.25862100000001</v>
      </c>
      <c r="I6122">
        <v>635</v>
      </c>
      <c r="J6122" t="s">
        <v>6</v>
      </c>
      <c r="K6122" s="1">
        <v>40817</v>
      </c>
      <c r="L6122" t="s">
        <v>275</v>
      </c>
      <c r="M6122" t="s">
        <v>279</v>
      </c>
      <c r="N6122" t="s">
        <v>24</v>
      </c>
      <c r="O6122" t="s">
        <v>15</v>
      </c>
      <c r="P6122" t="s">
        <v>26</v>
      </c>
      <c r="Q6122">
        <v>2</v>
      </c>
      <c r="R6122">
        <v>31.54</v>
      </c>
      <c r="S6122">
        <f t="shared" si="333"/>
        <v>49400</v>
      </c>
      <c r="T6122">
        <f>24500</f>
        <v>24500</v>
      </c>
      <c r="U6122">
        <f t="shared" si="334"/>
        <v>2.0163265306122451</v>
      </c>
      <c r="V6122">
        <v>340</v>
      </c>
      <c r="W6122">
        <v>335</v>
      </c>
    </row>
    <row r="6123" spans="1:23" hidden="1" x14ac:dyDescent="0.2">
      <c r="A6123">
        <v>113</v>
      </c>
      <c r="B6123" t="s">
        <v>3</v>
      </c>
      <c r="C6123" t="s">
        <v>4</v>
      </c>
      <c r="D6123" t="s">
        <v>274</v>
      </c>
      <c r="G6123">
        <v>-28.184298999999999</v>
      </c>
      <c r="H6123">
        <v>153.25862100000001</v>
      </c>
      <c r="I6123">
        <v>635</v>
      </c>
      <c r="J6123" t="s">
        <v>6</v>
      </c>
      <c r="K6123" s="1">
        <v>40817</v>
      </c>
      <c r="L6123" t="s">
        <v>275</v>
      </c>
      <c r="M6123" t="s">
        <v>279</v>
      </c>
      <c r="N6123" t="s">
        <v>24</v>
      </c>
      <c r="O6123" t="s">
        <v>15</v>
      </c>
      <c r="P6123" t="s">
        <v>26</v>
      </c>
      <c r="Q6123">
        <v>3</v>
      </c>
      <c r="R6123">
        <v>35.33</v>
      </c>
      <c r="S6123">
        <f t="shared" si="333"/>
        <v>49400</v>
      </c>
      <c r="T6123">
        <f>24500</f>
        <v>24500</v>
      </c>
      <c r="U6123">
        <f t="shared" si="334"/>
        <v>2.0163265306122451</v>
      </c>
      <c r="V6123">
        <v>340</v>
      </c>
      <c r="W6123">
        <v>335</v>
      </c>
    </row>
    <row r="6124" spans="1:23" hidden="1" x14ac:dyDescent="0.2">
      <c r="A6124">
        <v>113</v>
      </c>
      <c r="B6124" t="s">
        <v>3</v>
      </c>
      <c r="C6124" t="s">
        <v>4</v>
      </c>
      <c r="D6124" t="s">
        <v>274</v>
      </c>
      <c r="G6124">
        <v>-28.184298999999999</v>
      </c>
      <c r="H6124">
        <v>153.25862100000001</v>
      </c>
      <c r="I6124">
        <v>635</v>
      </c>
      <c r="J6124" t="s">
        <v>6</v>
      </c>
      <c r="K6124" s="1">
        <v>40817</v>
      </c>
      <c r="L6124" t="s">
        <v>275</v>
      </c>
      <c r="M6124" t="s">
        <v>279</v>
      </c>
      <c r="N6124" t="s">
        <v>24</v>
      </c>
      <c r="O6124" t="s">
        <v>15</v>
      </c>
      <c r="P6124" t="s">
        <v>26</v>
      </c>
      <c r="Q6124">
        <v>4</v>
      </c>
      <c r="R6124">
        <v>29.72</v>
      </c>
      <c r="S6124">
        <f t="shared" si="333"/>
        <v>49400</v>
      </c>
      <c r="T6124">
        <f>24500</f>
        <v>24500</v>
      </c>
      <c r="U6124">
        <f t="shared" si="334"/>
        <v>2.0163265306122451</v>
      </c>
      <c r="V6124">
        <v>340</v>
      </c>
      <c r="W6124">
        <v>335</v>
      </c>
    </row>
    <row r="6125" spans="1:23" hidden="1" x14ac:dyDescent="0.2">
      <c r="A6125">
        <v>113</v>
      </c>
      <c r="B6125" t="s">
        <v>3</v>
      </c>
      <c r="C6125" t="s">
        <v>4</v>
      </c>
      <c r="D6125" t="s">
        <v>274</v>
      </c>
      <c r="G6125">
        <v>-28.184298999999999</v>
      </c>
      <c r="H6125">
        <v>153.25862100000001</v>
      </c>
      <c r="I6125">
        <v>635</v>
      </c>
      <c r="J6125" t="s">
        <v>6</v>
      </c>
      <c r="K6125" s="1">
        <v>40817</v>
      </c>
      <c r="L6125" t="s">
        <v>275</v>
      </c>
      <c r="M6125" t="s">
        <v>279</v>
      </c>
      <c r="N6125" t="s">
        <v>24</v>
      </c>
      <c r="O6125" t="s">
        <v>15</v>
      </c>
      <c r="P6125" t="s">
        <v>26</v>
      </c>
      <c r="Q6125">
        <v>5</v>
      </c>
      <c r="R6125">
        <v>32.11</v>
      </c>
      <c r="S6125">
        <f t="shared" si="333"/>
        <v>49400</v>
      </c>
      <c r="T6125">
        <f>24500</f>
        <v>24500</v>
      </c>
      <c r="U6125">
        <f t="shared" si="334"/>
        <v>2.0163265306122451</v>
      </c>
      <c r="V6125">
        <v>340</v>
      </c>
      <c r="W6125">
        <v>335</v>
      </c>
    </row>
    <row r="6126" spans="1:23" hidden="1" x14ac:dyDescent="0.2">
      <c r="A6126">
        <v>113</v>
      </c>
      <c r="B6126" t="s">
        <v>3</v>
      </c>
      <c r="C6126" t="s">
        <v>4</v>
      </c>
      <c r="D6126" t="s">
        <v>274</v>
      </c>
      <c r="G6126">
        <v>-28.184298999999999</v>
      </c>
      <c r="H6126">
        <v>153.25862100000001</v>
      </c>
      <c r="I6126">
        <v>635</v>
      </c>
      <c r="J6126" t="s">
        <v>6</v>
      </c>
      <c r="K6126" s="1">
        <v>40817</v>
      </c>
      <c r="L6126" t="s">
        <v>275</v>
      </c>
      <c r="M6126" t="s">
        <v>279</v>
      </c>
      <c r="N6126" t="s">
        <v>24</v>
      </c>
      <c r="O6126" t="s">
        <v>15</v>
      </c>
      <c r="P6126" t="s">
        <v>26</v>
      </c>
      <c r="Q6126">
        <v>6</v>
      </c>
      <c r="R6126">
        <v>29.47</v>
      </c>
      <c r="S6126">
        <f t="shared" si="333"/>
        <v>49400</v>
      </c>
      <c r="T6126">
        <f>24500</f>
        <v>24500</v>
      </c>
      <c r="U6126">
        <f t="shared" si="334"/>
        <v>2.0163265306122451</v>
      </c>
      <c r="V6126">
        <v>340</v>
      </c>
      <c r="W6126">
        <v>335</v>
      </c>
    </row>
    <row r="6127" spans="1:23" hidden="1" x14ac:dyDescent="0.2">
      <c r="A6127">
        <v>113</v>
      </c>
      <c r="B6127" t="s">
        <v>3</v>
      </c>
      <c r="C6127" t="s">
        <v>4</v>
      </c>
      <c r="D6127" t="s">
        <v>274</v>
      </c>
      <c r="G6127">
        <v>-28.184298999999999</v>
      </c>
      <c r="H6127">
        <v>153.25862100000001</v>
      </c>
      <c r="I6127">
        <v>635</v>
      </c>
      <c r="J6127" t="s">
        <v>6</v>
      </c>
      <c r="K6127" s="1">
        <v>40817</v>
      </c>
      <c r="L6127" t="s">
        <v>275</v>
      </c>
      <c r="M6127" t="s">
        <v>279</v>
      </c>
      <c r="N6127" t="s">
        <v>24</v>
      </c>
      <c r="O6127" t="s">
        <v>15</v>
      </c>
      <c r="P6127" t="s">
        <v>26</v>
      </c>
      <c r="Q6127">
        <v>7</v>
      </c>
      <c r="R6127">
        <v>25.64</v>
      </c>
      <c r="S6127">
        <f t="shared" si="333"/>
        <v>49400</v>
      </c>
      <c r="T6127">
        <f>24500</f>
        <v>24500</v>
      </c>
      <c r="U6127">
        <f t="shared" si="334"/>
        <v>2.0163265306122451</v>
      </c>
      <c r="V6127">
        <v>340</v>
      </c>
      <c r="W6127">
        <v>335</v>
      </c>
    </row>
    <row r="6128" spans="1:23" hidden="1" x14ac:dyDescent="0.2">
      <c r="A6128">
        <v>113</v>
      </c>
      <c r="B6128" t="s">
        <v>3</v>
      </c>
      <c r="C6128" t="s">
        <v>4</v>
      </c>
      <c r="D6128" t="s">
        <v>274</v>
      </c>
      <c r="G6128">
        <v>-28.184298999999999</v>
      </c>
      <c r="H6128">
        <v>153.25862100000001</v>
      </c>
      <c r="I6128">
        <v>635</v>
      </c>
      <c r="J6128" t="s">
        <v>6</v>
      </c>
      <c r="K6128" s="1">
        <v>40817</v>
      </c>
      <c r="L6128" t="s">
        <v>275</v>
      </c>
      <c r="M6128" t="s">
        <v>279</v>
      </c>
      <c r="N6128" t="s">
        <v>24</v>
      </c>
      <c r="O6128" t="s">
        <v>15</v>
      </c>
      <c r="P6128" t="s">
        <v>26</v>
      </c>
      <c r="Q6128">
        <v>8</v>
      </c>
      <c r="R6128">
        <v>24.42</v>
      </c>
      <c r="S6128">
        <f t="shared" si="333"/>
        <v>49400</v>
      </c>
      <c r="T6128">
        <f>24500</f>
        <v>24500</v>
      </c>
      <c r="U6128">
        <f t="shared" si="334"/>
        <v>2.0163265306122451</v>
      </c>
      <c r="V6128">
        <v>340</v>
      </c>
      <c r="W6128">
        <v>335</v>
      </c>
    </row>
    <row r="6129" spans="1:23" hidden="1" x14ac:dyDescent="0.2">
      <c r="A6129">
        <v>113</v>
      </c>
      <c r="B6129" t="s">
        <v>3</v>
      </c>
      <c r="C6129" t="s">
        <v>4</v>
      </c>
      <c r="D6129" t="s">
        <v>274</v>
      </c>
      <c r="G6129">
        <v>-28.184298999999999</v>
      </c>
      <c r="H6129">
        <v>153.25862100000001</v>
      </c>
      <c r="I6129">
        <v>635</v>
      </c>
      <c r="J6129" t="s">
        <v>6</v>
      </c>
      <c r="K6129" s="1">
        <v>40817</v>
      </c>
      <c r="L6129" t="s">
        <v>275</v>
      </c>
      <c r="M6129" t="s">
        <v>279</v>
      </c>
      <c r="N6129" t="s">
        <v>24</v>
      </c>
      <c r="O6129" t="s">
        <v>15</v>
      </c>
      <c r="P6129" t="s">
        <v>26</v>
      </c>
      <c r="Q6129">
        <v>9</v>
      </c>
      <c r="R6129">
        <v>29.22</v>
      </c>
      <c r="S6129">
        <f t="shared" si="333"/>
        <v>49400</v>
      </c>
      <c r="T6129">
        <f>24500</f>
        <v>24500</v>
      </c>
      <c r="U6129">
        <f t="shared" si="334"/>
        <v>2.0163265306122451</v>
      </c>
      <c r="V6129">
        <v>340</v>
      </c>
      <c r="W6129">
        <v>335</v>
      </c>
    </row>
    <row r="6130" spans="1:23" hidden="1" x14ac:dyDescent="0.2">
      <c r="A6130">
        <v>113</v>
      </c>
      <c r="B6130" t="s">
        <v>3</v>
      </c>
      <c r="C6130" t="s">
        <v>4</v>
      </c>
      <c r="D6130" t="s">
        <v>274</v>
      </c>
      <c r="G6130">
        <v>-28.184298999999999</v>
      </c>
      <c r="H6130">
        <v>153.25862100000001</v>
      </c>
      <c r="I6130">
        <v>635</v>
      </c>
      <c r="J6130" t="s">
        <v>6</v>
      </c>
      <c r="K6130" s="1">
        <v>40817</v>
      </c>
      <c r="L6130" t="s">
        <v>275</v>
      </c>
      <c r="M6130" t="s">
        <v>279</v>
      </c>
      <c r="N6130" t="s">
        <v>24</v>
      </c>
      <c r="O6130" t="s">
        <v>15</v>
      </c>
      <c r="P6130" t="s">
        <v>26</v>
      </c>
      <c r="Q6130">
        <v>10</v>
      </c>
      <c r="R6130">
        <v>27.63</v>
      </c>
      <c r="S6130">
        <f t="shared" si="333"/>
        <v>49400</v>
      </c>
      <c r="T6130">
        <f>24500</f>
        <v>24500</v>
      </c>
      <c r="U6130">
        <f t="shared" si="334"/>
        <v>2.0163265306122451</v>
      </c>
      <c r="V6130">
        <v>340</v>
      </c>
      <c r="W6130">
        <v>335</v>
      </c>
    </row>
    <row r="6131" spans="1:23" x14ac:dyDescent="0.2">
      <c r="A6131">
        <v>113</v>
      </c>
      <c r="B6131" t="s">
        <v>3</v>
      </c>
      <c r="C6131" t="s">
        <v>4</v>
      </c>
      <c r="D6131" t="s">
        <v>274</v>
      </c>
      <c r="G6131">
        <v>-28.184298999999999</v>
      </c>
      <c r="H6131">
        <v>153.25862100000001</v>
      </c>
      <c r="I6131">
        <v>635</v>
      </c>
      <c r="J6131" t="s">
        <v>6</v>
      </c>
      <c r="K6131" s="1">
        <v>40817</v>
      </c>
      <c r="L6131" t="s">
        <v>275</v>
      </c>
      <c r="M6131" t="s">
        <v>279</v>
      </c>
      <c r="N6131" t="s">
        <v>24</v>
      </c>
      <c r="O6131" t="s">
        <v>15</v>
      </c>
      <c r="P6131" t="s">
        <v>27</v>
      </c>
      <c r="Q6131">
        <v>1</v>
      </c>
      <c r="R6131">
        <v>22.02</v>
      </c>
      <c r="S6131">
        <f t="shared" si="333"/>
        <v>49400</v>
      </c>
      <c r="T6131">
        <f>24500</f>
        <v>24500</v>
      </c>
      <c r="U6131">
        <f t="shared" si="334"/>
        <v>2.0163265306122451</v>
      </c>
      <c r="V6131">
        <v>340</v>
      </c>
      <c r="W6131">
        <v>335</v>
      </c>
    </row>
    <row r="6132" spans="1:23" x14ac:dyDescent="0.2">
      <c r="A6132">
        <v>113</v>
      </c>
      <c r="B6132" t="s">
        <v>3</v>
      </c>
      <c r="C6132" t="s">
        <v>4</v>
      </c>
      <c r="D6132" t="s">
        <v>274</v>
      </c>
      <c r="G6132">
        <v>-28.184298999999999</v>
      </c>
      <c r="H6132">
        <v>153.25862100000001</v>
      </c>
      <c r="I6132">
        <v>635</v>
      </c>
      <c r="J6132" t="s">
        <v>6</v>
      </c>
      <c r="K6132" s="1">
        <v>40817</v>
      </c>
      <c r="L6132" t="s">
        <v>275</v>
      </c>
      <c r="M6132" t="s">
        <v>279</v>
      </c>
      <c r="N6132" t="s">
        <v>24</v>
      </c>
      <c r="O6132" t="s">
        <v>15</v>
      </c>
      <c r="P6132" t="s">
        <v>27</v>
      </c>
      <c r="Q6132">
        <v>2</v>
      </c>
      <c r="R6132">
        <v>23.82</v>
      </c>
      <c r="S6132">
        <f t="shared" si="333"/>
        <v>49400</v>
      </c>
      <c r="T6132">
        <f>24500</f>
        <v>24500</v>
      </c>
      <c r="U6132">
        <f t="shared" si="334"/>
        <v>2.0163265306122451</v>
      </c>
      <c r="V6132">
        <v>340</v>
      </c>
      <c r="W6132">
        <v>335</v>
      </c>
    </row>
    <row r="6133" spans="1:23" x14ac:dyDescent="0.2">
      <c r="A6133">
        <v>113</v>
      </c>
      <c r="B6133" t="s">
        <v>3</v>
      </c>
      <c r="C6133" t="s">
        <v>4</v>
      </c>
      <c r="D6133" t="s">
        <v>274</v>
      </c>
      <c r="G6133">
        <v>-28.184298999999999</v>
      </c>
      <c r="H6133">
        <v>153.25862100000001</v>
      </c>
      <c r="I6133">
        <v>635</v>
      </c>
      <c r="J6133" t="s">
        <v>6</v>
      </c>
      <c r="K6133" s="1">
        <v>40817</v>
      </c>
      <c r="L6133" t="s">
        <v>275</v>
      </c>
      <c r="M6133" t="s">
        <v>279</v>
      </c>
      <c r="N6133" t="s">
        <v>24</v>
      </c>
      <c r="O6133" t="s">
        <v>15</v>
      </c>
      <c r="P6133" t="s">
        <v>27</v>
      </c>
      <c r="Q6133">
        <v>3</v>
      </c>
      <c r="R6133">
        <v>22.16</v>
      </c>
      <c r="S6133">
        <f t="shared" si="333"/>
        <v>49400</v>
      </c>
      <c r="T6133">
        <f>24500</f>
        <v>24500</v>
      </c>
      <c r="U6133">
        <f t="shared" si="334"/>
        <v>2.0163265306122451</v>
      </c>
      <c r="V6133">
        <v>340</v>
      </c>
      <c r="W6133">
        <v>335</v>
      </c>
    </row>
    <row r="6134" spans="1:23" x14ac:dyDescent="0.2">
      <c r="A6134">
        <v>113</v>
      </c>
      <c r="B6134" t="s">
        <v>3</v>
      </c>
      <c r="C6134" t="s">
        <v>4</v>
      </c>
      <c r="D6134" t="s">
        <v>274</v>
      </c>
      <c r="G6134">
        <v>-28.184298999999999</v>
      </c>
      <c r="H6134">
        <v>153.25862100000001</v>
      </c>
      <c r="I6134">
        <v>635</v>
      </c>
      <c r="J6134" t="s">
        <v>6</v>
      </c>
      <c r="K6134" s="1">
        <v>40817</v>
      </c>
      <c r="L6134" t="s">
        <v>275</v>
      </c>
      <c r="M6134" t="s">
        <v>279</v>
      </c>
      <c r="N6134" t="s">
        <v>24</v>
      </c>
      <c r="O6134" t="s">
        <v>15</v>
      </c>
      <c r="P6134" t="s">
        <v>27</v>
      </c>
      <c r="Q6134">
        <v>4</v>
      </c>
      <c r="R6134">
        <v>24.91</v>
      </c>
      <c r="S6134">
        <f t="shared" si="333"/>
        <v>49400</v>
      </c>
      <c r="T6134">
        <f>24500</f>
        <v>24500</v>
      </c>
      <c r="U6134">
        <f t="shared" si="334"/>
        <v>2.0163265306122451</v>
      </c>
      <c r="V6134">
        <v>340</v>
      </c>
      <c r="W6134">
        <v>335</v>
      </c>
    </row>
    <row r="6135" spans="1:23" x14ac:dyDescent="0.2">
      <c r="A6135">
        <v>113</v>
      </c>
      <c r="B6135" t="s">
        <v>3</v>
      </c>
      <c r="C6135" t="s">
        <v>4</v>
      </c>
      <c r="D6135" t="s">
        <v>274</v>
      </c>
      <c r="G6135">
        <v>-28.184298999999999</v>
      </c>
      <c r="H6135">
        <v>153.25862100000001</v>
      </c>
      <c r="I6135">
        <v>635</v>
      </c>
      <c r="J6135" t="s">
        <v>6</v>
      </c>
      <c r="K6135" s="1">
        <v>40817</v>
      </c>
      <c r="L6135" t="s">
        <v>275</v>
      </c>
      <c r="M6135" t="s">
        <v>279</v>
      </c>
      <c r="N6135" t="s">
        <v>24</v>
      </c>
      <c r="O6135" t="s">
        <v>15</v>
      </c>
      <c r="P6135" t="s">
        <v>27</v>
      </c>
      <c r="Q6135">
        <v>5</v>
      </c>
      <c r="R6135">
        <v>25.28</v>
      </c>
      <c r="S6135">
        <f t="shared" si="333"/>
        <v>49400</v>
      </c>
      <c r="T6135">
        <f>24500</f>
        <v>24500</v>
      </c>
      <c r="U6135">
        <f t="shared" si="334"/>
        <v>2.0163265306122451</v>
      </c>
      <c r="V6135">
        <v>340</v>
      </c>
      <c r="W6135">
        <v>335</v>
      </c>
    </row>
    <row r="6136" spans="1:23" x14ac:dyDescent="0.2">
      <c r="A6136">
        <v>113</v>
      </c>
      <c r="B6136" t="s">
        <v>3</v>
      </c>
      <c r="C6136" t="s">
        <v>4</v>
      </c>
      <c r="D6136" t="s">
        <v>274</v>
      </c>
      <c r="G6136">
        <v>-28.184298999999999</v>
      </c>
      <c r="H6136">
        <v>153.25862100000001</v>
      </c>
      <c r="I6136">
        <v>635</v>
      </c>
      <c r="J6136" t="s">
        <v>6</v>
      </c>
      <c r="K6136" s="1">
        <v>40817</v>
      </c>
      <c r="L6136" t="s">
        <v>275</v>
      </c>
      <c r="M6136" t="s">
        <v>279</v>
      </c>
      <c r="N6136" t="s">
        <v>24</v>
      </c>
      <c r="O6136" t="s">
        <v>15</v>
      </c>
      <c r="P6136" t="s">
        <v>27</v>
      </c>
      <c r="Q6136">
        <v>6</v>
      </c>
      <c r="R6136">
        <v>24.59</v>
      </c>
      <c r="S6136">
        <f t="shared" si="333"/>
        <v>49400</v>
      </c>
      <c r="T6136">
        <f>24500</f>
        <v>24500</v>
      </c>
      <c r="U6136">
        <f t="shared" si="334"/>
        <v>2.0163265306122451</v>
      </c>
      <c r="V6136">
        <v>340</v>
      </c>
      <c r="W6136">
        <v>335</v>
      </c>
    </row>
    <row r="6137" spans="1:23" x14ac:dyDescent="0.2">
      <c r="A6137">
        <v>113</v>
      </c>
      <c r="B6137" t="s">
        <v>3</v>
      </c>
      <c r="C6137" t="s">
        <v>4</v>
      </c>
      <c r="D6137" t="s">
        <v>274</v>
      </c>
      <c r="G6137">
        <v>-28.184298999999999</v>
      </c>
      <c r="H6137">
        <v>153.25862100000001</v>
      </c>
      <c r="I6137">
        <v>635</v>
      </c>
      <c r="J6137" t="s">
        <v>6</v>
      </c>
      <c r="K6137" s="1">
        <v>40817</v>
      </c>
      <c r="L6137" t="s">
        <v>275</v>
      </c>
      <c r="M6137" t="s">
        <v>279</v>
      </c>
      <c r="N6137" t="s">
        <v>24</v>
      </c>
      <c r="O6137" t="s">
        <v>15</v>
      </c>
      <c r="P6137" t="s">
        <v>27</v>
      </c>
      <c r="Q6137">
        <v>7</v>
      </c>
      <c r="R6137">
        <v>25.06</v>
      </c>
      <c r="S6137">
        <f t="shared" si="333"/>
        <v>49400</v>
      </c>
      <c r="T6137">
        <f>24500</f>
        <v>24500</v>
      </c>
      <c r="U6137">
        <f t="shared" si="334"/>
        <v>2.0163265306122451</v>
      </c>
      <c r="V6137">
        <v>340</v>
      </c>
      <c r="W6137">
        <v>335</v>
      </c>
    </row>
    <row r="6138" spans="1:23" x14ac:dyDescent="0.2">
      <c r="A6138">
        <v>113</v>
      </c>
      <c r="B6138" t="s">
        <v>3</v>
      </c>
      <c r="C6138" t="s">
        <v>4</v>
      </c>
      <c r="D6138" t="s">
        <v>274</v>
      </c>
      <c r="G6138">
        <v>-28.184298999999999</v>
      </c>
      <c r="H6138">
        <v>153.25862100000001</v>
      </c>
      <c r="I6138">
        <v>635</v>
      </c>
      <c r="J6138" t="s">
        <v>6</v>
      </c>
      <c r="K6138" s="1">
        <v>40817</v>
      </c>
      <c r="L6138" t="s">
        <v>275</v>
      </c>
      <c r="M6138" t="s">
        <v>279</v>
      </c>
      <c r="N6138" t="s">
        <v>24</v>
      </c>
      <c r="O6138" t="s">
        <v>15</v>
      </c>
      <c r="P6138" t="s">
        <v>27</v>
      </c>
      <c r="Q6138">
        <v>8</v>
      </c>
      <c r="R6138">
        <v>23.85</v>
      </c>
      <c r="S6138">
        <f t="shared" si="333"/>
        <v>49400</v>
      </c>
      <c r="T6138">
        <f>24500</f>
        <v>24500</v>
      </c>
      <c r="U6138">
        <f t="shared" si="334"/>
        <v>2.0163265306122451</v>
      </c>
      <c r="V6138">
        <v>340</v>
      </c>
      <c r="W6138">
        <v>335</v>
      </c>
    </row>
    <row r="6139" spans="1:23" x14ac:dyDescent="0.2">
      <c r="A6139">
        <v>113</v>
      </c>
      <c r="B6139" t="s">
        <v>3</v>
      </c>
      <c r="C6139" t="s">
        <v>4</v>
      </c>
      <c r="D6139" t="s">
        <v>274</v>
      </c>
      <c r="G6139">
        <v>-28.184298999999999</v>
      </c>
      <c r="H6139">
        <v>153.25862100000001</v>
      </c>
      <c r="I6139">
        <v>635</v>
      </c>
      <c r="J6139" t="s">
        <v>6</v>
      </c>
      <c r="K6139" s="1">
        <v>40817</v>
      </c>
      <c r="L6139" t="s">
        <v>275</v>
      </c>
      <c r="M6139" t="s">
        <v>279</v>
      </c>
      <c r="N6139" t="s">
        <v>24</v>
      </c>
      <c r="O6139" t="s">
        <v>15</v>
      </c>
      <c r="P6139" t="s">
        <v>27</v>
      </c>
      <c r="Q6139">
        <v>9</v>
      </c>
      <c r="R6139">
        <v>24.34</v>
      </c>
      <c r="S6139">
        <f t="shared" si="333"/>
        <v>49400</v>
      </c>
      <c r="T6139">
        <f>24500</f>
        <v>24500</v>
      </c>
      <c r="U6139">
        <f t="shared" si="334"/>
        <v>2.0163265306122451</v>
      </c>
      <c r="V6139">
        <v>340</v>
      </c>
      <c r="W6139">
        <v>335</v>
      </c>
    </row>
    <row r="6140" spans="1:23" x14ac:dyDescent="0.2">
      <c r="A6140">
        <v>113</v>
      </c>
      <c r="B6140" t="s">
        <v>3</v>
      </c>
      <c r="C6140" t="s">
        <v>4</v>
      </c>
      <c r="D6140" t="s">
        <v>274</v>
      </c>
      <c r="G6140">
        <v>-28.184298999999999</v>
      </c>
      <c r="H6140">
        <v>153.25862100000001</v>
      </c>
      <c r="I6140">
        <v>635</v>
      </c>
      <c r="J6140" t="s">
        <v>6</v>
      </c>
      <c r="K6140" s="1">
        <v>40817</v>
      </c>
      <c r="L6140" t="s">
        <v>275</v>
      </c>
      <c r="M6140" t="s">
        <v>279</v>
      </c>
      <c r="N6140" t="s">
        <v>24</v>
      </c>
      <c r="O6140" t="s">
        <v>15</v>
      </c>
      <c r="P6140" t="s">
        <v>27</v>
      </c>
      <c r="Q6140">
        <v>10</v>
      </c>
      <c r="R6140">
        <v>25.65</v>
      </c>
      <c r="S6140">
        <f t="shared" si="333"/>
        <v>49400</v>
      </c>
      <c r="T6140">
        <f>24500</f>
        <v>24500</v>
      </c>
      <c r="U6140">
        <f t="shared" si="334"/>
        <v>2.0163265306122451</v>
      </c>
      <c r="V6140">
        <v>340</v>
      </c>
      <c r="W6140">
        <v>335</v>
      </c>
    </row>
    <row r="6141" spans="1:23" x14ac:dyDescent="0.2">
      <c r="A6141">
        <v>113</v>
      </c>
      <c r="B6141" t="s">
        <v>3</v>
      </c>
      <c r="C6141" t="s">
        <v>4</v>
      </c>
      <c r="D6141" t="s">
        <v>274</v>
      </c>
      <c r="G6141">
        <v>-28.184298999999999</v>
      </c>
      <c r="H6141">
        <v>153.25862100000001</v>
      </c>
      <c r="I6141">
        <v>635</v>
      </c>
      <c r="J6141" t="s">
        <v>6</v>
      </c>
      <c r="K6141" s="1">
        <v>40817</v>
      </c>
      <c r="L6141" t="s">
        <v>275</v>
      </c>
      <c r="M6141" t="s">
        <v>279</v>
      </c>
      <c r="N6141" t="s">
        <v>24</v>
      </c>
      <c r="O6141" t="s">
        <v>18</v>
      </c>
      <c r="P6141" t="s">
        <v>27</v>
      </c>
      <c r="Q6141">
        <v>1</v>
      </c>
      <c r="R6141">
        <v>11.94</v>
      </c>
      <c r="S6141">
        <f t="shared" si="333"/>
        <v>49400</v>
      </c>
      <c r="T6141">
        <f>24500</f>
        <v>24500</v>
      </c>
      <c r="U6141">
        <f t="shared" si="334"/>
        <v>2.0163265306122451</v>
      </c>
      <c r="V6141">
        <v>340</v>
      </c>
      <c r="W6141">
        <v>335</v>
      </c>
    </row>
    <row r="6142" spans="1:23" x14ac:dyDescent="0.2">
      <c r="A6142">
        <v>113</v>
      </c>
      <c r="B6142" t="s">
        <v>3</v>
      </c>
      <c r="C6142" t="s">
        <v>4</v>
      </c>
      <c r="D6142" t="s">
        <v>274</v>
      </c>
      <c r="G6142">
        <v>-28.184298999999999</v>
      </c>
      <c r="H6142">
        <v>153.25862100000001</v>
      </c>
      <c r="I6142">
        <v>635</v>
      </c>
      <c r="J6142" t="s">
        <v>6</v>
      </c>
      <c r="K6142" s="1">
        <v>40817</v>
      </c>
      <c r="L6142" t="s">
        <v>275</v>
      </c>
      <c r="M6142" t="s">
        <v>279</v>
      </c>
      <c r="N6142" t="s">
        <v>24</v>
      </c>
      <c r="O6142" t="s">
        <v>18</v>
      </c>
      <c r="P6142" t="s">
        <v>27</v>
      </c>
      <c r="Q6142">
        <v>2</v>
      </c>
      <c r="R6142">
        <v>14.78</v>
      </c>
      <c r="S6142">
        <f t="shared" si="333"/>
        <v>49400</v>
      </c>
      <c r="T6142">
        <f>24500</f>
        <v>24500</v>
      </c>
      <c r="U6142">
        <f t="shared" si="334"/>
        <v>2.0163265306122451</v>
      </c>
      <c r="V6142">
        <v>340</v>
      </c>
      <c r="W6142">
        <v>335</v>
      </c>
    </row>
    <row r="6143" spans="1:23" x14ac:dyDescent="0.2">
      <c r="A6143">
        <v>113</v>
      </c>
      <c r="B6143" t="s">
        <v>3</v>
      </c>
      <c r="C6143" t="s">
        <v>4</v>
      </c>
      <c r="D6143" t="s">
        <v>274</v>
      </c>
      <c r="G6143">
        <v>-28.184298999999999</v>
      </c>
      <c r="H6143">
        <v>153.25862100000001</v>
      </c>
      <c r="I6143">
        <v>635</v>
      </c>
      <c r="J6143" t="s">
        <v>6</v>
      </c>
      <c r="K6143" s="1">
        <v>40817</v>
      </c>
      <c r="L6143" t="s">
        <v>275</v>
      </c>
      <c r="M6143" t="s">
        <v>279</v>
      </c>
      <c r="N6143" t="s">
        <v>24</v>
      </c>
      <c r="O6143" t="s">
        <v>18</v>
      </c>
      <c r="P6143" t="s">
        <v>27</v>
      </c>
      <c r="Q6143">
        <v>3</v>
      </c>
      <c r="R6143">
        <v>12.73</v>
      </c>
      <c r="S6143">
        <f t="shared" si="333"/>
        <v>49400</v>
      </c>
      <c r="T6143">
        <f>24500</f>
        <v>24500</v>
      </c>
      <c r="U6143">
        <f t="shared" si="334"/>
        <v>2.0163265306122451</v>
      </c>
      <c r="V6143">
        <v>340</v>
      </c>
      <c r="W6143">
        <v>335</v>
      </c>
    </row>
    <row r="6144" spans="1:23" x14ac:dyDescent="0.2">
      <c r="A6144">
        <v>113</v>
      </c>
      <c r="B6144" t="s">
        <v>3</v>
      </c>
      <c r="C6144" t="s">
        <v>4</v>
      </c>
      <c r="D6144" t="s">
        <v>274</v>
      </c>
      <c r="G6144">
        <v>-28.184298999999999</v>
      </c>
      <c r="H6144">
        <v>153.25862100000001</v>
      </c>
      <c r="I6144">
        <v>635</v>
      </c>
      <c r="J6144" t="s">
        <v>6</v>
      </c>
      <c r="K6144" s="1">
        <v>40817</v>
      </c>
      <c r="L6144" t="s">
        <v>275</v>
      </c>
      <c r="M6144" t="s">
        <v>279</v>
      </c>
      <c r="N6144" t="s">
        <v>24</v>
      </c>
      <c r="O6144" t="s">
        <v>18</v>
      </c>
      <c r="P6144" t="s">
        <v>27</v>
      </c>
      <c r="Q6144">
        <v>4</v>
      </c>
      <c r="R6144">
        <v>11.15</v>
      </c>
      <c r="S6144">
        <f t="shared" si="333"/>
        <v>49400</v>
      </c>
      <c r="T6144">
        <f>24500</f>
        <v>24500</v>
      </c>
      <c r="U6144">
        <f t="shared" si="334"/>
        <v>2.0163265306122451</v>
      </c>
      <c r="V6144">
        <v>340</v>
      </c>
      <c r="W6144">
        <v>335</v>
      </c>
    </row>
    <row r="6145" spans="1:23" x14ac:dyDescent="0.2">
      <c r="A6145">
        <v>113</v>
      </c>
      <c r="B6145" t="s">
        <v>3</v>
      </c>
      <c r="C6145" t="s">
        <v>4</v>
      </c>
      <c r="D6145" t="s">
        <v>274</v>
      </c>
      <c r="G6145">
        <v>-28.184298999999999</v>
      </c>
      <c r="H6145">
        <v>153.25862100000001</v>
      </c>
      <c r="I6145">
        <v>635</v>
      </c>
      <c r="J6145" t="s">
        <v>6</v>
      </c>
      <c r="K6145" s="1">
        <v>40817</v>
      </c>
      <c r="L6145" t="s">
        <v>275</v>
      </c>
      <c r="M6145" t="s">
        <v>279</v>
      </c>
      <c r="N6145" t="s">
        <v>24</v>
      </c>
      <c r="O6145" t="s">
        <v>18</v>
      </c>
      <c r="P6145" t="s">
        <v>27</v>
      </c>
      <c r="Q6145">
        <v>5</v>
      </c>
      <c r="R6145">
        <v>13.05</v>
      </c>
      <c r="S6145">
        <f t="shared" si="333"/>
        <v>49400</v>
      </c>
      <c r="T6145">
        <f>24500</f>
        <v>24500</v>
      </c>
      <c r="U6145">
        <f t="shared" si="334"/>
        <v>2.0163265306122451</v>
      </c>
      <c r="V6145">
        <v>340</v>
      </c>
      <c r="W6145">
        <v>335</v>
      </c>
    </row>
    <row r="6146" spans="1:23" x14ac:dyDescent="0.2">
      <c r="A6146">
        <v>113</v>
      </c>
      <c r="B6146" t="s">
        <v>3</v>
      </c>
      <c r="C6146" t="s">
        <v>4</v>
      </c>
      <c r="D6146" t="s">
        <v>274</v>
      </c>
      <c r="G6146">
        <v>-28.184298999999999</v>
      </c>
      <c r="H6146">
        <v>153.25862100000001</v>
      </c>
      <c r="I6146">
        <v>635</v>
      </c>
      <c r="J6146" t="s">
        <v>6</v>
      </c>
      <c r="K6146" s="1">
        <v>40817</v>
      </c>
      <c r="L6146" t="s">
        <v>275</v>
      </c>
      <c r="M6146" t="s">
        <v>279</v>
      </c>
      <c r="N6146" t="s">
        <v>24</v>
      </c>
      <c r="O6146" t="s">
        <v>18</v>
      </c>
      <c r="P6146" t="s">
        <v>27</v>
      </c>
      <c r="Q6146">
        <v>6</v>
      </c>
      <c r="R6146">
        <v>17.64</v>
      </c>
      <c r="S6146">
        <f t="shared" si="333"/>
        <v>49400</v>
      </c>
      <c r="T6146">
        <f>24500</f>
        <v>24500</v>
      </c>
      <c r="U6146">
        <f t="shared" si="334"/>
        <v>2.0163265306122451</v>
      </c>
      <c r="V6146">
        <v>340</v>
      </c>
      <c r="W6146">
        <v>335</v>
      </c>
    </row>
    <row r="6147" spans="1:23" x14ac:dyDescent="0.2">
      <c r="A6147">
        <v>113</v>
      </c>
      <c r="B6147" t="s">
        <v>3</v>
      </c>
      <c r="C6147" t="s">
        <v>4</v>
      </c>
      <c r="D6147" t="s">
        <v>274</v>
      </c>
      <c r="G6147">
        <v>-28.184298999999999</v>
      </c>
      <c r="H6147">
        <v>153.25862100000001</v>
      </c>
      <c r="I6147">
        <v>635</v>
      </c>
      <c r="J6147" t="s">
        <v>6</v>
      </c>
      <c r="K6147" s="1">
        <v>40817</v>
      </c>
      <c r="L6147" t="s">
        <v>275</v>
      </c>
      <c r="M6147" t="s">
        <v>279</v>
      </c>
      <c r="N6147" t="s">
        <v>24</v>
      </c>
      <c r="O6147" t="s">
        <v>18</v>
      </c>
      <c r="P6147" t="s">
        <v>27</v>
      </c>
      <c r="Q6147">
        <v>7</v>
      </c>
      <c r="R6147">
        <v>13.11</v>
      </c>
      <c r="S6147">
        <f t="shared" si="333"/>
        <v>49400</v>
      </c>
      <c r="T6147">
        <f>24500</f>
        <v>24500</v>
      </c>
      <c r="U6147">
        <f t="shared" si="334"/>
        <v>2.0163265306122451</v>
      </c>
      <c r="V6147">
        <v>340</v>
      </c>
      <c r="W6147">
        <v>335</v>
      </c>
    </row>
    <row r="6148" spans="1:23" x14ac:dyDescent="0.2">
      <c r="A6148">
        <v>113</v>
      </c>
      <c r="B6148" t="s">
        <v>3</v>
      </c>
      <c r="C6148" t="s">
        <v>4</v>
      </c>
      <c r="D6148" t="s">
        <v>274</v>
      </c>
      <c r="G6148">
        <v>-28.184298999999999</v>
      </c>
      <c r="H6148">
        <v>153.25862100000001</v>
      </c>
      <c r="I6148">
        <v>635</v>
      </c>
      <c r="J6148" t="s">
        <v>6</v>
      </c>
      <c r="K6148" s="1">
        <v>40817</v>
      </c>
      <c r="L6148" t="s">
        <v>275</v>
      </c>
      <c r="M6148" t="s">
        <v>279</v>
      </c>
      <c r="N6148" t="s">
        <v>24</v>
      </c>
      <c r="O6148" t="s">
        <v>18</v>
      </c>
      <c r="P6148" t="s">
        <v>27</v>
      </c>
      <c r="Q6148">
        <v>8</v>
      </c>
      <c r="R6148">
        <v>12.36</v>
      </c>
      <c r="S6148">
        <f t="shared" si="333"/>
        <v>49400</v>
      </c>
      <c r="T6148">
        <f>24500</f>
        <v>24500</v>
      </c>
      <c r="U6148">
        <f t="shared" si="334"/>
        <v>2.0163265306122451</v>
      </c>
      <c r="V6148">
        <v>340</v>
      </c>
      <c r="W6148">
        <v>335</v>
      </c>
    </row>
    <row r="6149" spans="1:23" x14ac:dyDescent="0.2">
      <c r="A6149">
        <v>113</v>
      </c>
      <c r="B6149" t="s">
        <v>3</v>
      </c>
      <c r="C6149" t="s">
        <v>4</v>
      </c>
      <c r="D6149" t="s">
        <v>274</v>
      </c>
      <c r="G6149">
        <v>-28.184298999999999</v>
      </c>
      <c r="H6149">
        <v>153.25862100000001</v>
      </c>
      <c r="I6149">
        <v>635</v>
      </c>
      <c r="J6149" t="s">
        <v>6</v>
      </c>
      <c r="K6149" s="1">
        <v>40817</v>
      </c>
      <c r="L6149" t="s">
        <v>275</v>
      </c>
      <c r="M6149" t="s">
        <v>279</v>
      </c>
      <c r="N6149" t="s">
        <v>24</v>
      </c>
      <c r="O6149" t="s">
        <v>18</v>
      </c>
      <c r="P6149" t="s">
        <v>27</v>
      </c>
      <c r="Q6149">
        <v>9</v>
      </c>
      <c r="R6149">
        <v>13.03</v>
      </c>
      <c r="S6149">
        <f t="shared" si="333"/>
        <v>49400</v>
      </c>
      <c r="T6149">
        <f>24500</f>
        <v>24500</v>
      </c>
      <c r="U6149">
        <f t="shared" si="334"/>
        <v>2.0163265306122451</v>
      </c>
      <c r="V6149">
        <v>340</v>
      </c>
      <c r="W6149">
        <v>335</v>
      </c>
    </row>
    <row r="6150" spans="1:23" x14ac:dyDescent="0.2">
      <c r="A6150">
        <v>113</v>
      </c>
      <c r="B6150" t="s">
        <v>3</v>
      </c>
      <c r="C6150" t="s">
        <v>4</v>
      </c>
      <c r="D6150" t="s">
        <v>274</v>
      </c>
      <c r="G6150">
        <v>-28.184298999999999</v>
      </c>
      <c r="H6150">
        <v>153.25862100000001</v>
      </c>
      <c r="I6150">
        <v>635</v>
      </c>
      <c r="J6150" t="s">
        <v>6</v>
      </c>
      <c r="K6150" s="1">
        <v>40817</v>
      </c>
      <c r="L6150" t="s">
        <v>275</v>
      </c>
      <c r="M6150" t="s">
        <v>279</v>
      </c>
      <c r="N6150" t="s">
        <v>24</v>
      </c>
      <c r="O6150" t="s">
        <v>18</v>
      </c>
      <c r="P6150" t="s">
        <v>27</v>
      </c>
      <c r="Q6150">
        <v>10</v>
      </c>
      <c r="R6150">
        <v>18.350000000000001</v>
      </c>
      <c r="S6150">
        <f t="shared" si="333"/>
        <v>49400</v>
      </c>
      <c r="T6150">
        <f>24500</f>
        <v>24500</v>
      </c>
      <c r="U6150">
        <f t="shared" si="334"/>
        <v>2.0163265306122451</v>
      </c>
      <c r="V6150">
        <v>340</v>
      </c>
      <c r="W6150">
        <v>335</v>
      </c>
    </row>
    <row r="6151" spans="1:23" hidden="1" x14ac:dyDescent="0.2">
      <c r="A6151">
        <v>114</v>
      </c>
      <c r="B6151" t="s">
        <v>3</v>
      </c>
      <c r="C6151" t="s">
        <v>4</v>
      </c>
      <c r="D6151" t="s">
        <v>280</v>
      </c>
      <c r="G6151">
        <v>-27.491819</v>
      </c>
      <c r="H6151">
        <v>152.98061100000001</v>
      </c>
      <c r="I6151">
        <v>25</v>
      </c>
      <c r="J6151" t="s">
        <v>40</v>
      </c>
      <c r="K6151" s="1">
        <v>19273</v>
      </c>
      <c r="L6151" t="s">
        <v>282</v>
      </c>
      <c r="M6151" s="1" t="s">
        <v>281</v>
      </c>
      <c r="N6151" t="s">
        <v>14</v>
      </c>
      <c r="O6151" t="s">
        <v>15</v>
      </c>
      <c r="P6151" t="s">
        <v>27</v>
      </c>
      <c r="Q6151">
        <v>1</v>
      </c>
      <c r="R6151">
        <v>9.81</v>
      </c>
      <c r="S6151">
        <f>(90+82)*300</f>
        <v>51600</v>
      </c>
      <c r="T6151">
        <f>222*90</f>
        <v>19980</v>
      </c>
      <c r="U6151">
        <f t="shared" si="334"/>
        <v>2.5825825825825826</v>
      </c>
      <c r="V6151">
        <v>340</v>
      </c>
      <c r="W6151">
        <v>363</v>
      </c>
    </row>
    <row r="6152" spans="1:23" hidden="1" x14ac:dyDescent="0.2">
      <c r="A6152">
        <v>114</v>
      </c>
      <c r="B6152" t="s">
        <v>3</v>
      </c>
      <c r="C6152" t="s">
        <v>4</v>
      </c>
      <c r="D6152" t="s">
        <v>280</v>
      </c>
      <c r="G6152">
        <v>-27.491819</v>
      </c>
      <c r="H6152">
        <v>152.98061100000001</v>
      </c>
      <c r="I6152">
        <v>25</v>
      </c>
      <c r="J6152" t="s">
        <v>40</v>
      </c>
      <c r="K6152" s="1">
        <v>19273</v>
      </c>
      <c r="L6152" t="s">
        <v>282</v>
      </c>
      <c r="M6152" s="1" t="s">
        <v>281</v>
      </c>
      <c r="N6152" t="s">
        <v>14</v>
      </c>
      <c r="O6152" t="s">
        <v>15</v>
      </c>
      <c r="P6152" t="s">
        <v>27</v>
      </c>
      <c r="Q6152">
        <v>2</v>
      </c>
      <c r="R6152">
        <v>11.56</v>
      </c>
      <c r="S6152">
        <f t="shared" ref="S6152:S6204" si="335">(90+82)*300</f>
        <v>51600</v>
      </c>
      <c r="T6152">
        <f t="shared" ref="T6152:T6204" si="336">222*90</f>
        <v>19980</v>
      </c>
      <c r="U6152">
        <f t="shared" ref="U6152:U6205" si="337">S6152/T6152</f>
        <v>2.5825825825825826</v>
      </c>
      <c r="V6152">
        <v>340</v>
      </c>
      <c r="W6152">
        <v>363</v>
      </c>
    </row>
    <row r="6153" spans="1:23" hidden="1" x14ac:dyDescent="0.2">
      <c r="A6153">
        <v>114</v>
      </c>
      <c r="B6153" t="s">
        <v>3</v>
      </c>
      <c r="C6153" t="s">
        <v>4</v>
      </c>
      <c r="D6153" t="s">
        <v>280</v>
      </c>
      <c r="G6153">
        <v>-27.491819</v>
      </c>
      <c r="H6153">
        <v>152.98061100000001</v>
      </c>
      <c r="I6153">
        <v>25</v>
      </c>
      <c r="J6153" t="s">
        <v>40</v>
      </c>
      <c r="K6153" s="1">
        <v>19273</v>
      </c>
      <c r="L6153" t="s">
        <v>282</v>
      </c>
      <c r="M6153" s="1" t="s">
        <v>281</v>
      </c>
      <c r="N6153" t="s">
        <v>14</v>
      </c>
      <c r="O6153" t="s">
        <v>15</v>
      </c>
      <c r="P6153" t="s">
        <v>27</v>
      </c>
      <c r="Q6153">
        <v>3</v>
      </c>
      <c r="R6153">
        <v>13.47</v>
      </c>
      <c r="S6153">
        <f t="shared" si="335"/>
        <v>51600</v>
      </c>
      <c r="T6153">
        <f t="shared" si="336"/>
        <v>19980</v>
      </c>
      <c r="U6153">
        <f t="shared" si="337"/>
        <v>2.5825825825825826</v>
      </c>
      <c r="V6153">
        <v>340</v>
      </c>
      <c r="W6153">
        <v>363</v>
      </c>
    </row>
    <row r="6154" spans="1:23" hidden="1" x14ac:dyDescent="0.2">
      <c r="A6154">
        <v>114</v>
      </c>
      <c r="B6154" t="s">
        <v>3</v>
      </c>
      <c r="C6154" t="s">
        <v>4</v>
      </c>
      <c r="D6154" t="s">
        <v>280</v>
      </c>
      <c r="G6154">
        <v>-27.491819</v>
      </c>
      <c r="H6154">
        <v>152.98061100000001</v>
      </c>
      <c r="I6154">
        <v>25</v>
      </c>
      <c r="J6154" t="s">
        <v>40</v>
      </c>
      <c r="K6154" s="1">
        <v>19273</v>
      </c>
      <c r="L6154" t="s">
        <v>282</v>
      </c>
      <c r="M6154" s="1" t="s">
        <v>281</v>
      </c>
      <c r="N6154" t="s">
        <v>14</v>
      </c>
      <c r="O6154" t="s">
        <v>15</v>
      </c>
      <c r="P6154" t="s">
        <v>27</v>
      </c>
      <c r="Q6154">
        <v>4</v>
      </c>
      <c r="R6154">
        <v>10.18</v>
      </c>
      <c r="S6154">
        <f t="shared" si="335"/>
        <v>51600</v>
      </c>
      <c r="T6154">
        <f t="shared" si="336"/>
        <v>19980</v>
      </c>
      <c r="U6154">
        <f t="shared" si="337"/>
        <v>2.5825825825825826</v>
      </c>
      <c r="V6154">
        <v>340</v>
      </c>
      <c r="W6154">
        <v>363</v>
      </c>
    </row>
    <row r="6155" spans="1:23" hidden="1" x14ac:dyDescent="0.2">
      <c r="A6155">
        <v>114</v>
      </c>
      <c r="B6155" t="s">
        <v>3</v>
      </c>
      <c r="C6155" t="s">
        <v>4</v>
      </c>
      <c r="D6155" t="s">
        <v>280</v>
      </c>
      <c r="G6155">
        <v>-27.491819</v>
      </c>
      <c r="H6155">
        <v>152.98061100000001</v>
      </c>
      <c r="I6155">
        <v>25</v>
      </c>
      <c r="J6155" t="s">
        <v>40</v>
      </c>
      <c r="K6155" s="1">
        <v>19273</v>
      </c>
      <c r="L6155" t="s">
        <v>282</v>
      </c>
      <c r="M6155" s="1" t="s">
        <v>281</v>
      </c>
      <c r="N6155" t="s">
        <v>14</v>
      </c>
      <c r="O6155" t="s">
        <v>15</v>
      </c>
      <c r="P6155" t="s">
        <v>27</v>
      </c>
      <c r="Q6155">
        <v>5</v>
      </c>
      <c r="R6155">
        <v>14.42</v>
      </c>
      <c r="S6155">
        <f t="shared" si="335"/>
        <v>51600</v>
      </c>
      <c r="T6155">
        <f t="shared" si="336"/>
        <v>19980</v>
      </c>
      <c r="U6155">
        <f t="shared" si="337"/>
        <v>2.5825825825825826</v>
      </c>
      <c r="V6155">
        <v>340</v>
      </c>
      <c r="W6155">
        <v>363</v>
      </c>
    </row>
    <row r="6156" spans="1:23" hidden="1" x14ac:dyDescent="0.2">
      <c r="A6156">
        <v>114</v>
      </c>
      <c r="B6156" t="s">
        <v>3</v>
      </c>
      <c r="C6156" t="s">
        <v>4</v>
      </c>
      <c r="D6156" t="s">
        <v>280</v>
      </c>
      <c r="G6156">
        <v>-27.491819</v>
      </c>
      <c r="H6156">
        <v>152.98061100000001</v>
      </c>
      <c r="I6156">
        <v>25</v>
      </c>
      <c r="J6156" t="s">
        <v>40</v>
      </c>
      <c r="K6156" s="1">
        <v>19273</v>
      </c>
      <c r="L6156" t="s">
        <v>282</v>
      </c>
      <c r="M6156" s="1" t="s">
        <v>281</v>
      </c>
      <c r="N6156" t="s">
        <v>14</v>
      </c>
      <c r="O6156" t="s">
        <v>15</v>
      </c>
      <c r="P6156" t="s">
        <v>27</v>
      </c>
      <c r="Q6156">
        <v>6</v>
      </c>
      <c r="R6156">
        <v>13.09</v>
      </c>
      <c r="S6156">
        <f t="shared" si="335"/>
        <v>51600</v>
      </c>
      <c r="T6156">
        <f t="shared" si="336"/>
        <v>19980</v>
      </c>
      <c r="U6156">
        <f t="shared" si="337"/>
        <v>2.5825825825825826</v>
      </c>
      <c r="V6156">
        <v>340</v>
      </c>
      <c r="W6156">
        <v>363</v>
      </c>
    </row>
    <row r="6157" spans="1:23" hidden="1" x14ac:dyDescent="0.2">
      <c r="A6157">
        <v>114</v>
      </c>
      <c r="B6157" t="s">
        <v>3</v>
      </c>
      <c r="C6157" t="s">
        <v>4</v>
      </c>
      <c r="D6157" t="s">
        <v>280</v>
      </c>
      <c r="G6157">
        <v>-27.491819</v>
      </c>
      <c r="H6157">
        <v>152.98061100000001</v>
      </c>
      <c r="I6157">
        <v>25</v>
      </c>
      <c r="J6157" t="s">
        <v>40</v>
      </c>
      <c r="K6157" s="1">
        <v>19273</v>
      </c>
      <c r="L6157" t="s">
        <v>282</v>
      </c>
      <c r="M6157" s="1" t="s">
        <v>281</v>
      </c>
      <c r="N6157" t="s">
        <v>14</v>
      </c>
      <c r="O6157" t="s">
        <v>16</v>
      </c>
      <c r="P6157" t="s">
        <v>27</v>
      </c>
      <c r="Q6157">
        <v>1</v>
      </c>
      <c r="R6157">
        <v>10.25</v>
      </c>
      <c r="S6157">
        <f t="shared" si="335"/>
        <v>51600</v>
      </c>
      <c r="T6157">
        <f t="shared" si="336"/>
        <v>19980</v>
      </c>
      <c r="U6157">
        <f t="shared" si="337"/>
        <v>2.5825825825825826</v>
      </c>
      <c r="V6157">
        <v>340</v>
      </c>
      <c r="W6157">
        <v>363</v>
      </c>
    </row>
    <row r="6158" spans="1:23" hidden="1" x14ac:dyDescent="0.2">
      <c r="A6158">
        <v>114</v>
      </c>
      <c r="B6158" t="s">
        <v>3</v>
      </c>
      <c r="C6158" t="s">
        <v>4</v>
      </c>
      <c r="D6158" t="s">
        <v>280</v>
      </c>
      <c r="G6158">
        <v>-27.491819</v>
      </c>
      <c r="H6158">
        <v>152.98061100000001</v>
      </c>
      <c r="I6158">
        <v>25</v>
      </c>
      <c r="J6158" t="s">
        <v>40</v>
      </c>
      <c r="K6158" s="1">
        <v>19273</v>
      </c>
      <c r="L6158" t="s">
        <v>282</v>
      </c>
      <c r="M6158" s="1" t="s">
        <v>281</v>
      </c>
      <c r="N6158" t="s">
        <v>14</v>
      </c>
      <c r="O6158" t="s">
        <v>16</v>
      </c>
      <c r="P6158" t="s">
        <v>27</v>
      </c>
      <c r="Q6158">
        <v>2</v>
      </c>
      <c r="R6158">
        <v>7.6</v>
      </c>
      <c r="S6158">
        <f t="shared" si="335"/>
        <v>51600</v>
      </c>
      <c r="T6158">
        <f t="shared" si="336"/>
        <v>19980</v>
      </c>
      <c r="U6158">
        <f t="shared" si="337"/>
        <v>2.5825825825825826</v>
      </c>
      <c r="V6158">
        <v>340</v>
      </c>
      <c r="W6158">
        <v>363</v>
      </c>
    </row>
    <row r="6159" spans="1:23" hidden="1" x14ac:dyDescent="0.2">
      <c r="A6159">
        <v>114</v>
      </c>
      <c r="B6159" t="s">
        <v>3</v>
      </c>
      <c r="C6159" t="s">
        <v>4</v>
      </c>
      <c r="D6159" t="s">
        <v>280</v>
      </c>
      <c r="G6159">
        <v>-27.491819</v>
      </c>
      <c r="H6159">
        <v>152.98061100000001</v>
      </c>
      <c r="I6159">
        <v>25</v>
      </c>
      <c r="J6159" t="s">
        <v>40</v>
      </c>
      <c r="K6159" s="1">
        <v>19273</v>
      </c>
      <c r="L6159" t="s">
        <v>282</v>
      </c>
      <c r="M6159" s="1" t="s">
        <v>281</v>
      </c>
      <c r="N6159" t="s">
        <v>14</v>
      </c>
      <c r="O6159" t="s">
        <v>16</v>
      </c>
      <c r="P6159" t="s">
        <v>27</v>
      </c>
      <c r="Q6159">
        <v>3</v>
      </c>
      <c r="R6159">
        <v>6.2</v>
      </c>
      <c r="S6159">
        <f t="shared" si="335"/>
        <v>51600</v>
      </c>
      <c r="T6159">
        <f t="shared" si="336"/>
        <v>19980</v>
      </c>
      <c r="U6159">
        <f t="shared" si="337"/>
        <v>2.5825825825825826</v>
      </c>
      <c r="V6159">
        <v>340</v>
      </c>
      <c r="W6159">
        <v>363</v>
      </c>
    </row>
    <row r="6160" spans="1:23" hidden="1" x14ac:dyDescent="0.2">
      <c r="A6160">
        <v>114</v>
      </c>
      <c r="B6160" t="s">
        <v>3</v>
      </c>
      <c r="C6160" t="s">
        <v>4</v>
      </c>
      <c r="D6160" t="s">
        <v>280</v>
      </c>
      <c r="G6160">
        <v>-27.491819</v>
      </c>
      <c r="H6160">
        <v>152.98061100000001</v>
      </c>
      <c r="I6160">
        <v>25</v>
      </c>
      <c r="J6160" t="s">
        <v>40</v>
      </c>
      <c r="K6160" s="1">
        <v>19273</v>
      </c>
      <c r="L6160" t="s">
        <v>282</v>
      </c>
      <c r="M6160" s="1" t="s">
        <v>281</v>
      </c>
      <c r="N6160" t="s">
        <v>14</v>
      </c>
      <c r="O6160" t="s">
        <v>16</v>
      </c>
      <c r="P6160" t="s">
        <v>27</v>
      </c>
      <c r="Q6160">
        <v>4</v>
      </c>
      <c r="R6160">
        <v>8.5299999999999994</v>
      </c>
      <c r="S6160">
        <f t="shared" si="335"/>
        <v>51600</v>
      </c>
      <c r="T6160">
        <f t="shared" si="336"/>
        <v>19980</v>
      </c>
      <c r="U6160">
        <f t="shared" si="337"/>
        <v>2.5825825825825826</v>
      </c>
      <c r="V6160">
        <v>340</v>
      </c>
      <c r="W6160">
        <v>363</v>
      </c>
    </row>
    <row r="6161" spans="1:23" hidden="1" x14ac:dyDescent="0.2">
      <c r="A6161">
        <v>114</v>
      </c>
      <c r="B6161" t="s">
        <v>3</v>
      </c>
      <c r="C6161" t="s">
        <v>4</v>
      </c>
      <c r="D6161" t="s">
        <v>280</v>
      </c>
      <c r="G6161">
        <v>-27.491819</v>
      </c>
      <c r="H6161">
        <v>152.98061100000001</v>
      </c>
      <c r="I6161">
        <v>25</v>
      </c>
      <c r="J6161" t="s">
        <v>40</v>
      </c>
      <c r="K6161" s="1">
        <v>19273</v>
      </c>
      <c r="L6161" t="s">
        <v>282</v>
      </c>
      <c r="M6161" s="1" t="s">
        <v>281</v>
      </c>
      <c r="N6161" t="s">
        <v>14</v>
      </c>
      <c r="O6161" t="s">
        <v>16</v>
      </c>
      <c r="P6161" t="s">
        <v>27</v>
      </c>
      <c r="Q6161">
        <v>5</v>
      </c>
      <c r="R6161">
        <v>6.14</v>
      </c>
      <c r="S6161">
        <f t="shared" si="335"/>
        <v>51600</v>
      </c>
      <c r="T6161">
        <f t="shared" si="336"/>
        <v>19980</v>
      </c>
      <c r="U6161">
        <f t="shared" si="337"/>
        <v>2.5825825825825826</v>
      </c>
      <c r="V6161">
        <v>340</v>
      </c>
      <c r="W6161">
        <v>363</v>
      </c>
    </row>
    <row r="6162" spans="1:23" hidden="1" x14ac:dyDescent="0.2">
      <c r="A6162">
        <v>114</v>
      </c>
      <c r="B6162" t="s">
        <v>3</v>
      </c>
      <c r="C6162" t="s">
        <v>4</v>
      </c>
      <c r="D6162" t="s">
        <v>280</v>
      </c>
      <c r="G6162">
        <v>-27.491819</v>
      </c>
      <c r="H6162">
        <v>152.98061100000001</v>
      </c>
      <c r="I6162">
        <v>25</v>
      </c>
      <c r="J6162" t="s">
        <v>40</v>
      </c>
      <c r="K6162" s="1">
        <v>19273</v>
      </c>
      <c r="L6162" t="s">
        <v>282</v>
      </c>
      <c r="M6162" s="1" t="s">
        <v>281</v>
      </c>
      <c r="N6162" t="s">
        <v>14</v>
      </c>
      <c r="O6162" t="s">
        <v>16</v>
      </c>
      <c r="P6162" t="s">
        <v>27</v>
      </c>
      <c r="Q6162">
        <v>6</v>
      </c>
      <c r="R6162">
        <v>7.46</v>
      </c>
      <c r="S6162">
        <f t="shared" si="335"/>
        <v>51600</v>
      </c>
      <c r="T6162">
        <f t="shared" si="336"/>
        <v>19980</v>
      </c>
      <c r="U6162">
        <f t="shared" si="337"/>
        <v>2.5825825825825826</v>
      </c>
      <c r="V6162">
        <v>340</v>
      </c>
      <c r="W6162">
        <v>363</v>
      </c>
    </row>
    <row r="6163" spans="1:23" hidden="1" x14ac:dyDescent="0.2">
      <c r="A6163">
        <v>114</v>
      </c>
      <c r="B6163" t="s">
        <v>3</v>
      </c>
      <c r="C6163" t="s">
        <v>4</v>
      </c>
      <c r="D6163" t="s">
        <v>280</v>
      </c>
      <c r="G6163">
        <v>-27.491819</v>
      </c>
      <c r="H6163">
        <v>152.98061100000001</v>
      </c>
      <c r="I6163">
        <v>25</v>
      </c>
      <c r="J6163" t="s">
        <v>40</v>
      </c>
      <c r="K6163" s="1">
        <v>19273</v>
      </c>
      <c r="L6163" t="s">
        <v>282</v>
      </c>
      <c r="M6163" s="1" t="s">
        <v>281</v>
      </c>
      <c r="N6163" t="s">
        <v>14</v>
      </c>
      <c r="O6163" t="s">
        <v>18</v>
      </c>
      <c r="P6163" t="s">
        <v>27</v>
      </c>
      <c r="Q6163">
        <v>1</v>
      </c>
      <c r="R6163">
        <v>1.75</v>
      </c>
      <c r="S6163">
        <f t="shared" si="335"/>
        <v>51600</v>
      </c>
      <c r="T6163">
        <f t="shared" si="336"/>
        <v>19980</v>
      </c>
      <c r="U6163">
        <f t="shared" si="337"/>
        <v>2.5825825825825826</v>
      </c>
      <c r="V6163">
        <v>340</v>
      </c>
      <c r="W6163">
        <v>363</v>
      </c>
    </row>
    <row r="6164" spans="1:23" hidden="1" x14ac:dyDescent="0.2">
      <c r="A6164">
        <v>114</v>
      </c>
      <c r="B6164" t="s">
        <v>3</v>
      </c>
      <c r="C6164" t="s">
        <v>4</v>
      </c>
      <c r="D6164" t="s">
        <v>280</v>
      </c>
      <c r="G6164">
        <v>-27.491819</v>
      </c>
      <c r="H6164">
        <v>152.98061100000001</v>
      </c>
      <c r="I6164">
        <v>25</v>
      </c>
      <c r="J6164" t="s">
        <v>40</v>
      </c>
      <c r="K6164" s="1">
        <v>19273</v>
      </c>
      <c r="L6164" t="s">
        <v>282</v>
      </c>
      <c r="M6164" s="1" t="s">
        <v>281</v>
      </c>
      <c r="N6164" t="s">
        <v>14</v>
      </c>
      <c r="O6164" t="s">
        <v>18</v>
      </c>
      <c r="P6164" t="s">
        <v>27</v>
      </c>
      <c r="Q6164">
        <v>2</v>
      </c>
      <c r="R6164">
        <v>1.63</v>
      </c>
      <c r="S6164">
        <f t="shared" si="335"/>
        <v>51600</v>
      </c>
      <c r="T6164">
        <f t="shared" si="336"/>
        <v>19980</v>
      </c>
      <c r="U6164">
        <f t="shared" si="337"/>
        <v>2.5825825825825826</v>
      </c>
      <c r="V6164">
        <v>340</v>
      </c>
      <c r="W6164">
        <v>363</v>
      </c>
    </row>
    <row r="6165" spans="1:23" hidden="1" x14ac:dyDescent="0.2">
      <c r="A6165">
        <v>114</v>
      </c>
      <c r="B6165" t="s">
        <v>3</v>
      </c>
      <c r="C6165" t="s">
        <v>4</v>
      </c>
      <c r="D6165" t="s">
        <v>280</v>
      </c>
      <c r="G6165">
        <v>-27.491819</v>
      </c>
      <c r="H6165">
        <v>152.98061100000001</v>
      </c>
      <c r="I6165">
        <v>25</v>
      </c>
      <c r="J6165" t="s">
        <v>40</v>
      </c>
      <c r="K6165" s="1">
        <v>19273</v>
      </c>
      <c r="L6165" t="s">
        <v>282</v>
      </c>
      <c r="M6165" s="1" t="s">
        <v>281</v>
      </c>
      <c r="N6165" t="s">
        <v>14</v>
      </c>
      <c r="O6165" t="s">
        <v>18</v>
      </c>
      <c r="P6165" t="s">
        <v>27</v>
      </c>
      <c r="Q6165">
        <v>3</v>
      </c>
      <c r="R6165">
        <v>1.57</v>
      </c>
      <c r="S6165">
        <f t="shared" si="335"/>
        <v>51600</v>
      </c>
      <c r="T6165">
        <f t="shared" si="336"/>
        <v>19980</v>
      </c>
      <c r="U6165">
        <f t="shared" si="337"/>
        <v>2.5825825825825826</v>
      </c>
      <c r="V6165">
        <v>340</v>
      </c>
      <c r="W6165">
        <v>363</v>
      </c>
    </row>
    <row r="6166" spans="1:23" hidden="1" x14ac:dyDescent="0.2">
      <c r="A6166">
        <v>114</v>
      </c>
      <c r="B6166" t="s">
        <v>3</v>
      </c>
      <c r="C6166" t="s">
        <v>4</v>
      </c>
      <c r="D6166" t="s">
        <v>280</v>
      </c>
      <c r="G6166">
        <v>-27.491819</v>
      </c>
      <c r="H6166">
        <v>152.98061100000001</v>
      </c>
      <c r="I6166">
        <v>25</v>
      </c>
      <c r="J6166" t="s">
        <v>40</v>
      </c>
      <c r="K6166" s="1">
        <v>19273</v>
      </c>
      <c r="L6166" t="s">
        <v>282</v>
      </c>
      <c r="M6166" s="1" t="s">
        <v>281</v>
      </c>
      <c r="N6166" t="s">
        <v>14</v>
      </c>
      <c r="O6166" t="s">
        <v>18</v>
      </c>
      <c r="P6166" t="s">
        <v>27</v>
      </c>
      <c r="Q6166">
        <v>4</v>
      </c>
      <c r="R6166">
        <v>2.0699999999999998</v>
      </c>
      <c r="S6166">
        <f t="shared" si="335"/>
        <v>51600</v>
      </c>
      <c r="T6166">
        <f t="shared" si="336"/>
        <v>19980</v>
      </c>
      <c r="U6166">
        <f t="shared" si="337"/>
        <v>2.5825825825825826</v>
      </c>
      <c r="V6166">
        <v>340</v>
      </c>
      <c r="W6166">
        <v>363</v>
      </c>
    </row>
    <row r="6167" spans="1:23" hidden="1" x14ac:dyDescent="0.2">
      <c r="A6167">
        <v>114</v>
      </c>
      <c r="B6167" t="s">
        <v>3</v>
      </c>
      <c r="C6167" t="s">
        <v>4</v>
      </c>
      <c r="D6167" t="s">
        <v>280</v>
      </c>
      <c r="G6167">
        <v>-27.491819</v>
      </c>
      <c r="H6167">
        <v>152.98061100000001</v>
      </c>
      <c r="I6167">
        <v>25</v>
      </c>
      <c r="J6167" t="s">
        <v>40</v>
      </c>
      <c r="K6167" s="1">
        <v>19273</v>
      </c>
      <c r="L6167" t="s">
        <v>282</v>
      </c>
      <c r="M6167" s="1" t="s">
        <v>281</v>
      </c>
      <c r="N6167" t="s">
        <v>14</v>
      </c>
      <c r="O6167" t="s">
        <v>18</v>
      </c>
      <c r="P6167" t="s">
        <v>27</v>
      </c>
      <c r="Q6167">
        <v>5</v>
      </c>
      <c r="R6167">
        <v>1.47</v>
      </c>
      <c r="S6167">
        <f t="shared" si="335"/>
        <v>51600</v>
      </c>
      <c r="T6167">
        <f t="shared" si="336"/>
        <v>19980</v>
      </c>
      <c r="U6167">
        <f t="shared" si="337"/>
        <v>2.5825825825825826</v>
      </c>
      <c r="V6167">
        <v>340</v>
      </c>
      <c r="W6167">
        <v>363</v>
      </c>
    </row>
    <row r="6168" spans="1:23" hidden="1" x14ac:dyDescent="0.2">
      <c r="A6168">
        <v>114</v>
      </c>
      <c r="B6168" t="s">
        <v>3</v>
      </c>
      <c r="C6168" t="s">
        <v>4</v>
      </c>
      <c r="D6168" t="s">
        <v>280</v>
      </c>
      <c r="G6168">
        <v>-27.491819</v>
      </c>
      <c r="H6168">
        <v>152.98061100000001</v>
      </c>
      <c r="I6168">
        <v>25</v>
      </c>
      <c r="J6168" t="s">
        <v>40</v>
      </c>
      <c r="K6168" s="1">
        <v>19273</v>
      </c>
      <c r="L6168" t="s">
        <v>282</v>
      </c>
      <c r="M6168" s="1" t="s">
        <v>281</v>
      </c>
      <c r="N6168" t="s">
        <v>14</v>
      </c>
      <c r="O6168" t="s">
        <v>18</v>
      </c>
      <c r="P6168" t="s">
        <v>27</v>
      </c>
      <c r="Q6168">
        <v>6</v>
      </c>
      <c r="R6168">
        <v>1.58</v>
      </c>
      <c r="S6168">
        <f t="shared" si="335"/>
        <v>51600</v>
      </c>
      <c r="T6168">
        <f t="shared" si="336"/>
        <v>19980</v>
      </c>
      <c r="U6168">
        <f t="shared" si="337"/>
        <v>2.5825825825825826</v>
      </c>
      <c r="V6168">
        <v>340</v>
      </c>
      <c r="W6168">
        <v>363</v>
      </c>
    </row>
    <row r="6169" spans="1:23" hidden="1" x14ac:dyDescent="0.2">
      <c r="A6169">
        <v>114</v>
      </c>
      <c r="B6169" t="s">
        <v>3</v>
      </c>
      <c r="C6169" t="s">
        <v>4</v>
      </c>
      <c r="D6169" t="s">
        <v>280</v>
      </c>
      <c r="G6169">
        <v>-27.491819</v>
      </c>
      <c r="H6169">
        <v>152.98061100000001</v>
      </c>
      <c r="I6169">
        <v>25</v>
      </c>
      <c r="J6169" t="s">
        <v>40</v>
      </c>
      <c r="K6169" s="1">
        <v>19273</v>
      </c>
      <c r="L6169" t="s">
        <v>282</v>
      </c>
      <c r="M6169" s="1" t="s">
        <v>281</v>
      </c>
      <c r="N6169" t="s">
        <v>14</v>
      </c>
      <c r="O6169" t="s">
        <v>19</v>
      </c>
      <c r="P6169" t="s">
        <v>27</v>
      </c>
      <c r="Q6169">
        <v>1</v>
      </c>
      <c r="R6169">
        <v>8.49</v>
      </c>
      <c r="S6169">
        <f t="shared" si="335"/>
        <v>51600</v>
      </c>
      <c r="T6169">
        <f t="shared" si="336"/>
        <v>19980</v>
      </c>
      <c r="U6169">
        <f t="shared" si="337"/>
        <v>2.5825825825825826</v>
      </c>
      <c r="V6169">
        <v>340</v>
      </c>
      <c r="W6169">
        <v>363</v>
      </c>
    </row>
    <row r="6170" spans="1:23" hidden="1" x14ac:dyDescent="0.2">
      <c r="A6170">
        <v>114</v>
      </c>
      <c r="B6170" t="s">
        <v>3</v>
      </c>
      <c r="C6170" t="s">
        <v>4</v>
      </c>
      <c r="D6170" t="s">
        <v>280</v>
      </c>
      <c r="G6170">
        <v>-27.491819</v>
      </c>
      <c r="H6170">
        <v>152.98061100000001</v>
      </c>
      <c r="I6170">
        <v>25</v>
      </c>
      <c r="J6170" t="s">
        <v>40</v>
      </c>
      <c r="K6170" s="1">
        <v>19273</v>
      </c>
      <c r="L6170" t="s">
        <v>282</v>
      </c>
      <c r="M6170" s="1" t="s">
        <v>281</v>
      </c>
      <c r="N6170" t="s">
        <v>14</v>
      </c>
      <c r="O6170" t="s">
        <v>19</v>
      </c>
      <c r="P6170" t="s">
        <v>27</v>
      </c>
      <c r="Q6170">
        <v>2</v>
      </c>
      <c r="R6170">
        <v>5.62</v>
      </c>
      <c r="S6170">
        <f t="shared" si="335"/>
        <v>51600</v>
      </c>
      <c r="T6170">
        <f t="shared" si="336"/>
        <v>19980</v>
      </c>
      <c r="U6170">
        <f t="shared" si="337"/>
        <v>2.5825825825825826</v>
      </c>
      <c r="V6170">
        <v>340</v>
      </c>
      <c r="W6170">
        <v>363</v>
      </c>
    </row>
    <row r="6171" spans="1:23" hidden="1" x14ac:dyDescent="0.2">
      <c r="A6171">
        <v>114</v>
      </c>
      <c r="B6171" t="s">
        <v>3</v>
      </c>
      <c r="C6171" t="s">
        <v>4</v>
      </c>
      <c r="D6171" t="s">
        <v>280</v>
      </c>
      <c r="G6171">
        <v>-27.491819</v>
      </c>
      <c r="H6171">
        <v>152.98061100000001</v>
      </c>
      <c r="I6171">
        <v>25</v>
      </c>
      <c r="J6171" t="s">
        <v>40</v>
      </c>
      <c r="K6171" s="1">
        <v>19273</v>
      </c>
      <c r="L6171" t="s">
        <v>282</v>
      </c>
      <c r="M6171" s="1" t="s">
        <v>281</v>
      </c>
      <c r="N6171" t="s">
        <v>14</v>
      </c>
      <c r="O6171" t="s">
        <v>19</v>
      </c>
      <c r="P6171" t="s">
        <v>27</v>
      </c>
      <c r="Q6171">
        <v>3</v>
      </c>
      <c r="R6171">
        <v>5.13</v>
      </c>
      <c r="S6171">
        <f t="shared" si="335"/>
        <v>51600</v>
      </c>
      <c r="T6171">
        <f t="shared" si="336"/>
        <v>19980</v>
      </c>
      <c r="U6171">
        <f t="shared" si="337"/>
        <v>2.5825825825825826</v>
      </c>
      <c r="V6171">
        <v>340</v>
      </c>
      <c r="W6171">
        <v>363</v>
      </c>
    </row>
    <row r="6172" spans="1:23" hidden="1" x14ac:dyDescent="0.2">
      <c r="A6172">
        <v>114</v>
      </c>
      <c r="B6172" t="s">
        <v>3</v>
      </c>
      <c r="C6172" t="s">
        <v>4</v>
      </c>
      <c r="D6172" t="s">
        <v>280</v>
      </c>
      <c r="G6172">
        <v>-27.491819</v>
      </c>
      <c r="H6172">
        <v>152.98061100000001</v>
      </c>
      <c r="I6172">
        <v>25</v>
      </c>
      <c r="J6172" t="s">
        <v>40</v>
      </c>
      <c r="K6172" s="1">
        <v>19273</v>
      </c>
      <c r="L6172" t="s">
        <v>282</v>
      </c>
      <c r="M6172" s="1" t="s">
        <v>281</v>
      </c>
      <c r="N6172" t="s">
        <v>14</v>
      </c>
      <c r="O6172" t="s">
        <v>19</v>
      </c>
      <c r="P6172" t="s">
        <v>27</v>
      </c>
      <c r="Q6172">
        <v>4</v>
      </c>
      <c r="R6172">
        <v>7.56</v>
      </c>
      <c r="S6172">
        <f t="shared" si="335"/>
        <v>51600</v>
      </c>
      <c r="T6172">
        <f t="shared" si="336"/>
        <v>19980</v>
      </c>
      <c r="U6172">
        <f t="shared" si="337"/>
        <v>2.5825825825825826</v>
      </c>
      <c r="V6172">
        <v>340</v>
      </c>
      <c r="W6172">
        <v>363</v>
      </c>
    </row>
    <row r="6173" spans="1:23" hidden="1" x14ac:dyDescent="0.2">
      <c r="A6173">
        <v>114</v>
      </c>
      <c r="B6173" t="s">
        <v>3</v>
      </c>
      <c r="C6173" t="s">
        <v>4</v>
      </c>
      <c r="D6173" t="s">
        <v>280</v>
      </c>
      <c r="G6173">
        <v>-27.491819</v>
      </c>
      <c r="H6173">
        <v>152.98061100000001</v>
      </c>
      <c r="I6173">
        <v>25</v>
      </c>
      <c r="J6173" t="s">
        <v>40</v>
      </c>
      <c r="K6173" s="1">
        <v>19273</v>
      </c>
      <c r="L6173" t="s">
        <v>282</v>
      </c>
      <c r="M6173" s="1" t="s">
        <v>281</v>
      </c>
      <c r="N6173" t="s">
        <v>14</v>
      </c>
      <c r="O6173" t="s">
        <v>19</v>
      </c>
      <c r="P6173" t="s">
        <v>27</v>
      </c>
      <c r="Q6173">
        <v>5</v>
      </c>
      <c r="R6173">
        <v>5.89</v>
      </c>
      <c r="S6173">
        <f t="shared" si="335"/>
        <v>51600</v>
      </c>
      <c r="T6173">
        <f t="shared" si="336"/>
        <v>19980</v>
      </c>
      <c r="U6173">
        <f t="shared" si="337"/>
        <v>2.5825825825825826</v>
      </c>
      <c r="V6173">
        <v>340</v>
      </c>
      <c r="W6173">
        <v>363</v>
      </c>
    </row>
    <row r="6174" spans="1:23" hidden="1" x14ac:dyDescent="0.2">
      <c r="A6174">
        <v>114</v>
      </c>
      <c r="B6174" t="s">
        <v>3</v>
      </c>
      <c r="C6174" t="s">
        <v>4</v>
      </c>
      <c r="D6174" t="s">
        <v>280</v>
      </c>
      <c r="G6174">
        <v>-27.491819</v>
      </c>
      <c r="H6174">
        <v>152.98061100000001</v>
      </c>
      <c r="I6174">
        <v>25</v>
      </c>
      <c r="J6174" t="s">
        <v>40</v>
      </c>
      <c r="K6174" s="1">
        <v>19273</v>
      </c>
      <c r="L6174" t="s">
        <v>282</v>
      </c>
      <c r="M6174" s="1" t="s">
        <v>281</v>
      </c>
      <c r="N6174" t="s">
        <v>14</v>
      </c>
      <c r="O6174" t="s">
        <v>19</v>
      </c>
      <c r="P6174" t="s">
        <v>27</v>
      </c>
      <c r="Q6174">
        <v>6</v>
      </c>
      <c r="R6174">
        <v>5.12</v>
      </c>
      <c r="S6174">
        <f t="shared" si="335"/>
        <v>51600</v>
      </c>
      <c r="T6174">
        <f t="shared" si="336"/>
        <v>19980</v>
      </c>
      <c r="U6174">
        <f t="shared" si="337"/>
        <v>2.5825825825825826</v>
      </c>
      <c r="V6174">
        <v>340</v>
      </c>
      <c r="W6174">
        <v>363</v>
      </c>
    </row>
    <row r="6175" spans="1:23" hidden="1" x14ac:dyDescent="0.2">
      <c r="A6175">
        <v>114</v>
      </c>
      <c r="B6175" t="s">
        <v>3</v>
      </c>
      <c r="C6175" t="s">
        <v>4</v>
      </c>
      <c r="D6175" t="s">
        <v>280</v>
      </c>
      <c r="G6175">
        <v>-27.491819</v>
      </c>
      <c r="H6175">
        <v>152.98061100000001</v>
      </c>
      <c r="I6175">
        <v>25</v>
      </c>
      <c r="J6175" t="s">
        <v>40</v>
      </c>
      <c r="K6175" s="1">
        <v>19273</v>
      </c>
      <c r="L6175" t="s">
        <v>282</v>
      </c>
      <c r="M6175" s="1" t="s">
        <v>281</v>
      </c>
      <c r="N6175" t="s">
        <v>24</v>
      </c>
      <c r="O6175" t="s">
        <v>15</v>
      </c>
      <c r="P6175" t="s">
        <v>26</v>
      </c>
      <c r="Q6175">
        <v>1</v>
      </c>
      <c r="R6175">
        <v>22.04</v>
      </c>
      <c r="S6175">
        <f t="shared" si="335"/>
        <v>51600</v>
      </c>
      <c r="T6175">
        <f t="shared" si="336"/>
        <v>19980</v>
      </c>
      <c r="U6175">
        <f t="shared" si="337"/>
        <v>2.5825825825825826</v>
      </c>
      <c r="V6175">
        <v>340</v>
      </c>
      <c r="W6175">
        <v>363</v>
      </c>
    </row>
    <row r="6176" spans="1:23" hidden="1" x14ac:dyDescent="0.2">
      <c r="A6176">
        <v>114</v>
      </c>
      <c r="B6176" t="s">
        <v>3</v>
      </c>
      <c r="C6176" t="s">
        <v>4</v>
      </c>
      <c r="D6176" t="s">
        <v>280</v>
      </c>
      <c r="G6176">
        <v>-27.491819</v>
      </c>
      <c r="H6176">
        <v>152.98061100000001</v>
      </c>
      <c r="I6176">
        <v>25</v>
      </c>
      <c r="J6176" t="s">
        <v>40</v>
      </c>
      <c r="K6176" s="1">
        <v>19273</v>
      </c>
      <c r="L6176" t="s">
        <v>282</v>
      </c>
      <c r="M6176" s="1" t="s">
        <v>281</v>
      </c>
      <c r="N6176" t="s">
        <v>24</v>
      </c>
      <c r="O6176" t="s">
        <v>15</v>
      </c>
      <c r="P6176" t="s">
        <v>26</v>
      </c>
      <c r="Q6176">
        <v>2</v>
      </c>
      <c r="R6176">
        <v>21.02</v>
      </c>
      <c r="S6176">
        <f t="shared" si="335"/>
        <v>51600</v>
      </c>
      <c r="T6176">
        <f t="shared" si="336"/>
        <v>19980</v>
      </c>
      <c r="U6176">
        <f t="shared" si="337"/>
        <v>2.5825825825825826</v>
      </c>
      <c r="V6176">
        <v>340</v>
      </c>
      <c r="W6176">
        <v>363</v>
      </c>
    </row>
    <row r="6177" spans="1:23" hidden="1" x14ac:dyDescent="0.2">
      <c r="A6177">
        <v>114</v>
      </c>
      <c r="B6177" t="s">
        <v>3</v>
      </c>
      <c r="C6177" t="s">
        <v>4</v>
      </c>
      <c r="D6177" t="s">
        <v>280</v>
      </c>
      <c r="G6177">
        <v>-27.491819</v>
      </c>
      <c r="H6177">
        <v>152.98061100000001</v>
      </c>
      <c r="I6177">
        <v>25</v>
      </c>
      <c r="J6177" t="s">
        <v>40</v>
      </c>
      <c r="K6177" s="1">
        <v>19273</v>
      </c>
      <c r="L6177" t="s">
        <v>282</v>
      </c>
      <c r="M6177" s="1" t="s">
        <v>281</v>
      </c>
      <c r="N6177" t="s">
        <v>24</v>
      </c>
      <c r="O6177" t="s">
        <v>15</v>
      </c>
      <c r="P6177" t="s">
        <v>26</v>
      </c>
      <c r="Q6177">
        <v>3</v>
      </c>
      <c r="R6177">
        <v>23.51</v>
      </c>
      <c r="S6177">
        <f t="shared" si="335"/>
        <v>51600</v>
      </c>
      <c r="T6177">
        <f t="shared" si="336"/>
        <v>19980</v>
      </c>
      <c r="U6177">
        <f t="shared" si="337"/>
        <v>2.5825825825825826</v>
      </c>
      <c r="V6177">
        <v>340</v>
      </c>
      <c r="W6177">
        <v>363</v>
      </c>
    </row>
    <row r="6178" spans="1:23" hidden="1" x14ac:dyDescent="0.2">
      <c r="A6178">
        <v>114</v>
      </c>
      <c r="B6178" t="s">
        <v>3</v>
      </c>
      <c r="C6178" t="s">
        <v>4</v>
      </c>
      <c r="D6178" t="s">
        <v>280</v>
      </c>
      <c r="G6178">
        <v>-27.491819</v>
      </c>
      <c r="H6178">
        <v>152.98061100000001</v>
      </c>
      <c r="I6178">
        <v>25</v>
      </c>
      <c r="J6178" t="s">
        <v>40</v>
      </c>
      <c r="K6178" s="1">
        <v>19273</v>
      </c>
      <c r="L6178" t="s">
        <v>282</v>
      </c>
      <c r="M6178" s="1" t="s">
        <v>281</v>
      </c>
      <c r="N6178" t="s">
        <v>24</v>
      </c>
      <c r="O6178" t="s">
        <v>15</v>
      </c>
      <c r="P6178" t="s">
        <v>26</v>
      </c>
      <c r="Q6178">
        <v>4</v>
      </c>
      <c r="R6178">
        <v>20.82</v>
      </c>
      <c r="S6178">
        <f t="shared" si="335"/>
        <v>51600</v>
      </c>
      <c r="T6178">
        <f t="shared" si="336"/>
        <v>19980</v>
      </c>
      <c r="U6178">
        <f t="shared" si="337"/>
        <v>2.5825825825825826</v>
      </c>
      <c r="V6178">
        <v>340</v>
      </c>
      <c r="W6178">
        <v>363</v>
      </c>
    </row>
    <row r="6179" spans="1:23" hidden="1" x14ac:dyDescent="0.2">
      <c r="A6179">
        <v>114</v>
      </c>
      <c r="B6179" t="s">
        <v>3</v>
      </c>
      <c r="C6179" t="s">
        <v>4</v>
      </c>
      <c r="D6179" t="s">
        <v>280</v>
      </c>
      <c r="G6179">
        <v>-27.491819</v>
      </c>
      <c r="H6179">
        <v>152.98061100000001</v>
      </c>
      <c r="I6179">
        <v>25</v>
      </c>
      <c r="J6179" t="s">
        <v>40</v>
      </c>
      <c r="K6179" s="1">
        <v>19273</v>
      </c>
      <c r="L6179" t="s">
        <v>282</v>
      </c>
      <c r="M6179" s="1" t="s">
        <v>281</v>
      </c>
      <c r="N6179" t="s">
        <v>24</v>
      </c>
      <c r="O6179" t="s">
        <v>15</v>
      </c>
      <c r="P6179" t="s">
        <v>26</v>
      </c>
      <c r="Q6179">
        <v>5</v>
      </c>
      <c r="R6179">
        <v>22.8</v>
      </c>
      <c r="S6179">
        <f t="shared" si="335"/>
        <v>51600</v>
      </c>
      <c r="T6179">
        <f t="shared" si="336"/>
        <v>19980</v>
      </c>
      <c r="U6179">
        <f t="shared" si="337"/>
        <v>2.5825825825825826</v>
      </c>
      <c r="V6179">
        <v>340</v>
      </c>
      <c r="W6179">
        <v>363</v>
      </c>
    </row>
    <row r="6180" spans="1:23" hidden="1" x14ac:dyDescent="0.2">
      <c r="A6180">
        <v>114</v>
      </c>
      <c r="B6180" t="s">
        <v>3</v>
      </c>
      <c r="C6180" t="s">
        <v>4</v>
      </c>
      <c r="D6180" t="s">
        <v>280</v>
      </c>
      <c r="G6180">
        <v>-27.491819</v>
      </c>
      <c r="H6180">
        <v>152.98061100000001</v>
      </c>
      <c r="I6180">
        <v>25</v>
      </c>
      <c r="J6180" t="s">
        <v>40</v>
      </c>
      <c r="K6180" s="1">
        <v>19273</v>
      </c>
      <c r="L6180" t="s">
        <v>282</v>
      </c>
      <c r="M6180" s="1" t="s">
        <v>281</v>
      </c>
      <c r="N6180" t="s">
        <v>24</v>
      </c>
      <c r="O6180" t="s">
        <v>15</v>
      </c>
      <c r="P6180" t="s">
        <v>26</v>
      </c>
      <c r="Q6180">
        <v>6</v>
      </c>
      <c r="R6180">
        <v>24.1</v>
      </c>
      <c r="S6180">
        <f t="shared" si="335"/>
        <v>51600</v>
      </c>
      <c r="T6180">
        <f t="shared" si="336"/>
        <v>19980</v>
      </c>
      <c r="U6180">
        <f t="shared" si="337"/>
        <v>2.5825825825825826</v>
      </c>
      <c r="V6180">
        <v>340</v>
      </c>
      <c r="W6180">
        <v>363</v>
      </c>
    </row>
    <row r="6181" spans="1:23" hidden="1" x14ac:dyDescent="0.2">
      <c r="A6181">
        <v>114</v>
      </c>
      <c r="B6181" t="s">
        <v>3</v>
      </c>
      <c r="C6181" t="s">
        <v>4</v>
      </c>
      <c r="D6181" t="s">
        <v>280</v>
      </c>
      <c r="G6181">
        <v>-27.491819</v>
      </c>
      <c r="H6181">
        <v>152.98061100000001</v>
      </c>
      <c r="I6181">
        <v>25</v>
      </c>
      <c r="J6181" t="s">
        <v>40</v>
      </c>
      <c r="K6181" s="1">
        <v>19273</v>
      </c>
      <c r="L6181" t="s">
        <v>282</v>
      </c>
      <c r="M6181" s="1" t="s">
        <v>281</v>
      </c>
      <c r="N6181" t="s">
        <v>24</v>
      </c>
      <c r="O6181" t="s">
        <v>15</v>
      </c>
      <c r="P6181" t="s">
        <v>26</v>
      </c>
      <c r="Q6181">
        <v>7</v>
      </c>
      <c r="R6181">
        <v>23.1</v>
      </c>
      <c r="S6181">
        <f t="shared" si="335"/>
        <v>51600</v>
      </c>
      <c r="T6181">
        <f t="shared" si="336"/>
        <v>19980</v>
      </c>
      <c r="U6181">
        <f t="shared" si="337"/>
        <v>2.5825825825825826</v>
      </c>
      <c r="V6181">
        <v>340</v>
      </c>
      <c r="W6181">
        <v>363</v>
      </c>
    </row>
    <row r="6182" spans="1:23" hidden="1" x14ac:dyDescent="0.2">
      <c r="A6182">
        <v>114</v>
      </c>
      <c r="B6182" t="s">
        <v>3</v>
      </c>
      <c r="C6182" t="s">
        <v>4</v>
      </c>
      <c r="D6182" t="s">
        <v>280</v>
      </c>
      <c r="G6182">
        <v>-27.491819</v>
      </c>
      <c r="H6182">
        <v>152.98061100000001</v>
      </c>
      <c r="I6182">
        <v>25</v>
      </c>
      <c r="J6182" t="s">
        <v>40</v>
      </c>
      <c r="K6182" s="1">
        <v>19273</v>
      </c>
      <c r="L6182" t="s">
        <v>282</v>
      </c>
      <c r="M6182" s="1" t="s">
        <v>281</v>
      </c>
      <c r="N6182" t="s">
        <v>24</v>
      </c>
      <c r="O6182" t="s">
        <v>15</v>
      </c>
      <c r="P6182" t="s">
        <v>26</v>
      </c>
      <c r="Q6182">
        <v>8</v>
      </c>
      <c r="R6182">
        <v>20.72</v>
      </c>
      <c r="S6182">
        <f t="shared" si="335"/>
        <v>51600</v>
      </c>
      <c r="T6182">
        <f t="shared" si="336"/>
        <v>19980</v>
      </c>
      <c r="U6182">
        <f t="shared" si="337"/>
        <v>2.5825825825825826</v>
      </c>
      <c r="V6182">
        <v>340</v>
      </c>
      <c r="W6182">
        <v>363</v>
      </c>
    </row>
    <row r="6183" spans="1:23" hidden="1" x14ac:dyDescent="0.2">
      <c r="A6183">
        <v>114</v>
      </c>
      <c r="B6183" t="s">
        <v>3</v>
      </c>
      <c r="C6183" t="s">
        <v>4</v>
      </c>
      <c r="D6183" t="s">
        <v>280</v>
      </c>
      <c r="G6183">
        <v>-27.491819</v>
      </c>
      <c r="H6183">
        <v>152.98061100000001</v>
      </c>
      <c r="I6183">
        <v>25</v>
      </c>
      <c r="J6183" t="s">
        <v>40</v>
      </c>
      <c r="K6183" s="1">
        <v>19273</v>
      </c>
      <c r="L6183" t="s">
        <v>282</v>
      </c>
      <c r="M6183" s="1" t="s">
        <v>281</v>
      </c>
      <c r="N6183" t="s">
        <v>24</v>
      </c>
      <c r="O6183" t="s">
        <v>15</v>
      </c>
      <c r="P6183" t="s">
        <v>26</v>
      </c>
      <c r="Q6183">
        <v>9</v>
      </c>
      <c r="R6183">
        <v>23.97</v>
      </c>
      <c r="S6183">
        <f t="shared" si="335"/>
        <v>51600</v>
      </c>
      <c r="T6183">
        <f t="shared" si="336"/>
        <v>19980</v>
      </c>
      <c r="U6183">
        <f t="shared" si="337"/>
        <v>2.5825825825825826</v>
      </c>
      <c r="V6183">
        <v>340</v>
      </c>
      <c r="W6183">
        <v>363</v>
      </c>
    </row>
    <row r="6184" spans="1:23" hidden="1" x14ac:dyDescent="0.2">
      <c r="A6184">
        <v>114</v>
      </c>
      <c r="B6184" t="s">
        <v>3</v>
      </c>
      <c r="C6184" t="s">
        <v>4</v>
      </c>
      <c r="D6184" t="s">
        <v>280</v>
      </c>
      <c r="G6184">
        <v>-27.491819</v>
      </c>
      <c r="H6184">
        <v>152.98061100000001</v>
      </c>
      <c r="I6184">
        <v>25</v>
      </c>
      <c r="J6184" t="s">
        <v>40</v>
      </c>
      <c r="K6184" s="1">
        <v>19273</v>
      </c>
      <c r="L6184" t="s">
        <v>282</v>
      </c>
      <c r="M6184" s="1" t="s">
        <v>281</v>
      </c>
      <c r="N6184" t="s">
        <v>24</v>
      </c>
      <c r="O6184" t="s">
        <v>15</v>
      </c>
      <c r="P6184" t="s">
        <v>26</v>
      </c>
      <c r="Q6184">
        <v>10</v>
      </c>
      <c r="R6184">
        <v>23.3</v>
      </c>
      <c r="S6184">
        <f t="shared" si="335"/>
        <v>51600</v>
      </c>
      <c r="T6184">
        <f t="shared" si="336"/>
        <v>19980</v>
      </c>
      <c r="U6184">
        <f t="shared" si="337"/>
        <v>2.5825825825825826</v>
      </c>
      <c r="V6184">
        <v>340</v>
      </c>
      <c r="W6184">
        <v>363</v>
      </c>
    </row>
    <row r="6185" spans="1:23" x14ac:dyDescent="0.2">
      <c r="A6185">
        <v>114</v>
      </c>
      <c r="B6185" t="s">
        <v>3</v>
      </c>
      <c r="C6185" t="s">
        <v>4</v>
      </c>
      <c r="D6185" t="s">
        <v>280</v>
      </c>
      <c r="G6185">
        <v>-27.491819</v>
      </c>
      <c r="H6185">
        <v>152.98061100000001</v>
      </c>
      <c r="I6185">
        <v>25</v>
      </c>
      <c r="J6185" t="s">
        <v>40</v>
      </c>
      <c r="K6185" s="1">
        <v>19273</v>
      </c>
      <c r="L6185" t="s">
        <v>282</v>
      </c>
      <c r="M6185" s="1" t="s">
        <v>281</v>
      </c>
      <c r="N6185" t="s">
        <v>24</v>
      </c>
      <c r="O6185" t="s">
        <v>15</v>
      </c>
      <c r="P6185" t="s">
        <v>27</v>
      </c>
      <c r="Q6185">
        <v>1</v>
      </c>
      <c r="R6185">
        <v>18.850000000000001</v>
      </c>
      <c r="S6185">
        <f t="shared" si="335"/>
        <v>51600</v>
      </c>
      <c r="T6185">
        <f t="shared" si="336"/>
        <v>19980</v>
      </c>
      <c r="U6185">
        <f t="shared" si="337"/>
        <v>2.5825825825825826</v>
      </c>
      <c r="V6185">
        <v>340</v>
      </c>
      <c r="W6185">
        <v>363</v>
      </c>
    </row>
    <row r="6186" spans="1:23" x14ac:dyDescent="0.2">
      <c r="A6186">
        <v>114</v>
      </c>
      <c r="B6186" t="s">
        <v>3</v>
      </c>
      <c r="C6186" t="s">
        <v>4</v>
      </c>
      <c r="D6186" t="s">
        <v>280</v>
      </c>
      <c r="G6186">
        <v>-27.491819</v>
      </c>
      <c r="H6186">
        <v>152.98061100000001</v>
      </c>
      <c r="I6186">
        <v>25</v>
      </c>
      <c r="J6186" t="s">
        <v>40</v>
      </c>
      <c r="K6186" s="1">
        <v>19273</v>
      </c>
      <c r="L6186" t="s">
        <v>282</v>
      </c>
      <c r="M6186" s="1" t="s">
        <v>281</v>
      </c>
      <c r="N6186" t="s">
        <v>24</v>
      </c>
      <c r="O6186" t="s">
        <v>15</v>
      </c>
      <c r="P6186" t="s">
        <v>27</v>
      </c>
      <c r="Q6186">
        <v>2</v>
      </c>
      <c r="R6186">
        <v>18.149999999999999</v>
      </c>
      <c r="S6186">
        <f t="shared" si="335"/>
        <v>51600</v>
      </c>
      <c r="T6186">
        <f t="shared" si="336"/>
        <v>19980</v>
      </c>
      <c r="U6186">
        <f t="shared" si="337"/>
        <v>2.5825825825825826</v>
      </c>
      <c r="V6186">
        <v>340</v>
      </c>
      <c r="W6186">
        <v>363</v>
      </c>
    </row>
    <row r="6187" spans="1:23" x14ac:dyDescent="0.2">
      <c r="A6187">
        <v>114</v>
      </c>
      <c r="B6187" t="s">
        <v>3</v>
      </c>
      <c r="C6187" t="s">
        <v>4</v>
      </c>
      <c r="D6187" t="s">
        <v>280</v>
      </c>
      <c r="G6187">
        <v>-27.491819</v>
      </c>
      <c r="H6187">
        <v>152.98061100000001</v>
      </c>
      <c r="I6187">
        <v>25</v>
      </c>
      <c r="J6187" t="s">
        <v>40</v>
      </c>
      <c r="K6187" s="1">
        <v>19273</v>
      </c>
      <c r="L6187" t="s">
        <v>282</v>
      </c>
      <c r="M6187" s="1" t="s">
        <v>281</v>
      </c>
      <c r="N6187" t="s">
        <v>24</v>
      </c>
      <c r="O6187" t="s">
        <v>15</v>
      </c>
      <c r="P6187" t="s">
        <v>27</v>
      </c>
      <c r="Q6187">
        <v>3</v>
      </c>
      <c r="R6187">
        <v>18.38</v>
      </c>
      <c r="S6187">
        <f t="shared" si="335"/>
        <v>51600</v>
      </c>
      <c r="T6187">
        <f t="shared" si="336"/>
        <v>19980</v>
      </c>
      <c r="U6187">
        <f t="shared" si="337"/>
        <v>2.5825825825825826</v>
      </c>
      <c r="V6187">
        <v>340</v>
      </c>
      <c r="W6187">
        <v>363</v>
      </c>
    </row>
    <row r="6188" spans="1:23" x14ac:dyDescent="0.2">
      <c r="A6188">
        <v>114</v>
      </c>
      <c r="B6188" t="s">
        <v>3</v>
      </c>
      <c r="C6188" t="s">
        <v>4</v>
      </c>
      <c r="D6188" t="s">
        <v>280</v>
      </c>
      <c r="G6188">
        <v>-27.491819</v>
      </c>
      <c r="H6188">
        <v>152.98061100000001</v>
      </c>
      <c r="I6188">
        <v>25</v>
      </c>
      <c r="J6188" t="s">
        <v>40</v>
      </c>
      <c r="K6188" s="1">
        <v>19273</v>
      </c>
      <c r="L6188" t="s">
        <v>282</v>
      </c>
      <c r="M6188" s="1" t="s">
        <v>281</v>
      </c>
      <c r="N6188" t="s">
        <v>24</v>
      </c>
      <c r="O6188" t="s">
        <v>15</v>
      </c>
      <c r="P6188" t="s">
        <v>27</v>
      </c>
      <c r="Q6188">
        <v>4</v>
      </c>
      <c r="R6188">
        <v>16.2</v>
      </c>
      <c r="S6188">
        <f t="shared" si="335"/>
        <v>51600</v>
      </c>
      <c r="T6188">
        <f t="shared" si="336"/>
        <v>19980</v>
      </c>
      <c r="U6188">
        <f t="shared" si="337"/>
        <v>2.5825825825825826</v>
      </c>
      <c r="V6188">
        <v>340</v>
      </c>
      <c r="W6188">
        <v>363</v>
      </c>
    </row>
    <row r="6189" spans="1:23" x14ac:dyDescent="0.2">
      <c r="A6189">
        <v>114</v>
      </c>
      <c r="B6189" t="s">
        <v>3</v>
      </c>
      <c r="C6189" t="s">
        <v>4</v>
      </c>
      <c r="D6189" t="s">
        <v>280</v>
      </c>
      <c r="G6189">
        <v>-27.491819</v>
      </c>
      <c r="H6189">
        <v>152.98061100000001</v>
      </c>
      <c r="I6189">
        <v>25</v>
      </c>
      <c r="J6189" t="s">
        <v>40</v>
      </c>
      <c r="K6189" s="1">
        <v>19273</v>
      </c>
      <c r="L6189" t="s">
        <v>282</v>
      </c>
      <c r="M6189" s="1" t="s">
        <v>281</v>
      </c>
      <c r="N6189" t="s">
        <v>24</v>
      </c>
      <c r="O6189" t="s">
        <v>15</v>
      </c>
      <c r="P6189" t="s">
        <v>27</v>
      </c>
      <c r="Q6189">
        <v>5</v>
      </c>
      <c r="R6189">
        <v>16.690000000000001</v>
      </c>
      <c r="S6189">
        <f t="shared" si="335"/>
        <v>51600</v>
      </c>
      <c r="T6189">
        <f t="shared" si="336"/>
        <v>19980</v>
      </c>
      <c r="U6189">
        <f t="shared" si="337"/>
        <v>2.5825825825825826</v>
      </c>
      <c r="V6189">
        <v>340</v>
      </c>
      <c r="W6189">
        <v>363</v>
      </c>
    </row>
    <row r="6190" spans="1:23" x14ac:dyDescent="0.2">
      <c r="A6190">
        <v>114</v>
      </c>
      <c r="B6190" t="s">
        <v>3</v>
      </c>
      <c r="C6190" t="s">
        <v>4</v>
      </c>
      <c r="D6190" t="s">
        <v>280</v>
      </c>
      <c r="G6190">
        <v>-27.491819</v>
      </c>
      <c r="H6190">
        <v>152.98061100000001</v>
      </c>
      <c r="I6190">
        <v>25</v>
      </c>
      <c r="J6190" t="s">
        <v>40</v>
      </c>
      <c r="K6190" s="1">
        <v>19273</v>
      </c>
      <c r="L6190" t="s">
        <v>282</v>
      </c>
      <c r="M6190" s="1" t="s">
        <v>281</v>
      </c>
      <c r="N6190" t="s">
        <v>24</v>
      </c>
      <c r="O6190" t="s">
        <v>15</v>
      </c>
      <c r="P6190" t="s">
        <v>27</v>
      </c>
      <c r="Q6190">
        <v>6</v>
      </c>
      <c r="R6190">
        <v>17.55</v>
      </c>
      <c r="S6190">
        <f t="shared" si="335"/>
        <v>51600</v>
      </c>
      <c r="T6190">
        <f t="shared" si="336"/>
        <v>19980</v>
      </c>
      <c r="U6190">
        <f t="shared" si="337"/>
        <v>2.5825825825825826</v>
      </c>
      <c r="V6190">
        <v>340</v>
      </c>
      <c r="W6190">
        <v>363</v>
      </c>
    </row>
    <row r="6191" spans="1:23" x14ac:dyDescent="0.2">
      <c r="A6191">
        <v>114</v>
      </c>
      <c r="B6191" t="s">
        <v>3</v>
      </c>
      <c r="C6191" t="s">
        <v>4</v>
      </c>
      <c r="D6191" t="s">
        <v>280</v>
      </c>
      <c r="G6191">
        <v>-27.491819</v>
      </c>
      <c r="H6191">
        <v>152.98061100000001</v>
      </c>
      <c r="I6191">
        <v>25</v>
      </c>
      <c r="J6191" t="s">
        <v>40</v>
      </c>
      <c r="K6191" s="1">
        <v>19273</v>
      </c>
      <c r="L6191" t="s">
        <v>282</v>
      </c>
      <c r="M6191" s="1" t="s">
        <v>281</v>
      </c>
      <c r="N6191" t="s">
        <v>24</v>
      </c>
      <c r="O6191" t="s">
        <v>15</v>
      </c>
      <c r="P6191" t="s">
        <v>27</v>
      </c>
      <c r="Q6191">
        <v>7</v>
      </c>
      <c r="R6191">
        <v>19.05</v>
      </c>
      <c r="S6191">
        <f t="shared" si="335"/>
        <v>51600</v>
      </c>
      <c r="T6191">
        <f t="shared" si="336"/>
        <v>19980</v>
      </c>
      <c r="U6191">
        <f t="shared" si="337"/>
        <v>2.5825825825825826</v>
      </c>
      <c r="V6191">
        <v>340</v>
      </c>
      <c r="W6191">
        <v>363</v>
      </c>
    </row>
    <row r="6192" spans="1:23" x14ac:dyDescent="0.2">
      <c r="A6192">
        <v>114</v>
      </c>
      <c r="B6192" t="s">
        <v>3</v>
      </c>
      <c r="C6192" t="s">
        <v>4</v>
      </c>
      <c r="D6192" t="s">
        <v>280</v>
      </c>
      <c r="G6192">
        <v>-27.491819</v>
      </c>
      <c r="H6192">
        <v>152.98061100000001</v>
      </c>
      <c r="I6192">
        <v>25</v>
      </c>
      <c r="J6192" t="s">
        <v>40</v>
      </c>
      <c r="K6192" s="1">
        <v>19273</v>
      </c>
      <c r="L6192" t="s">
        <v>282</v>
      </c>
      <c r="M6192" s="1" t="s">
        <v>281</v>
      </c>
      <c r="N6192" t="s">
        <v>24</v>
      </c>
      <c r="O6192" t="s">
        <v>15</v>
      </c>
      <c r="P6192" t="s">
        <v>27</v>
      </c>
      <c r="Q6192">
        <v>8</v>
      </c>
      <c r="R6192">
        <v>17.88</v>
      </c>
      <c r="S6192">
        <f t="shared" si="335"/>
        <v>51600</v>
      </c>
      <c r="T6192">
        <f t="shared" si="336"/>
        <v>19980</v>
      </c>
      <c r="U6192">
        <f t="shared" si="337"/>
        <v>2.5825825825825826</v>
      </c>
      <c r="V6192">
        <v>340</v>
      </c>
      <c r="W6192">
        <v>363</v>
      </c>
    </row>
    <row r="6193" spans="1:23" x14ac:dyDescent="0.2">
      <c r="A6193">
        <v>114</v>
      </c>
      <c r="B6193" t="s">
        <v>3</v>
      </c>
      <c r="C6193" t="s">
        <v>4</v>
      </c>
      <c r="D6193" t="s">
        <v>280</v>
      </c>
      <c r="G6193">
        <v>-27.491819</v>
      </c>
      <c r="H6193">
        <v>152.98061100000001</v>
      </c>
      <c r="I6193">
        <v>25</v>
      </c>
      <c r="J6193" t="s">
        <v>40</v>
      </c>
      <c r="K6193" s="1">
        <v>19273</v>
      </c>
      <c r="L6193" t="s">
        <v>282</v>
      </c>
      <c r="M6193" s="1" t="s">
        <v>281</v>
      </c>
      <c r="N6193" t="s">
        <v>24</v>
      </c>
      <c r="O6193" t="s">
        <v>15</v>
      </c>
      <c r="P6193" t="s">
        <v>27</v>
      </c>
      <c r="Q6193">
        <v>9</v>
      </c>
      <c r="R6193">
        <v>17.350000000000001</v>
      </c>
      <c r="S6193">
        <f t="shared" si="335"/>
        <v>51600</v>
      </c>
      <c r="T6193">
        <f t="shared" si="336"/>
        <v>19980</v>
      </c>
      <c r="U6193">
        <f t="shared" si="337"/>
        <v>2.5825825825825826</v>
      </c>
      <c r="V6193">
        <v>340</v>
      </c>
      <c r="W6193">
        <v>363</v>
      </c>
    </row>
    <row r="6194" spans="1:23" x14ac:dyDescent="0.2">
      <c r="A6194">
        <v>114</v>
      </c>
      <c r="B6194" t="s">
        <v>3</v>
      </c>
      <c r="C6194" t="s">
        <v>4</v>
      </c>
      <c r="D6194" t="s">
        <v>280</v>
      </c>
      <c r="G6194">
        <v>-27.491819</v>
      </c>
      <c r="H6194">
        <v>152.98061100000001</v>
      </c>
      <c r="I6194">
        <v>25</v>
      </c>
      <c r="J6194" t="s">
        <v>40</v>
      </c>
      <c r="K6194" s="1">
        <v>19273</v>
      </c>
      <c r="L6194" t="s">
        <v>282</v>
      </c>
      <c r="M6194" s="1" t="s">
        <v>281</v>
      </c>
      <c r="N6194" t="s">
        <v>24</v>
      </c>
      <c r="O6194" t="s">
        <v>15</v>
      </c>
      <c r="P6194" t="s">
        <v>27</v>
      </c>
      <c r="Q6194">
        <v>10</v>
      </c>
      <c r="R6194">
        <v>19.690000000000001</v>
      </c>
      <c r="S6194">
        <f t="shared" si="335"/>
        <v>51600</v>
      </c>
      <c r="T6194">
        <f t="shared" si="336"/>
        <v>19980</v>
      </c>
      <c r="U6194">
        <f t="shared" si="337"/>
        <v>2.5825825825825826</v>
      </c>
      <c r="V6194">
        <v>340</v>
      </c>
      <c r="W6194">
        <v>363</v>
      </c>
    </row>
    <row r="6195" spans="1:23" x14ac:dyDescent="0.2">
      <c r="A6195">
        <v>114</v>
      </c>
      <c r="B6195" t="s">
        <v>3</v>
      </c>
      <c r="C6195" t="s">
        <v>4</v>
      </c>
      <c r="D6195" t="s">
        <v>280</v>
      </c>
      <c r="G6195">
        <v>-27.491819</v>
      </c>
      <c r="H6195">
        <v>152.98061100000001</v>
      </c>
      <c r="I6195">
        <v>25</v>
      </c>
      <c r="J6195" t="s">
        <v>40</v>
      </c>
      <c r="K6195" s="1">
        <v>19273</v>
      </c>
      <c r="L6195" t="s">
        <v>282</v>
      </c>
      <c r="M6195" s="1" t="s">
        <v>281</v>
      </c>
      <c r="N6195" t="s">
        <v>24</v>
      </c>
      <c r="O6195" t="s">
        <v>18</v>
      </c>
      <c r="P6195" t="s">
        <v>27</v>
      </c>
      <c r="Q6195">
        <v>1</v>
      </c>
      <c r="R6195">
        <v>8.4</v>
      </c>
      <c r="S6195">
        <f t="shared" si="335"/>
        <v>51600</v>
      </c>
      <c r="T6195">
        <f t="shared" si="336"/>
        <v>19980</v>
      </c>
      <c r="U6195">
        <f t="shared" si="337"/>
        <v>2.5825825825825826</v>
      </c>
      <c r="V6195">
        <v>340</v>
      </c>
      <c r="W6195">
        <v>363</v>
      </c>
    </row>
    <row r="6196" spans="1:23" x14ac:dyDescent="0.2">
      <c r="A6196">
        <v>114</v>
      </c>
      <c r="B6196" t="s">
        <v>3</v>
      </c>
      <c r="C6196" t="s">
        <v>4</v>
      </c>
      <c r="D6196" t="s">
        <v>280</v>
      </c>
      <c r="G6196">
        <v>-27.491819</v>
      </c>
      <c r="H6196">
        <v>152.98061100000001</v>
      </c>
      <c r="I6196">
        <v>25</v>
      </c>
      <c r="J6196" t="s">
        <v>40</v>
      </c>
      <c r="K6196" s="1">
        <v>19273</v>
      </c>
      <c r="L6196" t="s">
        <v>282</v>
      </c>
      <c r="M6196" s="1" t="s">
        <v>281</v>
      </c>
      <c r="N6196" t="s">
        <v>24</v>
      </c>
      <c r="O6196" t="s">
        <v>18</v>
      </c>
      <c r="P6196" t="s">
        <v>27</v>
      </c>
      <c r="Q6196">
        <v>2</v>
      </c>
      <c r="R6196">
        <v>14.53</v>
      </c>
      <c r="S6196">
        <f t="shared" si="335"/>
        <v>51600</v>
      </c>
      <c r="T6196">
        <f t="shared" si="336"/>
        <v>19980</v>
      </c>
      <c r="U6196">
        <f t="shared" si="337"/>
        <v>2.5825825825825826</v>
      </c>
      <c r="V6196">
        <v>340</v>
      </c>
      <c r="W6196">
        <v>363</v>
      </c>
    </row>
    <row r="6197" spans="1:23" x14ac:dyDescent="0.2">
      <c r="A6197">
        <v>114</v>
      </c>
      <c r="B6197" t="s">
        <v>3</v>
      </c>
      <c r="C6197" t="s">
        <v>4</v>
      </c>
      <c r="D6197" t="s">
        <v>280</v>
      </c>
      <c r="G6197">
        <v>-27.491819</v>
      </c>
      <c r="H6197">
        <v>152.98061100000001</v>
      </c>
      <c r="I6197">
        <v>25</v>
      </c>
      <c r="J6197" t="s">
        <v>40</v>
      </c>
      <c r="K6197" s="1">
        <v>19273</v>
      </c>
      <c r="L6197" t="s">
        <v>282</v>
      </c>
      <c r="M6197" s="1" t="s">
        <v>281</v>
      </c>
      <c r="N6197" t="s">
        <v>24</v>
      </c>
      <c r="O6197" t="s">
        <v>18</v>
      </c>
      <c r="P6197" t="s">
        <v>27</v>
      </c>
      <c r="Q6197">
        <v>3</v>
      </c>
      <c r="R6197">
        <v>12.16</v>
      </c>
      <c r="S6197">
        <f t="shared" si="335"/>
        <v>51600</v>
      </c>
      <c r="T6197">
        <f t="shared" si="336"/>
        <v>19980</v>
      </c>
      <c r="U6197">
        <f t="shared" si="337"/>
        <v>2.5825825825825826</v>
      </c>
      <c r="V6197">
        <v>340</v>
      </c>
      <c r="W6197">
        <v>363</v>
      </c>
    </row>
    <row r="6198" spans="1:23" x14ac:dyDescent="0.2">
      <c r="A6198">
        <v>114</v>
      </c>
      <c r="B6198" t="s">
        <v>3</v>
      </c>
      <c r="C6198" t="s">
        <v>4</v>
      </c>
      <c r="D6198" t="s">
        <v>280</v>
      </c>
      <c r="G6198">
        <v>-27.491819</v>
      </c>
      <c r="H6198">
        <v>152.98061100000001</v>
      </c>
      <c r="I6198">
        <v>25</v>
      </c>
      <c r="J6198" t="s">
        <v>40</v>
      </c>
      <c r="K6198" s="1">
        <v>19273</v>
      </c>
      <c r="L6198" t="s">
        <v>282</v>
      </c>
      <c r="M6198" s="1" t="s">
        <v>281</v>
      </c>
      <c r="N6198" t="s">
        <v>24</v>
      </c>
      <c r="O6198" t="s">
        <v>18</v>
      </c>
      <c r="P6198" t="s">
        <v>27</v>
      </c>
      <c r="Q6198">
        <v>4</v>
      </c>
      <c r="R6198">
        <v>9.4600000000000009</v>
      </c>
      <c r="S6198">
        <f t="shared" si="335"/>
        <v>51600</v>
      </c>
      <c r="T6198">
        <f t="shared" si="336"/>
        <v>19980</v>
      </c>
      <c r="U6198">
        <f t="shared" si="337"/>
        <v>2.5825825825825826</v>
      </c>
      <c r="V6198">
        <v>340</v>
      </c>
      <c r="W6198">
        <v>363</v>
      </c>
    </row>
    <row r="6199" spans="1:23" x14ac:dyDescent="0.2">
      <c r="A6199">
        <v>114</v>
      </c>
      <c r="B6199" t="s">
        <v>3</v>
      </c>
      <c r="C6199" t="s">
        <v>4</v>
      </c>
      <c r="D6199" t="s">
        <v>280</v>
      </c>
      <c r="G6199">
        <v>-27.491819</v>
      </c>
      <c r="H6199">
        <v>152.98061100000001</v>
      </c>
      <c r="I6199">
        <v>25</v>
      </c>
      <c r="J6199" t="s">
        <v>40</v>
      </c>
      <c r="K6199" s="1">
        <v>19273</v>
      </c>
      <c r="L6199" t="s">
        <v>282</v>
      </c>
      <c r="M6199" s="1" t="s">
        <v>281</v>
      </c>
      <c r="N6199" t="s">
        <v>24</v>
      </c>
      <c r="O6199" t="s">
        <v>18</v>
      </c>
      <c r="P6199" t="s">
        <v>27</v>
      </c>
      <c r="Q6199">
        <v>5</v>
      </c>
      <c r="R6199">
        <v>11.3</v>
      </c>
      <c r="S6199">
        <f t="shared" si="335"/>
        <v>51600</v>
      </c>
      <c r="T6199">
        <f t="shared" si="336"/>
        <v>19980</v>
      </c>
      <c r="U6199">
        <f t="shared" si="337"/>
        <v>2.5825825825825826</v>
      </c>
      <c r="V6199">
        <v>340</v>
      </c>
      <c r="W6199">
        <v>363</v>
      </c>
    </row>
    <row r="6200" spans="1:23" x14ac:dyDescent="0.2">
      <c r="A6200">
        <v>114</v>
      </c>
      <c r="B6200" t="s">
        <v>3</v>
      </c>
      <c r="C6200" t="s">
        <v>4</v>
      </c>
      <c r="D6200" t="s">
        <v>280</v>
      </c>
      <c r="G6200">
        <v>-27.491819</v>
      </c>
      <c r="H6200">
        <v>152.98061100000001</v>
      </c>
      <c r="I6200">
        <v>25</v>
      </c>
      <c r="J6200" t="s">
        <v>40</v>
      </c>
      <c r="K6200" s="1">
        <v>19273</v>
      </c>
      <c r="L6200" t="s">
        <v>282</v>
      </c>
      <c r="M6200" s="1" t="s">
        <v>281</v>
      </c>
      <c r="N6200" t="s">
        <v>24</v>
      </c>
      <c r="O6200" t="s">
        <v>18</v>
      </c>
      <c r="P6200" t="s">
        <v>27</v>
      </c>
      <c r="Q6200">
        <v>6</v>
      </c>
      <c r="R6200">
        <v>8.68</v>
      </c>
      <c r="S6200">
        <f t="shared" si="335"/>
        <v>51600</v>
      </c>
      <c r="T6200">
        <f t="shared" si="336"/>
        <v>19980</v>
      </c>
      <c r="U6200">
        <f t="shared" si="337"/>
        <v>2.5825825825825826</v>
      </c>
      <c r="V6200">
        <v>340</v>
      </c>
      <c r="W6200">
        <v>363</v>
      </c>
    </row>
    <row r="6201" spans="1:23" x14ac:dyDescent="0.2">
      <c r="A6201">
        <v>114</v>
      </c>
      <c r="B6201" t="s">
        <v>3</v>
      </c>
      <c r="C6201" t="s">
        <v>4</v>
      </c>
      <c r="D6201" t="s">
        <v>280</v>
      </c>
      <c r="G6201">
        <v>-27.491819</v>
      </c>
      <c r="H6201">
        <v>152.98061100000001</v>
      </c>
      <c r="I6201">
        <v>25</v>
      </c>
      <c r="J6201" t="s">
        <v>40</v>
      </c>
      <c r="K6201" s="1">
        <v>19273</v>
      </c>
      <c r="L6201" t="s">
        <v>282</v>
      </c>
      <c r="M6201" s="1" t="s">
        <v>281</v>
      </c>
      <c r="N6201" t="s">
        <v>24</v>
      </c>
      <c r="O6201" t="s">
        <v>18</v>
      </c>
      <c r="P6201" t="s">
        <v>27</v>
      </c>
      <c r="Q6201">
        <v>7</v>
      </c>
      <c r="R6201">
        <v>9.4</v>
      </c>
      <c r="S6201">
        <f t="shared" si="335"/>
        <v>51600</v>
      </c>
      <c r="T6201">
        <f t="shared" si="336"/>
        <v>19980</v>
      </c>
      <c r="U6201">
        <f t="shared" si="337"/>
        <v>2.5825825825825826</v>
      </c>
      <c r="V6201">
        <v>340</v>
      </c>
      <c r="W6201">
        <v>363</v>
      </c>
    </row>
    <row r="6202" spans="1:23" x14ac:dyDescent="0.2">
      <c r="A6202">
        <v>114</v>
      </c>
      <c r="B6202" t="s">
        <v>3</v>
      </c>
      <c r="C6202" t="s">
        <v>4</v>
      </c>
      <c r="D6202" t="s">
        <v>280</v>
      </c>
      <c r="G6202">
        <v>-27.491819</v>
      </c>
      <c r="H6202">
        <v>152.98061100000001</v>
      </c>
      <c r="I6202">
        <v>25</v>
      </c>
      <c r="J6202" t="s">
        <v>40</v>
      </c>
      <c r="K6202" s="1">
        <v>19273</v>
      </c>
      <c r="L6202" t="s">
        <v>282</v>
      </c>
      <c r="M6202" s="1" t="s">
        <v>281</v>
      </c>
      <c r="N6202" t="s">
        <v>24</v>
      </c>
      <c r="O6202" t="s">
        <v>18</v>
      </c>
      <c r="P6202" t="s">
        <v>27</v>
      </c>
      <c r="Q6202">
        <v>8</v>
      </c>
      <c r="R6202">
        <v>10.31</v>
      </c>
      <c r="S6202">
        <f t="shared" si="335"/>
        <v>51600</v>
      </c>
      <c r="T6202">
        <f t="shared" si="336"/>
        <v>19980</v>
      </c>
      <c r="U6202">
        <f t="shared" si="337"/>
        <v>2.5825825825825826</v>
      </c>
      <c r="V6202">
        <v>340</v>
      </c>
      <c r="W6202">
        <v>363</v>
      </c>
    </row>
    <row r="6203" spans="1:23" x14ac:dyDescent="0.2">
      <c r="A6203">
        <v>114</v>
      </c>
      <c r="B6203" t="s">
        <v>3</v>
      </c>
      <c r="C6203" t="s">
        <v>4</v>
      </c>
      <c r="D6203" t="s">
        <v>280</v>
      </c>
      <c r="G6203">
        <v>-27.491819</v>
      </c>
      <c r="H6203">
        <v>152.98061100000001</v>
      </c>
      <c r="I6203">
        <v>25</v>
      </c>
      <c r="J6203" t="s">
        <v>40</v>
      </c>
      <c r="K6203" s="1">
        <v>19273</v>
      </c>
      <c r="L6203" t="s">
        <v>282</v>
      </c>
      <c r="M6203" s="1" t="s">
        <v>281</v>
      </c>
      <c r="N6203" t="s">
        <v>24</v>
      </c>
      <c r="O6203" t="s">
        <v>18</v>
      </c>
      <c r="P6203" t="s">
        <v>27</v>
      </c>
      <c r="Q6203">
        <v>9</v>
      </c>
      <c r="R6203">
        <v>10.41</v>
      </c>
      <c r="S6203">
        <f t="shared" si="335"/>
        <v>51600</v>
      </c>
      <c r="T6203">
        <f t="shared" si="336"/>
        <v>19980</v>
      </c>
      <c r="U6203">
        <f t="shared" si="337"/>
        <v>2.5825825825825826</v>
      </c>
      <c r="V6203">
        <v>340</v>
      </c>
      <c r="W6203">
        <v>363</v>
      </c>
    </row>
    <row r="6204" spans="1:23" x14ac:dyDescent="0.2">
      <c r="A6204">
        <v>114</v>
      </c>
      <c r="B6204" t="s">
        <v>3</v>
      </c>
      <c r="C6204" t="s">
        <v>4</v>
      </c>
      <c r="D6204" t="s">
        <v>280</v>
      </c>
      <c r="G6204">
        <v>-27.491819</v>
      </c>
      <c r="H6204">
        <v>152.98061100000001</v>
      </c>
      <c r="I6204">
        <v>25</v>
      </c>
      <c r="J6204" t="s">
        <v>40</v>
      </c>
      <c r="K6204" s="1">
        <v>19273</v>
      </c>
      <c r="L6204" t="s">
        <v>282</v>
      </c>
      <c r="M6204" s="1" t="s">
        <v>281</v>
      </c>
      <c r="N6204" t="s">
        <v>24</v>
      </c>
      <c r="O6204" t="s">
        <v>18</v>
      </c>
      <c r="P6204" t="s">
        <v>27</v>
      </c>
      <c r="Q6204">
        <v>10</v>
      </c>
      <c r="R6204">
        <v>9.81</v>
      </c>
      <c r="S6204">
        <f t="shared" si="335"/>
        <v>51600</v>
      </c>
      <c r="T6204">
        <f t="shared" si="336"/>
        <v>19980</v>
      </c>
      <c r="U6204">
        <f t="shared" si="337"/>
        <v>2.5825825825825826</v>
      </c>
      <c r="V6204">
        <v>340</v>
      </c>
      <c r="W6204">
        <v>363</v>
      </c>
    </row>
    <row r="6205" spans="1:23" hidden="1" x14ac:dyDescent="0.2">
      <c r="A6205">
        <v>115</v>
      </c>
      <c r="B6205" t="s">
        <v>3</v>
      </c>
      <c r="C6205" t="s">
        <v>4</v>
      </c>
      <c r="D6205" t="s">
        <v>283</v>
      </c>
      <c r="G6205">
        <v>-27.436931999999999</v>
      </c>
      <c r="H6205">
        <v>153.00694999999999</v>
      </c>
      <c r="I6205">
        <v>10</v>
      </c>
      <c r="J6205" t="s">
        <v>40</v>
      </c>
      <c r="K6205" s="1">
        <v>22462</v>
      </c>
      <c r="L6205" t="s">
        <v>284</v>
      </c>
      <c r="M6205" s="1" t="s">
        <v>285</v>
      </c>
      <c r="N6205" t="s">
        <v>14</v>
      </c>
      <c r="O6205" t="s">
        <v>15</v>
      </c>
      <c r="P6205" t="s">
        <v>27</v>
      </c>
      <c r="Q6205">
        <v>1</v>
      </c>
      <c r="R6205">
        <v>11.87</v>
      </c>
      <c r="S6205">
        <f>175*290</f>
        <v>50750</v>
      </c>
      <c r="T6205">
        <f>225*105</f>
        <v>23625</v>
      </c>
      <c r="U6205">
        <f t="shared" si="337"/>
        <v>2.1481481481481484</v>
      </c>
      <c r="V6205">
        <f>673-W6205</f>
        <v>328</v>
      </c>
      <c r="W6205">
        <v>345</v>
      </c>
    </row>
    <row r="6206" spans="1:23" hidden="1" x14ac:dyDescent="0.2">
      <c r="A6206">
        <v>115</v>
      </c>
      <c r="B6206" t="s">
        <v>3</v>
      </c>
      <c r="C6206" t="s">
        <v>4</v>
      </c>
      <c r="D6206" t="s">
        <v>283</v>
      </c>
      <c r="G6206">
        <v>-27.436931999999999</v>
      </c>
      <c r="H6206">
        <v>153.00694999999999</v>
      </c>
      <c r="I6206">
        <v>10</v>
      </c>
      <c r="J6206" t="s">
        <v>40</v>
      </c>
      <c r="K6206" s="1">
        <v>22462</v>
      </c>
      <c r="L6206" t="s">
        <v>284</v>
      </c>
      <c r="M6206" s="1" t="s">
        <v>285</v>
      </c>
      <c r="N6206" t="s">
        <v>14</v>
      </c>
      <c r="O6206" t="s">
        <v>15</v>
      </c>
      <c r="P6206" t="s">
        <v>27</v>
      </c>
      <c r="Q6206">
        <v>2</v>
      </c>
      <c r="R6206">
        <v>12.48</v>
      </c>
      <c r="S6206">
        <f t="shared" ref="S6206:S6258" si="338">175*290</f>
        <v>50750</v>
      </c>
      <c r="T6206">
        <f t="shared" ref="T6206:T6258" si="339">225*105</f>
        <v>23625</v>
      </c>
      <c r="U6206">
        <f t="shared" ref="U6206:U6259" si="340">S6206/T6206</f>
        <v>2.1481481481481484</v>
      </c>
      <c r="V6206">
        <f t="shared" ref="V6206:V6258" si="341">673-W6206</f>
        <v>328</v>
      </c>
      <c r="W6206">
        <v>345</v>
      </c>
    </row>
    <row r="6207" spans="1:23" hidden="1" x14ac:dyDescent="0.2">
      <c r="A6207">
        <v>115</v>
      </c>
      <c r="B6207" t="s">
        <v>3</v>
      </c>
      <c r="C6207" t="s">
        <v>4</v>
      </c>
      <c r="D6207" t="s">
        <v>283</v>
      </c>
      <c r="G6207">
        <v>-27.436931999999999</v>
      </c>
      <c r="H6207">
        <v>153.00694999999999</v>
      </c>
      <c r="I6207">
        <v>10</v>
      </c>
      <c r="J6207" t="s">
        <v>40</v>
      </c>
      <c r="K6207" s="1">
        <v>22462</v>
      </c>
      <c r="L6207" t="s">
        <v>284</v>
      </c>
      <c r="M6207" s="1" t="s">
        <v>285</v>
      </c>
      <c r="N6207" t="s">
        <v>14</v>
      </c>
      <c r="O6207" t="s">
        <v>15</v>
      </c>
      <c r="P6207" t="s">
        <v>27</v>
      </c>
      <c r="Q6207">
        <v>3</v>
      </c>
      <c r="R6207">
        <v>16.09</v>
      </c>
      <c r="S6207">
        <f t="shared" si="338"/>
        <v>50750</v>
      </c>
      <c r="T6207">
        <f t="shared" si="339"/>
        <v>23625</v>
      </c>
      <c r="U6207">
        <f t="shared" si="340"/>
        <v>2.1481481481481484</v>
      </c>
      <c r="V6207">
        <f t="shared" si="341"/>
        <v>328</v>
      </c>
      <c r="W6207">
        <v>345</v>
      </c>
    </row>
    <row r="6208" spans="1:23" hidden="1" x14ac:dyDescent="0.2">
      <c r="A6208">
        <v>115</v>
      </c>
      <c r="B6208" t="s">
        <v>3</v>
      </c>
      <c r="C6208" t="s">
        <v>4</v>
      </c>
      <c r="D6208" t="s">
        <v>283</v>
      </c>
      <c r="G6208">
        <v>-27.436931999999999</v>
      </c>
      <c r="H6208">
        <v>153.00694999999999</v>
      </c>
      <c r="I6208">
        <v>10</v>
      </c>
      <c r="J6208" t="s">
        <v>40</v>
      </c>
      <c r="K6208" s="1">
        <v>22462</v>
      </c>
      <c r="L6208" t="s">
        <v>284</v>
      </c>
      <c r="M6208" s="1" t="s">
        <v>285</v>
      </c>
      <c r="N6208" t="s">
        <v>14</v>
      </c>
      <c r="O6208" t="s">
        <v>15</v>
      </c>
      <c r="P6208" t="s">
        <v>27</v>
      </c>
      <c r="Q6208">
        <v>4</v>
      </c>
      <c r="R6208">
        <v>14.68</v>
      </c>
      <c r="S6208">
        <f t="shared" si="338"/>
        <v>50750</v>
      </c>
      <c r="T6208">
        <f t="shared" si="339"/>
        <v>23625</v>
      </c>
      <c r="U6208">
        <f t="shared" si="340"/>
        <v>2.1481481481481484</v>
      </c>
      <c r="V6208">
        <f t="shared" si="341"/>
        <v>328</v>
      </c>
      <c r="W6208">
        <v>345</v>
      </c>
    </row>
    <row r="6209" spans="1:23" hidden="1" x14ac:dyDescent="0.2">
      <c r="A6209">
        <v>115</v>
      </c>
      <c r="B6209" t="s">
        <v>3</v>
      </c>
      <c r="C6209" t="s">
        <v>4</v>
      </c>
      <c r="D6209" t="s">
        <v>283</v>
      </c>
      <c r="G6209">
        <v>-27.436931999999999</v>
      </c>
      <c r="H6209">
        <v>153.00694999999999</v>
      </c>
      <c r="I6209">
        <v>10</v>
      </c>
      <c r="J6209" t="s">
        <v>40</v>
      </c>
      <c r="K6209" s="1">
        <v>22462</v>
      </c>
      <c r="L6209" t="s">
        <v>284</v>
      </c>
      <c r="M6209" s="1" t="s">
        <v>285</v>
      </c>
      <c r="N6209" t="s">
        <v>14</v>
      </c>
      <c r="O6209" t="s">
        <v>15</v>
      </c>
      <c r="P6209" t="s">
        <v>27</v>
      </c>
      <c r="Q6209">
        <v>5</v>
      </c>
      <c r="R6209">
        <v>14.61</v>
      </c>
      <c r="S6209">
        <f t="shared" si="338"/>
        <v>50750</v>
      </c>
      <c r="T6209">
        <f t="shared" si="339"/>
        <v>23625</v>
      </c>
      <c r="U6209">
        <f t="shared" si="340"/>
        <v>2.1481481481481484</v>
      </c>
      <c r="V6209">
        <f t="shared" si="341"/>
        <v>328</v>
      </c>
      <c r="W6209">
        <v>345</v>
      </c>
    </row>
    <row r="6210" spans="1:23" hidden="1" x14ac:dyDescent="0.2">
      <c r="A6210">
        <v>115</v>
      </c>
      <c r="B6210" t="s">
        <v>3</v>
      </c>
      <c r="C6210" t="s">
        <v>4</v>
      </c>
      <c r="D6210" t="s">
        <v>283</v>
      </c>
      <c r="G6210">
        <v>-27.436931999999999</v>
      </c>
      <c r="H6210">
        <v>153.00694999999999</v>
      </c>
      <c r="I6210">
        <v>10</v>
      </c>
      <c r="J6210" t="s">
        <v>40</v>
      </c>
      <c r="K6210" s="1">
        <v>22462</v>
      </c>
      <c r="L6210" t="s">
        <v>284</v>
      </c>
      <c r="M6210" s="1" t="s">
        <v>285</v>
      </c>
      <c r="N6210" t="s">
        <v>14</v>
      </c>
      <c r="O6210" t="s">
        <v>15</v>
      </c>
      <c r="P6210" t="s">
        <v>27</v>
      </c>
      <c r="Q6210">
        <v>6</v>
      </c>
      <c r="R6210">
        <v>12.34</v>
      </c>
      <c r="S6210">
        <f t="shared" si="338"/>
        <v>50750</v>
      </c>
      <c r="T6210">
        <f t="shared" si="339"/>
        <v>23625</v>
      </c>
      <c r="U6210">
        <f t="shared" si="340"/>
        <v>2.1481481481481484</v>
      </c>
      <c r="V6210">
        <f t="shared" si="341"/>
        <v>328</v>
      </c>
      <c r="W6210">
        <v>345</v>
      </c>
    </row>
    <row r="6211" spans="1:23" hidden="1" x14ac:dyDescent="0.2">
      <c r="A6211">
        <v>115</v>
      </c>
      <c r="B6211" t="s">
        <v>3</v>
      </c>
      <c r="C6211" t="s">
        <v>4</v>
      </c>
      <c r="D6211" t="s">
        <v>283</v>
      </c>
      <c r="G6211">
        <v>-27.436931999999999</v>
      </c>
      <c r="H6211">
        <v>153.00694999999999</v>
      </c>
      <c r="I6211">
        <v>10</v>
      </c>
      <c r="J6211" t="s">
        <v>40</v>
      </c>
      <c r="K6211" s="1">
        <v>22462</v>
      </c>
      <c r="L6211" t="s">
        <v>284</v>
      </c>
      <c r="M6211" s="1" t="s">
        <v>285</v>
      </c>
      <c r="N6211" t="s">
        <v>14</v>
      </c>
      <c r="O6211" t="s">
        <v>16</v>
      </c>
      <c r="P6211" t="s">
        <v>27</v>
      </c>
      <c r="Q6211">
        <v>1</v>
      </c>
      <c r="R6211">
        <v>7.67</v>
      </c>
      <c r="S6211">
        <f t="shared" si="338"/>
        <v>50750</v>
      </c>
      <c r="T6211">
        <f t="shared" si="339"/>
        <v>23625</v>
      </c>
      <c r="U6211">
        <f t="shared" si="340"/>
        <v>2.1481481481481484</v>
      </c>
      <c r="V6211">
        <f t="shared" si="341"/>
        <v>328</v>
      </c>
      <c r="W6211">
        <v>345</v>
      </c>
    </row>
    <row r="6212" spans="1:23" hidden="1" x14ac:dyDescent="0.2">
      <c r="A6212">
        <v>115</v>
      </c>
      <c r="B6212" t="s">
        <v>3</v>
      </c>
      <c r="C6212" t="s">
        <v>4</v>
      </c>
      <c r="D6212" t="s">
        <v>283</v>
      </c>
      <c r="G6212">
        <v>-27.436931999999999</v>
      </c>
      <c r="H6212">
        <v>153.00694999999999</v>
      </c>
      <c r="I6212">
        <v>10</v>
      </c>
      <c r="J6212" t="s">
        <v>40</v>
      </c>
      <c r="K6212" s="1">
        <v>22462</v>
      </c>
      <c r="L6212" t="s">
        <v>284</v>
      </c>
      <c r="M6212" s="1" t="s">
        <v>285</v>
      </c>
      <c r="N6212" t="s">
        <v>14</v>
      </c>
      <c r="O6212" t="s">
        <v>16</v>
      </c>
      <c r="P6212" t="s">
        <v>27</v>
      </c>
      <c r="Q6212">
        <v>2</v>
      </c>
      <c r="R6212">
        <v>8.6199999999999992</v>
      </c>
      <c r="S6212">
        <f t="shared" si="338"/>
        <v>50750</v>
      </c>
      <c r="T6212">
        <f t="shared" si="339"/>
        <v>23625</v>
      </c>
      <c r="U6212">
        <f t="shared" si="340"/>
        <v>2.1481481481481484</v>
      </c>
      <c r="V6212">
        <f t="shared" si="341"/>
        <v>328</v>
      </c>
      <c r="W6212">
        <v>345</v>
      </c>
    </row>
    <row r="6213" spans="1:23" hidden="1" x14ac:dyDescent="0.2">
      <c r="A6213">
        <v>115</v>
      </c>
      <c r="B6213" t="s">
        <v>3</v>
      </c>
      <c r="C6213" t="s">
        <v>4</v>
      </c>
      <c r="D6213" t="s">
        <v>283</v>
      </c>
      <c r="G6213">
        <v>-27.436931999999999</v>
      </c>
      <c r="H6213">
        <v>153.00694999999999</v>
      </c>
      <c r="I6213">
        <v>10</v>
      </c>
      <c r="J6213" t="s">
        <v>40</v>
      </c>
      <c r="K6213" s="1">
        <v>22462</v>
      </c>
      <c r="L6213" t="s">
        <v>284</v>
      </c>
      <c r="M6213" s="1" t="s">
        <v>285</v>
      </c>
      <c r="N6213" t="s">
        <v>14</v>
      </c>
      <c r="O6213" t="s">
        <v>16</v>
      </c>
      <c r="P6213" t="s">
        <v>27</v>
      </c>
      <c r="Q6213">
        <v>3</v>
      </c>
      <c r="R6213">
        <v>8.74</v>
      </c>
      <c r="S6213">
        <f t="shared" si="338"/>
        <v>50750</v>
      </c>
      <c r="T6213">
        <f t="shared" si="339"/>
        <v>23625</v>
      </c>
      <c r="U6213">
        <f t="shared" si="340"/>
        <v>2.1481481481481484</v>
      </c>
      <c r="V6213">
        <f t="shared" si="341"/>
        <v>328</v>
      </c>
      <c r="W6213">
        <v>345</v>
      </c>
    </row>
    <row r="6214" spans="1:23" hidden="1" x14ac:dyDescent="0.2">
      <c r="A6214">
        <v>115</v>
      </c>
      <c r="B6214" t="s">
        <v>3</v>
      </c>
      <c r="C6214" t="s">
        <v>4</v>
      </c>
      <c r="D6214" t="s">
        <v>283</v>
      </c>
      <c r="G6214">
        <v>-27.436931999999999</v>
      </c>
      <c r="H6214">
        <v>153.00694999999999</v>
      </c>
      <c r="I6214">
        <v>10</v>
      </c>
      <c r="J6214" t="s">
        <v>40</v>
      </c>
      <c r="K6214" s="1">
        <v>22462</v>
      </c>
      <c r="L6214" t="s">
        <v>284</v>
      </c>
      <c r="M6214" s="1" t="s">
        <v>285</v>
      </c>
      <c r="N6214" t="s">
        <v>14</v>
      </c>
      <c r="O6214" t="s">
        <v>16</v>
      </c>
      <c r="P6214" t="s">
        <v>27</v>
      </c>
      <c r="Q6214">
        <v>4</v>
      </c>
      <c r="R6214">
        <v>4.87</v>
      </c>
      <c r="S6214">
        <f t="shared" si="338"/>
        <v>50750</v>
      </c>
      <c r="T6214">
        <f t="shared" si="339"/>
        <v>23625</v>
      </c>
      <c r="U6214">
        <f t="shared" si="340"/>
        <v>2.1481481481481484</v>
      </c>
      <c r="V6214">
        <f t="shared" si="341"/>
        <v>328</v>
      </c>
      <c r="W6214">
        <v>345</v>
      </c>
    </row>
    <row r="6215" spans="1:23" hidden="1" x14ac:dyDescent="0.2">
      <c r="A6215">
        <v>115</v>
      </c>
      <c r="B6215" t="s">
        <v>3</v>
      </c>
      <c r="C6215" t="s">
        <v>4</v>
      </c>
      <c r="D6215" t="s">
        <v>283</v>
      </c>
      <c r="G6215">
        <v>-27.436931999999999</v>
      </c>
      <c r="H6215">
        <v>153.00694999999999</v>
      </c>
      <c r="I6215">
        <v>10</v>
      </c>
      <c r="J6215" t="s">
        <v>40</v>
      </c>
      <c r="K6215" s="1">
        <v>22462</v>
      </c>
      <c r="L6215" t="s">
        <v>284</v>
      </c>
      <c r="M6215" s="1" t="s">
        <v>285</v>
      </c>
      <c r="N6215" t="s">
        <v>14</v>
      </c>
      <c r="O6215" t="s">
        <v>16</v>
      </c>
      <c r="P6215" t="s">
        <v>27</v>
      </c>
      <c r="Q6215">
        <v>5</v>
      </c>
      <c r="R6215">
        <v>6.81</v>
      </c>
      <c r="S6215">
        <f t="shared" si="338"/>
        <v>50750</v>
      </c>
      <c r="T6215">
        <f t="shared" si="339"/>
        <v>23625</v>
      </c>
      <c r="U6215">
        <f t="shared" si="340"/>
        <v>2.1481481481481484</v>
      </c>
      <c r="V6215">
        <f t="shared" si="341"/>
        <v>328</v>
      </c>
      <c r="W6215">
        <v>345</v>
      </c>
    </row>
    <row r="6216" spans="1:23" hidden="1" x14ac:dyDescent="0.2">
      <c r="A6216">
        <v>115</v>
      </c>
      <c r="B6216" t="s">
        <v>3</v>
      </c>
      <c r="C6216" t="s">
        <v>4</v>
      </c>
      <c r="D6216" t="s">
        <v>283</v>
      </c>
      <c r="G6216">
        <v>-27.436931999999999</v>
      </c>
      <c r="H6216">
        <v>153.00694999999999</v>
      </c>
      <c r="I6216">
        <v>10</v>
      </c>
      <c r="J6216" t="s">
        <v>40</v>
      </c>
      <c r="K6216" s="1">
        <v>22462</v>
      </c>
      <c r="L6216" t="s">
        <v>284</v>
      </c>
      <c r="M6216" s="1" t="s">
        <v>285</v>
      </c>
      <c r="N6216" t="s">
        <v>14</v>
      </c>
      <c r="O6216" t="s">
        <v>16</v>
      </c>
      <c r="P6216" t="s">
        <v>27</v>
      </c>
      <c r="Q6216">
        <v>6</v>
      </c>
      <c r="R6216">
        <v>7.84</v>
      </c>
      <c r="S6216">
        <f t="shared" si="338"/>
        <v>50750</v>
      </c>
      <c r="T6216">
        <f t="shared" si="339"/>
        <v>23625</v>
      </c>
      <c r="U6216">
        <f t="shared" si="340"/>
        <v>2.1481481481481484</v>
      </c>
      <c r="V6216">
        <f t="shared" si="341"/>
        <v>328</v>
      </c>
      <c r="W6216">
        <v>345</v>
      </c>
    </row>
    <row r="6217" spans="1:23" hidden="1" x14ac:dyDescent="0.2">
      <c r="A6217">
        <v>115</v>
      </c>
      <c r="B6217" t="s">
        <v>3</v>
      </c>
      <c r="C6217" t="s">
        <v>4</v>
      </c>
      <c r="D6217" t="s">
        <v>283</v>
      </c>
      <c r="G6217">
        <v>-27.436931999999999</v>
      </c>
      <c r="H6217">
        <v>153.00694999999999</v>
      </c>
      <c r="I6217">
        <v>10</v>
      </c>
      <c r="J6217" t="s">
        <v>40</v>
      </c>
      <c r="K6217" s="1">
        <v>22462</v>
      </c>
      <c r="L6217" t="s">
        <v>284</v>
      </c>
      <c r="M6217" s="1" t="s">
        <v>285</v>
      </c>
      <c r="N6217" t="s">
        <v>14</v>
      </c>
      <c r="O6217" t="s">
        <v>18</v>
      </c>
      <c r="P6217" t="s">
        <v>27</v>
      </c>
      <c r="Q6217">
        <v>1</v>
      </c>
      <c r="R6217">
        <v>1.51</v>
      </c>
      <c r="S6217">
        <f t="shared" si="338"/>
        <v>50750</v>
      </c>
      <c r="T6217">
        <f t="shared" si="339"/>
        <v>23625</v>
      </c>
      <c r="U6217">
        <f t="shared" si="340"/>
        <v>2.1481481481481484</v>
      </c>
      <c r="V6217">
        <f t="shared" si="341"/>
        <v>328</v>
      </c>
      <c r="W6217">
        <v>345</v>
      </c>
    </row>
    <row r="6218" spans="1:23" hidden="1" x14ac:dyDescent="0.2">
      <c r="A6218">
        <v>115</v>
      </c>
      <c r="B6218" t="s">
        <v>3</v>
      </c>
      <c r="C6218" t="s">
        <v>4</v>
      </c>
      <c r="D6218" t="s">
        <v>283</v>
      </c>
      <c r="G6218">
        <v>-27.436931999999999</v>
      </c>
      <c r="H6218">
        <v>153.00694999999999</v>
      </c>
      <c r="I6218">
        <v>10</v>
      </c>
      <c r="J6218" t="s">
        <v>40</v>
      </c>
      <c r="K6218" s="1">
        <v>22462</v>
      </c>
      <c r="L6218" t="s">
        <v>284</v>
      </c>
      <c r="M6218" s="1" t="s">
        <v>285</v>
      </c>
      <c r="N6218" t="s">
        <v>14</v>
      </c>
      <c r="O6218" t="s">
        <v>18</v>
      </c>
      <c r="P6218" t="s">
        <v>27</v>
      </c>
      <c r="Q6218">
        <v>2</v>
      </c>
      <c r="R6218">
        <v>3.23</v>
      </c>
      <c r="S6218">
        <f t="shared" si="338"/>
        <v>50750</v>
      </c>
      <c r="T6218">
        <f t="shared" si="339"/>
        <v>23625</v>
      </c>
      <c r="U6218">
        <f t="shared" si="340"/>
        <v>2.1481481481481484</v>
      </c>
      <c r="V6218">
        <f t="shared" si="341"/>
        <v>328</v>
      </c>
      <c r="W6218">
        <v>345</v>
      </c>
    </row>
    <row r="6219" spans="1:23" hidden="1" x14ac:dyDescent="0.2">
      <c r="A6219">
        <v>115</v>
      </c>
      <c r="B6219" t="s">
        <v>3</v>
      </c>
      <c r="C6219" t="s">
        <v>4</v>
      </c>
      <c r="D6219" t="s">
        <v>283</v>
      </c>
      <c r="G6219">
        <v>-27.436931999999999</v>
      </c>
      <c r="H6219">
        <v>153.00694999999999</v>
      </c>
      <c r="I6219">
        <v>10</v>
      </c>
      <c r="J6219" t="s">
        <v>40</v>
      </c>
      <c r="K6219" s="1">
        <v>22462</v>
      </c>
      <c r="L6219" t="s">
        <v>284</v>
      </c>
      <c r="M6219" s="1" t="s">
        <v>285</v>
      </c>
      <c r="N6219" t="s">
        <v>14</v>
      </c>
      <c r="O6219" t="s">
        <v>18</v>
      </c>
      <c r="P6219" t="s">
        <v>27</v>
      </c>
      <c r="Q6219">
        <v>3</v>
      </c>
      <c r="R6219">
        <v>2.68</v>
      </c>
      <c r="S6219">
        <f t="shared" si="338"/>
        <v>50750</v>
      </c>
      <c r="T6219">
        <f t="shared" si="339"/>
        <v>23625</v>
      </c>
      <c r="U6219">
        <f t="shared" si="340"/>
        <v>2.1481481481481484</v>
      </c>
      <c r="V6219">
        <f t="shared" si="341"/>
        <v>328</v>
      </c>
      <c r="W6219">
        <v>345</v>
      </c>
    </row>
    <row r="6220" spans="1:23" hidden="1" x14ac:dyDescent="0.2">
      <c r="A6220">
        <v>115</v>
      </c>
      <c r="B6220" t="s">
        <v>3</v>
      </c>
      <c r="C6220" t="s">
        <v>4</v>
      </c>
      <c r="D6220" t="s">
        <v>283</v>
      </c>
      <c r="G6220">
        <v>-27.436931999999999</v>
      </c>
      <c r="H6220">
        <v>153.00694999999999</v>
      </c>
      <c r="I6220">
        <v>10</v>
      </c>
      <c r="J6220" t="s">
        <v>40</v>
      </c>
      <c r="K6220" s="1">
        <v>22462</v>
      </c>
      <c r="L6220" t="s">
        <v>284</v>
      </c>
      <c r="M6220" s="1" t="s">
        <v>285</v>
      </c>
      <c r="N6220" t="s">
        <v>14</v>
      </c>
      <c r="O6220" t="s">
        <v>18</v>
      </c>
      <c r="P6220" t="s">
        <v>27</v>
      </c>
      <c r="Q6220">
        <v>4</v>
      </c>
      <c r="R6220">
        <v>4.7300000000000004</v>
      </c>
      <c r="S6220">
        <f t="shared" si="338"/>
        <v>50750</v>
      </c>
      <c r="T6220">
        <f t="shared" si="339"/>
        <v>23625</v>
      </c>
      <c r="U6220">
        <f t="shared" si="340"/>
        <v>2.1481481481481484</v>
      </c>
      <c r="V6220">
        <f t="shared" si="341"/>
        <v>328</v>
      </c>
      <c r="W6220">
        <v>345</v>
      </c>
    </row>
    <row r="6221" spans="1:23" hidden="1" x14ac:dyDescent="0.2">
      <c r="A6221">
        <v>115</v>
      </c>
      <c r="B6221" t="s">
        <v>3</v>
      </c>
      <c r="C6221" t="s">
        <v>4</v>
      </c>
      <c r="D6221" t="s">
        <v>283</v>
      </c>
      <c r="G6221">
        <v>-27.436931999999999</v>
      </c>
      <c r="H6221">
        <v>153.00694999999999</v>
      </c>
      <c r="I6221">
        <v>10</v>
      </c>
      <c r="J6221" t="s">
        <v>40</v>
      </c>
      <c r="K6221" s="1">
        <v>22462</v>
      </c>
      <c r="L6221" t="s">
        <v>284</v>
      </c>
      <c r="M6221" s="1" t="s">
        <v>285</v>
      </c>
      <c r="N6221" t="s">
        <v>14</v>
      </c>
      <c r="O6221" t="s">
        <v>18</v>
      </c>
      <c r="P6221" t="s">
        <v>27</v>
      </c>
      <c r="Q6221">
        <v>5</v>
      </c>
      <c r="R6221">
        <v>1.42</v>
      </c>
      <c r="S6221">
        <f t="shared" si="338"/>
        <v>50750</v>
      </c>
      <c r="T6221">
        <f t="shared" si="339"/>
        <v>23625</v>
      </c>
      <c r="U6221">
        <f t="shared" si="340"/>
        <v>2.1481481481481484</v>
      </c>
      <c r="V6221">
        <f t="shared" si="341"/>
        <v>328</v>
      </c>
      <c r="W6221">
        <v>345</v>
      </c>
    </row>
    <row r="6222" spans="1:23" hidden="1" x14ac:dyDescent="0.2">
      <c r="A6222">
        <v>115</v>
      </c>
      <c r="B6222" t="s">
        <v>3</v>
      </c>
      <c r="C6222" t="s">
        <v>4</v>
      </c>
      <c r="D6222" t="s">
        <v>283</v>
      </c>
      <c r="G6222">
        <v>-27.436931999999999</v>
      </c>
      <c r="H6222">
        <v>153.00694999999999</v>
      </c>
      <c r="I6222">
        <v>10</v>
      </c>
      <c r="J6222" t="s">
        <v>40</v>
      </c>
      <c r="K6222" s="1">
        <v>22462</v>
      </c>
      <c r="L6222" t="s">
        <v>284</v>
      </c>
      <c r="M6222" s="1" t="s">
        <v>285</v>
      </c>
      <c r="N6222" t="s">
        <v>14</v>
      </c>
      <c r="O6222" t="s">
        <v>18</v>
      </c>
      <c r="P6222" t="s">
        <v>27</v>
      </c>
      <c r="Q6222">
        <v>6</v>
      </c>
      <c r="R6222">
        <v>1.66</v>
      </c>
      <c r="S6222">
        <f t="shared" si="338"/>
        <v>50750</v>
      </c>
      <c r="T6222">
        <f t="shared" si="339"/>
        <v>23625</v>
      </c>
      <c r="U6222">
        <f t="shared" si="340"/>
        <v>2.1481481481481484</v>
      </c>
      <c r="V6222">
        <f t="shared" si="341"/>
        <v>328</v>
      </c>
      <c r="W6222">
        <v>345</v>
      </c>
    </row>
    <row r="6223" spans="1:23" hidden="1" x14ac:dyDescent="0.2">
      <c r="A6223">
        <v>115</v>
      </c>
      <c r="B6223" t="s">
        <v>3</v>
      </c>
      <c r="C6223" t="s">
        <v>4</v>
      </c>
      <c r="D6223" t="s">
        <v>283</v>
      </c>
      <c r="G6223">
        <v>-27.436931999999999</v>
      </c>
      <c r="H6223">
        <v>153.00694999999999</v>
      </c>
      <c r="I6223">
        <v>10</v>
      </c>
      <c r="J6223" t="s">
        <v>40</v>
      </c>
      <c r="K6223" s="1">
        <v>22462</v>
      </c>
      <c r="L6223" t="s">
        <v>284</v>
      </c>
      <c r="M6223" s="1" t="s">
        <v>285</v>
      </c>
      <c r="N6223" t="s">
        <v>14</v>
      </c>
      <c r="O6223" t="s">
        <v>19</v>
      </c>
      <c r="P6223" t="s">
        <v>27</v>
      </c>
      <c r="Q6223">
        <v>1</v>
      </c>
      <c r="R6223">
        <v>6.97</v>
      </c>
      <c r="S6223">
        <f t="shared" si="338"/>
        <v>50750</v>
      </c>
      <c r="T6223">
        <f t="shared" si="339"/>
        <v>23625</v>
      </c>
      <c r="U6223">
        <f t="shared" si="340"/>
        <v>2.1481481481481484</v>
      </c>
      <c r="V6223">
        <f t="shared" si="341"/>
        <v>328</v>
      </c>
      <c r="W6223">
        <v>345</v>
      </c>
    </row>
    <row r="6224" spans="1:23" hidden="1" x14ac:dyDescent="0.2">
      <c r="A6224">
        <v>115</v>
      </c>
      <c r="B6224" t="s">
        <v>3</v>
      </c>
      <c r="C6224" t="s">
        <v>4</v>
      </c>
      <c r="D6224" t="s">
        <v>283</v>
      </c>
      <c r="G6224">
        <v>-27.436931999999999</v>
      </c>
      <c r="H6224">
        <v>153.00694999999999</v>
      </c>
      <c r="I6224">
        <v>10</v>
      </c>
      <c r="J6224" t="s">
        <v>40</v>
      </c>
      <c r="K6224" s="1">
        <v>22462</v>
      </c>
      <c r="L6224" t="s">
        <v>284</v>
      </c>
      <c r="M6224" s="1" t="s">
        <v>285</v>
      </c>
      <c r="N6224" t="s">
        <v>14</v>
      </c>
      <c r="O6224" t="s">
        <v>19</v>
      </c>
      <c r="P6224" t="s">
        <v>27</v>
      </c>
      <c r="Q6224">
        <v>2</v>
      </c>
      <c r="R6224">
        <v>9.11</v>
      </c>
      <c r="S6224">
        <f t="shared" si="338"/>
        <v>50750</v>
      </c>
      <c r="T6224">
        <f t="shared" si="339"/>
        <v>23625</v>
      </c>
      <c r="U6224">
        <f t="shared" si="340"/>
        <v>2.1481481481481484</v>
      </c>
      <c r="V6224">
        <f t="shared" si="341"/>
        <v>328</v>
      </c>
      <c r="W6224">
        <v>345</v>
      </c>
    </row>
    <row r="6225" spans="1:23" hidden="1" x14ac:dyDescent="0.2">
      <c r="A6225">
        <v>115</v>
      </c>
      <c r="B6225" t="s">
        <v>3</v>
      </c>
      <c r="C6225" t="s">
        <v>4</v>
      </c>
      <c r="D6225" t="s">
        <v>283</v>
      </c>
      <c r="G6225">
        <v>-27.436931999999999</v>
      </c>
      <c r="H6225">
        <v>153.00694999999999</v>
      </c>
      <c r="I6225">
        <v>10</v>
      </c>
      <c r="J6225" t="s">
        <v>40</v>
      </c>
      <c r="K6225" s="1">
        <v>22462</v>
      </c>
      <c r="L6225" t="s">
        <v>284</v>
      </c>
      <c r="M6225" s="1" t="s">
        <v>285</v>
      </c>
      <c r="N6225" t="s">
        <v>14</v>
      </c>
      <c r="O6225" t="s">
        <v>19</v>
      </c>
      <c r="P6225" t="s">
        <v>27</v>
      </c>
      <c r="Q6225">
        <v>3</v>
      </c>
      <c r="R6225">
        <v>7.67</v>
      </c>
      <c r="S6225">
        <f t="shared" si="338"/>
        <v>50750</v>
      </c>
      <c r="T6225">
        <f t="shared" si="339"/>
        <v>23625</v>
      </c>
      <c r="U6225">
        <f t="shared" si="340"/>
        <v>2.1481481481481484</v>
      </c>
      <c r="V6225">
        <f t="shared" si="341"/>
        <v>328</v>
      </c>
      <c r="W6225">
        <v>345</v>
      </c>
    </row>
    <row r="6226" spans="1:23" hidden="1" x14ac:dyDescent="0.2">
      <c r="A6226">
        <v>115</v>
      </c>
      <c r="B6226" t="s">
        <v>3</v>
      </c>
      <c r="C6226" t="s">
        <v>4</v>
      </c>
      <c r="D6226" t="s">
        <v>283</v>
      </c>
      <c r="G6226">
        <v>-27.436931999999999</v>
      </c>
      <c r="H6226">
        <v>153.00694999999999</v>
      </c>
      <c r="I6226">
        <v>10</v>
      </c>
      <c r="J6226" t="s">
        <v>40</v>
      </c>
      <c r="K6226" s="1">
        <v>22462</v>
      </c>
      <c r="L6226" t="s">
        <v>284</v>
      </c>
      <c r="M6226" s="1" t="s">
        <v>285</v>
      </c>
      <c r="N6226" t="s">
        <v>14</v>
      </c>
      <c r="O6226" t="s">
        <v>19</v>
      </c>
      <c r="P6226" t="s">
        <v>27</v>
      </c>
      <c r="Q6226">
        <v>4</v>
      </c>
      <c r="R6226">
        <v>7.43</v>
      </c>
      <c r="S6226">
        <f t="shared" si="338"/>
        <v>50750</v>
      </c>
      <c r="T6226">
        <f t="shared" si="339"/>
        <v>23625</v>
      </c>
      <c r="U6226">
        <f t="shared" si="340"/>
        <v>2.1481481481481484</v>
      </c>
      <c r="V6226">
        <f t="shared" si="341"/>
        <v>328</v>
      </c>
      <c r="W6226">
        <v>345</v>
      </c>
    </row>
    <row r="6227" spans="1:23" hidden="1" x14ac:dyDescent="0.2">
      <c r="A6227">
        <v>115</v>
      </c>
      <c r="B6227" t="s">
        <v>3</v>
      </c>
      <c r="C6227" t="s">
        <v>4</v>
      </c>
      <c r="D6227" t="s">
        <v>283</v>
      </c>
      <c r="G6227">
        <v>-27.436931999999999</v>
      </c>
      <c r="H6227">
        <v>153.00694999999999</v>
      </c>
      <c r="I6227">
        <v>10</v>
      </c>
      <c r="J6227" t="s">
        <v>40</v>
      </c>
      <c r="K6227" s="1">
        <v>22462</v>
      </c>
      <c r="L6227" t="s">
        <v>284</v>
      </c>
      <c r="M6227" s="1" t="s">
        <v>285</v>
      </c>
      <c r="N6227" t="s">
        <v>14</v>
      </c>
      <c r="O6227" t="s">
        <v>19</v>
      </c>
      <c r="P6227" t="s">
        <v>27</v>
      </c>
      <c r="Q6227">
        <v>5</v>
      </c>
      <c r="R6227">
        <v>8.6</v>
      </c>
      <c r="S6227">
        <f t="shared" si="338"/>
        <v>50750</v>
      </c>
      <c r="T6227">
        <f t="shared" si="339"/>
        <v>23625</v>
      </c>
      <c r="U6227">
        <f t="shared" si="340"/>
        <v>2.1481481481481484</v>
      </c>
      <c r="V6227">
        <f t="shared" si="341"/>
        <v>328</v>
      </c>
      <c r="W6227">
        <v>345</v>
      </c>
    </row>
    <row r="6228" spans="1:23" hidden="1" x14ac:dyDescent="0.2">
      <c r="A6228">
        <v>115</v>
      </c>
      <c r="B6228" t="s">
        <v>3</v>
      </c>
      <c r="C6228" t="s">
        <v>4</v>
      </c>
      <c r="D6228" t="s">
        <v>283</v>
      </c>
      <c r="G6228">
        <v>-27.436931999999999</v>
      </c>
      <c r="H6228">
        <v>153.00694999999999</v>
      </c>
      <c r="I6228">
        <v>10</v>
      </c>
      <c r="J6228" t="s">
        <v>40</v>
      </c>
      <c r="K6228" s="1">
        <v>22462</v>
      </c>
      <c r="L6228" t="s">
        <v>284</v>
      </c>
      <c r="M6228" s="1" t="s">
        <v>285</v>
      </c>
      <c r="N6228" t="s">
        <v>14</v>
      </c>
      <c r="O6228" t="s">
        <v>19</v>
      </c>
      <c r="P6228" t="s">
        <v>27</v>
      </c>
      <c r="Q6228">
        <v>6</v>
      </c>
      <c r="R6228">
        <v>5.9</v>
      </c>
      <c r="S6228">
        <f t="shared" si="338"/>
        <v>50750</v>
      </c>
      <c r="T6228">
        <f t="shared" si="339"/>
        <v>23625</v>
      </c>
      <c r="U6228">
        <f t="shared" si="340"/>
        <v>2.1481481481481484</v>
      </c>
      <c r="V6228">
        <f t="shared" si="341"/>
        <v>328</v>
      </c>
      <c r="W6228">
        <v>345</v>
      </c>
    </row>
    <row r="6229" spans="1:23" hidden="1" x14ac:dyDescent="0.2">
      <c r="A6229">
        <v>115</v>
      </c>
      <c r="B6229" t="s">
        <v>3</v>
      </c>
      <c r="C6229" t="s">
        <v>4</v>
      </c>
      <c r="D6229" t="s">
        <v>283</v>
      </c>
      <c r="G6229">
        <v>-27.436931999999999</v>
      </c>
      <c r="H6229">
        <v>153.00694999999999</v>
      </c>
      <c r="I6229">
        <v>10</v>
      </c>
      <c r="J6229" t="s">
        <v>40</v>
      </c>
      <c r="K6229" s="1">
        <v>22462</v>
      </c>
      <c r="L6229" t="s">
        <v>284</v>
      </c>
      <c r="M6229" s="1" t="s">
        <v>285</v>
      </c>
      <c r="N6229" t="s">
        <v>24</v>
      </c>
      <c r="O6229" t="s">
        <v>15</v>
      </c>
      <c r="P6229" t="s">
        <v>26</v>
      </c>
      <c r="Q6229">
        <v>1</v>
      </c>
      <c r="R6229">
        <v>31.4</v>
      </c>
      <c r="S6229">
        <f t="shared" si="338"/>
        <v>50750</v>
      </c>
      <c r="T6229">
        <f t="shared" si="339"/>
        <v>23625</v>
      </c>
      <c r="U6229">
        <f t="shared" si="340"/>
        <v>2.1481481481481484</v>
      </c>
      <c r="V6229">
        <f t="shared" si="341"/>
        <v>328</v>
      </c>
      <c r="W6229">
        <v>345</v>
      </c>
    </row>
    <row r="6230" spans="1:23" hidden="1" x14ac:dyDescent="0.2">
      <c r="A6230">
        <v>115</v>
      </c>
      <c r="B6230" t="s">
        <v>3</v>
      </c>
      <c r="C6230" t="s">
        <v>4</v>
      </c>
      <c r="D6230" t="s">
        <v>283</v>
      </c>
      <c r="G6230">
        <v>-27.436931999999999</v>
      </c>
      <c r="H6230">
        <v>153.00694999999999</v>
      </c>
      <c r="I6230">
        <v>10</v>
      </c>
      <c r="J6230" t="s">
        <v>40</v>
      </c>
      <c r="K6230" s="1">
        <v>22462</v>
      </c>
      <c r="L6230" t="s">
        <v>284</v>
      </c>
      <c r="M6230" s="1" t="s">
        <v>285</v>
      </c>
      <c r="N6230" t="s">
        <v>24</v>
      </c>
      <c r="O6230" t="s">
        <v>15</v>
      </c>
      <c r="P6230" t="s">
        <v>26</v>
      </c>
      <c r="Q6230">
        <v>2</v>
      </c>
      <c r="R6230">
        <v>27.25</v>
      </c>
      <c r="S6230">
        <f t="shared" si="338"/>
        <v>50750</v>
      </c>
      <c r="T6230">
        <f t="shared" si="339"/>
        <v>23625</v>
      </c>
      <c r="U6230">
        <f t="shared" si="340"/>
        <v>2.1481481481481484</v>
      </c>
      <c r="V6230">
        <f t="shared" si="341"/>
        <v>328</v>
      </c>
      <c r="W6230">
        <v>345</v>
      </c>
    </row>
    <row r="6231" spans="1:23" hidden="1" x14ac:dyDescent="0.2">
      <c r="A6231">
        <v>115</v>
      </c>
      <c r="B6231" t="s">
        <v>3</v>
      </c>
      <c r="C6231" t="s">
        <v>4</v>
      </c>
      <c r="D6231" t="s">
        <v>283</v>
      </c>
      <c r="G6231">
        <v>-27.436931999999999</v>
      </c>
      <c r="H6231">
        <v>153.00694999999999</v>
      </c>
      <c r="I6231">
        <v>10</v>
      </c>
      <c r="J6231" t="s">
        <v>40</v>
      </c>
      <c r="K6231" s="1">
        <v>22462</v>
      </c>
      <c r="L6231" t="s">
        <v>284</v>
      </c>
      <c r="M6231" s="1" t="s">
        <v>285</v>
      </c>
      <c r="N6231" t="s">
        <v>24</v>
      </c>
      <c r="O6231" t="s">
        <v>15</v>
      </c>
      <c r="P6231" t="s">
        <v>26</v>
      </c>
      <c r="Q6231">
        <v>3</v>
      </c>
      <c r="R6231">
        <v>32.04</v>
      </c>
      <c r="S6231">
        <f t="shared" si="338"/>
        <v>50750</v>
      </c>
      <c r="T6231">
        <f t="shared" si="339"/>
        <v>23625</v>
      </c>
      <c r="U6231">
        <f t="shared" si="340"/>
        <v>2.1481481481481484</v>
      </c>
      <c r="V6231">
        <f t="shared" si="341"/>
        <v>328</v>
      </c>
      <c r="W6231">
        <v>345</v>
      </c>
    </row>
    <row r="6232" spans="1:23" hidden="1" x14ac:dyDescent="0.2">
      <c r="A6232">
        <v>115</v>
      </c>
      <c r="B6232" t="s">
        <v>3</v>
      </c>
      <c r="C6232" t="s">
        <v>4</v>
      </c>
      <c r="D6232" t="s">
        <v>283</v>
      </c>
      <c r="G6232">
        <v>-27.436931999999999</v>
      </c>
      <c r="H6232">
        <v>153.00694999999999</v>
      </c>
      <c r="I6232">
        <v>10</v>
      </c>
      <c r="J6232" t="s">
        <v>40</v>
      </c>
      <c r="K6232" s="1">
        <v>22462</v>
      </c>
      <c r="L6232" t="s">
        <v>284</v>
      </c>
      <c r="M6232" s="1" t="s">
        <v>285</v>
      </c>
      <c r="N6232" t="s">
        <v>24</v>
      </c>
      <c r="O6232" t="s">
        <v>15</v>
      </c>
      <c r="P6232" t="s">
        <v>26</v>
      </c>
      <c r="Q6232">
        <v>4</v>
      </c>
      <c r="R6232">
        <v>26.78</v>
      </c>
      <c r="S6232">
        <f t="shared" si="338"/>
        <v>50750</v>
      </c>
      <c r="T6232">
        <f t="shared" si="339"/>
        <v>23625</v>
      </c>
      <c r="U6232">
        <f t="shared" si="340"/>
        <v>2.1481481481481484</v>
      </c>
      <c r="V6232">
        <f t="shared" si="341"/>
        <v>328</v>
      </c>
      <c r="W6232">
        <v>345</v>
      </c>
    </row>
    <row r="6233" spans="1:23" hidden="1" x14ac:dyDescent="0.2">
      <c r="A6233">
        <v>115</v>
      </c>
      <c r="B6233" t="s">
        <v>3</v>
      </c>
      <c r="C6233" t="s">
        <v>4</v>
      </c>
      <c r="D6233" t="s">
        <v>283</v>
      </c>
      <c r="G6233">
        <v>-27.436931999999999</v>
      </c>
      <c r="H6233">
        <v>153.00694999999999</v>
      </c>
      <c r="I6233">
        <v>10</v>
      </c>
      <c r="J6233" t="s">
        <v>40</v>
      </c>
      <c r="K6233" s="1">
        <v>22462</v>
      </c>
      <c r="L6233" t="s">
        <v>284</v>
      </c>
      <c r="M6233" s="1" t="s">
        <v>285</v>
      </c>
      <c r="N6233" t="s">
        <v>24</v>
      </c>
      <c r="O6233" t="s">
        <v>15</v>
      </c>
      <c r="P6233" t="s">
        <v>26</v>
      </c>
      <c r="Q6233">
        <v>5</v>
      </c>
      <c r="R6233">
        <v>29.17</v>
      </c>
      <c r="S6233">
        <f t="shared" si="338"/>
        <v>50750</v>
      </c>
      <c r="T6233">
        <f t="shared" si="339"/>
        <v>23625</v>
      </c>
      <c r="U6233">
        <f t="shared" si="340"/>
        <v>2.1481481481481484</v>
      </c>
      <c r="V6233">
        <f t="shared" si="341"/>
        <v>328</v>
      </c>
      <c r="W6233">
        <v>345</v>
      </c>
    </row>
    <row r="6234" spans="1:23" hidden="1" x14ac:dyDescent="0.2">
      <c r="A6234">
        <v>115</v>
      </c>
      <c r="B6234" t="s">
        <v>3</v>
      </c>
      <c r="C6234" t="s">
        <v>4</v>
      </c>
      <c r="D6234" t="s">
        <v>283</v>
      </c>
      <c r="G6234">
        <v>-27.436931999999999</v>
      </c>
      <c r="H6234">
        <v>153.00694999999999</v>
      </c>
      <c r="I6234">
        <v>10</v>
      </c>
      <c r="J6234" t="s">
        <v>40</v>
      </c>
      <c r="K6234" s="1">
        <v>22462</v>
      </c>
      <c r="L6234" t="s">
        <v>284</v>
      </c>
      <c r="M6234" s="1" t="s">
        <v>285</v>
      </c>
      <c r="N6234" t="s">
        <v>24</v>
      </c>
      <c r="O6234" t="s">
        <v>15</v>
      </c>
      <c r="P6234" t="s">
        <v>26</v>
      </c>
      <c r="Q6234">
        <v>6</v>
      </c>
      <c r="R6234">
        <v>28.69</v>
      </c>
      <c r="S6234">
        <f t="shared" si="338"/>
        <v>50750</v>
      </c>
      <c r="T6234">
        <f t="shared" si="339"/>
        <v>23625</v>
      </c>
      <c r="U6234">
        <f t="shared" si="340"/>
        <v>2.1481481481481484</v>
      </c>
      <c r="V6234">
        <f t="shared" si="341"/>
        <v>328</v>
      </c>
      <c r="W6234">
        <v>345</v>
      </c>
    </row>
    <row r="6235" spans="1:23" hidden="1" x14ac:dyDescent="0.2">
      <c r="A6235">
        <v>115</v>
      </c>
      <c r="B6235" t="s">
        <v>3</v>
      </c>
      <c r="C6235" t="s">
        <v>4</v>
      </c>
      <c r="D6235" t="s">
        <v>283</v>
      </c>
      <c r="G6235">
        <v>-27.436931999999999</v>
      </c>
      <c r="H6235">
        <v>153.00694999999999</v>
      </c>
      <c r="I6235">
        <v>10</v>
      </c>
      <c r="J6235" t="s">
        <v>40</v>
      </c>
      <c r="K6235" s="1">
        <v>22462</v>
      </c>
      <c r="L6235" t="s">
        <v>284</v>
      </c>
      <c r="M6235" s="1" t="s">
        <v>285</v>
      </c>
      <c r="N6235" t="s">
        <v>24</v>
      </c>
      <c r="O6235" t="s">
        <v>15</v>
      </c>
      <c r="P6235" t="s">
        <v>26</v>
      </c>
      <c r="Q6235">
        <v>7</v>
      </c>
      <c r="R6235">
        <v>24.43</v>
      </c>
      <c r="S6235">
        <f t="shared" si="338"/>
        <v>50750</v>
      </c>
      <c r="T6235">
        <f t="shared" si="339"/>
        <v>23625</v>
      </c>
      <c r="U6235">
        <f t="shared" si="340"/>
        <v>2.1481481481481484</v>
      </c>
      <c r="V6235">
        <f t="shared" si="341"/>
        <v>328</v>
      </c>
      <c r="W6235">
        <v>345</v>
      </c>
    </row>
    <row r="6236" spans="1:23" hidden="1" x14ac:dyDescent="0.2">
      <c r="A6236">
        <v>115</v>
      </c>
      <c r="B6236" t="s">
        <v>3</v>
      </c>
      <c r="C6236" t="s">
        <v>4</v>
      </c>
      <c r="D6236" t="s">
        <v>283</v>
      </c>
      <c r="G6236">
        <v>-27.436931999999999</v>
      </c>
      <c r="H6236">
        <v>153.00694999999999</v>
      </c>
      <c r="I6236">
        <v>10</v>
      </c>
      <c r="J6236" t="s">
        <v>40</v>
      </c>
      <c r="K6236" s="1">
        <v>22462</v>
      </c>
      <c r="L6236" t="s">
        <v>284</v>
      </c>
      <c r="M6236" s="1" t="s">
        <v>285</v>
      </c>
      <c r="N6236" t="s">
        <v>24</v>
      </c>
      <c r="O6236" t="s">
        <v>15</v>
      </c>
      <c r="P6236" t="s">
        <v>26</v>
      </c>
      <c r="Q6236">
        <v>8</v>
      </c>
      <c r="R6236">
        <v>24.22</v>
      </c>
      <c r="S6236">
        <f t="shared" si="338"/>
        <v>50750</v>
      </c>
      <c r="T6236">
        <f t="shared" si="339"/>
        <v>23625</v>
      </c>
      <c r="U6236">
        <f t="shared" si="340"/>
        <v>2.1481481481481484</v>
      </c>
      <c r="V6236">
        <f t="shared" si="341"/>
        <v>328</v>
      </c>
      <c r="W6236">
        <v>345</v>
      </c>
    </row>
    <row r="6237" spans="1:23" hidden="1" x14ac:dyDescent="0.2">
      <c r="A6237">
        <v>115</v>
      </c>
      <c r="B6237" t="s">
        <v>3</v>
      </c>
      <c r="C6237" t="s">
        <v>4</v>
      </c>
      <c r="D6237" t="s">
        <v>283</v>
      </c>
      <c r="G6237">
        <v>-27.436931999999999</v>
      </c>
      <c r="H6237">
        <v>153.00694999999999</v>
      </c>
      <c r="I6237">
        <v>10</v>
      </c>
      <c r="J6237" t="s">
        <v>40</v>
      </c>
      <c r="K6237" s="1">
        <v>22462</v>
      </c>
      <c r="L6237" t="s">
        <v>284</v>
      </c>
      <c r="M6237" s="1" t="s">
        <v>285</v>
      </c>
      <c r="N6237" t="s">
        <v>24</v>
      </c>
      <c r="O6237" t="s">
        <v>15</v>
      </c>
      <c r="P6237" t="s">
        <v>26</v>
      </c>
      <c r="Q6237">
        <v>9</v>
      </c>
      <c r="R6237">
        <v>31.28</v>
      </c>
      <c r="S6237">
        <f t="shared" si="338"/>
        <v>50750</v>
      </c>
      <c r="T6237">
        <f t="shared" si="339"/>
        <v>23625</v>
      </c>
      <c r="U6237">
        <f t="shared" si="340"/>
        <v>2.1481481481481484</v>
      </c>
      <c r="V6237">
        <f t="shared" si="341"/>
        <v>328</v>
      </c>
      <c r="W6237">
        <v>345</v>
      </c>
    </row>
    <row r="6238" spans="1:23" hidden="1" x14ac:dyDescent="0.2">
      <c r="A6238">
        <v>115</v>
      </c>
      <c r="B6238" t="s">
        <v>3</v>
      </c>
      <c r="C6238" t="s">
        <v>4</v>
      </c>
      <c r="D6238" t="s">
        <v>283</v>
      </c>
      <c r="G6238">
        <v>-27.436931999999999</v>
      </c>
      <c r="H6238">
        <v>153.00694999999999</v>
      </c>
      <c r="I6238">
        <v>10</v>
      </c>
      <c r="J6238" t="s">
        <v>40</v>
      </c>
      <c r="K6238" s="1">
        <v>22462</v>
      </c>
      <c r="L6238" t="s">
        <v>284</v>
      </c>
      <c r="M6238" s="1" t="s">
        <v>285</v>
      </c>
      <c r="N6238" t="s">
        <v>24</v>
      </c>
      <c r="O6238" t="s">
        <v>15</v>
      </c>
      <c r="P6238" t="s">
        <v>26</v>
      </c>
      <c r="Q6238">
        <v>10</v>
      </c>
      <c r="R6238">
        <v>29.26</v>
      </c>
      <c r="S6238">
        <f t="shared" si="338"/>
        <v>50750</v>
      </c>
      <c r="T6238">
        <f t="shared" si="339"/>
        <v>23625</v>
      </c>
      <c r="U6238">
        <f t="shared" si="340"/>
        <v>2.1481481481481484</v>
      </c>
      <c r="V6238">
        <f t="shared" si="341"/>
        <v>328</v>
      </c>
      <c r="W6238">
        <v>345</v>
      </c>
    </row>
    <row r="6239" spans="1:23" x14ac:dyDescent="0.2">
      <c r="A6239">
        <v>115</v>
      </c>
      <c r="B6239" t="s">
        <v>3</v>
      </c>
      <c r="C6239" t="s">
        <v>4</v>
      </c>
      <c r="D6239" t="s">
        <v>283</v>
      </c>
      <c r="G6239">
        <v>-27.436931999999999</v>
      </c>
      <c r="H6239">
        <v>153.00694999999999</v>
      </c>
      <c r="I6239">
        <v>10</v>
      </c>
      <c r="J6239" t="s">
        <v>40</v>
      </c>
      <c r="K6239" s="1">
        <v>22462</v>
      </c>
      <c r="L6239" t="s">
        <v>284</v>
      </c>
      <c r="M6239" s="1" t="s">
        <v>285</v>
      </c>
      <c r="N6239" t="s">
        <v>24</v>
      </c>
      <c r="O6239" t="s">
        <v>15</v>
      </c>
      <c r="P6239" t="s">
        <v>27</v>
      </c>
      <c r="Q6239">
        <v>1</v>
      </c>
      <c r="R6239">
        <v>17.45</v>
      </c>
      <c r="S6239">
        <f t="shared" si="338"/>
        <v>50750</v>
      </c>
      <c r="T6239">
        <f t="shared" si="339"/>
        <v>23625</v>
      </c>
      <c r="U6239">
        <f t="shared" si="340"/>
        <v>2.1481481481481484</v>
      </c>
      <c r="V6239">
        <f t="shared" si="341"/>
        <v>328</v>
      </c>
      <c r="W6239">
        <v>345</v>
      </c>
    </row>
    <row r="6240" spans="1:23" x14ac:dyDescent="0.2">
      <c r="A6240">
        <v>115</v>
      </c>
      <c r="B6240" t="s">
        <v>3</v>
      </c>
      <c r="C6240" t="s">
        <v>4</v>
      </c>
      <c r="D6240" t="s">
        <v>283</v>
      </c>
      <c r="G6240">
        <v>-27.436931999999999</v>
      </c>
      <c r="H6240">
        <v>153.00694999999999</v>
      </c>
      <c r="I6240">
        <v>10</v>
      </c>
      <c r="J6240" t="s">
        <v>40</v>
      </c>
      <c r="K6240" s="1">
        <v>22462</v>
      </c>
      <c r="L6240" t="s">
        <v>284</v>
      </c>
      <c r="M6240" s="1" t="s">
        <v>285</v>
      </c>
      <c r="N6240" t="s">
        <v>24</v>
      </c>
      <c r="O6240" t="s">
        <v>15</v>
      </c>
      <c r="P6240" t="s">
        <v>27</v>
      </c>
      <c r="Q6240">
        <v>2</v>
      </c>
      <c r="R6240">
        <v>18.75</v>
      </c>
      <c r="S6240">
        <f t="shared" si="338"/>
        <v>50750</v>
      </c>
      <c r="T6240">
        <f t="shared" si="339"/>
        <v>23625</v>
      </c>
      <c r="U6240">
        <f t="shared" si="340"/>
        <v>2.1481481481481484</v>
      </c>
      <c r="V6240">
        <f t="shared" si="341"/>
        <v>328</v>
      </c>
      <c r="W6240">
        <v>345</v>
      </c>
    </row>
    <row r="6241" spans="1:23" x14ac:dyDescent="0.2">
      <c r="A6241">
        <v>115</v>
      </c>
      <c r="B6241" t="s">
        <v>3</v>
      </c>
      <c r="C6241" t="s">
        <v>4</v>
      </c>
      <c r="D6241" t="s">
        <v>283</v>
      </c>
      <c r="G6241">
        <v>-27.436931999999999</v>
      </c>
      <c r="H6241">
        <v>153.00694999999999</v>
      </c>
      <c r="I6241">
        <v>10</v>
      </c>
      <c r="J6241" t="s">
        <v>40</v>
      </c>
      <c r="K6241" s="1">
        <v>22462</v>
      </c>
      <c r="L6241" t="s">
        <v>284</v>
      </c>
      <c r="M6241" s="1" t="s">
        <v>285</v>
      </c>
      <c r="N6241" t="s">
        <v>24</v>
      </c>
      <c r="O6241" t="s">
        <v>15</v>
      </c>
      <c r="P6241" t="s">
        <v>27</v>
      </c>
      <c r="Q6241">
        <v>3</v>
      </c>
      <c r="R6241">
        <v>17.850000000000001</v>
      </c>
      <c r="S6241">
        <f t="shared" si="338"/>
        <v>50750</v>
      </c>
      <c r="T6241">
        <f t="shared" si="339"/>
        <v>23625</v>
      </c>
      <c r="U6241">
        <f t="shared" si="340"/>
        <v>2.1481481481481484</v>
      </c>
      <c r="V6241">
        <f t="shared" si="341"/>
        <v>328</v>
      </c>
      <c r="W6241">
        <v>345</v>
      </c>
    </row>
    <row r="6242" spans="1:23" x14ac:dyDescent="0.2">
      <c r="A6242">
        <v>115</v>
      </c>
      <c r="B6242" t="s">
        <v>3</v>
      </c>
      <c r="C6242" t="s">
        <v>4</v>
      </c>
      <c r="D6242" t="s">
        <v>283</v>
      </c>
      <c r="G6242">
        <v>-27.436931999999999</v>
      </c>
      <c r="H6242">
        <v>153.00694999999999</v>
      </c>
      <c r="I6242">
        <v>10</v>
      </c>
      <c r="J6242" t="s">
        <v>40</v>
      </c>
      <c r="K6242" s="1">
        <v>22462</v>
      </c>
      <c r="L6242" t="s">
        <v>284</v>
      </c>
      <c r="M6242" s="1" t="s">
        <v>285</v>
      </c>
      <c r="N6242" t="s">
        <v>24</v>
      </c>
      <c r="O6242" t="s">
        <v>15</v>
      </c>
      <c r="P6242" t="s">
        <v>27</v>
      </c>
      <c r="Q6242">
        <v>4</v>
      </c>
      <c r="R6242">
        <v>20.55</v>
      </c>
      <c r="S6242">
        <f t="shared" si="338"/>
        <v>50750</v>
      </c>
      <c r="T6242">
        <f t="shared" si="339"/>
        <v>23625</v>
      </c>
      <c r="U6242">
        <f t="shared" si="340"/>
        <v>2.1481481481481484</v>
      </c>
      <c r="V6242">
        <f t="shared" si="341"/>
        <v>328</v>
      </c>
      <c r="W6242">
        <v>345</v>
      </c>
    </row>
    <row r="6243" spans="1:23" x14ac:dyDescent="0.2">
      <c r="A6243">
        <v>115</v>
      </c>
      <c r="B6243" t="s">
        <v>3</v>
      </c>
      <c r="C6243" t="s">
        <v>4</v>
      </c>
      <c r="D6243" t="s">
        <v>283</v>
      </c>
      <c r="G6243">
        <v>-27.436931999999999</v>
      </c>
      <c r="H6243">
        <v>153.00694999999999</v>
      </c>
      <c r="I6243">
        <v>10</v>
      </c>
      <c r="J6243" t="s">
        <v>40</v>
      </c>
      <c r="K6243" s="1">
        <v>22462</v>
      </c>
      <c r="L6243" t="s">
        <v>284</v>
      </c>
      <c r="M6243" s="1" t="s">
        <v>285</v>
      </c>
      <c r="N6243" t="s">
        <v>24</v>
      </c>
      <c r="O6243" t="s">
        <v>15</v>
      </c>
      <c r="P6243" t="s">
        <v>27</v>
      </c>
      <c r="Q6243">
        <v>5</v>
      </c>
      <c r="R6243">
        <v>20.52</v>
      </c>
      <c r="S6243">
        <f t="shared" si="338"/>
        <v>50750</v>
      </c>
      <c r="T6243">
        <f t="shared" si="339"/>
        <v>23625</v>
      </c>
      <c r="U6243">
        <f t="shared" si="340"/>
        <v>2.1481481481481484</v>
      </c>
      <c r="V6243">
        <f t="shared" si="341"/>
        <v>328</v>
      </c>
      <c r="W6243">
        <v>345</v>
      </c>
    </row>
    <row r="6244" spans="1:23" x14ac:dyDescent="0.2">
      <c r="A6244">
        <v>115</v>
      </c>
      <c r="B6244" t="s">
        <v>3</v>
      </c>
      <c r="C6244" t="s">
        <v>4</v>
      </c>
      <c r="D6244" t="s">
        <v>283</v>
      </c>
      <c r="G6244">
        <v>-27.436931999999999</v>
      </c>
      <c r="H6244">
        <v>153.00694999999999</v>
      </c>
      <c r="I6244">
        <v>10</v>
      </c>
      <c r="J6244" t="s">
        <v>40</v>
      </c>
      <c r="K6244" s="1">
        <v>22462</v>
      </c>
      <c r="L6244" t="s">
        <v>284</v>
      </c>
      <c r="M6244" s="1" t="s">
        <v>285</v>
      </c>
      <c r="N6244" t="s">
        <v>24</v>
      </c>
      <c r="O6244" t="s">
        <v>15</v>
      </c>
      <c r="P6244" t="s">
        <v>27</v>
      </c>
      <c r="Q6244">
        <v>6</v>
      </c>
      <c r="R6244">
        <v>22.15</v>
      </c>
      <c r="S6244">
        <f t="shared" si="338"/>
        <v>50750</v>
      </c>
      <c r="T6244">
        <f t="shared" si="339"/>
        <v>23625</v>
      </c>
      <c r="U6244">
        <f t="shared" si="340"/>
        <v>2.1481481481481484</v>
      </c>
      <c r="V6244">
        <f t="shared" si="341"/>
        <v>328</v>
      </c>
      <c r="W6244">
        <v>345</v>
      </c>
    </row>
    <row r="6245" spans="1:23" x14ac:dyDescent="0.2">
      <c r="A6245">
        <v>115</v>
      </c>
      <c r="B6245" t="s">
        <v>3</v>
      </c>
      <c r="C6245" t="s">
        <v>4</v>
      </c>
      <c r="D6245" t="s">
        <v>283</v>
      </c>
      <c r="G6245">
        <v>-27.436931999999999</v>
      </c>
      <c r="H6245">
        <v>153.00694999999999</v>
      </c>
      <c r="I6245">
        <v>10</v>
      </c>
      <c r="J6245" t="s">
        <v>40</v>
      </c>
      <c r="K6245" s="1">
        <v>22462</v>
      </c>
      <c r="L6245" t="s">
        <v>284</v>
      </c>
      <c r="M6245" s="1" t="s">
        <v>285</v>
      </c>
      <c r="N6245" t="s">
        <v>24</v>
      </c>
      <c r="O6245" t="s">
        <v>15</v>
      </c>
      <c r="P6245" t="s">
        <v>27</v>
      </c>
      <c r="Q6245">
        <v>7</v>
      </c>
      <c r="R6245">
        <v>23.02</v>
      </c>
      <c r="S6245">
        <f t="shared" si="338"/>
        <v>50750</v>
      </c>
      <c r="T6245">
        <f t="shared" si="339"/>
        <v>23625</v>
      </c>
      <c r="U6245">
        <f t="shared" si="340"/>
        <v>2.1481481481481484</v>
      </c>
      <c r="V6245">
        <f t="shared" si="341"/>
        <v>328</v>
      </c>
      <c r="W6245">
        <v>345</v>
      </c>
    </row>
    <row r="6246" spans="1:23" x14ac:dyDescent="0.2">
      <c r="A6246">
        <v>115</v>
      </c>
      <c r="B6246" t="s">
        <v>3</v>
      </c>
      <c r="C6246" t="s">
        <v>4</v>
      </c>
      <c r="D6246" t="s">
        <v>283</v>
      </c>
      <c r="G6246">
        <v>-27.436931999999999</v>
      </c>
      <c r="H6246">
        <v>153.00694999999999</v>
      </c>
      <c r="I6246">
        <v>10</v>
      </c>
      <c r="J6246" t="s">
        <v>40</v>
      </c>
      <c r="K6246" s="1">
        <v>22462</v>
      </c>
      <c r="L6246" t="s">
        <v>284</v>
      </c>
      <c r="M6246" s="1" t="s">
        <v>285</v>
      </c>
      <c r="N6246" t="s">
        <v>24</v>
      </c>
      <c r="O6246" t="s">
        <v>15</v>
      </c>
      <c r="P6246" t="s">
        <v>27</v>
      </c>
      <c r="Q6246">
        <v>8</v>
      </c>
      <c r="R6246">
        <v>21.94</v>
      </c>
      <c r="S6246">
        <f t="shared" si="338"/>
        <v>50750</v>
      </c>
      <c r="T6246">
        <f t="shared" si="339"/>
        <v>23625</v>
      </c>
      <c r="U6246">
        <f t="shared" si="340"/>
        <v>2.1481481481481484</v>
      </c>
      <c r="V6246">
        <f t="shared" si="341"/>
        <v>328</v>
      </c>
      <c r="W6246">
        <v>345</v>
      </c>
    </row>
    <row r="6247" spans="1:23" x14ac:dyDescent="0.2">
      <c r="A6247">
        <v>115</v>
      </c>
      <c r="B6247" t="s">
        <v>3</v>
      </c>
      <c r="C6247" t="s">
        <v>4</v>
      </c>
      <c r="D6247" t="s">
        <v>283</v>
      </c>
      <c r="G6247">
        <v>-27.436931999999999</v>
      </c>
      <c r="H6247">
        <v>153.00694999999999</v>
      </c>
      <c r="I6247">
        <v>10</v>
      </c>
      <c r="J6247" t="s">
        <v>40</v>
      </c>
      <c r="K6247" s="1">
        <v>22462</v>
      </c>
      <c r="L6247" t="s">
        <v>284</v>
      </c>
      <c r="M6247" s="1" t="s">
        <v>285</v>
      </c>
      <c r="N6247" t="s">
        <v>24</v>
      </c>
      <c r="O6247" t="s">
        <v>15</v>
      </c>
      <c r="P6247" t="s">
        <v>27</v>
      </c>
      <c r="Q6247">
        <v>9</v>
      </c>
      <c r="R6247">
        <v>22.37</v>
      </c>
      <c r="S6247">
        <f t="shared" si="338"/>
        <v>50750</v>
      </c>
      <c r="T6247">
        <f t="shared" si="339"/>
        <v>23625</v>
      </c>
      <c r="U6247">
        <f t="shared" si="340"/>
        <v>2.1481481481481484</v>
      </c>
      <c r="V6247">
        <f t="shared" si="341"/>
        <v>328</v>
      </c>
      <c r="W6247">
        <v>345</v>
      </c>
    </row>
    <row r="6248" spans="1:23" x14ac:dyDescent="0.2">
      <c r="A6248">
        <v>115</v>
      </c>
      <c r="B6248" t="s">
        <v>3</v>
      </c>
      <c r="C6248" t="s">
        <v>4</v>
      </c>
      <c r="D6248" t="s">
        <v>283</v>
      </c>
      <c r="G6248">
        <v>-27.436931999999999</v>
      </c>
      <c r="H6248">
        <v>153.00694999999999</v>
      </c>
      <c r="I6248">
        <v>10</v>
      </c>
      <c r="J6248" t="s">
        <v>40</v>
      </c>
      <c r="K6248" s="1">
        <v>22462</v>
      </c>
      <c r="L6248" t="s">
        <v>284</v>
      </c>
      <c r="M6248" s="1" t="s">
        <v>285</v>
      </c>
      <c r="N6248" t="s">
        <v>24</v>
      </c>
      <c r="O6248" t="s">
        <v>15</v>
      </c>
      <c r="P6248" t="s">
        <v>27</v>
      </c>
      <c r="Q6248">
        <v>10</v>
      </c>
      <c r="R6248">
        <v>18.09</v>
      </c>
      <c r="S6248">
        <f t="shared" si="338"/>
        <v>50750</v>
      </c>
      <c r="T6248">
        <f t="shared" si="339"/>
        <v>23625</v>
      </c>
      <c r="U6248">
        <f t="shared" si="340"/>
        <v>2.1481481481481484</v>
      </c>
      <c r="V6248">
        <f t="shared" si="341"/>
        <v>328</v>
      </c>
      <c r="W6248">
        <v>345</v>
      </c>
    </row>
    <row r="6249" spans="1:23" x14ac:dyDescent="0.2">
      <c r="A6249">
        <v>115</v>
      </c>
      <c r="B6249" t="s">
        <v>3</v>
      </c>
      <c r="C6249" t="s">
        <v>4</v>
      </c>
      <c r="D6249" t="s">
        <v>283</v>
      </c>
      <c r="G6249">
        <v>-27.436931999999999</v>
      </c>
      <c r="H6249">
        <v>153.00694999999999</v>
      </c>
      <c r="I6249">
        <v>10</v>
      </c>
      <c r="J6249" t="s">
        <v>40</v>
      </c>
      <c r="K6249" s="1">
        <v>22462</v>
      </c>
      <c r="L6249" t="s">
        <v>284</v>
      </c>
      <c r="M6249" s="1" t="s">
        <v>285</v>
      </c>
      <c r="N6249" t="s">
        <v>24</v>
      </c>
      <c r="O6249" t="s">
        <v>18</v>
      </c>
      <c r="P6249" t="s">
        <v>27</v>
      </c>
      <c r="Q6249">
        <v>1</v>
      </c>
      <c r="R6249">
        <v>8.92</v>
      </c>
      <c r="S6249">
        <f t="shared" si="338"/>
        <v>50750</v>
      </c>
      <c r="T6249">
        <f t="shared" si="339"/>
        <v>23625</v>
      </c>
      <c r="U6249">
        <f t="shared" si="340"/>
        <v>2.1481481481481484</v>
      </c>
      <c r="V6249">
        <f t="shared" si="341"/>
        <v>328</v>
      </c>
      <c r="W6249">
        <v>345</v>
      </c>
    </row>
    <row r="6250" spans="1:23" x14ac:dyDescent="0.2">
      <c r="A6250">
        <v>115</v>
      </c>
      <c r="B6250" t="s">
        <v>3</v>
      </c>
      <c r="C6250" t="s">
        <v>4</v>
      </c>
      <c r="D6250" t="s">
        <v>283</v>
      </c>
      <c r="G6250">
        <v>-27.436931999999999</v>
      </c>
      <c r="H6250">
        <v>153.00694999999999</v>
      </c>
      <c r="I6250">
        <v>10</v>
      </c>
      <c r="J6250" t="s">
        <v>40</v>
      </c>
      <c r="K6250" s="1">
        <v>22462</v>
      </c>
      <c r="L6250" t="s">
        <v>284</v>
      </c>
      <c r="M6250" s="1" t="s">
        <v>285</v>
      </c>
      <c r="N6250" t="s">
        <v>24</v>
      </c>
      <c r="O6250" t="s">
        <v>18</v>
      </c>
      <c r="P6250" t="s">
        <v>27</v>
      </c>
      <c r="Q6250">
        <v>2</v>
      </c>
      <c r="R6250">
        <v>12.34</v>
      </c>
      <c r="S6250">
        <f t="shared" si="338"/>
        <v>50750</v>
      </c>
      <c r="T6250">
        <f t="shared" si="339"/>
        <v>23625</v>
      </c>
      <c r="U6250">
        <f t="shared" si="340"/>
        <v>2.1481481481481484</v>
      </c>
      <c r="V6250">
        <f t="shared" si="341"/>
        <v>328</v>
      </c>
      <c r="W6250">
        <v>345</v>
      </c>
    </row>
    <row r="6251" spans="1:23" x14ac:dyDescent="0.2">
      <c r="A6251">
        <v>115</v>
      </c>
      <c r="B6251" t="s">
        <v>3</v>
      </c>
      <c r="C6251" t="s">
        <v>4</v>
      </c>
      <c r="D6251" t="s">
        <v>283</v>
      </c>
      <c r="G6251">
        <v>-27.436931999999999</v>
      </c>
      <c r="H6251">
        <v>153.00694999999999</v>
      </c>
      <c r="I6251">
        <v>10</v>
      </c>
      <c r="J6251" t="s">
        <v>40</v>
      </c>
      <c r="K6251" s="1">
        <v>22462</v>
      </c>
      <c r="L6251" t="s">
        <v>284</v>
      </c>
      <c r="M6251" s="1" t="s">
        <v>285</v>
      </c>
      <c r="N6251" t="s">
        <v>24</v>
      </c>
      <c r="O6251" t="s">
        <v>18</v>
      </c>
      <c r="P6251" t="s">
        <v>27</v>
      </c>
      <c r="Q6251">
        <v>3</v>
      </c>
      <c r="R6251">
        <v>8.75</v>
      </c>
      <c r="S6251">
        <f t="shared" si="338"/>
        <v>50750</v>
      </c>
      <c r="T6251">
        <f t="shared" si="339"/>
        <v>23625</v>
      </c>
      <c r="U6251">
        <f t="shared" si="340"/>
        <v>2.1481481481481484</v>
      </c>
      <c r="V6251">
        <f t="shared" si="341"/>
        <v>328</v>
      </c>
      <c r="W6251">
        <v>345</v>
      </c>
    </row>
    <row r="6252" spans="1:23" x14ac:dyDescent="0.2">
      <c r="A6252">
        <v>115</v>
      </c>
      <c r="B6252" t="s">
        <v>3</v>
      </c>
      <c r="C6252" t="s">
        <v>4</v>
      </c>
      <c r="D6252" t="s">
        <v>283</v>
      </c>
      <c r="G6252">
        <v>-27.436931999999999</v>
      </c>
      <c r="H6252">
        <v>153.00694999999999</v>
      </c>
      <c r="I6252">
        <v>10</v>
      </c>
      <c r="J6252" t="s">
        <v>40</v>
      </c>
      <c r="K6252" s="1">
        <v>22462</v>
      </c>
      <c r="L6252" t="s">
        <v>284</v>
      </c>
      <c r="M6252" s="1" t="s">
        <v>285</v>
      </c>
      <c r="N6252" t="s">
        <v>24</v>
      </c>
      <c r="O6252" t="s">
        <v>18</v>
      </c>
      <c r="P6252" t="s">
        <v>27</v>
      </c>
      <c r="Q6252">
        <v>4</v>
      </c>
      <c r="R6252">
        <v>12.95</v>
      </c>
      <c r="S6252">
        <f t="shared" si="338"/>
        <v>50750</v>
      </c>
      <c r="T6252">
        <f t="shared" si="339"/>
        <v>23625</v>
      </c>
      <c r="U6252">
        <f t="shared" si="340"/>
        <v>2.1481481481481484</v>
      </c>
      <c r="V6252">
        <f t="shared" si="341"/>
        <v>328</v>
      </c>
      <c r="W6252">
        <v>345</v>
      </c>
    </row>
    <row r="6253" spans="1:23" x14ac:dyDescent="0.2">
      <c r="A6253">
        <v>115</v>
      </c>
      <c r="B6253" t="s">
        <v>3</v>
      </c>
      <c r="C6253" t="s">
        <v>4</v>
      </c>
      <c r="D6253" t="s">
        <v>283</v>
      </c>
      <c r="G6253">
        <v>-27.436931999999999</v>
      </c>
      <c r="H6253">
        <v>153.00694999999999</v>
      </c>
      <c r="I6253">
        <v>10</v>
      </c>
      <c r="J6253" t="s">
        <v>40</v>
      </c>
      <c r="K6253" s="1">
        <v>22462</v>
      </c>
      <c r="L6253" t="s">
        <v>284</v>
      </c>
      <c r="M6253" s="1" t="s">
        <v>285</v>
      </c>
      <c r="N6253" t="s">
        <v>24</v>
      </c>
      <c r="O6253" t="s">
        <v>18</v>
      </c>
      <c r="P6253" t="s">
        <v>27</v>
      </c>
      <c r="Q6253">
        <v>5</v>
      </c>
      <c r="R6253">
        <v>9.56</v>
      </c>
      <c r="S6253">
        <f t="shared" si="338"/>
        <v>50750</v>
      </c>
      <c r="T6253">
        <f t="shared" si="339"/>
        <v>23625</v>
      </c>
      <c r="U6253">
        <f t="shared" si="340"/>
        <v>2.1481481481481484</v>
      </c>
      <c r="V6253">
        <f t="shared" si="341"/>
        <v>328</v>
      </c>
      <c r="W6253">
        <v>345</v>
      </c>
    </row>
    <row r="6254" spans="1:23" x14ac:dyDescent="0.2">
      <c r="A6254">
        <v>115</v>
      </c>
      <c r="B6254" t="s">
        <v>3</v>
      </c>
      <c r="C6254" t="s">
        <v>4</v>
      </c>
      <c r="D6254" t="s">
        <v>283</v>
      </c>
      <c r="G6254">
        <v>-27.436931999999999</v>
      </c>
      <c r="H6254">
        <v>153.00694999999999</v>
      </c>
      <c r="I6254">
        <v>10</v>
      </c>
      <c r="J6254" t="s">
        <v>40</v>
      </c>
      <c r="K6254" s="1">
        <v>22462</v>
      </c>
      <c r="L6254" t="s">
        <v>284</v>
      </c>
      <c r="M6254" s="1" t="s">
        <v>285</v>
      </c>
      <c r="N6254" t="s">
        <v>24</v>
      </c>
      <c r="O6254" t="s">
        <v>18</v>
      </c>
      <c r="P6254" t="s">
        <v>27</v>
      </c>
      <c r="Q6254">
        <v>6</v>
      </c>
      <c r="R6254">
        <v>17.600000000000001</v>
      </c>
      <c r="S6254">
        <f t="shared" si="338"/>
        <v>50750</v>
      </c>
      <c r="T6254">
        <f t="shared" si="339"/>
        <v>23625</v>
      </c>
      <c r="U6254">
        <f t="shared" si="340"/>
        <v>2.1481481481481484</v>
      </c>
      <c r="V6254">
        <f t="shared" si="341"/>
        <v>328</v>
      </c>
      <c r="W6254">
        <v>345</v>
      </c>
    </row>
    <row r="6255" spans="1:23" x14ac:dyDescent="0.2">
      <c r="A6255">
        <v>115</v>
      </c>
      <c r="B6255" t="s">
        <v>3</v>
      </c>
      <c r="C6255" t="s">
        <v>4</v>
      </c>
      <c r="D6255" t="s">
        <v>283</v>
      </c>
      <c r="G6255">
        <v>-27.436931999999999</v>
      </c>
      <c r="H6255">
        <v>153.00694999999999</v>
      </c>
      <c r="I6255">
        <v>10</v>
      </c>
      <c r="J6255" t="s">
        <v>40</v>
      </c>
      <c r="K6255" s="1">
        <v>22462</v>
      </c>
      <c r="L6255" t="s">
        <v>284</v>
      </c>
      <c r="M6255" s="1" t="s">
        <v>285</v>
      </c>
      <c r="N6255" t="s">
        <v>24</v>
      </c>
      <c r="O6255" t="s">
        <v>18</v>
      </c>
      <c r="P6255" t="s">
        <v>27</v>
      </c>
      <c r="Q6255">
        <v>7</v>
      </c>
      <c r="R6255">
        <v>12.48</v>
      </c>
      <c r="S6255">
        <f t="shared" si="338"/>
        <v>50750</v>
      </c>
      <c r="T6255">
        <f t="shared" si="339"/>
        <v>23625</v>
      </c>
      <c r="U6255">
        <f t="shared" si="340"/>
        <v>2.1481481481481484</v>
      </c>
      <c r="V6255">
        <f t="shared" si="341"/>
        <v>328</v>
      </c>
      <c r="W6255">
        <v>345</v>
      </c>
    </row>
    <row r="6256" spans="1:23" x14ac:dyDescent="0.2">
      <c r="A6256">
        <v>115</v>
      </c>
      <c r="B6256" t="s">
        <v>3</v>
      </c>
      <c r="C6256" t="s">
        <v>4</v>
      </c>
      <c r="D6256" t="s">
        <v>283</v>
      </c>
      <c r="G6256">
        <v>-27.436931999999999</v>
      </c>
      <c r="H6256">
        <v>153.00694999999999</v>
      </c>
      <c r="I6256">
        <v>10</v>
      </c>
      <c r="J6256" t="s">
        <v>40</v>
      </c>
      <c r="K6256" s="1">
        <v>22462</v>
      </c>
      <c r="L6256" t="s">
        <v>284</v>
      </c>
      <c r="M6256" s="1" t="s">
        <v>285</v>
      </c>
      <c r="N6256" t="s">
        <v>24</v>
      </c>
      <c r="O6256" t="s">
        <v>18</v>
      </c>
      <c r="P6256" t="s">
        <v>27</v>
      </c>
      <c r="Q6256">
        <v>8</v>
      </c>
      <c r="R6256">
        <v>9.1199999999999992</v>
      </c>
      <c r="S6256">
        <f t="shared" si="338"/>
        <v>50750</v>
      </c>
      <c r="T6256">
        <f t="shared" si="339"/>
        <v>23625</v>
      </c>
      <c r="U6256">
        <f t="shared" si="340"/>
        <v>2.1481481481481484</v>
      </c>
      <c r="V6256">
        <f t="shared" si="341"/>
        <v>328</v>
      </c>
      <c r="W6256">
        <v>345</v>
      </c>
    </row>
    <row r="6257" spans="1:23" x14ac:dyDescent="0.2">
      <c r="A6257">
        <v>115</v>
      </c>
      <c r="B6257" t="s">
        <v>3</v>
      </c>
      <c r="C6257" t="s">
        <v>4</v>
      </c>
      <c r="D6257" t="s">
        <v>283</v>
      </c>
      <c r="G6257">
        <v>-27.436931999999999</v>
      </c>
      <c r="H6257">
        <v>153.00694999999999</v>
      </c>
      <c r="I6257">
        <v>10</v>
      </c>
      <c r="J6257" t="s">
        <v>40</v>
      </c>
      <c r="K6257" s="1">
        <v>22462</v>
      </c>
      <c r="L6257" t="s">
        <v>284</v>
      </c>
      <c r="M6257" s="1" t="s">
        <v>285</v>
      </c>
      <c r="N6257" t="s">
        <v>24</v>
      </c>
      <c r="O6257" t="s">
        <v>18</v>
      </c>
      <c r="P6257" t="s">
        <v>27</v>
      </c>
      <c r="Q6257">
        <v>9</v>
      </c>
      <c r="R6257">
        <v>7.4</v>
      </c>
      <c r="S6257">
        <f t="shared" si="338"/>
        <v>50750</v>
      </c>
      <c r="T6257">
        <f t="shared" si="339"/>
        <v>23625</v>
      </c>
      <c r="U6257">
        <f t="shared" si="340"/>
        <v>2.1481481481481484</v>
      </c>
      <c r="V6257">
        <f t="shared" si="341"/>
        <v>328</v>
      </c>
      <c r="W6257">
        <v>345</v>
      </c>
    </row>
    <row r="6258" spans="1:23" x14ac:dyDescent="0.2">
      <c r="A6258">
        <v>115</v>
      </c>
      <c r="B6258" t="s">
        <v>3</v>
      </c>
      <c r="C6258" t="s">
        <v>4</v>
      </c>
      <c r="D6258" t="s">
        <v>283</v>
      </c>
      <c r="G6258">
        <v>-27.436931999999999</v>
      </c>
      <c r="H6258">
        <v>153.00694999999999</v>
      </c>
      <c r="I6258">
        <v>10</v>
      </c>
      <c r="J6258" t="s">
        <v>40</v>
      </c>
      <c r="K6258" s="1">
        <v>22462</v>
      </c>
      <c r="L6258" t="s">
        <v>284</v>
      </c>
      <c r="M6258" s="1" t="s">
        <v>285</v>
      </c>
      <c r="N6258" t="s">
        <v>24</v>
      </c>
      <c r="O6258" t="s">
        <v>18</v>
      </c>
      <c r="P6258" t="s">
        <v>27</v>
      </c>
      <c r="Q6258">
        <v>10</v>
      </c>
      <c r="R6258">
        <v>10.07</v>
      </c>
      <c r="S6258">
        <f t="shared" si="338"/>
        <v>50750</v>
      </c>
      <c r="T6258">
        <f t="shared" si="339"/>
        <v>23625</v>
      </c>
      <c r="U6258">
        <f t="shared" si="340"/>
        <v>2.1481481481481484</v>
      </c>
      <c r="V6258">
        <f t="shared" si="341"/>
        <v>328</v>
      </c>
      <c r="W6258">
        <v>345</v>
      </c>
    </row>
    <row r="6259" spans="1:23" hidden="1" x14ac:dyDescent="0.2">
      <c r="A6259">
        <v>116</v>
      </c>
      <c r="B6259" t="s">
        <v>3</v>
      </c>
      <c r="C6259" t="s">
        <v>4</v>
      </c>
      <c r="D6259" t="s">
        <v>227</v>
      </c>
      <c r="E6259">
        <v>27.28</v>
      </c>
      <c r="F6259">
        <v>153.1</v>
      </c>
      <c r="G6259">
        <v>-27.466699999999999</v>
      </c>
      <c r="H6259">
        <v>153.01667</v>
      </c>
      <c r="I6259">
        <v>5</v>
      </c>
      <c r="J6259" t="s">
        <v>6</v>
      </c>
      <c r="K6259" s="1">
        <v>20369</v>
      </c>
      <c r="L6259" t="s">
        <v>286</v>
      </c>
      <c r="M6259" s="1" t="s">
        <v>287</v>
      </c>
      <c r="N6259" t="s">
        <v>14</v>
      </c>
      <c r="O6259" t="s">
        <v>15</v>
      </c>
      <c r="P6259" t="s">
        <v>27</v>
      </c>
      <c r="Q6259">
        <v>1</v>
      </c>
      <c r="R6259">
        <v>11.9</v>
      </c>
      <c r="S6259">
        <f>170*260</f>
        <v>44200</v>
      </c>
      <c r="T6259">
        <f>226*100</f>
        <v>22600</v>
      </c>
      <c r="U6259">
        <f t="shared" si="340"/>
        <v>1.9557522123893805</v>
      </c>
      <c r="V6259">
        <v>306</v>
      </c>
      <c r="W6259">
        <v>343</v>
      </c>
    </row>
    <row r="6260" spans="1:23" hidden="1" x14ac:dyDescent="0.2">
      <c r="A6260">
        <v>116</v>
      </c>
      <c r="B6260" t="s">
        <v>3</v>
      </c>
      <c r="C6260" t="s">
        <v>4</v>
      </c>
      <c r="D6260" t="s">
        <v>227</v>
      </c>
      <c r="E6260">
        <v>27.28</v>
      </c>
      <c r="F6260">
        <v>153.1</v>
      </c>
      <c r="G6260">
        <v>-27.466699999999999</v>
      </c>
      <c r="H6260">
        <v>153.01667</v>
      </c>
      <c r="I6260">
        <v>5</v>
      </c>
      <c r="J6260" t="s">
        <v>6</v>
      </c>
      <c r="K6260" s="1">
        <v>20369</v>
      </c>
      <c r="L6260" t="s">
        <v>286</v>
      </c>
      <c r="M6260" s="1" t="s">
        <v>287</v>
      </c>
      <c r="N6260" t="s">
        <v>14</v>
      </c>
      <c r="O6260" t="s">
        <v>15</v>
      </c>
      <c r="P6260" t="s">
        <v>27</v>
      </c>
      <c r="Q6260">
        <v>2</v>
      </c>
      <c r="R6260">
        <v>14.11</v>
      </c>
      <c r="S6260">
        <f t="shared" ref="S6260:S6312" si="342">170*260</f>
        <v>44200</v>
      </c>
      <c r="T6260">
        <f t="shared" ref="T6260:T6312" si="343">226*100</f>
        <v>22600</v>
      </c>
      <c r="U6260">
        <f t="shared" ref="U6260:U6313" si="344">S6260/T6260</f>
        <v>1.9557522123893805</v>
      </c>
      <c r="V6260">
        <v>306</v>
      </c>
      <c r="W6260">
        <v>343</v>
      </c>
    </row>
    <row r="6261" spans="1:23" hidden="1" x14ac:dyDescent="0.2">
      <c r="A6261">
        <v>116</v>
      </c>
      <c r="B6261" t="s">
        <v>3</v>
      </c>
      <c r="C6261" t="s">
        <v>4</v>
      </c>
      <c r="D6261" t="s">
        <v>227</v>
      </c>
      <c r="E6261">
        <v>27.28</v>
      </c>
      <c r="F6261">
        <v>153.1</v>
      </c>
      <c r="G6261">
        <v>-27.466699999999999</v>
      </c>
      <c r="H6261">
        <v>153.01667</v>
      </c>
      <c r="I6261">
        <v>5</v>
      </c>
      <c r="J6261" t="s">
        <v>6</v>
      </c>
      <c r="K6261" s="1">
        <v>20369</v>
      </c>
      <c r="L6261" t="s">
        <v>286</v>
      </c>
      <c r="M6261" s="1" t="s">
        <v>287</v>
      </c>
      <c r="N6261" t="s">
        <v>14</v>
      </c>
      <c r="O6261" t="s">
        <v>15</v>
      </c>
      <c r="P6261" t="s">
        <v>27</v>
      </c>
      <c r="Q6261">
        <v>3</v>
      </c>
      <c r="R6261">
        <v>13.31</v>
      </c>
      <c r="S6261">
        <f t="shared" si="342"/>
        <v>44200</v>
      </c>
      <c r="T6261">
        <f t="shared" si="343"/>
        <v>22600</v>
      </c>
      <c r="U6261">
        <f t="shared" si="344"/>
        <v>1.9557522123893805</v>
      </c>
      <c r="V6261">
        <v>306</v>
      </c>
      <c r="W6261">
        <v>343</v>
      </c>
    </row>
    <row r="6262" spans="1:23" hidden="1" x14ac:dyDescent="0.2">
      <c r="A6262">
        <v>116</v>
      </c>
      <c r="B6262" t="s">
        <v>3</v>
      </c>
      <c r="C6262" t="s">
        <v>4</v>
      </c>
      <c r="D6262" t="s">
        <v>227</v>
      </c>
      <c r="E6262">
        <v>27.28</v>
      </c>
      <c r="F6262">
        <v>153.1</v>
      </c>
      <c r="G6262">
        <v>-27.466699999999999</v>
      </c>
      <c r="H6262">
        <v>153.01667</v>
      </c>
      <c r="I6262">
        <v>5</v>
      </c>
      <c r="J6262" t="s">
        <v>6</v>
      </c>
      <c r="K6262" s="1">
        <v>20369</v>
      </c>
      <c r="L6262" t="s">
        <v>286</v>
      </c>
      <c r="M6262" s="1" t="s">
        <v>287</v>
      </c>
      <c r="N6262" t="s">
        <v>14</v>
      </c>
      <c r="O6262" t="s">
        <v>15</v>
      </c>
      <c r="P6262" t="s">
        <v>27</v>
      </c>
      <c r="Q6262">
        <v>4</v>
      </c>
      <c r="R6262">
        <v>13.98</v>
      </c>
      <c r="S6262">
        <f t="shared" si="342"/>
        <v>44200</v>
      </c>
      <c r="T6262">
        <f t="shared" si="343"/>
        <v>22600</v>
      </c>
      <c r="U6262">
        <f t="shared" si="344"/>
        <v>1.9557522123893805</v>
      </c>
      <c r="V6262">
        <v>306</v>
      </c>
      <c r="W6262">
        <v>343</v>
      </c>
    </row>
    <row r="6263" spans="1:23" hidden="1" x14ac:dyDescent="0.2">
      <c r="A6263">
        <v>116</v>
      </c>
      <c r="B6263" t="s">
        <v>3</v>
      </c>
      <c r="C6263" t="s">
        <v>4</v>
      </c>
      <c r="D6263" t="s">
        <v>227</v>
      </c>
      <c r="E6263">
        <v>27.28</v>
      </c>
      <c r="F6263">
        <v>153.1</v>
      </c>
      <c r="G6263">
        <v>-27.466699999999999</v>
      </c>
      <c r="H6263">
        <v>153.01667</v>
      </c>
      <c r="I6263">
        <v>5</v>
      </c>
      <c r="J6263" t="s">
        <v>6</v>
      </c>
      <c r="K6263" s="1">
        <v>20369</v>
      </c>
      <c r="L6263" t="s">
        <v>286</v>
      </c>
      <c r="M6263" s="1" t="s">
        <v>287</v>
      </c>
      <c r="N6263" t="s">
        <v>14</v>
      </c>
      <c r="O6263" t="s">
        <v>15</v>
      </c>
      <c r="P6263" t="s">
        <v>27</v>
      </c>
      <c r="Q6263">
        <v>5</v>
      </c>
      <c r="R6263">
        <v>15.45</v>
      </c>
      <c r="S6263">
        <f t="shared" si="342"/>
        <v>44200</v>
      </c>
      <c r="T6263">
        <f t="shared" si="343"/>
        <v>22600</v>
      </c>
      <c r="U6263">
        <f t="shared" si="344"/>
        <v>1.9557522123893805</v>
      </c>
      <c r="V6263">
        <v>306</v>
      </c>
      <c r="W6263">
        <v>343</v>
      </c>
    </row>
    <row r="6264" spans="1:23" hidden="1" x14ac:dyDescent="0.2">
      <c r="A6264">
        <v>116</v>
      </c>
      <c r="B6264" t="s">
        <v>3</v>
      </c>
      <c r="C6264" t="s">
        <v>4</v>
      </c>
      <c r="D6264" t="s">
        <v>227</v>
      </c>
      <c r="E6264">
        <v>27.28</v>
      </c>
      <c r="F6264">
        <v>153.1</v>
      </c>
      <c r="G6264">
        <v>-27.466699999999999</v>
      </c>
      <c r="H6264">
        <v>153.01667</v>
      </c>
      <c r="I6264">
        <v>5</v>
      </c>
      <c r="J6264" t="s">
        <v>6</v>
      </c>
      <c r="K6264" s="1">
        <v>20369</v>
      </c>
      <c r="L6264" t="s">
        <v>286</v>
      </c>
      <c r="M6264" s="1" t="s">
        <v>287</v>
      </c>
      <c r="N6264" t="s">
        <v>14</v>
      </c>
      <c r="O6264" t="s">
        <v>15</v>
      </c>
      <c r="P6264" t="s">
        <v>27</v>
      </c>
      <c r="Q6264">
        <v>6</v>
      </c>
      <c r="R6264">
        <v>17.48</v>
      </c>
      <c r="S6264">
        <f t="shared" si="342"/>
        <v>44200</v>
      </c>
      <c r="T6264">
        <f t="shared" si="343"/>
        <v>22600</v>
      </c>
      <c r="U6264">
        <f t="shared" si="344"/>
        <v>1.9557522123893805</v>
      </c>
      <c r="V6264">
        <v>306</v>
      </c>
      <c r="W6264">
        <v>343</v>
      </c>
    </row>
    <row r="6265" spans="1:23" hidden="1" x14ac:dyDescent="0.2">
      <c r="A6265">
        <v>116</v>
      </c>
      <c r="B6265" t="s">
        <v>3</v>
      </c>
      <c r="C6265" t="s">
        <v>4</v>
      </c>
      <c r="D6265" t="s">
        <v>227</v>
      </c>
      <c r="E6265">
        <v>27.28</v>
      </c>
      <c r="F6265">
        <v>153.1</v>
      </c>
      <c r="G6265">
        <v>-27.466699999999999</v>
      </c>
      <c r="H6265">
        <v>153.01667</v>
      </c>
      <c r="I6265">
        <v>5</v>
      </c>
      <c r="J6265" t="s">
        <v>6</v>
      </c>
      <c r="K6265" s="1">
        <v>20369</v>
      </c>
      <c r="L6265" t="s">
        <v>286</v>
      </c>
      <c r="M6265" s="1" t="s">
        <v>287</v>
      </c>
      <c r="N6265" t="s">
        <v>14</v>
      </c>
      <c r="O6265" t="s">
        <v>16</v>
      </c>
      <c r="P6265" t="s">
        <v>27</v>
      </c>
      <c r="Q6265">
        <v>1</v>
      </c>
      <c r="R6265">
        <v>9.84</v>
      </c>
      <c r="S6265">
        <f t="shared" si="342"/>
        <v>44200</v>
      </c>
      <c r="T6265">
        <f t="shared" si="343"/>
        <v>22600</v>
      </c>
      <c r="U6265">
        <f t="shared" si="344"/>
        <v>1.9557522123893805</v>
      </c>
      <c r="V6265">
        <v>306</v>
      </c>
      <c r="W6265">
        <v>343</v>
      </c>
    </row>
    <row r="6266" spans="1:23" hidden="1" x14ac:dyDescent="0.2">
      <c r="A6266">
        <v>116</v>
      </c>
      <c r="B6266" t="s">
        <v>3</v>
      </c>
      <c r="C6266" t="s">
        <v>4</v>
      </c>
      <c r="D6266" t="s">
        <v>227</v>
      </c>
      <c r="E6266">
        <v>27.28</v>
      </c>
      <c r="F6266">
        <v>153.1</v>
      </c>
      <c r="G6266">
        <v>-27.466699999999999</v>
      </c>
      <c r="H6266">
        <v>153.01667</v>
      </c>
      <c r="I6266">
        <v>5</v>
      </c>
      <c r="J6266" t="s">
        <v>6</v>
      </c>
      <c r="K6266" s="1">
        <v>20369</v>
      </c>
      <c r="L6266" t="s">
        <v>286</v>
      </c>
      <c r="M6266" s="1" t="s">
        <v>287</v>
      </c>
      <c r="N6266" t="s">
        <v>14</v>
      </c>
      <c r="O6266" t="s">
        <v>16</v>
      </c>
      <c r="P6266" t="s">
        <v>27</v>
      </c>
      <c r="Q6266">
        <v>2</v>
      </c>
      <c r="R6266">
        <v>7.95</v>
      </c>
      <c r="S6266">
        <f t="shared" si="342"/>
        <v>44200</v>
      </c>
      <c r="T6266">
        <f t="shared" si="343"/>
        <v>22600</v>
      </c>
      <c r="U6266">
        <f t="shared" si="344"/>
        <v>1.9557522123893805</v>
      </c>
      <c r="V6266">
        <v>306</v>
      </c>
      <c r="W6266">
        <v>343</v>
      </c>
    </row>
    <row r="6267" spans="1:23" hidden="1" x14ac:dyDescent="0.2">
      <c r="A6267">
        <v>116</v>
      </c>
      <c r="B6267" t="s">
        <v>3</v>
      </c>
      <c r="C6267" t="s">
        <v>4</v>
      </c>
      <c r="D6267" t="s">
        <v>227</v>
      </c>
      <c r="E6267">
        <v>27.28</v>
      </c>
      <c r="F6267">
        <v>153.1</v>
      </c>
      <c r="G6267">
        <v>-27.466699999999999</v>
      </c>
      <c r="H6267">
        <v>153.01667</v>
      </c>
      <c r="I6267">
        <v>5</v>
      </c>
      <c r="J6267" t="s">
        <v>6</v>
      </c>
      <c r="K6267" s="1">
        <v>20369</v>
      </c>
      <c r="L6267" t="s">
        <v>286</v>
      </c>
      <c r="M6267" s="1" t="s">
        <v>287</v>
      </c>
      <c r="N6267" t="s">
        <v>14</v>
      </c>
      <c r="O6267" t="s">
        <v>16</v>
      </c>
      <c r="P6267" t="s">
        <v>27</v>
      </c>
      <c r="Q6267">
        <v>3</v>
      </c>
      <c r="R6267">
        <v>11.88</v>
      </c>
      <c r="S6267">
        <f t="shared" si="342"/>
        <v>44200</v>
      </c>
      <c r="T6267">
        <f t="shared" si="343"/>
        <v>22600</v>
      </c>
      <c r="U6267">
        <f t="shared" si="344"/>
        <v>1.9557522123893805</v>
      </c>
      <c r="V6267">
        <v>306</v>
      </c>
      <c r="W6267">
        <v>343</v>
      </c>
    </row>
    <row r="6268" spans="1:23" hidden="1" x14ac:dyDescent="0.2">
      <c r="A6268">
        <v>116</v>
      </c>
      <c r="B6268" t="s">
        <v>3</v>
      </c>
      <c r="C6268" t="s">
        <v>4</v>
      </c>
      <c r="D6268" t="s">
        <v>227</v>
      </c>
      <c r="E6268">
        <v>27.28</v>
      </c>
      <c r="F6268">
        <v>153.1</v>
      </c>
      <c r="G6268">
        <v>-27.466699999999999</v>
      </c>
      <c r="H6268">
        <v>153.01667</v>
      </c>
      <c r="I6268">
        <v>5</v>
      </c>
      <c r="J6268" t="s">
        <v>6</v>
      </c>
      <c r="K6268" s="1">
        <v>20369</v>
      </c>
      <c r="L6268" t="s">
        <v>286</v>
      </c>
      <c r="M6268" s="1" t="s">
        <v>287</v>
      </c>
      <c r="N6268" t="s">
        <v>14</v>
      </c>
      <c r="O6268" t="s">
        <v>16</v>
      </c>
      <c r="P6268" t="s">
        <v>27</v>
      </c>
      <c r="Q6268">
        <v>4</v>
      </c>
      <c r="R6268">
        <v>8.9600000000000009</v>
      </c>
      <c r="S6268">
        <f t="shared" si="342"/>
        <v>44200</v>
      </c>
      <c r="T6268">
        <f t="shared" si="343"/>
        <v>22600</v>
      </c>
      <c r="U6268">
        <f t="shared" si="344"/>
        <v>1.9557522123893805</v>
      </c>
      <c r="V6268">
        <v>306</v>
      </c>
      <c r="W6268">
        <v>343</v>
      </c>
    </row>
    <row r="6269" spans="1:23" hidden="1" x14ac:dyDescent="0.2">
      <c r="A6269">
        <v>116</v>
      </c>
      <c r="B6269" t="s">
        <v>3</v>
      </c>
      <c r="C6269" t="s">
        <v>4</v>
      </c>
      <c r="D6269" t="s">
        <v>227</v>
      </c>
      <c r="E6269">
        <v>27.28</v>
      </c>
      <c r="F6269">
        <v>153.1</v>
      </c>
      <c r="G6269">
        <v>-27.466699999999999</v>
      </c>
      <c r="H6269">
        <v>153.01667</v>
      </c>
      <c r="I6269">
        <v>5</v>
      </c>
      <c r="J6269" t="s">
        <v>6</v>
      </c>
      <c r="K6269" s="1">
        <v>20369</v>
      </c>
      <c r="L6269" t="s">
        <v>286</v>
      </c>
      <c r="M6269" s="1" t="s">
        <v>287</v>
      </c>
      <c r="N6269" t="s">
        <v>14</v>
      </c>
      <c r="O6269" t="s">
        <v>16</v>
      </c>
      <c r="P6269" t="s">
        <v>27</v>
      </c>
      <c r="Q6269">
        <v>5</v>
      </c>
      <c r="R6269">
        <v>7.94</v>
      </c>
      <c r="S6269">
        <f t="shared" si="342"/>
        <v>44200</v>
      </c>
      <c r="T6269">
        <f t="shared" si="343"/>
        <v>22600</v>
      </c>
      <c r="U6269">
        <f t="shared" si="344"/>
        <v>1.9557522123893805</v>
      </c>
      <c r="V6269">
        <v>306</v>
      </c>
      <c r="W6269">
        <v>343</v>
      </c>
    </row>
    <row r="6270" spans="1:23" hidden="1" x14ac:dyDescent="0.2">
      <c r="A6270">
        <v>116</v>
      </c>
      <c r="B6270" t="s">
        <v>3</v>
      </c>
      <c r="C6270" t="s">
        <v>4</v>
      </c>
      <c r="D6270" t="s">
        <v>227</v>
      </c>
      <c r="E6270">
        <v>27.28</v>
      </c>
      <c r="F6270">
        <v>153.1</v>
      </c>
      <c r="G6270">
        <v>-27.466699999999999</v>
      </c>
      <c r="H6270">
        <v>153.01667</v>
      </c>
      <c r="I6270">
        <v>5</v>
      </c>
      <c r="J6270" t="s">
        <v>6</v>
      </c>
      <c r="K6270" s="1">
        <v>20369</v>
      </c>
      <c r="L6270" t="s">
        <v>286</v>
      </c>
      <c r="M6270" s="1" t="s">
        <v>287</v>
      </c>
      <c r="N6270" t="s">
        <v>14</v>
      </c>
      <c r="O6270" t="s">
        <v>16</v>
      </c>
      <c r="P6270" t="s">
        <v>27</v>
      </c>
      <c r="Q6270">
        <v>6</v>
      </c>
      <c r="R6270">
        <v>12.58</v>
      </c>
      <c r="S6270">
        <f t="shared" si="342"/>
        <v>44200</v>
      </c>
      <c r="T6270">
        <f t="shared" si="343"/>
        <v>22600</v>
      </c>
      <c r="U6270">
        <f t="shared" si="344"/>
        <v>1.9557522123893805</v>
      </c>
      <c r="V6270">
        <v>306</v>
      </c>
      <c r="W6270">
        <v>343</v>
      </c>
    </row>
    <row r="6271" spans="1:23" hidden="1" x14ac:dyDescent="0.2">
      <c r="A6271">
        <v>116</v>
      </c>
      <c r="B6271" t="s">
        <v>3</v>
      </c>
      <c r="C6271" t="s">
        <v>4</v>
      </c>
      <c r="D6271" t="s">
        <v>227</v>
      </c>
      <c r="E6271">
        <v>27.28</v>
      </c>
      <c r="F6271">
        <v>153.1</v>
      </c>
      <c r="G6271">
        <v>-27.466699999999999</v>
      </c>
      <c r="H6271">
        <v>153.01667</v>
      </c>
      <c r="I6271">
        <v>5</v>
      </c>
      <c r="J6271" t="s">
        <v>6</v>
      </c>
      <c r="K6271" s="1">
        <v>20369</v>
      </c>
      <c r="L6271" t="s">
        <v>286</v>
      </c>
      <c r="M6271" s="1" t="s">
        <v>287</v>
      </c>
      <c r="N6271" t="s">
        <v>14</v>
      </c>
      <c r="O6271" t="s">
        <v>18</v>
      </c>
      <c r="P6271" t="s">
        <v>27</v>
      </c>
      <c r="Q6271">
        <v>1</v>
      </c>
      <c r="R6271">
        <v>1.17</v>
      </c>
      <c r="S6271">
        <f t="shared" si="342"/>
        <v>44200</v>
      </c>
      <c r="T6271">
        <f t="shared" si="343"/>
        <v>22600</v>
      </c>
      <c r="U6271">
        <f t="shared" si="344"/>
        <v>1.9557522123893805</v>
      </c>
      <c r="V6271">
        <v>306</v>
      </c>
      <c r="W6271">
        <v>343</v>
      </c>
    </row>
    <row r="6272" spans="1:23" hidden="1" x14ac:dyDescent="0.2">
      <c r="A6272">
        <v>116</v>
      </c>
      <c r="B6272" t="s">
        <v>3</v>
      </c>
      <c r="C6272" t="s">
        <v>4</v>
      </c>
      <c r="D6272" t="s">
        <v>227</v>
      </c>
      <c r="E6272">
        <v>27.28</v>
      </c>
      <c r="F6272">
        <v>153.1</v>
      </c>
      <c r="G6272">
        <v>-27.466699999999999</v>
      </c>
      <c r="H6272">
        <v>153.01667</v>
      </c>
      <c r="I6272">
        <v>5</v>
      </c>
      <c r="J6272" t="s">
        <v>6</v>
      </c>
      <c r="K6272" s="1">
        <v>20369</v>
      </c>
      <c r="L6272" t="s">
        <v>286</v>
      </c>
      <c r="M6272" s="1" t="s">
        <v>287</v>
      </c>
      <c r="N6272" t="s">
        <v>14</v>
      </c>
      <c r="O6272" t="s">
        <v>18</v>
      </c>
      <c r="P6272" t="s">
        <v>27</v>
      </c>
      <c r="Q6272">
        <v>2</v>
      </c>
      <c r="R6272">
        <v>1.67</v>
      </c>
      <c r="S6272">
        <f t="shared" si="342"/>
        <v>44200</v>
      </c>
      <c r="T6272">
        <f t="shared" si="343"/>
        <v>22600</v>
      </c>
      <c r="U6272">
        <f t="shared" si="344"/>
        <v>1.9557522123893805</v>
      </c>
      <c r="V6272">
        <v>306</v>
      </c>
      <c r="W6272">
        <v>343</v>
      </c>
    </row>
    <row r="6273" spans="1:23" hidden="1" x14ac:dyDescent="0.2">
      <c r="A6273">
        <v>116</v>
      </c>
      <c r="B6273" t="s">
        <v>3</v>
      </c>
      <c r="C6273" t="s">
        <v>4</v>
      </c>
      <c r="D6273" t="s">
        <v>227</v>
      </c>
      <c r="E6273">
        <v>27.28</v>
      </c>
      <c r="F6273">
        <v>153.1</v>
      </c>
      <c r="G6273">
        <v>-27.466699999999999</v>
      </c>
      <c r="H6273">
        <v>153.01667</v>
      </c>
      <c r="I6273">
        <v>5</v>
      </c>
      <c r="J6273" t="s">
        <v>6</v>
      </c>
      <c r="K6273" s="1">
        <v>20369</v>
      </c>
      <c r="L6273" t="s">
        <v>286</v>
      </c>
      <c r="M6273" s="1" t="s">
        <v>287</v>
      </c>
      <c r="N6273" t="s">
        <v>14</v>
      </c>
      <c r="O6273" t="s">
        <v>18</v>
      </c>
      <c r="P6273" t="s">
        <v>27</v>
      </c>
      <c r="Q6273">
        <v>3</v>
      </c>
      <c r="R6273">
        <v>2.4500000000000002</v>
      </c>
      <c r="S6273">
        <f t="shared" si="342"/>
        <v>44200</v>
      </c>
      <c r="T6273">
        <f t="shared" si="343"/>
        <v>22600</v>
      </c>
      <c r="U6273">
        <f t="shared" si="344"/>
        <v>1.9557522123893805</v>
      </c>
      <c r="V6273">
        <v>306</v>
      </c>
      <c r="W6273">
        <v>343</v>
      </c>
    </row>
    <row r="6274" spans="1:23" hidden="1" x14ac:dyDescent="0.2">
      <c r="A6274">
        <v>116</v>
      </c>
      <c r="B6274" t="s">
        <v>3</v>
      </c>
      <c r="C6274" t="s">
        <v>4</v>
      </c>
      <c r="D6274" t="s">
        <v>227</v>
      </c>
      <c r="E6274">
        <v>27.28</v>
      </c>
      <c r="F6274">
        <v>153.1</v>
      </c>
      <c r="G6274">
        <v>-27.466699999999999</v>
      </c>
      <c r="H6274">
        <v>153.01667</v>
      </c>
      <c r="I6274">
        <v>5</v>
      </c>
      <c r="J6274" t="s">
        <v>6</v>
      </c>
      <c r="K6274" s="1">
        <v>20369</v>
      </c>
      <c r="L6274" t="s">
        <v>286</v>
      </c>
      <c r="M6274" s="1" t="s">
        <v>287</v>
      </c>
      <c r="N6274" t="s">
        <v>14</v>
      </c>
      <c r="O6274" t="s">
        <v>18</v>
      </c>
      <c r="P6274" t="s">
        <v>27</v>
      </c>
      <c r="Q6274">
        <v>4</v>
      </c>
      <c r="R6274">
        <v>1.23</v>
      </c>
      <c r="S6274">
        <f t="shared" si="342"/>
        <v>44200</v>
      </c>
      <c r="T6274">
        <f t="shared" si="343"/>
        <v>22600</v>
      </c>
      <c r="U6274">
        <f t="shared" si="344"/>
        <v>1.9557522123893805</v>
      </c>
      <c r="V6274">
        <v>306</v>
      </c>
      <c r="W6274">
        <v>343</v>
      </c>
    </row>
    <row r="6275" spans="1:23" hidden="1" x14ac:dyDescent="0.2">
      <c r="A6275">
        <v>116</v>
      </c>
      <c r="B6275" t="s">
        <v>3</v>
      </c>
      <c r="C6275" t="s">
        <v>4</v>
      </c>
      <c r="D6275" t="s">
        <v>227</v>
      </c>
      <c r="E6275">
        <v>27.28</v>
      </c>
      <c r="F6275">
        <v>153.1</v>
      </c>
      <c r="G6275">
        <v>-27.466699999999999</v>
      </c>
      <c r="H6275">
        <v>153.01667</v>
      </c>
      <c r="I6275">
        <v>5</v>
      </c>
      <c r="J6275" t="s">
        <v>6</v>
      </c>
      <c r="K6275" s="1">
        <v>20369</v>
      </c>
      <c r="L6275" t="s">
        <v>286</v>
      </c>
      <c r="M6275" s="1" t="s">
        <v>287</v>
      </c>
      <c r="N6275" t="s">
        <v>14</v>
      </c>
      <c r="O6275" t="s">
        <v>18</v>
      </c>
      <c r="P6275" t="s">
        <v>27</v>
      </c>
      <c r="Q6275">
        <v>5</v>
      </c>
      <c r="R6275">
        <v>1.89</v>
      </c>
      <c r="S6275">
        <f t="shared" si="342"/>
        <v>44200</v>
      </c>
      <c r="T6275">
        <f t="shared" si="343"/>
        <v>22600</v>
      </c>
      <c r="U6275">
        <f t="shared" si="344"/>
        <v>1.9557522123893805</v>
      </c>
      <c r="V6275">
        <v>306</v>
      </c>
      <c r="W6275">
        <v>343</v>
      </c>
    </row>
    <row r="6276" spans="1:23" hidden="1" x14ac:dyDescent="0.2">
      <c r="A6276">
        <v>116</v>
      </c>
      <c r="B6276" t="s">
        <v>3</v>
      </c>
      <c r="C6276" t="s">
        <v>4</v>
      </c>
      <c r="D6276" t="s">
        <v>227</v>
      </c>
      <c r="E6276">
        <v>27.28</v>
      </c>
      <c r="F6276">
        <v>153.1</v>
      </c>
      <c r="G6276">
        <v>-27.466699999999999</v>
      </c>
      <c r="H6276">
        <v>153.01667</v>
      </c>
      <c r="I6276">
        <v>5</v>
      </c>
      <c r="J6276" t="s">
        <v>6</v>
      </c>
      <c r="K6276" s="1">
        <v>20369</v>
      </c>
      <c r="L6276" t="s">
        <v>286</v>
      </c>
      <c r="M6276" s="1" t="s">
        <v>287</v>
      </c>
      <c r="N6276" t="s">
        <v>14</v>
      </c>
      <c r="O6276" t="s">
        <v>18</v>
      </c>
      <c r="P6276" t="s">
        <v>27</v>
      </c>
      <c r="Q6276">
        <v>6</v>
      </c>
      <c r="R6276">
        <v>1.86</v>
      </c>
      <c r="S6276">
        <f t="shared" si="342"/>
        <v>44200</v>
      </c>
      <c r="T6276">
        <f t="shared" si="343"/>
        <v>22600</v>
      </c>
      <c r="U6276">
        <f t="shared" si="344"/>
        <v>1.9557522123893805</v>
      </c>
      <c r="V6276">
        <v>306</v>
      </c>
      <c r="W6276">
        <v>343</v>
      </c>
    </row>
    <row r="6277" spans="1:23" hidden="1" x14ac:dyDescent="0.2">
      <c r="A6277">
        <v>116</v>
      </c>
      <c r="B6277" t="s">
        <v>3</v>
      </c>
      <c r="C6277" t="s">
        <v>4</v>
      </c>
      <c r="D6277" t="s">
        <v>227</v>
      </c>
      <c r="E6277">
        <v>27.28</v>
      </c>
      <c r="F6277">
        <v>153.1</v>
      </c>
      <c r="G6277">
        <v>-27.466699999999999</v>
      </c>
      <c r="H6277">
        <v>153.01667</v>
      </c>
      <c r="I6277">
        <v>5</v>
      </c>
      <c r="J6277" t="s">
        <v>6</v>
      </c>
      <c r="K6277" s="1">
        <v>20369</v>
      </c>
      <c r="L6277" t="s">
        <v>286</v>
      </c>
      <c r="M6277" s="1" t="s">
        <v>287</v>
      </c>
      <c r="N6277" t="s">
        <v>14</v>
      </c>
      <c r="O6277" t="s">
        <v>19</v>
      </c>
      <c r="P6277" t="s">
        <v>27</v>
      </c>
      <c r="Q6277">
        <v>1</v>
      </c>
      <c r="R6277">
        <v>6.78</v>
      </c>
      <c r="S6277">
        <f t="shared" si="342"/>
        <v>44200</v>
      </c>
      <c r="T6277">
        <f t="shared" si="343"/>
        <v>22600</v>
      </c>
      <c r="U6277">
        <f t="shared" si="344"/>
        <v>1.9557522123893805</v>
      </c>
      <c r="V6277">
        <v>306</v>
      </c>
      <c r="W6277">
        <v>343</v>
      </c>
    </row>
    <row r="6278" spans="1:23" hidden="1" x14ac:dyDescent="0.2">
      <c r="A6278">
        <v>116</v>
      </c>
      <c r="B6278" t="s">
        <v>3</v>
      </c>
      <c r="C6278" t="s">
        <v>4</v>
      </c>
      <c r="D6278" t="s">
        <v>227</v>
      </c>
      <c r="E6278">
        <v>27.28</v>
      </c>
      <c r="F6278">
        <v>153.1</v>
      </c>
      <c r="G6278">
        <v>-27.466699999999999</v>
      </c>
      <c r="H6278">
        <v>153.01667</v>
      </c>
      <c r="I6278">
        <v>5</v>
      </c>
      <c r="J6278" t="s">
        <v>6</v>
      </c>
      <c r="K6278" s="1">
        <v>20369</v>
      </c>
      <c r="L6278" t="s">
        <v>286</v>
      </c>
      <c r="M6278" s="1" t="s">
        <v>287</v>
      </c>
      <c r="N6278" t="s">
        <v>14</v>
      </c>
      <c r="O6278" t="s">
        <v>19</v>
      </c>
      <c r="P6278" t="s">
        <v>27</v>
      </c>
      <c r="Q6278">
        <v>2</v>
      </c>
      <c r="R6278">
        <v>9.9</v>
      </c>
      <c r="S6278">
        <f t="shared" si="342"/>
        <v>44200</v>
      </c>
      <c r="T6278">
        <f t="shared" si="343"/>
        <v>22600</v>
      </c>
      <c r="U6278">
        <f t="shared" si="344"/>
        <v>1.9557522123893805</v>
      </c>
      <c r="V6278">
        <v>306</v>
      </c>
      <c r="W6278">
        <v>343</v>
      </c>
    </row>
    <row r="6279" spans="1:23" hidden="1" x14ac:dyDescent="0.2">
      <c r="A6279">
        <v>116</v>
      </c>
      <c r="B6279" t="s">
        <v>3</v>
      </c>
      <c r="C6279" t="s">
        <v>4</v>
      </c>
      <c r="D6279" t="s">
        <v>227</v>
      </c>
      <c r="E6279">
        <v>27.28</v>
      </c>
      <c r="F6279">
        <v>153.1</v>
      </c>
      <c r="G6279">
        <v>-27.466699999999999</v>
      </c>
      <c r="H6279">
        <v>153.01667</v>
      </c>
      <c r="I6279">
        <v>5</v>
      </c>
      <c r="J6279" t="s">
        <v>6</v>
      </c>
      <c r="K6279" s="1">
        <v>20369</v>
      </c>
      <c r="L6279" t="s">
        <v>286</v>
      </c>
      <c r="M6279" s="1" t="s">
        <v>287</v>
      </c>
      <c r="N6279" t="s">
        <v>14</v>
      </c>
      <c r="O6279" t="s">
        <v>19</v>
      </c>
      <c r="P6279" t="s">
        <v>27</v>
      </c>
      <c r="Q6279">
        <v>3</v>
      </c>
      <c r="R6279">
        <v>8.14</v>
      </c>
      <c r="S6279">
        <f t="shared" si="342"/>
        <v>44200</v>
      </c>
      <c r="T6279">
        <f t="shared" si="343"/>
        <v>22600</v>
      </c>
      <c r="U6279">
        <f t="shared" si="344"/>
        <v>1.9557522123893805</v>
      </c>
      <c r="V6279">
        <v>306</v>
      </c>
      <c r="W6279">
        <v>343</v>
      </c>
    </row>
    <row r="6280" spans="1:23" hidden="1" x14ac:dyDescent="0.2">
      <c r="A6280">
        <v>116</v>
      </c>
      <c r="B6280" t="s">
        <v>3</v>
      </c>
      <c r="C6280" t="s">
        <v>4</v>
      </c>
      <c r="D6280" t="s">
        <v>227</v>
      </c>
      <c r="E6280">
        <v>27.28</v>
      </c>
      <c r="F6280">
        <v>153.1</v>
      </c>
      <c r="G6280">
        <v>-27.466699999999999</v>
      </c>
      <c r="H6280">
        <v>153.01667</v>
      </c>
      <c r="I6280">
        <v>5</v>
      </c>
      <c r="J6280" t="s">
        <v>6</v>
      </c>
      <c r="K6280" s="1">
        <v>20369</v>
      </c>
      <c r="L6280" t="s">
        <v>286</v>
      </c>
      <c r="M6280" s="1" t="s">
        <v>287</v>
      </c>
      <c r="N6280" t="s">
        <v>14</v>
      </c>
      <c r="O6280" t="s">
        <v>19</v>
      </c>
      <c r="P6280" t="s">
        <v>27</v>
      </c>
      <c r="Q6280">
        <v>4</v>
      </c>
      <c r="R6280">
        <v>9.52</v>
      </c>
      <c r="S6280">
        <f t="shared" si="342"/>
        <v>44200</v>
      </c>
      <c r="T6280">
        <f t="shared" si="343"/>
        <v>22600</v>
      </c>
      <c r="U6280">
        <f t="shared" si="344"/>
        <v>1.9557522123893805</v>
      </c>
      <c r="V6280">
        <v>306</v>
      </c>
      <c r="W6280">
        <v>343</v>
      </c>
    </row>
    <row r="6281" spans="1:23" hidden="1" x14ac:dyDescent="0.2">
      <c r="A6281">
        <v>116</v>
      </c>
      <c r="B6281" t="s">
        <v>3</v>
      </c>
      <c r="C6281" t="s">
        <v>4</v>
      </c>
      <c r="D6281" t="s">
        <v>227</v>
      </c>
      <c r="E6281">
        <v>27.28</v>
      </c>
      <c r="F6281">
        <v>153.1</v>
      </c>
      <c r="G6281">
        <v>-27.466699999999999</v>
      </c>
      <c r="H6281">
        <v>153.01667</v>
      </c>
      <c r="I6281">
        <v>5</v>
      </c>
      <c r="J6281" t="s">
        <v>6</v>
      </c>
      <c r="K6281" s="1">
        <v>20369</v>
      </c>
      <c r="L6281" t="s">
        <v>286</v>
      </c>
      <c r="M6281" s="1" t="s">
        <v>287</v>
      </c>
      <c r="N6281" t="s">
        <v>14</v>
      </c>
      <c r="O6281" t="s">
        <v>19</v>
      </c>
      <c r="P6281" t="s">
        <v>27</v>
      </c>
      <c r="Q6281">
        <v>5</v>
      </c>
      <c r="R6281">
        <v>8.07</v>
      </c>
      <c r="S6281">
        <f t="shared" si="342"/>
        <v>44200</v>
      </c>
      <c r="T6281">
        <f t="shared" si="343"/>
        <v>22600</v>
      </c>
      <c r="U6281">
        <f t="shared" si="344"/>
        <v>1.9557522123893805</v>
      </c>
      <c r="V6281">
        <v>306</v>
      </c>
      <c r="W6281">
        <v>343</v>
      </c>
    </row>
    <row r="6282" spans="1:23" hidden="1" x14ac:dyDescent="0.2">
      <c r="A6282">
        <v>116</v>
      </c>
      <c r="B6282" t="s">
        <v>3</v>
      </c>
      <c r="C6282" t="s">
        <v>4</v>
      </c>
      <c r="D6282" t="s">
        <v>227</v>
      </c>
      <c r="E6282">
        <v>27.28</v>
      </c>
      <c r="F6282">
        <v>153.1</v>
      </c>
      <c r="G6282">
        <v>-27.466699999999999</v>
      </c>
      <c r="H6282">
        <v>153.01667</v>
      </c>
      <c r="I6282">
        <v>5</v>
      </c>
      <c r="J6282" t="s">
        <v>6</v>
      </c>
      <c r="K6282" s="1">
        <v>20369</v>
      </c>
      <c r="L6282" t="s">
        <v>286</v>
      </c>
      <c r="M6282" s="1" t="s">
        <v>287</v>
      </c>
      <c r="N6282" t="s">
        <v>14</v>
      </c>
      <c r="O6282" t="s">
        <v>19</v>
      </c>
      <c r="P6282" t="s">
        <v>27</v>
      </c>
      <c r="Q6282">
        <v>6</v>
      </c>
      <c r="R6282">
        <v>9.4600000000000009</v>
      </c>
      <c r="S6282">
        <f t="shared" si="342"/>
        <v>44200</v>
      </c>
      <c r="T6282">
        <f t="shared" si="343"/>
        <v>22600</v>
      </c>
      <c r="U6282">
        <f t="shared" si="344"/>
        <v>1.9557522123893805</v>
      </c>
      <c r="V6282">
        <v>306</v>
      </c>
      <c r="W6282">
        <v>343</v>
      </c>
    </row>
    <row r="6283" spans="1:23" hidden="1" x14ac:dyDescent="0.2">
      <c r="A6283">
        <v>116</v>
      </c>
      <c r="B6283" t="s">
        <v>3</v>
      </c>
      <c r="C6283" t="s">
        <v>4</v>
      </c>
      <c r="D6283" t="s">
        <v>227</v>
      </c>
      <c r="E6283">
        <v>27.28</v>
      </c>
      <c r="F6283">
        <v>153.1</v>
      </c>
      <c r="G6283">
        <v>-27.466699999999999</v>
      </c>
      <c r="H6283">
        <v>153.01667</v>
      </c>
      <c r="I6283">
        <v>5</v>
      </c>
      <c r="J6283" t="s">
        <v>6</v>
      </c>
      <c r="K6283" s="1">
        <v>20369</v>
      </c>
      <c r="L6283" t="s">
        <v>286</v>
      </c>
      <c r="M6283" s="1" t="s">
        <v>287</v>
      </c>
      <c r="N6283" t="s">
        <v>24</v>
      </c>
      <c r="O6283" t="s">
        <v>15</v>
      </c>
      <c r="P6283" t="s">
        <v>26</v>
      </c>
      <c r="Q6283">
        <v>1</v>
      </c>
      <c r="R6283">
        <v>24.96</v>
      </c>
      <c r="S6283">
        <f t="shared" si="342"/>
        <v>44200</v>
      </c>
      <c r="T6283">
        <f t="shared" si="343"/>
        <v>22600</v>
      </c>
      <c r="U6283">
        <f t="shared" si="344"/>
        <v>1.9557522123893805</v>
      </c>
      <c r="V6283">
        <v>306</v>
      </c>
      <c r="W6283">
        <v>343</v>
      </c>
    </row>
    <row r="6284" spans="1:23" hidden="1" x14ac:dyDescent="0.2">
      <c r="A6284">
        <v>116</v>
      </c>
      <c r="B6284" t="s">
        <v>3</v>
      </c>
      <c r="C6284" t="s">
        <v>4</v>
      </c>
      <c r="D6284" t="s">
        <v>227</v>
      </c>
      <c r="E6284">
        <v>27.28</v>
      </c>
      <c r="F6284">
        <v>153.1</v>
      </c>
      <c r="G6284">
        <v>-27.466699999999999</v>
      </c>
      <c r="H6284">
        <v>153.01667</v>
      </c>
      <c r="I6284">
        <v>5</v>
      </c>
      <c r="J6284" t="s">
        <v>6</v>
      </c>
      <c r="K6284" s="1">
        <v>20369</v>
      </c>
      <c r="L6284" t="s">
        <v>286</v>
      </c>
      <c r="M6284" s="1" t="s">
        <v>287</v>
      </c>
      <c r="N6284" t="s">
        <v>24</v>
      </c>
      <c r="O6284" t="s">
        <v>15</v>
      </c>
      <c r="P6284" t="s">
        <v>26</v>
      </c>
      <c r="Q6284">
        <v>2</v>
      </c>
      <c r="R6284">
        <v>28.2</v>
      </c>
      <c r="S6284">
        <f t="shared" si="342"/>
        <v>44200</v>
      </c>
      <c r="T6284">
        <f t="shared" si="343"/>
        <v>22600</v>
      </c>
      <c r="U6284">
        <f t="shared" si="344"/>
        <v>1.9557522123893805</v>
      </c>
      <c r="V6284">
        <v>306</v>
      </c>
      <c r="W6284">
        <v>343</v>
      </c>
    </row>
    <row r="6285" spans="1:23" hidden="1" x14ac:dyDescent="0.2">
      <c r="A6285">
        <v>116</v>
      </c>
      <c r="B6285" t="s">
        <v>3</v>
      </c>
      <c r="C6285" t="s">
        <v>4</v>
      </c>
      <c r="D6285" t="s">
        <v>227</v>
      </c>
      <c r="E6285">
        <v>27.28</v>
      </c>
      <c r="F6285">
        <v>153.1</v>
      </c>
      <c r="G6285">
        <v>-27.466699999999999</v>
      </c>
      <c r="H6285">
        <v>153.01667</v>
      </c>
      <c r="I6285">
        <v>5</v>
      </c>
      <c r="J6285" t="s">
        <v>6</v>
      </c>
      <c r="K6285" s="1">
        <v>20369</v>
      </c>
      <c r="L6285" t="s">
        <v>286</v>
      </c>
      <c r="M6285" s="1" t="s">
        <v>287</v>
      </c>
      <c r="N6285" t="s">
        <v>24</v>
      </c>
      <c r="O6285" t="s">
        <v>15</v>
      </c>
      <c r="P6285" t="s">
        <v>26</v>
      </c>
      <c r="Q6285">
        <v>3</v>
      </c>
      <c r="R6285">
        <v>29.43</v>
      </c>
      <c r="S6285">
        <f t="shared" si="342"/>
        <v>44200</v>
      </c>
      <c r="T6285">
        <f t="shared" si="343"/>
        <v>22600</v>
      </c>
      <c r="U6285">
        <f t="shared" si="344"/>
        <v>1.9557522123893805</v>
      </c>
      <c r="V6285">
        <v>306</v>
      </c>
      <c r="W6285">
        <v>343</v>
      </c>
    </row>
    <row r="6286" spans="1:23" hidden="1" x14ac:dyDescent="0.2">
      <c r="A6286">
        <v>116</v>
      </c>
      <c r="B6286" t="s">
        <v>3</v>
      </c>
      <c r="C6286" t="s">
        <v>4</v>
      </c>
      <c r="D6286" t="s">
        <v>227</v>
      </c>
      <c r="E6286">
        <v>27.28</v>
      </c>
      <c r="F6286">
        <v>153.1</v>
      </c>
      <c r="G6286">
        <v>-27.466699999999999</v>
      </c>
      <c r="H6286">
        <v>153.01667</v>
      </c>
      <c r="I6286">
        <v>5</v>
      </c>
      <c r="J6286" t="s">
        <v>6</v>
      </c>
      <c r="K6286" s="1">
        <v>20369</v>
      </c>
      <c r="L6286" t="s">
        <v>286</v>
      </c>
      <c r="M6286" s="1" t="s">
        <v>287</v>
      </c>
      <c r="N6286" t="s">
        <v>24</v>
      </c>
      <c r="O6286" t="s">
        <v>15</v>
      </c>
      <c r="P6286" t="s">
        <v>26</v>
      </c>
      <c r="Q6286">
        <v>4</v>
      </c>
      <c r="R6286">
        <v>26.13</v>
      </c>
      <c r="S6286">
        <f t="shared" si="342"/>
        <v>44200</v>
      </c>
      <c r="T6286">
        <f t="shared" si="343"/>
        <v>22600</v>
      </c>
      <c r="U6286">
        <f t="shared" si="344"/>
        <v>1.9557522123893805</v>
      </c>
      <c r="V6286">
        <v>306</v>
      </c>
      <c r="W6286">
        <v>343</v>
      </c>
    </row>
    <row r="6287" spans="1:23" hidden="1" x14ac:dyDescent="0.2">
      <c r="A6287">
        <v>116</v>
      </c>
      <c r="B6287" t="s">
        <v>3</v>
      </c>
      <c r="C6287" t="s">
        <v>4</v>
      </c>
      <c r="D6287" t="s">
        <v>227</v>
      </c>
      <c r="E6287">
        <v>27.28</v>
      </c>
      <c r="F6287">
        <v>153.1</v>
      </c>
      <c r="G6287">
        <v>-27.466699999999999</v>
      </c>
      <c r="H6287">
        <v>153.01667</v>
      </c>
      <c r="I6287">
        <v>5</v>
      </c>
      <c r="J6287" t="s">
        <v>6</v>
      </c>
      <c r="K6287" s="1">
        <v>20369</v>
      </c>
      <c r="L6287" t="s">
        <v>286</v>
      </c>
      <c r="M6287" s="1" t="s">
        <v>287</v>
      </c>
      <c r="N6287" t="s">
        <v>24</v>
      </c>
      <c r="O6287" t="s">
        <v>15</v>
      </c>
      <c r="P6287" t="s">
        <v>26</v>
      </c>
      <c r="Q6287">
        <v>5</v>
      </c>
      <c r="R6287">
        <v>31.11</v>
      </c>
      <c r="S6287">
        <f t="shared" si="342"/>
        <v>44200</v>
      </c>
      <c r="T6287">
        <f t="shared" si="343"/>
        <v>22600</v>
      </c>
      <c r="U6287">
        <f t="shared" si="344"/>
        <v>1.9557522123893805</v>
      </c>
      <c r="V6287">
        <v>306</v>
      </c>
      <c r="W6287">
        <v>343</v>
      </c>
    </row>
    <row r="6288" spans="1:23" hidden="1" x14ac:dyDescent="0.2">
      <c r="A6288">
        <v>116</v>
      </c>
      <c r="B6288" t="s">
        <v>3</v>
      </c>
      <c r="C6288" t="s">
        <v>4</v>
      </c>
      <c r="D6288" t="s">
        <v>227</v>
      </c>
      <c r="E6288">
        <v>27.28</v>
      </c>
      <c r="F6288">
        <v>153.1</v>
      </c>
      <c r="G6288">
        <v>-27.466699999999999</v>
      </c>
      <c r="H6288">
        <v>153.01667</v>
      </c>
      <c r="I6288">
        <v>5</v>
      </c>
      <c r="J6288" t="s">
        <v>6</v>
      </c>
      <c r="K6288" s="1">
        <v>20369</v>
      </c>
      <c r="L6288" t="s">
        <v>286</v>
      </c>
      <c r="M6288" s="1" t="s">
        <v>287</v>
      </c>
      <c r="N6288" t="s">
        <v>24</v>
      </c>
      <c r="O6288" t="s">
        <v>15</v>
      </c>
      <c r="P6288" t="s">
        <v>26</v>
      </c>
      <c r="Q6288">
        <v>6</v>
      </c>
      <c r="R6288">
        <v>26.61</v>
      </c>
      <c r="S6288">
        <f t="shared" si="342"/>
        <v>44200</v>
      </c>
      <c r="T6288">
        <f t="shared" si="343"/>
        <v>22600</v>
      </c>
      <c r="U6288">
        <f t="shared" si="344"/>
        <v>1.9557522123893805</v>
      </c>
      <c r="V6288">
        <v>306</v>
      </c>
      <c r="W6288">
        <v>343</v>
      </c>
    </row>
    <row r="6289" spans="1:23" hidden="1" x14ac:dyDescent="0.2">
      <c r="A6289">
        <v>116</v>
      </c>
      <c r="B6289" t="s">
        <v>3</v>
      </c>
      <c r="C6289" t="s">
        <v>4</v>
      </c>
      <c r="D6289" t="s">
        <v>227</v>
      </c>
      <c r="E6289">
        <v>27.28</v>
      </c>
      <c r="F6289">
        <v>153.1</v>
      </c>
      <c r="G6289">
        <v>-27.466699999999999</v>
      </c>
      <c r="H6289">
        <v>153.01667</v>
      </c>
      <c r="I6289">
        <v>5</v>
      </c>
      <c r="J6289" t="s">
        <v>6</v>
      </c>
      <c r="K6289" s="1">
        <v>20369</v>
      </c>
      <c r="L6289" t="s">
        <v>286</v>
      </c>
      <c r="M6289" s="1" t="s">
        <v>287</v>
      </c>
      <c r="N6289" t="s">
        <v>24</v>
      </c>
      <c r="O6289" t="s">
        <v>15</v>
      </c>
      <c r="P6289" t="s">
        <v>26</v>
      </c>
      <c r="Q6289">
        <v>7</v>
      </c>
      <c r="R6289">
        <v>26.48</v>
      </c>
      <c r="S6289">
        <f t="shared" si="342"/>
        <v>44200</v>
      </c>
      <c r="T6289">
        <f t="shared" si="343"/>
        <v>22600</v>
      </c>
      <c r="U6289">
        <f t="shared" si="344"/>
        <v>1.9557522123893805</v>
      </c>
      <c r="V6289">
        <v>306</v>
      </c>
      <c r="W6289">
        <v>343</v>
      </c>
    </row>
    <row r="6290" spans="1:23" hidden="1" x14ac:dyDescent="0.2">
      <c r="A6290">
        <v>116</v>
      </c>
      <c r="B6290" t="s">
        <v>3</v>
      </c>
      <c r="C6290" t="s">
        <v>4</v>
      </c>
      <c r="D6290" t="s">
        <v>227</v>
      </c>
      <c r="E6290">
        <v>27.28</v>
      </c>
      <c r="F6290">
        <v>153.1</v>
      </c>
      <c r="G6290">
        <v>-27.466699999999999</v>
      </c>
      <c r="H6290">
        <v>153.01667</v>
      </c>
      <c r="I6290">
        <v>5</v>
      </c>
      <c r="J6290" t="s">
        <v>6</v>
      </c>
      <c r="K6290" s="1">
        <v>20369</v>
      </c>
      <c r="L6290" t="s">
        <v>286</v>
      </c>
      <c r="M6290" s="1" t="s">
        <v>287</v>
      </c>
      <c r="N6290" t="s">
        <v>24</v>
      </c>
      <c r="O6290" t="s">
        <v>15</v>
      </c>
      <c r="P6290" t="s">
        <v>26</v>
      </c>
      <c r="Q6290">
        <v>8</v>
      </c>
      <c r="R6290">
        <v>27.47</v>
      </c>
      <c r="S6290">
        <f t="shared" si="342"/>
        <v>44200</v>
      </c>
      <c r="T6290">
        <f t="shared" si="343"/>
        <v>22600</v>
      </c>
      <c r="U6290">
        <f t="shared" si="344"/>
        <v>1.9557522123893805</v>
      </c>
      <c r="V6290">
        <v>306</v>
      </c>
      <c r="W6290">
        <v>343</v>
      </c>
    </row>
    <row r="6291" spans="1:23" hidden="1" x14ac:dyDescent="0.2">
      <c r="A6291">
        <v>116</v>
      </c>
      <c r="B6291" t="s">
        <v>3</v>
      </c>
      <c r="C6291" t="s">
        <v>4</v>
      </c>
      <c r="D6291" t="s">
        <v>227</v>
      </c>
      <c r="E6291">
        <v>27.28</v>
      </c>
      <c r="F6291">
        <v>153.1</v>
      </c>
      <c r="G6291">
        <v>-27.466699999999999</v>
      </c>
      <c r="H6291">
        <v>153.01667</v>
      </c>
      <c r="I6291">
        <v>5</v>
      </c>
      <c r="J6291" t="s">
        <v>6</v>
      </c>
      <c r="K6291" s="1">
        <v>20369</v>
      </c>
      <c r="L6291" t="s">
        <v>286</v>
      </c>
      <c r="M6291" s="1" t="s">
        <v>287</v>
      </c>
      <c r="N6291" t="s">
        <v>24</v>
      </c>
      <c r="O6291" t="s">
        <v>15</v>
      </c>
      <c r="P6291" t="s">
        <v>26</v>
      </c>
      <c r="Q6291">
        <v>9</v>
      </c>
      <c r="R6291">
        <v>29.96</v>
      </c>
      <c r="S6291">
        <f t="shared" si="342"/>
        <v>44200</v>
      </c>
      <c r="T6291">
        <f t="shared" si="343"/>
        <v>22600</v>
      </c>
      <c r="U6291">
        <f t="shared" si="344"/>
        <v>1.9557522123893805</v>
      </c>
      <c r="V6291">
        <v>306</v>
      </c>
      <c r="W6291">
        <v>343</v>
      </c>
    </row>
    <row r="6292" spans="1:23" hidden="1" x14ac:dyDescent="0.2">
      <c r="A6292">
        <v>116</v>
      </c>
      <c r="B6292" t="s">
        <v>3</v>
      </c>
      <c r="C6292" t="s">
        <v>4</v>
      </c>
      <c r="D6292" t="s">
        <v>227</v>
      </c>
      <c r="E6292">
        <v>27.28</v>
      </c>
      <c r="F6292">
        <v>153.1</v>
      </c>
      <c r="G6292">
        <v>-27.466699999999999</v>
      </c>
      <c r="H6292">
        <v>153.01667</v>
      </c>
      <c r="I6292">
        <v>5</v>
      </c>
      <c r="J6292" t="s">
        <v>6</v>
      </c>
      <c r="K6292" s="1">
        <v>20369</v>
      </c>
      <c r="L6292" t="s">
        <v>286</v>
      </c>
      <c r="M6292" s="1" t="s">
        <v>287</v>
      </c>
      <c r="N6292" t="s">
        <v>24</v>
      </c>
      <c r="O6292" t="s">
        <v>15</v>
      </c>
      <c r="P6292" t="s">
        <v>26</v>
      </c>
      <c r="Q6292">
        <v>10</v>
      </c>
      <c r="R6292">
        <v>29.81</v>
      </c>
      <c r="S6292">
        <f t="shared" si="342"/>
        <v>44200</v>
      </c>
      <c r="T6292">
        <f t="shared" si="343"/>
        <v>22600</v>
      </c>
      <c r="U6292">
        <f t="shared" si="344"/>
        <v>1.9557522123893805</v>
      </c>
      <c r="V6292">
        <v>306</v>
      </c>
      <c r="W6292">
        <v>343</v>
      </c>
    </row>
    <row r="6293" spans="1:23" x14ac:dyDescent="0.2">
      <c r="A6293">
        <v>116</v>
      </c>
      <c r="B6293" t="s">
        <v>3</v>
      </c>
      <c r="C6293" t="s">
        <v>4</v>
      </c>
      <c r="D6293" t="s">
        <v>227</v>
      </c>
      <c r="E6293">
        <v>27.28</v>
      </c>
      <c r="F6293">
        <v>153.1</v>
      </c>
      <c r="G6293">
        <v>-27.466699999999999</v>
      </c>
      <c r="H6293">
        <v>153.01667</v>
      </c>
      <c r="I6293">
        <v>5</v>
      </c>
      <c r="J6293" t="s">
        <v>6</v>
      </c>
      <c r="K6293" s="1">
        <v>20369</v>
      </c>
      <c r="L6293" t="s">
        <v>286</v>
      </c>
      <c r="M6293" s="1" t="s">
        <v>287</v>
      </c>
      <c r="N6293" t="s">
        <v>24</v>
      </c>
      <c r="O6293" t="s">
        <v>15</v>
      </c>
      <c r="P6293" t="s">
        <v>27</v>
      </c>
      <c r="Q6293">
        <v>1</v>
      </c>
      <c r="R6293">
        <v>20.66</v>
      </c>
      <c r="S6293">
        <f t="shared" si="342"/>
        <v>44200</v>
      </c>
      <c r="T6293">
        <f t="shared" si="343"/>
        <v>22600</v>
      </c>
      <c r="U6293">
        <f t="shared" si="344"/>
        <v>1.9557522123893805</v>
      </c>
      <c r="V6293">
        <v>306</v>
      </c>
      <c r="W6293">
        <v>343</v>
      </c>
    </row>
    <row r="6294" spans="1:23" x14ac:dyDescent="0.2">
      <c r="A6294">
        <v>116</v>
      </c>
      <c r="B6294" t="s">
        <v>3</v>
      </c>
      <c r="C6294" t="s">
        <v>4</v>
      </c>
      <c r="D6294" t="s">
        <v>227</v>
      </c>
      <c r="E6294">
        <v>27.28</v>
      </c>
      <c r="F6294">
        <v>153.1</v>
      </c>
      <c r="G6294">
        <v>-27.466699999999999</v>
      </c>
      <c r="H6294">
        <v>153.01667</v>
      </c>
      <c r="I6294">
        <v>5</v>
      </c>
      <c r="J6294" t="s">
        <v>6</v>
      </c>
      <c r="K6294" s="1">
        <v>20369</v>
      </c>
      <c r="L6294" t="s">
        <v>286</v>
      </c>
      <c r="M6294" s="1" t="s">
        <v>287</v>
      </c>
      <c r="N6294" t="s">
        <v>24</v>
      </c>
      <c r="O6294" t="s">
        <v>15</v>
      </c>
      <c r="P6294" t="s">
        <v>27</v>
      </c>
      <c r="Q6294">
        <v>2</v>
      </c>
      <c r="R6294">
        <v>23.6</v>
      </c>
      <c r="S6294">
        <f t="shared" si="342"/>
        <v>44200</v>
      </c>
      <c r="T6294">
        <f t="shared" si="343"/>
        <v>22600</v>
      </c>
      <c r="U6294">
        <f t="shared" si="344"/>
        <v>1.9557522123893805</v>
      </c>
      <c r="V6294">
        <v>306</v>
      </c>
      <c r="W6294">
        <v>343</v>
      </c>
    </row>
    <row r="6295" spans="1:23" x14ac:dyDescent="0.2">
      <c r="A6295">
        <v>116</v>
      </c>
      <c r="B6295" t="s">
        <v>3</v>
      </c>
      <c r="C6295" t="s">
        <v>4</v>
      </c>
      <c r="D6295" t="s">
        <v>227</v>
      </c>
      <c r="E6295">
        <v>27.28</v>
      </c>
      <c r="F6295">
        <v>153.1</v>
      </c>
      <c r="G6295">
        <v>-27.466699999999999</v>
      </c>
      <c r="H6295">
        <v>153.01667</v>
      </c>
      <c r="I6295">
        <v>5</v>
      </c>
      <c r="J6295" t="s">
        <v>6</v>
      </c>
      <c r="K6295" s="1">
        <v>20369</v>
      </c>
      <c r="L6295" t="s">
        <v>286</v>
      </c>
      <c r="M6295" s="1" t="s">
        <v>287</v>
      </c>
      <c r="N6295" t="s">
        <v>24</v>
      </c>
      <c r="O6295" t="s">
        <v>15</v>
      </c>
      <c r="P6295" t="s">
        <v>27</v>
      </c>
      <c r="Q6295">
        <v>3</v>
      </c>
      <c r="R6295">
        <v>20.88</v>
      </c>
      <c r="S6295">
        <f t="shared" si="342"/>
        <v>44200</v>
      </c>
      <c r="T6295">
        <f t="shared" si="343"/>
        <v>22600</v>
      </c>
      <c r="U6295">
        <f t="shared" si="344"/>
        <v>1.9557522123893805</v>
      </c>
      <c r="V6295">
        <v>306</v>
      </c>
      <c r="W6295">
        <v>343</v>
      </c>
    </row>
    <row r="6296" spans="1:23" x14ac:dyDescent="0.2">
      <c r="A6296">
        <v>116</v>
      </c>
      <c r="B6296" t="s">
        <v>3</v>
      </c>
      <c r="C6296" t="s">
        <v>4</v>
      </c>
      <c r="D6296" t="s">
        <v>227</v>
      </c>
      <c r="E6296">
        <v>27.28</v>
      </c>
      <c r="F6296">
        <v>153.1</v>
      </c>
      <c r="G6296">
        <v>-27.466699999999999</v>
      </c>
      <c r="H6296">
        <v>153.01667</v>
      </c>
      <c r="I6296">
        <v>5</v>
      </c>
      <c r="J6296" t="s">
        <v>6</v>
      </c>
      <c r="K6296" s="1">
        <v>20369</v>
      </c>
      <c r="L6296" t="s">
        <v>286</v>
      </c>
      <c r="M6296" s="1" t="s">
        <v>287</v>
      </c>
      <c r="N6296" t="s">
        <v>24</v>
      </c>
      <c r="O6296" t="s">
        <v>15</v>
      </c>
      <c r="P6296" t="s">
        <v>27</v>
      </c>
      <c r="Q6296">
        <v>4</v>
      </c>
      <c r="R6296">
        <v>20.37</v>
      </c>
      <c r="S6296">
        <f t="shared" si="342"/>
        <v>44200</v>
      </c>
      <c r="T6296">
        <f t="shared" si="343"/>
        <v>22600</v>
      </c>
      <c r="U6296">
        <f t="shared" si="344"/>
        <v>1.9557522123893805</v>
      </c>
      <c r="V6296">
        <v>306</v>
      </c>
      <c r="W6296">
        <v>343</v>
      </c>
    </row>
    <row r="6297" spans="1:23" x14ac:dyDescent="0.2">
      <c r="A6297">
        <v>116</v>
      </c>
      <c r="B6297" t="s">
        <v>3</v>
      </c>
      <c r="C6297" t="s">
        <v>4</v>
      </c>
      <c r="D6297" t="s">
        <v>227</v>
      </c>
      <c r="E6297">
        <v>27.28</v>
      </c>
      <c r="F6297">
        <v>153.1</v>
      </c>
      <c r="G6297">
        <v>-27.466699999999999</v>
      </c>
      <c r="H6297">
        <v>153.01667</v>
      </c>
      <c r="I6297">
        <v>5</v>
      </c>
      <c r="J6297" t="s">
        <v>6</v>
      </c>
      <c r="K6297" s="1">
        <v>20369</v>
      </c>
      <c r="L6297" t="s">
        <v>286</v>
      </c>
      <c r="M6297" s="1" t="s">
        <v>287</v>
      </c>
      <c r="N6297" t="s">
        <v>24</v>
      </c>
      <c r="O6297" t="s">
        <v>15</v>
      </c>
      <c r="P6297" t="s">
        <v>27</v>
      </c>
      <c r="Q6297">
        <v>5</v>
      </c>
      <c r="R6297">
        <v>22.87</v>
      </c>
      <c r="S6297">
        <f t="shared" si="342"/>
        <v>44200</v>
      </c>
      <c r="T6297">
        <f t="shared" si="343"/>
        <v>22600</v>
      </c>
      <c r="U6297">
        <f t="shared" si="344"/>
        <v>1.9557522123893805</v>
      </c>
      <c r="V6297">
        <v>306</v>
      </c>
      <c r="W6297">
        <v>343</v>
      </c>
    </row>
    <row r="6298" spans="1:23" x14ac:dyDescent="0.2">
      <c r="A6298">
        <v>116</v>
      </c>
      <c r="B6298" t="s">
        <v>3</v>
      </c>
      <c r="C6298" t="s">
        <v>4</v>
      </c>
      <c r="D6298" t="s">
        <v>227</v>
      </c>
      <c r="E6298">
        <v>27.28</v>
      </c>
      <c r="F6298">
        <v>153.1</v>
      </c>
      <c r="G6298">
        <v>-27.466699999999999</v>
      </c>
      <c r="H6298">
        <v>153.01667</v>
      </c>
      <c r="I6298">
        <v>5</v>
      </c>
      <c r="J6298" t="s">
        <v>6</v>
      </c>
      <c r="K6298" s="1">
        <v>20369</v>
      </c>
      <c r="L6298" t="s">
        <v>286</v>
      </c>
      <c r="M6298" s="1" t="s">
        <v>287</v>
      </c>
      <c r="N6298" t="s">
        <v>24</v>
      </c>
      <c r="O6298" t="s">
        <v>15</v>
      </c>
      <c r="P6298" t="s">
        <v>27</v>
      </c>
      <c r="Q6298">
        <v>6</v>
      </c>
      <c r="R6298">
        <v>16.55</v>
      </c>
      <c r="S6298">
        <f t="shared" si="342"/>
        <v>44200</v>
      </c>
      <c r="T6298">
        <f t="shared" si="343"/>
        <v>22600</v>
      </c>
      <c r="U6298">
        <f t="shared" si="344"/>
        <v>1.9557522123893805</v>
      </c>
      <c r="V6298">
        <v>306</v>
      </c>
      <c r="W6298">
        <v>343</v>
      </c>
    </row>
    <row r="6299" spans="1:23" x14ac:dyDescent="0.2">
      <c r="A6299">
        <v>116</v>
      </c>
      <c r="B6299" t="s">
        <v>3</v>
      </c>
      <c r="C6299" t="s">
        <v>4</v>
      </c>
      <c r="D6299" t="s">
        <v>227</v>
      </c>
      <c r="E6299">
        <v>27.28</v>
      </c>
      <c r="F6299">
        <v>153.1</v>
      </c>
      <c r="G6299">
        <v>-27.466699999999999</v>
      </c>
      <c r="H6299">
        <v>153.01667</v>
      </c>
      <c r="I6299">
        <v>5</v>
      </c>
      <c r="J6299" t="s">
        <v>6</v>
      </c>
      <c r="K6299" s="1">
        <v>20369</v>
      </c>
      <c r="L6299" t="s">
        <v>286</v>
      </c>
      <c r="M6299" s="1" t="s">
        <v>287</v>
      </c>
      <c r="N6299" t="s">
        <v>24</v>
      </c>
      <c r="O6299" t="s">
        <v>15</v>
      </c>
      <c r="P6299" t="s">
        <v>27</v>
      </c>
      <c r="Q6299">
        <v>7</v>
      </c>
      <c r="R6299">
        <v>23.2</v>
      </c>
      <c r="S6299">
        <f t="shared" si="342"/>
        <v>44200</v>
      </c>
      <c r="T6299">
        <f t="shared" si="343"/>
        <v>22600</v>
      </c>
      <c r="U6299">
        <f t="shared" si="344"/>
        <v>1.9557522123893805</v>
      </c>
      <c r="V6299">
        <v>306</v>
      </c>
      <c r="W6299">
        <v>343</v>
      </c>
    </row>
    <row r="6300" spans="1:23" x14ac:dyDescent="0.2">
      <c r="A6300">
        <v>116</v>
      </c>
      <c r="B6300" t="s">
        <v>3</v>
      </c>
      <c r="C6300" t="s">
        <v>4</v>
      </c>
      <c r="D6300" t="s">
        <v>227</v>
      </c>
      <c r="E6300">
        <v>27.28</v>
      </c>
      <c r="F6300">
        <v>153.1</v>
      </c>
      <c r="G6300">
        <v>-27.466699999999999</v>
      </c>
      <c r="H6300">
        <v>153.01667</v>
      </c>
      <c r="I6300">
        <v>5</v>
      </c>
      <c r="J6300" t="s">
        <v>6</v>
      </c>
      <c r="K6300" s="1">
        <v>20369</v>
      </c>
      <c r="L6300" t="s">
        <v>286</v>
      </c>
      <c r="M6300" s="1" t="s">
        <v>287</v>
      </c>
      <c r="N6300" t="s">
        <v>24</v>
      </c>
      <c r="O6300" t="s">
        <v>15</v>
      </c>
      <c r="P6300" t="s">
        <v>27</v>
      </c>
      <c r="Q6300">
        <v>8</v>
      </c>
      <c r="R6300">
        <v>22.5</v>
      </c>
      <c r="S6300">
        <f t="shared" si="342"/>
        <v>44200</v>
      </c>
      <c r="T6300">
        <f t="shared" si="343"/>
        <v>22600</v>
      </c>
      <c r="U6300">
        <f t="shared" si="344"/>
        <v>1.9557522123893805</v>
      </c>
      <c r="V6300">
        <v>306</v>
      </c>
      <c r="W6300">
        <v>343</v>
      </c>
    </row>
    <row r="6301" spans="1:23" x14ac:dyDescent="0.2">
      <c r="A6301">
        <v>116</v>
      </c>
      <c r="B6301" t="s">
        <v>3</v>
      </c>
      <c r="C6301" t="s">
        <v>4</v>
      </c>
      <c r="D6301" t="s">
        <v>227</v>
      </c>
      <c r="E6301">
        <v>27.28</v>
      </c>
      <c r="F6301">
        <v>153.1</v>
      </c>
      <c r="G6301">
        <v>-27.466699999999999</v>
      </c>
      <c r="H6301">
        <v>153.01667</v>
      </c>
      <c r="I6301">
        <v>5</v>
      </c>
      <c r="J6301" t="s">
        <v>6</v>
      </c>
      <c r="K6301" s="1">
        <v>20369</v>
      </c>
      <c r="L6301" t="s">
        <v>286</v>
      </c>
      <c r="M6301" s="1" t="s">
        <v>287</v>
      </c>
      <c r="N6301" t="s">
        <v>24</v>
      </c>
      <c r="O6301" t="s">
        <v>15</v>
      </c>
      <c r="P6301" t="s">
        <v>27</v>
      </c>
      <c r="Q6301">
        <v>9</v>
      </c>
      <c r="R6301">
        <v>22.44</v>
      </c>
      <c r="S6301">
        <f t="shared" si="342"/>
        <v>44200</v>
      </c>
      <c r="T6301">
        <f t="shared" si="343"/>
        <v>22600</v>
      </c>
      <c r="U6301">
        <f t="shared" si="344"/>
        <v>1.9557522123893805</v>
      </c>
      <c r="V6301">
        <v>306</v>
      </c>
      <c r="W6301">
        <v>343</v>
      </c>
    </row>
    <row r="6302" spans="1:23" x14ac:dyDescent="0.2">
      <c r="A6302">
        <v>116</v>
      </c>
      <c r="B6302" t="s">
        <v>3</v>
      </c>
      <c r="C6302" t="s">
        <v>4</v>
      </c>
      <c r="D6302" t="s">
        <v>227</v>
      </c>
      <c r="E6302">
        <v>27.28</v>
      </c>
      <c r="F6302">
        <v>153.1</v>
      </c>
      <c r="G6302">
        <v>-27.466699999999999</v>
      </c>
      <c r="H6302">
        <v>153.01667</v>
      </c>
      <c r="I6302">
        <v>5</v>
      </c>
      <c r="J6302" t="s">
        <v>6</v>
      </c>
      <c r="K6302" s="1">
        <v>20369</v>
      </c>
      <c r="L6302" t="s">
        <v>286</v>
      </c>
      <c r="M6302" s="1" t="s">
        <v>287</v>
      </c>
      <c r="N6302" t="s">
        <v>24</v>
      </c>
      <c r="O6302" t="s">
        <v>15</v>
      </c>
      <c r="P6302" t="s">
        <v>27</v>
      </c>
      <c r="Q6302">
        <v>10</v>
      </c>
      <c r="R6302">
        <v>21.94</v>
      </c>
      <c r="S6302">
        <f t="shared" si="342"/>
        <v>44200</v>
      </c>
      <c r="T6302">
        <f t="shared" si="343"/>
        <v>22600</v>
      </c>
      <c r="U6302">
        <f t="shared" si="344"/>
        <v>1.9557522123893805</v>
      </c>
      <c r="V6302">
        <v>306</v>
      </c>
      <c r="W6302">
        <v>343</v>
      </c>
    </row>
    <row r="6303" spans="1:23" x14ac:dyDescent="0.2">
      <c r="A6303">
        <v>116</v>
      </c>
      <c r="B6303" t="s">
        <v>3</v>
      </c>
      <c r="C6303" t="s">
        <v>4</v>
      </c>
      <c r="D6303" t="s">
        <v>227</v>
      </c>
      <c r="E6303">
        <v>27.28</v>
      </c>
      <c r="F6303">
        <v>153.1</v>
      </c>
      <c r="G6303">
        <v>-27.466699999999999</v>
      </c>
      <c r="H6303">
        <v>153.01667</v>
      </c>
      <c r="I6303">
        <v>5</v>
      </c>
      <c r="J6303" t="s">
        <v>6</v>
      </c>
      <c r="K6303" s="1">
        <v>20369</v>
      </c>
      <c r="L6303" t="s">
        <v>286</v>
      </c>
      <c r="M6303" s="1" t="s">
        <v>287</v>
      </c>
      <c r="N6303" t="s">
        <v>24</v>
      </c>
      <c r="O6303" t="s">
        <v>18</v>
      </c>
      <c r="P6303" t="s">
        <v>27</v>
      </c>
      <c r="Q6303">
        <v>1</v>
      </c>
      <c r="R6303">
        <v>7.98</v>
      </c>
      <c r="S6303">
        <f t="shared" si="342"/>
        <v>44200</v>
      </c>
      <c r="T6303">
        <f t="shared" si="343"/>
        <v>22600</v>
      </c>
      <c r="U6303">
        <f t="shared" si="344"/>
        <v>1.9557522123893805</v>
      </c>
      <c r="V6303">
        <v>306</v>
      </c>
      <c r="W6303">
        <v>343</v>
      </c>
    </row>
    <row r="6304" spans="1:23" x14ac:dyDescent="0.2">
      <c r="A6304">
        <v>116</v>
      </c>
      <c r="B6304" t="s">
        <v>3</v>
      </c>
      <c r="C6304" t="s">
        <v>4</v>
      </c>
      <c r="D6304" t="s">
        <v>227</v>
      </c>
      <c r="E6304">
        <v>27.28</v>
      </c>
      <c r="F6304">
        <v>153.1</v>
      </c>
      <c r="G6304">
        <v>-27.466699999999999</v>
      </c>
      <c r="H6304">
        <v>153.01667</v>
      </c>
      <c r="I6304">
        <v>5</v>
      </c>
      <c r="J6304" t="s">
        <v>6</v>
      </c>
      <c r="K6304" s="1">
        <v>20369</v>
      </c>
      <c r="L6304" t="s">
        <v>286</v>
      </c>
      <c r="M6304" s="1" t="s">
        <v>287</v>
      </c>
      <c r="N6304" t="s">
        <v>24</v>
      </c>
      <c r="O6304" t="s">
        <v>18</v>
      </c>
      <c r="P6304" t="s">
        <v>27</v>
      </c>
      <c r="Q6304">
        <v>2</v>
      </c>
      <c r="R6304">
        <v>15.24</v>
      </c>
      <c r="S6304">
        <f t="shared" si="342"/>
        <v>44200</v>
      </c>
      <c r="T6304">
        <f t="shared" si="343"/>
        <v>22600</v>
      </c>
      <c r="U6304">
        <f t="shared" si="344"/>
        <v>1.9557522123893805</v>
      </c>
      <c r="V6304">
        <v>306</v>
      </c>
      <c r="W6304">
        <v>343</v>
      </c>
    </row>
    <row r="6305" spans="1:23" x14ac:dyDescent="0.2">
      <c r="A6305">
        <v>116</v>
      </c>
      <c r="B6305" t="s">
        <v>3</v>
      </c>
      <c r="C6305" t="s">
        <v>4</v>
      </c>
      <c r="D6305" t="s">
        <v>227</v>
      </c>
      <c r="E6305">
        <v>27.28</v>
      </c>
      <c r="F6305">
        <v>153.1</v>
      </c>
      <c r="G6305">
        <v>-27.466699999999999</v>
      </c>
      <c r="H6305">
        <v>153.01667</v>
      </c>
      <c r="I6305">
        <v>5</v>
      </c>
      <c r="J6305" t="s">
        <v>6</v>
      </c>
      <c r="K6305" s="1">
        <v>20369</v>
      </c>
      <c r="L6305" t="s">
        <v>286</v>
      </c>
      <c r="M6305" s="1" t="s">
        <v>287</v>
      </c>
      <c r="N6305" t="s">
        <v>24</v>
      </c>
      <c r="O6305" t="s">
        <v>18</v>
      </c>
      <c r="P6305" t="s">
        <v>27</v>
      </c>
      <c r="Q6305">
        <v>3</v>
      </c>
      <c r="R6305">
        <v>11.87</v>
      </c>
      <c r="S6305">
        <f t="shared" si="342"/>
        <v>44200</v>
      </c>
      <c r="T6305">
        <f t="shared" si="343"/>
        <v>22600</v>
      </c>
      <c r="U6305">
        <f t="shared" si="344"/>
        <v>1.9557522123893805</v>
      </c>
      <c r="V6305">
        <v>306</v>
      </c>
      <c r="W6305">
        <v>343</v>
      </c>
    </row>
    <row r="6306" spans="1:23" x14ac:dyDescent="0.2">
      <c r="A6306">
        <v>116</v>
      </c>
      <c r="B6306" t="s">
        <v>3</v>
      </c>
      <c r="C6306" t="s">
        <v>4</v>
      </c>
      <c r="D6306" t="s">
        <v>227</v>
      </c>
      <c r="E6306">
        <v>27.28</v>
      </c>
      <c r="F6306">
        <v>153.1</v>
      </c>
      <c r="G6306">
        <v>-27.466699999999999</v>
      </c>
      <c r="H6306">
        <v>153.01667</v>
      </c>
      <c r="I6306">
        <v>5</v>
      </c>
      <c r="J6306" t="s">
        <v>6</v>
      </c>
      <c r="K6306" s="1">
        <v>20369</v>
      </c>
      <c r="L6306" t="s">
        <v>286</v>
      </c>
      <c r="M6306" s="1" t="s">
        <v>287</v>
      </c>
      <c r="N6306" t="s">
        <v>24</v>
      </c>
      <c r="O6306" t="s">
        <v>18</v>
      </c>
      <c r="P6306" t="s">
        <v>27</v>
      </c>
      <c r="Q6306">
        <v>4</v>
      </c>
      <c r="R6306">
        <v>15.75</v>
      </c>
      <c r="S6306">
        <f t="shared" si="342"/>
        <v>44200</v>
      </c>
      <c r="T6306">
        <f t="shared" si="343"/>
        <v>22600</v>
      </c>
      <c r="U6306">
        <f t="shared" si="344"/>
        <v>1.9557522123893805</v>
      </c>
      <c r="V6306">
        <v>306</v>
      </c>
      <c r="W6306">
        <v>343</v>
      </c>
    </row>
    <row r="6307" spans="1:23" x14ac:dyDescent="0.2">
      <c r="A6307">
        <v>116</v>
      </c>
      <c r="B6307" t="s">
        <v>3</v>
      </c>
      <c r="C6307" t="s">
        <v>4</v>
      </c>
      <c r="D6307" t="s">
        <v>227</v>
      </c>
      <c r="E6307">
        <v>27.28</v>
      </c>
      <c r="F6307">
        <v>153.1</v>
      </c>
      <c r="G6307">
        <v>-27.466699999999999</v>
      </c>
      <c r="H6307">
        <v>153.01667</v>
      </c>
      <c r="I6307">
        <v>5</v>
      </c>
      <c r="J6307" t="s">
        <v>6</v>
      </c>
      <c r="K6307" s="1">
        <v>20369</v>
      </c>
      <c r="L6307" t="s">
        <v>286</v>
      </c>
      <c r="M6307" s="1" t="s">
        <v>287</v>
      </c>
      <c r="N6307" t="s">
        <v>24</v>
      </c>
      <c r="O6307" t="s">
        <v>18</v>
      </c>
      <c r="P6307" t="s">
        <v>27</v>
      </c>
      <c r="Q6307">
        <v>5</v>
      </c>
      <c r="R6307">
        <v>11.7</v>
      </c>
      <c r="S6307">
        <f t="shared" si="342"/>
        <v>44200</v>
      </c>
      <c r="T6307">
        <f t="shared" si="343"/>
        <v>22600</v>
      </c>
      <c r="U6307">
        <f t="shared" si="344"/>
        <v>1.9557522123893805</v>
      </c>
      <c r="V6307">
        <v>306</v>
      </c>
      <c r="W6307">
        <v>343</v>
      </c>
    </row>
    <row r="6308" spans="1:23" x14ac:dyDescent="0.2">
      <c r="A6308">
        <v>116</v>
      </c>
      <c r="B6308" t="s">
        <v>3</v>
      </c>
      <c r="C6308" t="s">
        <v>4</v>
      </c>
      <c r="D6308" t="s">
        <v>227</v>
      </c>
      <c r="E6308">
        <v>27.28</v>
      </c>
      <c r="F6308">
        <v>153.1</v>
      </c>
      <c r="G6308">
        <v>-27.466699999999999</v>
      </c>
      <c r="H6308">
        <v>153.01667</v>
      </c>
      <c r="I6308">
        <v>5</v>
      </c>
      <c r="J6308" t="s">
        <v>6</v>
      </c>
      <c r="K6308" s="1">
        <v>20369</v>
      </c>
      <c r="L6308" t="s">
        <v>286</v>
      </c>
      <c r="M6308" s="1" t="s">
        <v>287</v>
      </c>
      <c r="N6308" t="s">
        <v>24</v>
      </c>
      <c r="O6308" t="s">
        <v>18</v>
      </c>
      <c r="P6308" t="s">
        <v>27</v>
      </c>
      <c r="Q6308">
        <v>6</v>
      </c>
      <c r="R6308">
        <v>10.88</v>
      </c>
      <c r="S6308">
        <f t="shared" si="342"/>
        <v>44200</v>
      </c>
      <c r="T6308">
        <f t="shared" si="343"/>
        <v>22600</v>
      </c>
      <c r="U6308">
        <f t="shared" si="344"/>
        <v>1.9557522123893805</v>
      </c>
      <c r="V6308">
        <v>306</v>
      </c>
      <c r="W6308">
        <v>343</v>
      </c>
    </row>
    <row r="6309" spans="1:23" x14ac:dyDescent="0.2">
      <c r="A6309">
        <v>116</v>
      </c>
      <c r="B6309" t="s">
        <v>3</v>
      </c>
      <c r="C6309" t="s">
        <v>4</v>
      </c>
      <c r="D6309" t="s">
        <v>227</v>
      </c>
      <c r="E6309">
        <v>27.28</v>
      </c>
      <c r="F6309">
        <v>153.1</v>
      </c>
      <c r="G6309">
        <v>-27.466699999999999</v>
      </c>
      <c r="H6309">
        <v>153.01667</v>
      </c>
      <c r="I6309">
        <v>5</v>
      </c>
      <c r="J6309" t="s">
        <v>6</v>
      </c>
      <c r="K6309" s="1">
        <v>20369</v>
      </c>
      <c r="L6309" t="s">
        <v>286</v>
      </c>
      <c r="M6309" s="1" t="s">
        <v>287</v>
      </c>
      <c r="N6309" t="s">
        <v>24</v>
      </c>
      <c r="O6309" t="s">
        <v>18</v>
      </c>
      <c r="P6309" t="s">
        <v>27</v>
      </c>
      <c r="Q6309">
        <v>7</v>
      </c>
      <c r="R6309">
        <v>10.44</v>
      </c>
      <c r="S6309">
        <f t="shared" si="342"/>
        <v>44200</v>
      </c>
      <c r="T6309">
        <f t="shared" si="343"/>
        <v>22600</v>
      </c>
      <c r="U6309">
        <f t="shared" si="344"/>
        <v>1.9557522123893805</v>
      </c>
      <c r="V6309">
        <v>306</v>
      </c>
      <c r="W6309">
        <v>343</v>
      </c>
    </row>
    <row r="6310" spans="1:23" x14ac:dyDescent="0.2">
      <c r="A6310">
        <v>116</v>
      </c>
      <c r="B6310" t="s">
        <v>3</v>
      </c>
      <c r="C6310" t="s">
        <v>4</v>
      </c>
      <c r="D6310" t="s">
        <v>227</v>
      </c>
      <c r="E6310">
        <v>27.28</v>
      </c>
      <c r="F6310">
        <v>153.1</v>
      </c>
      <c r="G6310">
        <v>-27.466699999999999</v>
      </c>
      <c r="H6310">
        <v>153.01667</v>
      </c>
      <c r="I6310">
        <v>5</v>
      </c>
      <c r="J6310" t="s">
        <v>6</v>
      </c>
      <c r="K6310" s="1">
        <v>20369</v>
      </c>
      <c r="L6310" t="s">
        <v>286</v>
      </c>
      <c r="M6310" s="1" t="s">
        <v>287</v>
      </c>
      <c r="N6310" t="s">
        <v>24</v>
      </c>
      <c r="O6310" t="s">
        <v>18</v>
      </c>
      <c r="P6310" t="s">
        <v>27</v>
      </c>
      <c r="Q6310">
        <v>8</v>
      </c>
      <c r="R6310">
        <v>12.45</v>
      </c>
      <c r="S6310">
        <f t="shared" si="342"/>
        <v>44200</v>
      </c>
      <c r="T6310">
        <f t="shared" si="343"/>
        <v>22600</v>
      </c>
      <c r="U6310">
        <f t="shared" si="344"/>
        <v>1.9557522123893805</v>
      </c>
      <c r="V6310">
        <v>306</v>
      </c>
      <c r="W6310">
        <v>343</v>
      </c>
    </row>
    <row r="6311" spans="1:23" x14ac:dyDescent="0.2">
      <c r="A6311">
        <v>116</v>
      </c>
      <c r="B6311" t="s">
        <v>3</v>
      </c>
      <c r="C6311" t="s">
        <v>4</v>
      </c>
      <c r="D6311" t="s">
        <v>227</v>
      </c>
      <c r="E6311">
        <v>27.28</v>
      </c>
      <c r="F6311">
        <v>153.1</v>
      </c>
      <c r="G6311">
        <v>-27.466699999999999</v>
      </c>
      <c r="H6311">
        <v>153.01667</v>
      </c>
      <c r="I6311">
        <v>5</v>
      </c>
      <c r="J6311" t="s">
        <v>6</v>
      </c>
      <c r="K6311" s="1">
        <v>20369</v>
      </c>
      <c r="L6311" t="s">
        <v>286</v>
      </c>
      <c r="M6311" s="1" t="s">
        <v>287</v>
      </c>
      <c r="N6311" t="s">
        <v>24</v>
      </c>
      <c r="O6311" t="s">
        <v>18</v>
      </c>
      <c r="P6311" t="s">
        <v>27</v>
      </c>
      <c r="Q6311">
        <v>9</v>
      </c>
      <c r="R6311">
        <v>8.68</v>
      </c>
      <c r="S6311">
        <f t="shared" si="342"/>
        <v>44200</v>
      </c>
      <c r="T6311">
        <f t="shared" si="343"/>
        <v>22600</v>
      </c>
      <c r="U6311">
        <f t="shared" si="344"/>
        <v>1.9557522123893805</v>
      </c>
      <c r="V6311">
        <v>306</v>
      </c>
      <c r="W6311">
        <v>343</v>
      </c>
    </row>
    <row r="6312" spans="1:23" x14ac:dyDescent="0.2">
      <c r="A6312">
        <v>116</v>
      </c>
      <c r="B6312" t="s">
        <v>3</v>
      </c>
      <c r="C6312" t="s">
        <v>4</v>
      </c>
      <c r="D6312" t="s">
        <v>227</v>
      </c>
      <c r="E6312">
        <v>27.28</v>
      </c>
      <c r="F6312">
        <v>153.1</v>
      </c>
      <c r="G6312">
        <v>-27.466699999999999</v>
      </c>
      <c r="H6312">
        <v>153.01667</v>
      </c>
      <c r="I6312">
        <v>5</v>
      </c>
      <c r="J6312" t="s">
        <v>6</v>
      </c>
      <c r="K6312" s="1">
        <v>20369</v>
      </c>
      <c r="L6312" t="s">
        <v>286</v>
      </c>
      <c r="M6312" s="1" t="s">
        <v>287</v>
      </c>
      <c r="N6312" t="s">
        <v>24</v>
      </c>
      <c r="O6312" t="s">
        <v>18</v>
      </c>
      <c r="P6312" t="s">
        <v>27</v>
      </c>
      <c r="Q6312">
        <v>10</v>
      </c>
      <c r="R6312">
        <v>9.2100000000000009</v>
      </c>
      <c r="S6312">
        <f t="shared" si="342"/>
        <v>44200</v>
      </c>
      <c r="T6312">
        <f t="shared" si="343"/>
        <v>22600</v>
      </c>
      <c r="U6312">
        <f t="shared" si="344"/>
        <v>1.9557522123893805</v>
      </c>
      <c r="V6312">
        <v>306</v>
      </c>
      <c r="W6312">
        <v>343</v>
      </c>
    </row>
    <row r="6313" spans="1:23" hidden="1" x14ac:dyDescent="0.2">
      <c r="A6313">
        <v>117</v>
      </c>
      <c r="B6313" t="s">
        <v>3</v>
      </c>
      <c r="C6313" t="s">
        <v>4</v>
      </c>
      <c r="D6313" t="s">
        <v>288</v>
      </c>
      <c r="G6313">
        <v>-27.452531</v>
      </c>
      <c r="H6313">
        <v>153.004456</v>
      </c>
      <c r="I6313">
        <v>40</v>
      </c>
      <c r="J6313" t="s">
        <v>6</v>
      </c>
      <c r="K6313" s="1">
        <v>33436</v>
      </c>
      <c r="L6313" t="s">
        <v>289</v>
      </c>
      <c r="N6313" t="s">
        <v>14</v>
      </c>
      <c r="O6313" t="s">
        <v>15</v>
      </c>
      <c r="P6313" t="s">
        <v>27</v>
      </c>
      <c r="Q6313">
        <v>1</v>
      </c>
      <c r="R6313">
        <v>9.3000000000000007</v>
      </c>
      <c r="S6313">
        <f>180*310</f>
        <v>55800</v>
      </c>
      <c r="T6313">
        <f>264*90</f>
        <v>23760</v>
      </c>
      <c r="U6313">
        <f t="shared" si="344"/>
        <v>2.3484848484848486</v>
      </c>
      <c r="V6313">
        <v>368</v>
      </c>
      <c r="W6313">
        <v>366</v>
      </c>
    </row>
    <row r="6314" spans="1:23" hidden="1" x14ac:dyDescent="0.2">
      <c r="A6314">
        <v>117</v>
      </c>
      <c r="B6314" t="s">
        <v>3</v>
      </c>
      <c r="C6314" t="s">
        <v>4</v>
      </c>
      <c r="D6314" t="s">
        <v>288</v>
      </c>
      <c r="G6314">
        <v>-27.452531</v>
      </c>
      <c r="H6314">
        <v>153.004456</v>
      </c>
      <c r="I6314">
        <v>40</v>
      </c>
      <c r="J6314" t="s">
        <v>6</v>
      </c>
      <c r="K6314" s="1">
        <v>33436</v>
      </c>
      <c r="L6314" t="s">
        <v>289</v>
      </c>
      <c r="N6314" t="s">
        <v>14</v>
      </c>
      <c r="O6314" t="s">
        <v>15</v>
      </c>
      <c r="P6314" t="s">
        <v>27</v>
      </c>
      <c r="Q6314">
        <v>2</v>
      </c>
      <c r="R6314">
        <v>8.69</v>
      </c>
      <c r="S6314">
        <f t="shared" ref="S6314:S6366" si="345">180*310</f>
        <v>55800</v>
      </c>
      <c r="T6314">
        <f t="shared" ref="T6314:T6366" si="346">264*90</f>
        <v>23760</v>
      </c>
      <c r="U6314">
        <f t="shared" ref="U6314:U6366" si="347">S6314/T6314</f>
        <v>2.3484848484848486</v>
      </c>
      <c r="V6314">
        <v>368</v>
      </c>
      <c r="W6314">
        <v>366</v>
      </c>
    </row>
    <row r="6315" spans="1:23" hidden="1" x14ac:dyDescent="0.2">
      <c r="A6315">
        <v>117</v>
      </c>
      <c r="B6315" t="s">
        <v>3</v>
      </c>
      <c r="C6315" t="s">
        <v>4</v>
      </c>
      <c r="D6315" t="s">
        <v>288</v>
      </c>
      <c r="G6315">
        <v>-27.452531</v>
      </c>
      <c r="H6315">
        <v>153.004456</v>
      </c>
      <c r="I6315">
        <v>40</v>
      </c>
      <c r="J6315" t="s">
        <v>6</v>
      </c>
      <c r="K6315" s="1">
        <v>33436</v>
      </c>
      <c r="L6315" t="s">
        <v>289</v>
      </c>
      <c r="N6315" t="s">
        <v>14</v>
      </c>
      <c r="O6315" t="s">
        <v>15</v>
      </c>
      <c r="P6315" t="s">
        <v>27</v>
      </c>
      <c r="Q6315">
        <v>3</v>
      </c>
      <c r="R6315">
        <v>12.15</v>
      </c>
      <c r="S6315">
        <f t="shared" si="345"/>
        <v>55800</v>
      </c>
      <c r="T6315">
        <f t="shared" si="346"/>
        <v>23760</v>
      </c>
      <c r="U6315">
        <f t="shared" si="347"/>
        <v>2.3484848484848486</v>
      </c>
      <c r="V6315">
        <v>368</v>
      </c>
      <c r="W6315">
        <v>366</v>
      </c>
    </row>
    <row r="6316" spans="1:23" hidden="1" x14ac:dyDescent="0.2">
      <c r="A6316">
        <v>117</v>
      </c>
      <c r="B6316" t="s">
        <v>3</v>
      </c>
      <c r="C6316" t="s">
        <v>4</v>
      </c>
      <c r="D6316" t="s">
        <v>288</v>
      </c>
      <c r="G6316">
        <v>-27.452531</v>
      </c>
      <c r="H6316">
        <v>153.004456</v>
      </c>
      <c r="I6316">
        <v>40</v>
      </c>
      <c r="J6316" t="s">
        <v>6</v>
      </c>
      <c r="K6316" s="1">
        <v>33436</v>
      </c>
      <c r="L6316" t="s">
        <v>289</v>
      </c>
      <c r="N6316" t="s">
        <v>14</v>
      </c>
      <c r="O6316" t="s">
        <v>15</v>
      </c>
      <c r="P6316" t="s">
        <v>27</v>
      </c>
      <c r="Q6316">
        <v>4</v>
      </c>
      <c r="R6316">
        <v>10.029999999999999</v>
      </c>
      <c r="S6316">
        <f t="shared" si="345"/>
        <v>55800</v>
      </c>
      <c r="T6316">
        <f t="shared" si="346"/>
        <v>23760</v>
      </c>
      <c r="U6316">
        <f t="shared" si="347"/>
        <v>2.3484848484848486</v>
      </c>
      <c r="V6316">
        <v>368</v>
      </c>
      <c r="W6316">
        <v>366</v>
      </c>
    </row>
    <row r="6317" spans="1:23" hidden="1" x14ac:dyDescent="0.2">
      <c r="A6317">
        <v>117</v>
      </c>
      <c r="B6317" t="s">
        <v>3</v>
      </c>
      <c r="C6317" t="s">
        <v>4</v>
      </c>
      <c r="D6317" t="s">
        <v>288</v>
      </c>
      <c r="G6317">
        <v>-27.452531</v>
      </c>
      <c r="H6317">
        <v>153.004456</v>
      </c>
      <c r="I6317">
        <v>40</v>
      </c>
      <c r="J6317" t="s">
        <v>6</v>
      </c>
      <c r="K6317" s="1">
        <v>33436</v>
      </c>
      <c r="L6317" t="s">
        <v>289</v>
      </c>
      <c r="N6317" t="s">
        <v>14</v>
      </c>
      <c r="O6317" t="s">
        <v>15</v>
      </c>
      <c r="P6317" t="s">
        <v>27</v>
      </c>
      <c r="Q6317">
        <v>5</v>
      </c>
      <c r="R6317">
        <v>10.67</v>
      </c>
      <c r="S6317">
        <f t="shared" si="345"/>
        <v>55800</v>
      </c>
      <c r="T6317">
        <f t="shared" si="346"/>
        <v>23760</v>
      </c>
      <c r="U6317">
        <f t="shared" si="347"/>
        <v>2.3484848484848486</v>
      </c>
      <c r="V6317">
        <v>368</v>
      </c>
      <c r="W6317">
        <v>366</v>
      </c>
    </row>
    <row r="6318" spans="1:23" hidden="1" x14ac:dyDescent="0.2">
      <c r="A6318">
        <v>117</v>
      </c>
      <c r="B6318" t="s">
        <v>3</v>
      </c>
      <c r="C6318" t="s">
        <v>4</v>
      </c>
      <c r="D6318" t="s">
        <v>288</v>
      </c>
      <c r="G6318">
        <v>-27.452531</v>
      </c>
      <c r="H6318">
        <v>153.004456</v>
      </c>
      <c r="I6318">
        <v>40</v>
      </c>
      <c r="J6318" t="s">
        <v>6</v>
      </c>
      <c r="K6318" s="1">
        <v>33436</v>
      </c>
      <c r="L6318" t="s">
        <v>289</v>
      </c>
      <c r="N6318" t="s">
        <v>14</v>
      </c>
      <c r="O6318" t="s">
        <v>15</v>
      </c>
      <c r="P6318" t="s">
        <v>27</v>
      </c>
      <c r="Q6318">
        <v>6</v>
      </c>
      <c r="R6318">
        <v>12.37</v>
      </c>
      <c r="S6318">
        <f t="shared" si="345"/>
        <v>55800</v>
      </c>
      <c r="T6318">
        <f t="shared" si="346"/>
        <v>23760</v>
      </c>
      <c r="U6318">
        <f t="shared" si="347"/>
        <v>2.3484848484848486</v>
      </c>
      <c r="V6318">
        <v>368</v>
      </c>
      <c r="W6318">
        <v>366</v>
      </c>
    </row>
    <row r="6319" spans="1:23" hidden="1" x14ac:dyDescent="0.2">
      <c r="A6319">
        <v>117</v>
      </c>
      <c r="B6319" t="s">
        <v>3</v>
      </c>
      <c r="C6319" t="s">
        <v>4</v>
      </c>
      <c r="D6319" t="s">
        <v>288</v>
      </c>
      <c r="G6319">
        <v>-27.452531</v>
      </c>
      <c r="H6319">
        <v>153.004456</v>
      </c>
      <c r="I6319">
        <v>40</v>
      </c>
      <c r="J6319" t="s">
        <v>6</v>
      </c>
      <c r="K6319" s="1">
        <v>33436</v>
      </c>
      <c r="L6319" t="s">
        <v>289</v>
      </c>
      <c r="N6319" t="s">
        <v>14</v>
      </c>
      <c r="O6319" t="s">
        <v>16</v>
      </c>
      <c r="P6319" t="s">
        <v>27</v>
      </c>
      <c r="Q6319">
        <v>1</v>
      </c>
      <c r="R6319">
        <v>12.56</v>
      </c>
      <c r="S6319">
        <f t="shared" si="345"/>
        <v>55800</v>
      </c>
      <c r="T6319">
        <f t="shared" si="346"/>
        <v>23760</v>
      </c>
      <c r="U6319">
        <f t="shared" si="347"/>
        <v>2.3484848484848486</v>
      </c>
      <c r="V6319">
        <v>368</v>
      </c>
      <c r="W6319">
        <v>366</v>
      </c>
    </row>
    <row r="6320" spans="1:23" hidden="1" x14ac:dyDescent="0.2">
      <c r="A6320">
        <v>117</v>
      </c>
      <c r="B6320" t="s">
        <v>3</v>
      </c>
      <c r="C6320" t="s">
        <v>4</v>
      </c>
      <c r="D6320" t="s">
        <v>288</v>
      </c>
      <c r="G6320">
        <v>-27.452531</v>
      </c>
      <c r="H6320">
        <v>153.004456</v>
      </c>
      <c r="I6320">
        <v>40</v>
      </c>
      <c r="J6320" t="s">
        <v>6</v>
      </c>
      <c r="K6320" s="1">
        <v>33436</v>
      </c>
      <c r="L6320" t="s">
        <v>289</v>
      </c>
      <c r="N6320" t="s">
        <v>14</v>
      </c>
      <c r="O6320" t="s">
        <v>16</v>
      </c>
      <c r="P6320" t="s">
        <v>27</v>
      </c>
      <c r="Q6320">
        <v>2</v>
      </c>
      <c r="R6320">
        <v>12.48</v>
      </c>
      <c r="S6320">
        <f t="shared" si="345"/>
        <v>55800</v>
      </c>
      <c r="T6320">
        <f t="shared" si="346"/>
        <v>23760</v>
      </c>
      <c r="U6320">
        <f t="shared" si="347"/>
        <v>2.3484848484848486</v>
      </c>
      <c r="V6320">
        <v>368</v>
      </c>
      <c r="W6320">
        <v>366</v>
      </c>
    </row>
    <row r="6321" spans="1:23" hidden="1" x14ac:dyDescent="0.2">
      <c r="A6321">
        <v>117</v>
      </c>
      <c r="B6321" t="s">
        <v>3</v>
      </c>
      <c r="C6321" t="s">
        <v>4</v>
      </c>
      <c r="D6321" t="s">
        <v>288</v>
      </c>
      <c r="G6321">
        <v>-27.452531</v>
      </c>
      <c r="H6321">
        <v>153.004456</v>
      </c>
      <c r="I6321">
        <v>40</v>
      </c>
      <c r="J6321" t="s">
        <v>6</v>
      </c>
      <c r="K6321" s="1">
        <v>33436</v>
      </c>
      <c r="L6321" t="s">
        <v>289</v>
      </c>
      <c r="N6321" t="s">
        <v>14</v>
      </c>
      <c r="O6321" t="s">
        <v>16</v>
      </c>
      <c r="P6321" t="s">
        <v>27</v>
      </c>
      <c r="Q6321">
        <v>3</v>
      </c>
      <c r="R6321">
        <v>9.9700000000000006</v>
      </c>
      <c r="S6321">
        <f t="shared" si="345"/>
        <v>55800</v>
      </c>
      <c r="T6321">
        <f t="shared" si="346"/>
        <v>23760</v>
      </c>
      <c r="U6321">
        <f t="shared" si="347"/>
        <v>2.3484848484848486</v>
      </c>
      <c r="V6321">
        <v>368</v>
      </c>
      <c r="W6321">
        <v>366</v>
      </c>
    </row>
    <row r="6322" spans="1:23" hidden="1" x14ac:dyDescent="0.2">
      <c r="A6322">
        <v>117</v>
      </c>
      <c r="B6322" t="s">
        <v>3</v>
      </c>
      <c r="C6322" t="s">
        <v>4</v>
      </c>
      <c r="D6322" t="s">
        <v>288</v>
      </c>
      <c r="G6322">
        <v>-27.452531</v>
      </c>
      <c r="H6322">
        <v>153.004456</v>
      </c>
      <c r="I6322">
        <v>40</v>
      </c>
      <c r="J6322" t="s">
        <v>6</v>
      </c>
      <c r="K6322" s="1">
        <v>33436</v>
      </c>
      <c r="L6322" t="s">
        <v>289</v>
      </c>
      <c r="N6322" t="s">
        <v>14</v>
      </c>
      <c r="O6322" t="s">
        <v>16</v>
      </c>
      <c r="P6322" t="s">
        <v>27</v>
      </c>
      <c r="Q6322">
        <v>4</v>
      </c>
      <c r="R6322">
        <v>11.12</v>
      </c>
      <c r="S6322">
        <f t="shared" si="345"/>
        <v>55800</v>
      </c>
      <c r="T6322">
        <f t="shared" si="346"/>
        <v>23760</v>
      </c>
      <c r="U6322">
        <f t="shared" si="347"/>
        <v>2.3484848484848486</v>
      </c>
      <c r="V6322">
        <v>368</v>
      </c>
      <c r="W6322">
        <v>366</v>
      </c>
    </row>
    <row r="6323" spans="1:23" hidden="1" x14ac:dyDescent="0.2">
      <c r="A6323">
        <v>117</v>
      </c>
      <c r="B6323" t="s">
        <v>3</v>
      </c>
      <c r="C6323" t="s">
        <v>4</v>
      </c>
      <c r="D6323" t="s">
        <v>288</v>
      </c>
      <c r="G6323">
        <v>-27.452531</v>
      </c>
      <c r="H6323">
        <v>153.004456</v>
      </c>
      <c r="I6323">
        <v>40</v>
      </c>
      <c r="J6323" t="s">
        <v>6</v>
      </c>
      <c r="K6323" s="1">
        <v>33436</v>
      </c>
      <c r="L6323" t="s">
        <v>289</v>
      </c>
      <c r="N6323" t="s">
        <v>14</v>
      </c>
      <c r="O6323" t="s">
        <v>16</v>
      </c>
      <c r="P6323" t="s">
        <v>27</v>
      </c>
      <c r="Q6323">
        <v>5</v>
      </c>
      <c r="R6323">
        <v>8.8699999999999992</v>
      </c>
      <c r="S6323">
        <f t="shared" si="345"/>
        <v>55800</v>
      </c>
      <c r="T6323">
        <f t="shared" si="346"/>
        <v>23760</v>
      </c>
      <c r="U6323">
        <f t="shared" si="347"/>
        <v>2.3484848484848486</v>
      </c>
      <c r="V6323">
        <v>368</v>
      </c>
      <c r="W6323">
        <v>366</v>
      </c>
    </row>
    <row r="6324" spans="1:23" hidden="1" x14ac:dyDescent="0.2">
      <c r="A6324">
        <v>117</v>
      </c>
      <c r="B6324" t="s">
        <v>3</v>
      </c>
      <c r="C6324" t="s">
        <v>4</v>
      </c>
      <c r="D6324" t="s">
        <v>288</v>
      </c>
      <c r="G6324">
        <v>-27.452531</v>
      </c>
      <c r="H6324">
        <v>153.004456</v>
      </c>
      <c r="I6324">
        <v>40</v>
      </c>
      <c r="J6324" t="s">
        <v>6</v>
      </c>
      <c r="K6324" s="1">
        <v>33436</v>
      </c>
      <c r="L6324" t="s">
        <v>289</v>
      </c>
      <c r="N6324" t="s">
        <v>14</v>
      </c>
      <c r="O6324" t="s">
        <v>16</v>
      </c>
      <c r="P6324" t="s">
        <v>27</v>
      </c>
      <c r="Q6324">
        <v>6</v>
      </c>
      <c r="R6324">
        <v>10.92</v>
      </c>
      <c r="S6324">
        <f t="shared" si="345"/>
        <v>55800</v>
      </c>
      <c r="T6324">
        <f t="shared" si="346"/>
        <v>23760</v>
      </c>
      <c r="U6324">
        <f t="shared" si="347"/>
        <v>2.3484848484848486</v>
      </c>
      <c r="V6324">
        <v>368</v>
      </c>
      <c r="W6324">
        <v>366</v>
      </c>
    </row>
    <row r="6325" spans="1:23" hidden="1" x14ac:dyDescent="0.2">
      <c r="A6325">
        <v>117</v>
      </c>
      <c r="B6325" t="s">
        <v>3</v>
      </c>
      <c r="C6325" t="s">
        <v>4</v>
      </c>
      <c r="D6325" t="s">
        <v>288</v>
      </c>
      <c r="G6325">
        <v>-27.452531</v>
      </c>
      <c r="H6325">
        <v>153.004456</v>
      </c>
      <c r="I6325">
        <v>40</v>
      </c>
      <c r="J6325" t="s">
        <v>6</v>
      </c>
      <c r="K6325" s="1">
        <v>33436</v>
      </c>
      <c r="L6325" t="s">
        <v>289</v>
      </c>
      <c r="N6325" t="s">
        <v>14</v>
      </c>
      <c r="O6325" t="s">
        <v>18</v>
      </c>
      <c r="P6325" t="s">
        <v>27</v>
      </c>
      <c r="Q6325">
        <v>1</v>
      </c>
      <c r="R6325">
        <v>1.1399999999999999</v>
      </c>
      <c r="S6325">
        <f t="shared" si="345"/>
        <v>55800</v>
      </c>
      <c r="T6325">
        <f t="shared" si="346"/>
        <v>23760</v>
      </c>
      <c r="U6325">
        <f t="shared" si="347"/>
        <v>2.3484848484848486</v>
      </c>
      <c r="V6325">
        <v>368</v>
      </c>
      <c r="W6325">
        <v>366</v>
      </c>
    </row>
    <row r="6326" spans="1:23" hidden="1" x14ac:dyDescent="0.2">
      <c r="A6326">
        <v>117</v>
      </c>
      <c r="B6326" t="s">
        <v>3</v>
      </c>
      <c r="C6326" t="s">
        <v>4</v>
      </c>
      <c r="D6326" t="s">
        <v>288</v>
      </c>
      <c r="G6326">
        <v>-27.452531</v>
      </c>
      <c r="H6326">
        <v>153.004456</v>
      </c>
      <c r="I6326">
        <v>40</v>
      </c>
      <c r="J6326" t="s">
        <v>6</v>
      </c>
      <c r="K6326" s="1">
        <v>33436</v>
      </c>
      <c r="L6326" t="s">
        <v>289</v>
      </c>
      <c r="N6326" t="s">
        <v>14</v>
      </c>
      <c r="O6326" t="s">
        <v>18</v>
      </c>
      <c r="P6326" t="s">
        <v>27</v>
      </c>
      <c r="Q6326">
        <v>2</v>
      </c>
      <c r="R6326">
        <v>1.28</v>
      </c>
      <c r="S6326">
        <f t="shared" si="345"/>
        <v>55800</v>
      </c>
      <c r="T6326">
        <f t="shared" si="346"/>
        <v>23760</v>
      </c>
      <c r="U6326">
        <f t="shared" si="347"/>
        <v>2.3484848484848486</v>
      </c>
      <c r="V6326">
        <v>368</v>
      </c>
      <c r="W6326">
        <v>366</v>
      </c>
    </row>
    <row r="6327" spans="1:23" hidden="1" x14ac:dyDescent="0.2">
      <c r="A6327">
        <v>117</v>
      </c>
      <c r="B6327" t="s">
        <v>3</v>
      </c>
      <c r="C6327" t="s">
        <v>4</v>
      </c>
      <c r="D6327" t="s">
        <v>288</v>
      </c>
      <c r="G6327">
        <v>-27.452531</v>
      </c>
      <c r="H6327">
        <v>153.004456</v>
      </c>
      <c r="I6327">
        <v>40</v>
      </c>
      <c r="J6327" t="s">
        <v>6</v>
      </c>
      <c r="K6327" s="1">
        <v>33436</v>
      </c>
      <c r="L6327" t="s">
        <v>289</v>
      </c>
      <c r="N6327" t="s">
        <v>14</v>
      </c>
      <c r="O6327" t="s">
        <v>18</v>
      </c>
      <c r="P6327" t="s">
        <v>27</v>
      </c>
      <c r="Q6327">
        <v>3</v>
      </c>
      <c r="R6327">
        <v>1.48</v>
      </c>
      <c r="S6327">
        <f t="shared" si="345"/>
        <v>55800</v>
      </c>
      <c r="T6327">
        <f t="shared" si="346"/>
        <v>23760</v>
      </c>
      <c r="U6327">
        <f t="shared" si="347"/>
        <v>2.3484848484848486</v>
      </c>
      <c r="V6327">
        <v>368</v>
      </c>
      <c r="W6327">
        <v>366</v>
      </c>
    </row>
    <row r="6328" spans="1:23" hidden="1" x14ac:dyDescent="0.2">
      <c r="A6328">
        <v>117</v>
      </c>
      <c r="B6328" t="s">
        <v>3</v>
      </c>
      <c r="C6328" t="s">
        <v>4</v>
      </c>
      <c r="D6328" t="s">
        <v>288</v>
      </c>
      <c r="G6328">
        <v>-27.452531</v>
      </c>
      <c r="H6328">
        <v>153.004456</v>
      </c>
      <c r="I6328">
        <v>40</v>
      </c>
      <c r="J6328" t="s">
        <v>6</v>
      </c>
      <c r="K6328" s="1">
        <v>33436</v>
      </c>
      <c r="L6328" t="s">
        <v>289</v>
      </c>
      <c r="N6328" t="s">
        <v>14</v>
      </c>
      <c r="O6328" t="s">
        <v>18</v>
      </c>
      <c r="P6328" t="s">
        <v>27</v>
      </c>
      <c r="Q6328">
        <v>4</v>
      </c>
      <c r="R6328">
        <v>1.38</v>
      </c>
      <c r="S6328">
        <f t="shared" si="345"/>
        <v>55800</v>
      </c>
      <c r="T6328">
        <f t="shared" si="346"/>
        <v>23760</v>
      </c>
      <c r="U6328">
        <f t="shared" si="347"/>
        <v>2.3484848484848486</v>
      </c>
      <c r="V6328">
        <v>368</v>
      </c>
      <c r="W6328">
        <v>366</v>
      </c>
    </row>
    <row r="6329" spans="1:23" hidden="1" x14ac:dyDescent="0.2">
      <c r="A6329">
        <v>117</v>
      </c>
      <c r="B6329" t="s">
        <v>3</v>
      </c>
      <c r="C6329" t="s">
        <v>4</v>
      </c>
      <c r="D6329" t="s">
        <v>288</v>
      </c>
      <c r="G6329">
        <v>-27.452531</v>
      </c>
      <c r="H6329">
        <v>153.004456</v>
      </c>
      <c r="I6329">
        <v>40</v>
      </c>
      <c r="J6329" t="s">
        <v>6</v>
      </c>
      <c r="K6329" s="1">
        <v>33436</v>
      </c>
      <c r="L6329" t="s">
        <v>289</v>
      </c>
      <c r="N6329" t="s">
        <v>14</v>
      </c>
      <c r="O6329" t="s">
        <v>18</v>
      </c>
      <c r="P6329" t="s">
        <v>27</v>
      </c>
      <c r="Q6329">
        <v>5</v>
      </c>
      <c r="R6329">
        <v>2.16</v>
      </c>
      <c r="S6329">
        <f t="shared" si="345"/>
        <v>55800</v>
      </c>
      <c r="T6329">
        <f t="shared" si="346"/>
        <v>23760</v>
      </c>
      <c r="U6329">
        <f t="shared" si="347"/>
        <v>2.3484848484848486</v>
      </c>
      <c r="V6329">
        <v>368</v>
      </c>
      <c r="W6329">
        <v>366</v>
      </c>
    </row>
    <row r="6330" spans="1:23" hidden="1" x14ac:dyDescent="0.2">
      <c r="A6330">
        <v>117</v>
      </c>
      <c r="B6330" t="s">
        <v>3</v>
      </c>
      <c r="C6330" t="s">
        <v>4</v>
      </c>
      <c r="D6330" t="s">
        <v>288</v>
      </c>
      <c r="G6330">
        <v>-27.452531</v>
      </c>
      <c r="H6330">
        <v>153.004456</v>
      </c>
      <c r="I6330">
        <v>40</v>
      </c>
      <c r="J6330" t="s">
        <v>6</v>
      </c>
      <c r="K6330" s="1">
        <v>33436</v>
      </c>
      <c r="L6330" t="s">
        <v>289</v>
      </c>
      <c r="N6330" t="s">
        <v>14</v>
      </c>
      <c r="O6330" t="s">
        <v>18</v>
      </c>
      <c r="P6330" t="s">
        <v>27</v>
      </c>
      <c r="Q6330">
        <v>6</v>
      </c>
      <c r="R6330">
        <v>2.2799999999999998</v>
      </c>
      <c r="S6330">
        <f t="shared" si="345"/>
        <v>55800</v>
      </c>
      <c r="T6330">
        <f t="shared" si="346"/>
        <v>23760</v>
      </c>
      <c r="U6330">
        <f t="shared" si="347"/>
        <v>2.3484848484848486</v>
      </c>
      <c r="V6330">
        <v>368</v>
      </c>
      <c r="W6330">
        <v>366</v>
      </c>
    </row>
    <row r="6331" spans="1:23" hidden="1" x14ac:dyDescent="0.2">
      <c r="A6331">
        <v>117</v>
      </c>
      <c r="B6331" t="s">
        <v>3</v>
      </c>
      <c r="C6331" t="s">
        <v>4</v>
      </c>
      <c r="D6331" t="s">
        <v>288</v>
      </c>
      <c r="G6331">
        <v>-27.452531</v>
      </c>
      <c r="H6331">
        <v>153.004456</v>
      </c>
      <c r="I6331">
        <v>40</v>
      </c>
      <c r="J6331" t="s">
        <v>6</v>
      </c>
      <c r="K6331" s="1">
        <v>33436</v>
      </c>
      <c r="L6331" t="s">
        <v>289</v>
      </c>
      <c r="N6331" t="s">
        <v>14</v>
      </c>
      <c r="O6331" t="s">
        <v>19</v>
      </c>
      <c r="P6331" t="s">
        <v>27</v>
      </c>
      <c r="Q6331">
        <v>1</v>
      </c>
      <c r="R6331">
        <v>12.39</v>
      </c>
      <c r="S6331">
        <f t="shared" si="345"/>
        <v>55800</v>
      </c>
      <c r="T6331">
        <f t="shared" si="346"/>
        <v>23760</v>
      </c>
      <c r="U6331">
        <f t="shared" si="347"/>
        <v>2.3484848484848486</v>
      </c>
      <c r="V6331">
        <v>368</v>
      </c>
      <c r="W6331">
        <v>366</v>
      </c>
    </row>
    <row r="6332" spans="1:23" hidden="1" x14ac:dyDescent="0.2">
      <c r="A6332">
        <v>117</v>
      </c>
      <c r="B6332" t="s">
        <v>3</v>
      </c>
      <c r="C6332" t="s">
        <v>4</v>
      </c>
      <c r="D6332" t="s">
        <v>288</v>
      </c>
      <c r="G6332">
        <v>-27.452531</v>
      </c>
      <c r="H6332">
        <v>153.004456</v>
      </c>
      <c r="I6332">
        <v>40</v>
      </c>
      <c r="J6332" t="s">
        <v>6</v>
      </c>
      <c r="K6332" s="1">
        <v>33436</v>
      </c>
      <c r="L6332" t="s">
        <v>289</v>
      </c>
      <c r="N6332" t="s">
        <v>14</v>
      </c>
      <c r="O6332" t="s">
        <v>19</v>
      </c>
      <c r="P6332" t="s">
        <v>27</v>
      </c>
      <c r="Q6332">
        <v>2</v>
      </c>
      <c r="R6332">
        <v>7.23</v>
      </c>
      <c r="S6332">
        <f t="shared" si="345"/>
        <v>55800</v>
      </c>
      <c r="T6332">
        <f t="shared" si="346"/>
        <v>23760</v>
      </c>
      <c r="U6332">
        <f t="shared" si="347"/>
        <v>2.3484848484848486</v>
      </c>
      <c r="V6332">
        <v>368</v>
      </c>
      <c r="W6332">
        <v>366</v>
      </c>
    </row>
    <row r="6333" spans="1:23" hidden="1" x14ac:dyDescent="0.2">
      <c r="A6333">
        <v>117</v>
      </c>
      <c r="B6333" t="s">
        <v>3</v>
      </c>
      <c r="C6333" t="s">
        <v>4</v>
      </c>
      <c r="D6333" t="s">
        <v>288</v>
      </c>
      <c r="G6333">
        <v>-27.452531</v>
      </c>
      <c r="H6333">
        <v>153.004456</v>
      </c>
      <c r="I6333">
        <v>40</v>
      </c>
      <c r="J6333" t="s">
        <v>6</v>
      </c>
      <c r="K6333" s="1">
        <v>33436</v>
      </c>
      <c r="L6333" t="s">
        <v>289</v>
      </c>
      <c r="N6333" t="s">
        <v>14</v>
      </c>
      <c r="O6333" t="s">
        <v>19</v>
      </c>
      <c r="P6333" t="s">
        <v>27</v>
      </c>
      <c r="Q6333">
        <v>3</v>
      </c>
      <c r="R6333">
        <v>12.09</v>
      </c>
      <c r="S6333">
        <f t="shared" si="345"/>
        <v>55800</v>
      </c>
      <c r="T6333">
        <f t="shared" si="346"/>
        <v>23760</v>
      </c>
      <c r="U6333">
        <f t="shared" si="347"/>
        <v>2.3484848484848486</v>
      </c>
      <c r="V6333">
        <v>368</v>
      </c>
      <c r="W6333">
        <v>366</v>
      </c>
    </row>
    <row r="6334" spans="1:23" hidden="1" x14ac:dyDescent="0.2">
      <c r="A6334">
        <v>117</v>
      </c>
      <c r="B6334" t="s">
        <v>3</v>
      </c>
      <c r="C6334" t="s">
        <v>4</v>
      </c>
      <c r="D6334" t="s">
        <v>288</v>
      </c>
      <c r="G6334">
        <v>-27.452531</v>
      </c>
      <c r="H6334">
        <v>153.004456</v>
      </c>
      <c r="I6334">
        <v>40</v>
      </c>
      <c r="J6334" t="s">
        <v>6</v>
      </c>
      <c r="K6334" s="1">
        <v>33436</v>
      </c>
      <c r="L6334" t="s">
        <v>289</v>
      </c>
      <c r="N6334" t="s">
        <v>14</v>
      </c>
      <c r="O6334" t="s">
        <v>19</v>
      </c>
      <c r="P6334" t="s">
        <v>27</v>
      </c>
      <c r="Q6334">
        <v>4</v>
      </c>
      <c r="R6334">
        <v>11.47</v>
      </c>
      <c r="S6334">
        <f t="shared" si="345"/>
        <v>55800</v>
      </c>
      <c r="T6334">
        <f t="shared" si="346"/>
        <v>23760</v>
      </c>
      <c r="U6334">
        <f t="shared" si="347"/>
        <v>2.3484848484848486</v>
      </c>
      <c r="V6334">
        <v>368</v>
      </c>
      <c r="W6334">
        <v>366</v>
      </c>
    </row>
    <row r="6335" spans="1:23" hidden="1" x14ac:dyDescent="0.2">
      <c r="A6335">
        <v>117</v>
      </c>
      <c r="B6335" t="s">
        <v>3</v>
      </c>
      <c r="C6335" t="s">
        <v>4</v>
      </c>
      <c r="D6335" t="s">
        <v>288</v>
      </c>
      <c r="G6335">
        <v>-27.452531</v>
      </c>
      <c r="H6335">
        <v>153.004456</v>
      </c>
      <c r="I6335">
        <v>40</v>
      </c>
      <c r="J6335" t="s">
        <v>6</v>
      </c>
      <c r="K6335" s="1">
        <v>33436</v>
      </c>
      <c r="L6335" t="s">
        <v>289</v>
      </c>
      <c r="N6335" t="s">
        <v>14</v>
      </c>
      <c r="O6335" t="s">
        <v>19</v>
      </c>
      <c r="P6335" t="s">
        <v>27</v>
      </c>
      <c r="Q6335">
        <v>5</v>
      </c>
      <c r="R6335">
        <v>12.39</v>
      </c>
      <c r="S6335">
        <f t="shared" si="345"/>
        <v>55800</v>
      </c>
      <c r="T6335">
        <f t="shared" si="346"/>
        <v>23760</v>
      </c>
      <c r="U6335">
        <f t="shared" si="347"/>
        <v>2.3484848484848486</v>
      </c>
      <c r="V6335">
        <v>368</v>
      </c>
      <c r="W6335">
        <v>366</v>
      </c>
    </row>
    <row r="6336" spans="1:23" hidden="1" x14ac:dyDescent="0.2">
      <c r="A6336">
        <v>117</v>
      </c>
      <c r="B6336" t="s">
        <v>3</v>
      </c>
      <c r="C6336" t="s">
        <v>4</v>
      </c>
      <c r="D6336" t="s">
        <v>288</v>
      </c>
      <c r="G6336">
        <v>-27.452531</v>
      </c>
      <c r="H6336">
        <v>153.004456</v>
      </c>
      <c r="I6336">
        <v>40</v>
      </c>
      <c r="J6336" t="s">
        <v>6</v>
      </c>
      <c r="K6336" s="1">
        <v>33436</v>
      </c>
      <c r="L6336" t="s">
        <v>289</v>
      </c>
      <c r="N6336" t="s">
        <v>14</v>
      </c>
      <c r="O6336" t="s">
        <v>19</v>
      </c>
      <c r="P6336" t="s">
        <v>27</v>
      </c>
      <c r="Q6336">
        <v>6</v>
      </c>
      <c r="R6336">
        <v>10.77</v>
      </c>
      <c r="S6336">
        <f t="shared" si="345"/>
        <v>55800</v>
      </c>
      <c r="T6336">
        <f t="shared" si="346"/>
        <v>23760</v>
      </c>
      <c r="U6336">
        <f t="shared" si="347"/>
        <v>2.3484848484848486</v>
      </c>
      <c r="V6336">
        <v>368</v>
      </c>
      <c r="W6336">
        <v>366</v>
      </c>
    </row>
    <row r="6337" spans="1:23" hidden="1" x14ac:dyDescent="0.2">
      <c r="A6337">
        <v>117</v>
      </c>
      <c r="B6337" t="s">
        <v>3</v>
      </c>
      <c r="C6337" t="s">
        <v>4</v>
      </c>
      <c r="D6337" t="s">
        <v>288</v>
      </c>
      <c r="G6337">
        <v>-27.452531</v>
      </c>
      <c r="H6337">
        <v>153.004456</v>
      </c>
      <c r="I6337">
        <v>40</v>
      </c>
      <c r="J6337" t="s">
        <v>6</v>
      </c>
      <c r="K6337" s="1">
        <v>33436</v>
      </c>
      <c r="L6337" t="s">
        <v>289</v>
      </c>
      <c r="N6337" t="s">
        <v>24</v>
      </c>
      <c r="O6337" t="s">
        <v>15</v>
      </c>
      <c r="P6337" t="s">
        <v>26</v>
      </c>
      <c r="Q6337">
        <v>1</v>
      </c>
      <c r="R6337">
        <v>29.98</v>
      </c>
      <c r="S6337">
        <f t="shared" si="345"/>
        <v>55800</v>
      </c>
      <c r="T6337">
        <f t="shared" si="346"/>
        <v>23760</v>
      </c>
      <c r="U6337">
        <f t="shared" si="347"/>
        <v>2.3484848484848486</v>
      </c>
      <c r="V6337">
        <v>368</v>
      </c>
      <c r="W6337">
        <v>366</v>
      </c>
    </row>
    <row r="6338" spans="1:23" hidden="1" x14ac:dyDescent="0.2">
      <c r="A6338">
        <v>117</v>
      </c>
      <c r="B6338" t="s">
        <v>3</v>
      </c>
      <c r="C6338" t="s">
        <v>4</v>
      </c>
      <c r="D6338" t="s">
        <v>288</v>
      </c>
      <c r="G6338">
        <v>-27.452531</v>
      </c>
      <c r="H6338">
        <v>153.004456</v>
      </c>
      <c r="I6338">
        <v>40</v>
      </c>
      <c r="J6338" t="s">
        <v>6</v>
      </c>
      <c r="K6338" s="1">
        <v>33436</v>
      </c>
      <c r="L6338" t="s">
        <v>289</v>
      </c>
      <c r="N6338" t="s">
        <v>24</v>
      </c>
      <c r="O6338" t="s">
        <v>15</v>
      </c>
      <c r="P6338" t="s">
        <v>26</v>
      </c>
      <c r="Q6338">
        <v>2</v>
      </c>
      <c r="R6338">
        <v>31.45</v>
      </c>
      <c r="S6338">
        <f t="shared" si="345"/>
        <v>55800</v>
      </c>
      <c r="T6338">
        <f t="shared" si="346"/>
        <v>23760</v>
      </c>
      <c r="U6338">
        <f t="shared" si="347"/>
        <v>2.3484848484848486</v>
      </c>
      <c r="V6338">
        <v>368</v>
      </c>
      <c r="W6338">
        <v>366</v>
      </c>
    </row>
    <row r="6339" spans="1:23" hidden="1" x14ac:dyDescent="0.2">
      <c r="A6339">
        <v>117</v>
      </c>
      <c r="B6339" t="s">
        <v>3</v>
      </c>
      <c r="C6339" t="s">
        <v>4</v>
      </c>
      <c r="D6339" t="s">
        <v>288</v>
      </c>
      <c r="G6339">
        <v>-27.452531</v>
      </c>
      <c r="H6339">
        <v>153.004456</v>
      </c>
      <c r="I6339">
        <v>40</v>
      </c>
      <c r="J6339" t="s">
        <v>6</v>
      </c>
      <c r="K6339" s="1">
        <v>33436</v>
      </c>
      <c r="L6339" t="s">
        <v>289</v>
      </c>
      <c r="N6339" t="s">
        <v>24</v>
      </c>
      <c r="O6339" t="s">
        <v>15</v>
      </c>
      <c r="P6339" t="s">
        <v>26</v>
      </c>
      <c r="Q6339">
        <v>3</v>
      </c>
      <c r="R6339">
        <v>33.020000000000003</v>
      </c>
      <c r="S6339">
        <f t="shared" si="345"/>
        <v>55800</v>
      </c>
      <c r="T6339">
        <f t="shared" si="346"/>
        <v>23760</v>
      </c>
      <c r="U6339">
        <f t="shared" si="347"/>
        <v>2.3484848484848486</v>
      </c>
      <c r="V6339">
        <v>368</v>
      </c>
      <c r="W6339">
        <v>366</v>
      </c>
    </row>
    <row r="6340" spans="1:23" hidden="1" x14ac:dyDescent="0.2">
      <c r="A6340">
        <v>117</v>
      </c>
      <c r="B6340" t="s">
        <v>3</v>
      </c>
      <c r="C6340" t="s">
        <v>4</v>
      </c>
      <c r="D6340" t="s">
        <v>288</v>
      </c>
      <c r="G6340">
        <v>-27.452531</v>
      </c>
      <c r="H6340">
        <v>153.004456</v>
      </c>
      <c r="I6340">
        <v>40</v>
      </c>
      <c r="J6340" t="s">
        <v>6</v>
      </c>
      <c r="K6340" s="1">
        <v>33436</v>
      </c>
      <c r="L6340" t="s">
        <v>289</v>
      </c>
      <c r="N6340" t="s">
        <v>24</v>
      </c>
      <c r="O6340" t="s">
        <v>15</v>
      </c>
      <c r="P6340" t="s">
        <v>26</v>
      </c>
      <c r="Q6340">
        <v>4</v>
      </c>
      <c r="R6340">
        <v>27.3</v>
      </c>
      <c r="S6340">
        <f t="shared" si="345"/>
        <v>55800</v>
      </c>
      <c r="T6340">
        <f t="shared" si="346"/>
        <v>23760</v>
      </c>
      <c r="U6340">
        <f t="shared" si="347"/>
        <v>2.3484848484848486</v>
      </c>
      <c r="V6340">
        <v>368</v>
      </c>
      <c r="W6340">
        <v>366</v>
      </c>
    </row>
    <row r="6341" spans="1:23" hidden="1" x14ac:dyDescent="0.2">
      <c r="A6341">
        <v>117</v>
      </c>
      <c r="B6341" t="s">
        <v>3</v>
      </c>
      <c r="C6341" t="s">
        <v>4</v>
      </c>
      <c r="D6341" t="s">
        <v>288</v>
      </c>
      <c r="G6341">
        <v>-27.452531</v>
      </c>
      <c r="H6341">
        <v>153.004456</v>
      </c>
      <c r="I6341">
        <v>40</v>
      </c>
      <c r="J6341" t="s">
        <v>6</v>
      </c>
      <c r="K6341" s="1">
        <v>33436</v>
      </c>
      <c r="L6341" t="s">
        <v>289</v>
      </c>
      <c r="N6341" t="s">
        <v>24</v>
      </c>
      <c r="O6341" t="s">
        <v>15</v>
      </c>
      <c r="P6341" t="s">
        <v>26</v>
      </c>
      <c r="Q6341">
        <v>5</v>
      </c>
      <c r="R6341">
        <v>30.4</v>
      </c>
      <c r="S6341">
        <f t="shared" si="345"/>
        <v>55800</v>
      </c>
      <c r="T6341">
        <f t="shared" si="346"/>
        <v>23760</v>
      </c>
      <c r="U6341">
        <f t="shared" si="347"/>
        <v>2.3484848484848486</v>
      </c>
      <c r="V6341">
        <v>368</v>
      </c>
      <c r="W6341">
        <v>366</v>
      </c>
    </row>
    <row r="6342" spans="1:23" hidden="1" x14ac:dyDescent="0.2">
      <c r="A6342">
        <v>117</v>
      </c>
      <c r="B6342" t="s">
        <v>3</v>
      </c>
      <c r="C6342" t="s">
        <v>4</v>
      </c>
      <c r="D6342" t="s">
        <v>288</v>
      </c>
      <c r="G6342">
        <v>-27.452531</v>
      </c>
      <c r="H6342">
        <v>153.004456</v>
      </c>
      <c r="I6342">
        <v>40</v>
      </c>
      <c r="J6342" t="s">
        <v>6</v>
      </c>
      <c r="K6342" s="1">
        <v>33436</v>
      </c>
      <c r="L6342" t="s">
        <v>289</v>
      </c>
      <c r="N6342" t="s">
        <v>24</v>
      </c>
      <c r="O6342" t="s">
        <v>15</v>
      </c>
      <c r="P6342" t="s">
        <v>26</v>
      </c>
      <c r="Q6342">
        <v>6</v>
      </c>
      <c r="R6342">
        <v>32.229999999999997</v>
      </c>
      <c r="S6342">
        <f t="shared" si="345"/>
        <v>55800</v>
      </c>
      <c r="T6342">
        <f t="shared" si="346"/>
        <v>23760</v>
      </c>
      <c r="U6342">
        <f t="shared" si="347"/>
        <v>2.3484848484848486</v>
      </c>
      <c r="V6342">
        <v>368</v>
      </c>
      <c r="W6342">
        <v>366</v>
      </c>
    </row>
    <row r="6343" spans="1:23" hidden="1" x14ac:dyDescent="0.2">
      <c r="A6343">
        <v>117</v>
      </c>
      <c r="B6343" t="s">
        <v>3</v>
      </c>
      <c r="C6343" t="s">
        <v>4</v>
      </c>
      <c r="D6343" t="s">
        <v>288</v>
      </c>
      <c r="G6343">
        <v>-27.452531</v>
      </c>
      <c r="H6343">
        <v>153.004456</v>
      </c>
      <c r="I6343">
        <v>40</v>
      </c>
      <c r="J6343" t="s">
        <v>6</v>
      </c>
      <c r="K6343" s="1">
        <v>33436</v>
      </c>
      <c r="L6343" t="s">
        <v>289</v>
      </c>
      <c r="N6343" t="s">
        <v>24</v>
      </c>
      <c r="O6343" t="s">
        <v>15</v>
      </c>
      <c r="P6343" t="s">
        <v>26</v>
      </c>
      <c r="Q6343">
        <v>7</v>
      </c>
      <c r="R6343">
        <v>30.21</v>
      </c>
      <c r="S6343">
        <f t="shared" si="345"/>
        <v>55800</v>
      </c>
      <c r="T6343">
        <f t="shared" si="346"/>
        <v>23760</v>
      </c>
      <c r="U6343">
        <f t="shared" si="347"/>
        <v>2.3484848484848486</v>
      </c>
      <c r="V6343">
        <v>368</v>
      </c>
      <c r="W6343">
        <v>366</v>
      </c>
    </row>
    <row r="6344" spans="1:23" hidden="1" x14ac:dyDescent="0.2">
      <c r="A6344">
        <v>117</v>
      </c>
      <c r="B6344" t="s">
        <v>3</v>
      </c>
      <c r="C6344" t="s">
        <v>4</v>
      </c>
      <c r="D6344" t="s">
        <v>288</v>
      </c>
      <c r="G6344">
        <v>-27.452531</v>
      </c>
      <c r="H6344">
        <v>153.004456</v>
      </c>
      <c r="I6344">
        <v>40</v>
      </c>
      <c r="J6344" t="s">
        <v>6</v>
      </c>
      <c r="K6344" s="1">
        <v>33436</v>
      </c>
      <c r="L6344" t="s">
        <v>289</v>
      </c>
      <c r="N6344" t="s">
        <v>24</v>
      </c>
      <c r="O6344" t="s">
        <v>15</v>
      </c>
      <c r="P6344" t="s">
        <v>26</v>
      </c>
      <c r="Q6344">
        <v>8</v>
      </c>
      <c r="R6344">
        <v>28.92</v>
      </c>
      <c r="S6344">
        <f t="shared" si="345"/>
        <v>55800</v>
      </c>
      <c r="T6344">
        <f t="shared" si="346"/>
        <v>23760</v>
      </c>
      <c r="U6344">
        <f t="shared" si="347"/>
        <v>2.3484848484848486</v>
      </c>
      <c r="V6344">
        <v>368</v>
      </c>
      <c r="W6344">
        <v>366</v>
      </c>
    </row>
    <row r="6345" spans="1:23" hidden="1" x14ac:dyDescent="0.2">
      <c r="A6345">
        <v>117</v>
      </c>
      <c r="B6345" t="s">
        <v>3</v>
      </c>
      <c r="C6345" t="s">
        <v>4</v>
      </c>
      <c r="D6345" t="s">
        <v>288</v>
      </c>
      <c r="G6345">
        <v>-27.452531</v>
      </c>
      <c r="H6345">
        <v>153.004456</v>
      </c>
      <c r="I6345">
        <v>40</v>
      </c>
      <c r="J6345" t="s">
        <v>6</v>
      </c>
      <c r="K6345" s="1">
        <v>33436</v>
      </c>
      <c r="L6345" t="s">
        <v>289</v>
      </c>
      <c r="N6345" t="s">
        <v>24</v>
      </c>
      <c r="O6345" t="s">
        <v>15</v>
      </c>
      <c r="P6345" t="s">
        <v>26</v>
      </c>
      <c r="Q6345">
        <v>9</v>
      </c>
      <c r="R6345">
        <v>32.200000000000003</v>
      </c>
      <c r="S6345">
        <f t="shared" si="345"/>
        <v>55800</v>
      </c>
      <c r="T6345">
        <f t="shared" si="346"/>
        <v>23760</v>
      </c>
      <c r="U6345">
        <f t="shared" si="347"/>
        <v>2.3484848484848486</v>
      </c>
      <c r="V6345">
        <v>368</v>
      </c>
      <c r="W6345">
        <v>366</v>
      </c>
    </row>
    <row r="6346" spans="1:23" hidden="1" x14ac:dyDescent="0.2">
      <c r="A6346">
        <v>117</v>
      </c>
      <c r="B6346" t="s">
        <v>3</v>
      </c>
      <c r="C6346" t="s">
        <v>4</v>
      </c>
      <c r="D6346" t="s">
        <v>288</v>
      </c>
      <c r="G6346">
        <v>-27.452531</v>
      </c>
      <c r="H6346">
        <v>153.004456</v>
      </c>
      <c r="I6346">
        <v>40</v>
      </c>
      <c r="J6346" t="s">
        <v>6</v>
      </c>
      <c r="K6346" s="1">
        <v>33436</v>
      </c>
      <c r="L6346" t="s">
        <v>289</v>
      </c>
      <c r="N6346" t="s">
        <v>24</v>
      </c>
      <c r="O6346" t="s">
        <v>15</v>
      </c>
      <c r="P6346" t="s">
        <v>26</v>
      </c>
      <c r="Q6346">
        <v>10</v>
      </c>
      <c r="R6346">
        <v>29.74</v>
      </c>
      <c r="S6346">
        <f t="shared" si="345"/>
        <v>55800</v>
      </c>
      <c r="T6346">
        <f t="shared" si="346"/>
        <v>23760</v>
      </c>
      <c r="U6346">
        <f t="shared" si="347"/>
        <v>2.3484848484848486</v>
      </c>
      <c r="V6346">
        <v>368</v>
      </c>
      <c r="W6346">
        <v>366</v>
      </c>
    </row>
    <row r="6347" spans="1:23" x14ac:dyDescent="0.2">
      <c r="A6347">
        <v>117</v>
      </c>
      <c r="B6347" t="s">
        <v>3</v>
      </c>
      <c r="C6347" t="s">
        <v>4</v>
      </c>
      <c r="D6347" t="s">
        <v>288</v>
      </c>
      <c r="G6347">
        <v>-27.452531</v>
      </c>
      <c r="H6347">
        <v>153.004456</v>
      </c>
      <c r="I6347">
        <v>40</v>
      </c>
      <c r="J6347" t="s">
        <v>6</v>
      </c>
      <c r="K6347" s="1">
        <v>33436</v>
      </c>
      <c r="L6347" t="s">
        <v>289</v>
      </c>
      <c r="N6347" t="s">
        <v>24</v>
      </c>
      <c r="O6347" t="s">
        <v>15</v>
      </c>
      <c r="P6347" t="s">
        <v>27</v>
      </c>
      <c r="Q6347">
        <v>1</v>
      </c>
      <c r="R6347">
        <v>22.86</v>
      </c>
      <c r="S6347">
        <f t="shared" si="345"/>
        <v>55800</v>
      </c>
      <c r="T6347">
        <f t="shared" si="346"/>
        <v>23760</v>
      </c>
      <c r="U6347">
        <f t="shared" si="347"/>
        <v>2.3484848484848486</v>
      </c>
      <c r="V6347">
        <v>368</v>
      </c>
      <c r="W6347">
        <v>366</v>
      </c>
    </row>
    <row r="6348" spans="1:23" x14ac:dyDescent="0.2">
      <c r="A6348">
        <v>117</v>
      </c>
      <c r="B6348" t="s">
        <v>3</v>
      </c>
      <c r="C6348" t="s">
        <v>4</v>
      </c>
      <c r="D6348" t="s">
        <v>288</v>
      </c>
      <c r="G6348">
        <v>-27.452531</v>
      </c>
      <c r="H6348">
        <v>153.004456</v>
      </c>
      <c r="I6348">
        <v>40</v>
      </c>
      <c r="J6348" t="s">
        <v>6</v>
      </c>
      <c r="K6348" s="1">
        <v>33436</v>
      </c>
      <c r="L6348" t="s">
        <v>289</v>
      </c>
      <c r="N6348" t="s">
        <v>24</v>
      </c>
      <c r="O6348" t="s">
        <v>15</v>
      </c>
      <c r="P6348" t="s">
        <v>27</v>
      </c>
      <c r="Q6348">
        <v>2</v>
      </c>
      <c r="R6348">
        <v>24.41</v>
      </c>
      <c r="S6348">
        <f t="shared" si="345"/>
        <v>55800</v>
      </c>
      <c r="T6348">
        <f t="shared" si="346"/>
        <v>23760</v>
      </c>
      <c r="U6348">
        <f t="shared" si="347"/>
        <v>2.3484848484848486</v>
      </c>
      <c r="V6348">
        <v>368</v>
      </c>
      <c r="W6348">
        <v>366</v>
      </c>
    </row>
    <row r="6349" spans="1:23" x14ac:dyDescent="0.2">
      <c r="A6349">
        <v>117</v>
      </c>
      <c r="B6349" t="s">
        <v>3</v>
      </c>
      <c r="C6349" t="s">
        <v>4</v>
      </c>
      <c r="D6349" t="s">
        <v>288</v>
      </c>
      <c r="G6349">
        <v>-27.452531</v>
      </c>
      <c r="H6349">
        <v>153.004456</v>
      </c>
      <c r="I6349">
        <v>40</v>
      </c>
      <c r="J6349" t="s">
        <v>6</v>
      </c>
      <c r="K6349" s="1">
        <v>33436</v>
      </c>
      <c r="L6349" t="s">
        <v>289</v>
      </c>
      <c r="N6349" t="s">
        <v>24</v>
      </c>
      <c r="O6349" t="s">
        <v>15</v>
      </c>
      <c r="P6349" t="s">
        <v>27</v>
      </c>
      <c r="Q6349">
        <v>3</v>
      </c>
      <c r="R6349">
        <v>22.25</v>
      </c>
      <c r="S6349">
        <f t="shared" si="345"/>
        <v>55800</v>
      </c>
      <c r="T6349">
        <f t="shared" si="346"/>
        <v>23760</v>
      </c>
      <c r="U6349">
        <f t="shared" si="347"/>
        <v>2.3484848484848486</v>
      </c>
      <c r="V6349">
        <v>368</v>
      </c>
      <c r="W6349">
        <v>366</v>
      </c>
    </row>
    <row r="6350" spans="1:23" x14ac:dyDescent="0.2">
      <c r="A6350">
        <v>117</v>
      </c>
      <c r="B6350" t="s">
        <v>3</v>
      </c>
      <c r="C6350" t="s">
        <v>4</v>
      </c>
      <c r="D6350" t="s">
        <v>288</v>
      </c>
      <c r="G6350">
        <v>-27.452531</v>
      </c>
      <c r="H6350">
        <v>153.004456</v>
      </c>
      <c r="I6350">
        <v>40</v>
      </c>
      <c r="J6350" t="s">
        <v>6</v>
      </c>
      <c r="K6350" s="1">
        <v>33436</v>
      </c>
      <c r="L6350" t="s">
        <v>289</v>
      </c>
      <c r="N6350" t="s">
        <v>24</v>
      </c>
      <c r="O6350" t="s">
        <v>15</v>
      </c>
      <c r="P6350" t="s">
        <v>27</v>
      </c>
      <c r="Q6350">
        <v>4</v>
      </c>
      <c r="R6350">
        <v>22.1</v>
      </c>
      <c r="S6350">
        <f t="shared" si="345"/>
        <v>55800</v>
      </c>
      <c r="T6350">
        <f t="shared" si="346"/>
        <v>23760</v>
      </c>
      <c r="U6350">
        <f t="shared" si="347"/>
        <v>2.3484848484848486</v>
      </c>
      <c r="V6350">
        <v>368</v>
      </c>
      <c r="W6350">
        <v>366</v>
      </c>
    </row>
    <row r="6351" spans="1:23" x14ac:dyDescent="0.2">
      <c r="A6351">
        <v>117</v>
      </c>
      <c r="B6351" t="s">
        <v>3</v>
      </c>
      <c r="C6351" t="s">
        <v>4</v>
      </c>
      <c r="D6351" t="s">
        <v>288</v>
      </c>
      <c r="G6351">
        <v>-27.452531</v>
      </c>
      <c r="H6351">
        <v>153.004456</v>
      </c>
      <c r="I6351">
        <v>40</v>
      </c>
      <c r="J6351" t="s">
        <v>6</v>
      </c>
      <c r="K6351" s="1">
        <v>33436</v>
      </c>
      <c r="L6351" t="s">
        <v>289</v>
      </c>
      <c r="N6351" t="s">
        <v>24</v>
      </c>
      <c r="O6351" t="s">
        <v>15</v>
      </c>
      <c r="P6351" t="s">
        <v>27</v>
      </c>
      <c r="Q6351">
        <v>5</v>
      </c>
      <c r="R6351">
        <v>21.76</v>
      </c>
      <c r="S6351">
        <f t="shared" si="345"/>
        <v>55800</v>
      </c>
      <c r="T6351">
        <f t="shared" si="346"/>
        <v>23760</v>
      </c>
      <c r="U6351">
        <f t="shared" si="347"/>
        <v>2.3484848484848486</v>
      </c>
      <c r="V6351">
        <v>368</v>
      </c>
      <c r="W6351">
        <v>366</v>
      </c>
    </row>
    <row r="6352" spans="1:23" x14ac:dyDescent="0.2">
      <c r="A6352">
        <v>117</v>
      </c>
      <c r="B6352" t="s">
        <v>3</v>
      </c>
      <c r="C6352" t="s">
        <v>4</v>
      </c>
      <c r="D6352" t="s">
        <v>288</v>
      </c>
      <c r="G6352">
        <v>-27.452531</v>
      </c>
      <c r="H6352">
        <v>153.004456</v>
      </c>
      <c r="I6352">
        <v>40</v>
      </c>
      <c r="J6352" t="s">
        <v>6</v>
      </c>
      <c r="K6352" s="1">
        <v>33436</v>
      </c>
      <c r="L6352" t="s">
        <v>289</v>
      </c>
      <c r="N6352" t="s">
        <v>24</v>
      </c>
      <c r="O6352" t="s">
        <v>15</v>
      </c>
      <c r="P6352" t="s">
        <v>27</v>
      </c>
      <c r="Q6352">
        <v>6</v>
      </c>
      <c r="R6352">
        <v>19.440000000000001</v>
      </c>
      <c r="S6352">
        <f t="shared" si="345"/>
        <v>55800</v>
      </c>
      <c r="T6352">
        <f t="shared" si="346"/>
        <v>23760</v>
      </c>
      <c r="U6352">
        <f t="shared" si="347"/>
        <v>2.3484848484848486</v>
      </c>
      <c r="V6352">
        <v>368</v>
      </c>
      <c r="W6352">
        <v>366</v>
      </c>
    </row>
    <row r="6353" spans="1:23" x14ac:dyDescent="0.2">
      <c r="A6353">
        <v>117</v>
      </c>
      <c r="B6353" t="s">
        <v>3</v>
      </c>
      <c r="C6353" t="s">
        <v>4</v>
      </c>
      <c r="D6353" t="s">
        <v>288</v>
      </c>
      <c r="G6353">
        <v>-27.452531</v>
      </c>
      <c r="H6353">
        <v>153.004456</v>
      </c>
      <c r="I6353">
        <v>40</v>
      </c>
      <c r="J6353" t="s">
        <v>6</v>
      </c>
      <c r="K6353" s="1">
        <v>33436</v>
      </c>
      <c r="L6353" t="s">
        <v>289</v>
      </c>
      <c r="N6353" t="s">
        <v>24</v>
      </c>
      <c r="O6353" t="s">
        <v>15</v>
      </c>
      <c r="P6353" t="s">
        <v>27</v>
      </c>
      <c r="Q6353">
        <v>7</v>
      </c>
      <c r="R6353">
        <v>22.51</v>
      </c>
      <c r="S6353">
        <f t="shared" si="345"/>
        <v>55800</v>
      </c>
      <c r="T6353">
        <f t="shared" si="346"/>
        <v>23760</v>
      </c>
      <c r="U6353">
        <f t="shared" si="347"/>
        <v>2.3484848484848486</v>
      </c>
      <c r="V6353">
        <v>368</v>
      </c>
      <c r="W6353">
        <v>366</v>
      </c>
    </row>
    <row r="6354" spans="1:23" x14ac:dyDescent="0.2">
      <c r="A6354">
        <v>117</v>
      </c>
      <c r="B6354" t="s">
        <v>3</v>
      </c>
      <c r="C6354" t="s">
        <v>4</v>
      </c>
      <c r="D6354" t="s">
        <v>288</v>
      </c>
      <c r="G6354">
        <v>-27.452531</v>
      </c>
      <c r="H6354">
        <v>153.004456</v>
      </c>
      <c r="I6354">
        <v>40</v>
      </c>
      <c r="J6354" t="s">
        <v>6</v>
      </c>
      <c r="K6354" s="1">
        <v>33436</v>
      </c>
      <c r="L6354" t="s">
        <v>289</v>
      </c>
      <c r="N6354" t="s">
        <v>24</v>
      </c>
      <c r="O6354" t="s">
        <v>15</v>
      </c>
      <c r="P6354" t="s">
        <v>27</v>
      </c>
      <c r="Q6354">
        <v>8</v>
      </c>
      <c r="R6354">
        <v>20.94</v>
      </c>
      <c r="S6354">
        <f t="shared" si="345"/>
        <v>55800</v>
      </c>
      <c r="T6354">
        <f t="shared" si="346"/>
        <v>23760</v>
      </c>
      <c r="U6354">
        <f t="shared" si="347"/>
        <v>2.3484848484848486</v>
      </c>
      <c r="V6354">
        <v>368</v>
      </c>
      <c r="W6354">
        <v>366</v>
      </c>
    </row>
    <row r="6355" spans="1:23" x14ac:dyDescent="0.2">
      <c r="A6355">
        <v>117</v>
      </c>
      <c r="B6355" t="s">
        <v>3</v>
      </c>
      <c r="C6355" t="s">
        <v>4</v>
      </c>
      <c r="D6355" t="s">
        <v>288</v>
      </c>
      <c r="G6355">
        <v>-27.452531</v>
      </c>
      <c r="H6355">
        <v>153.004456</v>
      </c>
      <c r="I6355">
        <v>40</v>
      </c>
      <c r="J6355" t="s">
        <v>6</v>
      </c>
      <c r="K6355" s="1">
        <v>33436</v>
      </c>
      <c r="L6355" t="s">
        <v>289</v>
      </c>
      <c r="N6355" t="s">
        <v>24</v>
      </c>
      <c r="O6355" t="s">
        <v>15</v>
      </c>
      <c r="P6355" t="s">
        <v>27</v>
      </c>
      <c r="Q6355">
        <v>9</v>
      </c>
      <c r="R6355">
        <v>20.99</v>
      </c>
      <c r="S6355">
        <f t="shared" si="345"/>
        <v>55800</v>
      </c>
      <c r="T6355">
        <f t="shared" si="346"/>
        <v>23760</v>
      </c>
      <c r="U6355">
        <f t="shared" si="347"/>
        <v>2.3484848484848486</v>
      </c>
      <c r="V6355">
        <v>368</v>
      </c>
      <c r="W6355">
        <v>366</v>
      </c>
    </row>
    <row r="6356" spans="1:23" x14ac:dyDescent="0.2">
      <c r="A6356">
        <v>117</v>
      </c>
      <c r="B6356" t="s">
        <v>3</v>
      </c>
      <c r="C6356" t="s">
        <v>4</v>
      </c>
      <c r="D6356" t="s">
        <v>288</v>
      </c>
      <c r="G6356">
        <v>-27.452531</v>
      </c>
      <c r="H6356">
        <v>153.004456</v>
      </c>
      <c r="I6356">
        <v>40</v>
      </c>
      <c r="J6356" t="s">
        <v>6</v>
      </c>
      <c r="K6356" s="1">
        <v>33436</v>
      </c>
      <c r="L6356" t="s">
        <v>289</v>
      </c>
      <c r="N6356" t="s">
        <v>24</v>
      </c>
      <c r="O6356" t="s">
        <v>15</v>
      </c>
      <c r="P6356" t="s">
        <v>27</v>
      </c>
      <c r="Q6356">
        <v>10</v>
      </c>
      <c r="R6356">
        <v>24.28</v>
      </c>
      <c r="S6356">
        <f t="shared" si="345"/>
        <v>55800</v>
      </c>
      <c r="T6356">
        <f t="shared" si="346"/>
        <v>23760</v>
      </c>
      <c r="U6356">
        <f t="shared" si="347"/>
        <v>2.3484848484848486</v>
      </c>
      <c r="V6356">
        <v>368</v>
      </c>
      <c r="W6356">
        <v>366</v>
      </c>
    </row>
    <row r="6357" spans="1:23" x14ac:dyDescent="0.2">
      <c r="A6357">
        <v>117</v>
      </c>
      <c r="B6357" t="s">
        <v>3</v>
      </c>
      <c r="C6357" t="s">
        <v>4</v>
      </c>
      <c r="D6357" t="s">
        <v>288</v>
      </c>
      <c r="G6357">
        <v>-27.452531</v>
      </c>
      <c r="H6357">
        <v>153.004456</v>
      </c>
      <c r="I6357">
        <v>40</v>
      </c>
      <c r="J6357" t="s">
        <v>6</v>
      </c>
      <c r="K6357" s="1">
        <v>33436</v>
      </c>
      <c r="L6357" t="s">
        <v>289</v>
      </c>
      <c r="N6357" t="s">
        <v>24</v>
      </c>
      <c r="O6357" t="s">
        <v>18</v>
      </c>
      <c r="P6357" t="s">
        <v>27</v>
      </c>
      <c r="Q6357">
        <v>1</v>
      </c>
      <c r="R6357">
        <v>12.17</v>
      </c>
      <c r="S6357">
        <f t="shared" si="345"/>
        <v>55800</v>
      </c>
      <c r="T6357">
        <f t="shared" si="346"/>
        <v>23760</v>
      </c>
      <c r="U6357">
        <f t="shared" si="347"/>
        <v>2.3484848484848486</v>
      </c>
      <c r="V6357">
        <v>368</v>
      </c>
      <c r="W6357">
        <v>366</v>
      </c>
    </row>
    <row r="6358" spans="1:23" x14ac:dyDescent="0.2">
      <c r="A6358">
        <v>117</v>
      </c>
      <c r="B6358" t="s">
        <v>3</v>
      </c>
      <c r="C6358" t="s">
        <v>4</v>
      </c>
      <c r="D6358" t="s">
        <v>288</v>
      </c>
      <c r="G6358">
        <v>-27.452531</v>
      </c>
      <c r="H6358">
        <v>153.004456</v>
      </c>
      <c r="I6358">
        <v>40</v>
      </c>
      <c r="J6358" t="s">
        <v>6</v>
      </c>
      <c r="K6358" s="1">
        <v>33436</v>
      </c>
      <c r="L6358" t="s">
        <v>289</v>
      </c>
      <c r="N6358" t="s">
        <v>24</v>
      </c>
      <c r="O6358" t="s">
        <v>18</v>
      </c>
      <c r="P6358" t="s">
        <v>27</v>
      </c>
      <c r="Q6358">
        <v>2</v>
      </c>
      <c r="R6358">
        <v>12.1</v>
      </c>
      <c r="S6358">
        <f t="shared" si="345"/>
        <v>55800</v>
      </c>
      <c r="T6358">
        <f t="shared" si="346"/>
        <v>23760</v>
      </c>
      <c r="U6358">
        <f t="shared" si="347"/>
        <v>2.3484848484848486</v>
      </c>
      <c r="V6358">
        <v>368</v>
      </c>
      <c r="W6358">
        <v>366</v>
      </c>
    </row>
    <row r="6359" spans="1:23" x14ac:dyDescent="0.2">
      <c r="A6359">
        <v>117</v>
      </c>
      <c r="B6359" t="s">
        <v>3</v>
      </c>
      <c r="C6359" t="s">
        <v>4</v>
      </c>
      <c r="D6359" t="s">
        <v>288</v>
      </c>
      <c r="G6359">
        <v>-27.452531</v>
      </c>
      <c r="H6359">
        <v>153.004456</v>
      </c>
      <c r="I6359">
        <v>40</v>
      </c>
      <c r="J6359" t="s">
        <v>6</v>
      </c>
      <c r="K6359" s="1">
        <v>33436</v>
      </c>
      <c r="L6359" t="s">
        <v>289</v>
      </c>
      <c r="N6359" t="s">
        <v>24</v>
      </c>
      <c r="O6359" t="s">
        <v>18</v>
      </c>
      <c r="P6359" t="s">
        <v>27</v>
      </c>
      <c r="Q6359">
        <v>3</v>
      </c>
      <c r="R6359">
        <v>8.9700000000000006</v>
      </c>
      <c r="S6359">
        <f t="shared" si="345"/>
        <v>55800</v>
      </c>
      <c r="T6359">
        <f t="shared" si="346"/>
        <v>23760</v>
      </c>
      <c r="U6359">
        <f t="shared" si="347"/>
        <v>2.3484848484848486</v>
      </c>
      <c r="V6359">
        <v>368</v>
      </c>
      <c r="W6359">
        <v>366</v>
      </c>
    </row>
    <row r="6360" spans="1:23" x14ac:dyDescent="0.2">
      <c r="A6360">
        <v>117</v>
      </c>
      <c r="B6360" t="s">
        <v>3</v>
      </c>
      <c r="C6360" t="s">
        <v>4</v>
      </c>
      <c r="D6360" t="s">
        <v>288</v>
      </c>
      <c r="G6360">
        <v>-27.452531</v>
      </c>
      <c r="H6360">
        <v>153.004456</v>
      </c>
      <c r="I6360">
        <v>40</v>
      </c>
      <c r="J6360" t="s">
        <v>6</v>
      </c>
      <c r="K6360" s="1">
        <v>33436</v>
      </c>
      <c r="L6360" t="s">
        <v>289</v>
      </c>
      <c r="N6360" t="s">
        <v>24</v>
      </c>
      <c r="O6360" t="s">
        <v>18</v>
      </c>
      <c r="P6360" t="s">
        <v>27</v>
      </c>
      <c r="Q6360">
        <v>4</v>
      </c>
      <c r="R6360">
        <v>9.77</v>
      </c>
      <c r="S6360">
        <f t="shared" si="345"/>
        <v>55800</v>
      </c>
      <c r="T6360">
        <f t="shared" si="346"/>
        <v>23760</v>
      </c>
      <c r="U6360">
        <f t="shared" si="347"/>
        <v>2.3484848484848486</v>
      </c>
      <c r="V6360">
        <v>368</v>
      </c>
      <c r="W6360">
        <v>366</v>
      </c>
    </row>
    <row r="6361" spans="1:23" x14ac:dyDescent="0.2">
      <c r="A6361">
        <v>117</v>
      </c>
      <c r="B6361" t="s">
        <v>3</v>
      </c>
      <c r="C6361" t="s">
        <v>4</v>
      </c>
      <c r="D6361" t="s">
        <v>288</v>
      </c>
      <c r="G6361">
        <v>-27.452531</v>
      </c>
      <c r="H6361">
        <v>153.004456</v>
      </c>
      <c r="I6361">
        <v>40</v>
      </c>
      <c r="J6361" t="s">
        <v>6</v>
      </c>
      <c r="K6361" s="1">
        <v>33436</v>
      </c>
      <c r="L6361" t="s">
        <v>289</v>
      </c>
      <c r="N6361" t="s">
        <v>24</v>
      </c>
      <c r="O6361" t="s">
        <v>18</v>
      </c>
      <c r="P6361" t="s">
        <v>27</v>
      </c>
      <c r="Q6361">
        <v>5</v>
      </c>
      <c r="R6361">
        <v>11.57</v>
      </c>
      <c r="S6361">
        <f t="shared" si="345"/>
        <v>55800</v>
      </c>
      <c r="T6361">
        <f t="shared" si="346"/>
        <v>23760</v>
      </c>
      <c r="U6361">
        <f t="shared" si="347"/>
        <v>2.3484848484848486</v>
      </c>
      <c r="V6361">
        <v>368</v>
      </c>
      <c r="W6361">
        <v>366</v>
      </c>
    </row>
    <row r="6362" spans="1:23" x14ac:dyDescent="0.2">
      <c r="A6362">
        <v>117</v>
      </c>
      <c r="B6362" t="s">
        <v>3</v>
      </c>
      <c r="C6362" t="s">
        <v>4</v>
      </c>
      <c r="D6362" t="s">
        <v>288</v>
      </c>
      <c r="G6362">
        <v>-27.452531</v>
      </c>
      <c r="H6362">
        <v>153.004456</v>
      </c>
      <c r="I6362">
        <v>40</v>
      </c>
      <c r="J6362" t="s">
        <v>6</v>
      </c>
      <c r="K6362" s="1">
        <v>33436</v>
      </c>
      <c r="L6362" t="s">
        <v>289</v>
      </c>
      <c r="N6362" t="s">
        <v>24</v>
      </c>
      <c r="O6362" t="s">
        <v>18</v>
      </c>
      <c r="P6362" t="s">
        <v>27</v>
      </c>
      <c r="Q6362">
        <v>6</v>
      </c>
      <c r="R6362">
        <v>9.24</v>
      </c>
      <c r="S6362">
        <f t="shared" si="345"/>
        <v>55800</v>
      </c>
      <c r="T6362">
        <f t="shared" si="346"/>
        <v>23760</v>
      </c>
      <c r="U6362">
        <f t="shared" si="347"/>
        <v>2.3484848484848486</v>
      </c>
      <c r="V6362">
        <v>368</v>
      </c>
      <c r="W6362">
        <v>366</v>
      </c>
    </row>
    <row r="6363" spans="1:23" x14ac:dyDescent="0.2">
      <c r="A6363">
        <v>117</v>
      </c>
      <c r="B6363" t="s">
        <v>3</v>
      </c>
      <c r="C6363" t="s">
        <v>4</v>
      </c>
      <c r="D6363" t="s">
        <v>288</v>
      </c>
      <c r="G6363">
        <v>-27.452531</v>
      </c>
      <c r="H6363">
        <v>153.004456</v>
      </c>
      <c r="I6363">
        <v>40</v>
      </c>
      <c r="J6363" t="s">
        <v>6</v>
      </c>
      <c r="K6363" s="1">
        <v>33436</v>
      </c>
      <c r="L6363" t="s">
        <v>289</v>
      </c>
      <c r="N6363" t="s">
        <v>24</v>
      </c>
      <c r="O6363" t="s">
        <v>18</v>
      </c>
      <c r="P6363" t="s">
        <v>27</v>
      </c>
      <c r="Q6363">
        <v>7</v>
      </c>
      <c r="R6363">
        <v>8.08</v>
      </c>
      <c r="S6363">
        <f t="shared" si="345"/>
        <v>55800</v>
      </c>
      <c r="T6363">
        <f t="shared" si="346"/>
        <v>23760</v>
      </c>
      <c r="U6363">
        <f t="shared" si="347"/>
        <v>2.3484848484848486</v>
      </c>
      <c r="V6363">
        <v>368</v>
      </c>
      <c r="W6363">
        <v>366</v>
      </c>
    </row>
    <row r="6364" spans="1:23" x14ac:dyDescent="0.2">
      <c r="A6364">
        <v>117</v>
      </c>
      <c r="B6364" t="s">
        <v>3</v>
      </c>
      <c r="C6364" t="s">
        <v>4</v>
      </c>
      <c r="D6364" t="s">
        <v>288</v>
      </c>
      <c r="G6364">
        <v>-27.452531</v>
      </c>
      <c r="H6364">
        <v>153.004456</v>
      </c>
      <c r="I6364">
        <v>40</v>
      </c>
      <c r="J6364" t="s">
        <v>6</v>
      </c>
      <c r="K6364" s="1">
        <v>33436</v>
      </c>
      <c r="L6364" t="s">
        <v>289</v>
      </c>
      <c r="N6364" t="s">
        <v>24</v>
      </c>
      <c r="O6364" t="s">
        <v>18</v>
      </c>
      <c r="P6364" t="s">
        <v>27</v>
      </c>
      <c r="Q6364">
        <v>8</v>
      </c>
      <c r="R6364">
        <v>10.82</v>
      </c>
      <c r="S6364">
        <f t="shared" si="345"/>
        <v>55800</v>
      </c>
      <c r="T6364">
        <f t="shared" si="346"/>
        <v>23760</v>
      </c>
      <c r="U6364">
        <f t="shared" si="347"/>
        <v>2.3484848484848486</v>
      </c>
      <c r="V6364">
        <v>368</v>
      </c>
      <c r="W6364">
        <v>366</v>
      </c>
    </row>
    <row r="6365" spans="1:23" x14ac:dyDescent="0.2">
      <c r="A6365">
        <v>117</v>
      </c>
      <c r="B6365" t="s">
        <v>3</v>
      </c>
      <c r="C6365" t="s">
        <v>4</v>
      </c>
      <c r="D6365" t="s">
        <v>288</v>
      </c>
      <c r="G6365">
        <v>-27.452531</v>
      </c>
      <c r="H6365">
        <v>153.004456</v>
      </c>
      <c r="I6365">
        <v>40</v>
      </c>
      <c r="J6365" t="s">
        <v>6</v>
      </c>
      <c r="K6365" s="1">
        <v>33436</v>
      </c>
      <c r="L6365" t="s">
        <v>289</v>
      </c>
      <c r="N6365" t="s">
        <v>24</v>
      </c>
      <c r="O6365" t="s">
        <v>18</v>
      </c>
      <c r="P6365" t="s">
        <v>27</v>
      </c>
      <c r="Q6365">
        <v>9</v>
      </c>
      <c r="R6365">
        <v>7.91</v>
      </c>
      <c r="S6365">
        <f t="shared" si="345"/>
        <v>55800</v>
      </c>
      <c r="T6365">
        <f t="shared" si="346"/>
        <v>23760</v>
      </c>
      <c r="U6365">
        <f t="shared" si="347"/>
        <v>2.3484848484848486</v>
      </c>
      <c r="V6365">
        <v>368</v>
      </c>
      <c r="W6365">
        <v>366</v>
      </c>
    </row>
    <row r="6366" spans="1:23" x14ac:dyDescent="0.2">
      <c r="A6366">
        <v>117</v>
      </c>
      <c r="B6366" t="s">
        <v>3</v>
      </c>
      <c r="C6366" t="s">
        <v>4</v>
      </c>
      <c r="D6366" t="s">
        <v>288</v>
      </c>
      <c r="G6366">
        <v>-27.452531</v>
      </c>
      <c r="H6366">
        <v>153.004456</v>
      </c>
      <c r="I6366">
        <v>40</v>
      </c>
      <c r="J6366" t="s">
        <v>6</v>
      </c>
      <c r="K6366" s="1">
        <v>33436</v>
      </c>
      <c r="L6366" t="s">
        <v>289</v>
      </c>
      <c r="N6366" t="s">
        <v>24</v>
      </c>
      <c r="O6366" t="s">
        <v>18</v>
      </c>
      <c r="P6366" t="s">
        <v>27</v>
      </c>
      <c r="Q6366">
        <v>10</v>
      </c>
      <c r="R6366">
        <v>7.55</v>
      </c>
      <c r="S6366">
        <f t="shared" si="345"/>
        <v>55800</v>
      </c>
      <c r="T6366">
        <f t="shared" si="346"/>
        <v>23760</v>
      </c>
      <c r="U6366">
        <f t="shared" si="347"/>
        <v>2.3484848484848486</v>
      </c>
      <c r="V6366">
        <v>368</v>
      </c>
      <c r="W6366">
        <v>366</v>
      </c>
    </row>
  </sheetData>
  <autoFilter ref="A1:W6366" xr:uid="{FBE9B647-C2EC-0E49-BFBB-B7BFBE4F3873}">
    <filterColumn colId="13">
      <filters>
        <filter val="length"/>
      </filters>
    </filterColumn>
    <filterColumn colId="15">
      <filters>
        <filter val="fur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la Fuente</dc:creator>
  <cp:lastModifiedBy>Alejandro de la Fuente Pinero</cp:lastModifiedBy>
  <dcterms:created xsi:type="dcterms:W3CDTF">2023-04-23T23:49:20Z</dcterms:created>
  <dcterms:modified xsi:type="dcterms:W3CDTF">2023-06-21T08:59:41Z</dcterms:modified>
</cp:coreProperties>
</file>