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465\Desktop\"/>
    </mc:Choice>
  </mc:AlternateContent>
  <xr:revisionPtr revIDLastSave="0" documentId="13_ncr:1_{AD96E8FA-54D9-489D-9A2A-43F0E6F48552}" xr6:coauthVersionLast="47" xr6:coauthVersionMax="47" xr10:uidLastSave="{00000000-0000-0000-0000-000000000000}"/>
  <bookViews>
    <workbookView xWindow="-120" yWindow="-120" windowWidth="20730" windowHeight="11040" activeTab="1" xr2:uid="{5F288E69-3FC2-4508-868A-7521421D28B9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N4" i="1"/>
  <c r="K10" i="1" l="1"/>
  <c r="K9" i="1"/>
  <c r="K8" i="1"/>
  <c r="K4" i="1"/>
  <c r="K3" i="1"/>
  <c r="K6" i="1"/>
  <c r="H10" i="1"/>
  <c r="K7" i="1" s="1"/>
  <c r="H4" i="1"/>
  <c r="H5" i="1"/>
  <c r="H6" i="1"/>
  <c r="H7" i="1"/>
  <c r="H8" i="1"/>
  <c r="H9" i="1"/>
  <c r="H3" i="1"/>
  <c r="G10" i="1"/>
  <c r="G4" i="1"/>
  <c r="G5" i="1"/>
  <c r="G6" i="1"/>
  <c r="G7" i="1"/>
  <c r="G8" i="1"/>
  <c r="G9" i="1"/>
  <c r="G3" i="1"/>
  <c r="F10" i="1"/>
  <c r="K5" i="1" s="1"/>
  <c r="K12" i="1" s="1"/>
  <c r="F4" i="1"/>
  <c r="F5" i="1"/>
  <c r="F6" i="1"/>
  <c r="F7" i="1"/>
  <c r="F8" i="1"/>
  <c r="F9" i="1"/>
  <c r="F3" i="1"/>
  <c r="E10" i="1"/>
  <c r="D10" i="1"/>
  <c r="K11" i="1" l="1"/>
  <c r="K13" i="1"/>
  <c r="K14" i="1" l="1"/>
</calcChain>
</file>

<file path=xl/sharedStrings.xml><?xml version="1.0" encoding="utf-8"?>
<sst xmlns="http://schemas.openxmlformats.org/spreadsheetml/2006/main" count="95" uniqueCount="54">
  <si>
    <t>FEMENINO</t>
  </si>
  <si>
    <t>EDAD</t>
  </si>
  <si>
    <t>ESTATURA</t>
  </si>
  <si>
    <t>X</t>
  </si>
  <si>
    <t>Y</t>
  </si>
  <si>
    <t>X^2</t>
  </si>
  <si>
    <t>Y^2</t>
  </si>
  <si>
    <t>X*Y</t>
  </si>
  <si>
    <t>Y pronostico</t>
  </si>
  <si>
    <t>prom x</t>
  </si>
  <si>
    <t>prom y</t>
  </si>
  <si>
    <t>sum x^2</t>
  </si>
  <si>
    <t>sum y^2</t>
  </si>
  <si>
    <t>sum x*y</t>
  </si>
  <si>
    <t>n</t>
  </si>
  <si>
    <t>sum x</t>
  </si>
  <si>
    <t>sum y</t>
  </si>
  <si>
    <t>syx</t>
  </si>
  <si>
    <t>b1</t>
  </si>
  <si>
    <t>sxx</t>
  </si>
  <si>
    <t>b0</t>
  </si>
  <si>
    <t>edad</t>
  </si>
  <si>
    <t>estatura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</si>
  <si>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</si>
  <si>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</si>
  <si>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</si>
  <si>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</si>
  <si>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</si>
  <si>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</si>
  <si>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</si>
  <si>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</si>
  <si>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</si>
  <si>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</si>
  <si>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</si>
  <si>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</si>
  <si>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</si>
  <si>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</si>
  <si>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</si>
  <si>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</si>
  <si>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</si>
  <si>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</si>
  <si>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</si>
  <si>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</si>
  <si>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</si>
  <si>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</si>
  <si>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</si>
  <si>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</si>
  <si>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</si>
  <si>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</si>
  <si>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>Pronóstico ESTATURA</t>
  </si>
  <si>
    <t>Residuos estándares</t>
  </si>
  <si>
    <t>Resultados de datos de probabilidad</t>
  </si>
  <si>
    <t>Percentil</t>
  </si>
  <si>
    <t>Pronóstico 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</si>
</sst>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Hoja2!$I$27:$I$33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Hoja2!$J$27:$J$33</c:f>
              <c:numCache>
                <c:formatCode>General</c:formatCode>
                <c:ptCount val="7"/>
                <c:pt idx="0">
                  <c:v>155</c:v>
                </c:pt>
                <c:pt idx="1">
                  <c:v>155</c:v>
                </c:pt>
                <c:pt idx="2">
                  <c:v>167</c:v>
                </c:pt>
                <c:pt idx="3">
                  <c:v>168</c:v>
                </c:pt>
                <c:pt idx="4">
                  <c:v>168</c:v>
                </c:pt>
                <c:pt idx="5">
                  <c:v>169</c:v>
                </c:pt>
                <c:pt idx="6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5-44BD-BE33-AD1C399AA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700784"/>
        <c:axId val="1265701200"/>
      </c:scatterChart>
      <c:valAx>
        <c:axId val="126570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701200"/>
        <c:crosses val="autoZero"/>
        <c:crossBetween val="midCat"/>
      </c:valAx>
      <c:valAx>
        <c:axId val="1265701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ESTATURA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700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Hoja3!$I$27:$I$33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Hoja3!$J$27:$J$33</c:f>
              <c:numCache>
                <c:formatCode>General</c:formatCode>
                <c:ptCount val="7"/>
                <c:pt idx="0">
                  <c:v>167</c:v>
                </c:pt>
                <c:pt idx="1">
                  <c:v>173</c:v>
                </c:pt>
                <c:pt idx="2">
                  <c:v>175</c:v>
                </c:pt>
                <c:pt idx="3">
                  <c:v>178</c:v>
                </c:pt>
                <c:pt idx="4">
                  <c:v>178</c:v>
                </c:pt>
                <c:pt idx="5">
                  <c:v>180</c:v>
                </c:pt>
                <c:pt idx="6">
                  <c:v>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0B-4054-AACC-C98C8F50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819600"/>
        <c:axId val="1943840816"/>
      </c:scatterChart>
      <c:valAx>
        <c:axId val="194381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3840816"/>
        <c:crosses val="autoZero"/>
        <c:crossBetween val="midCat"/>
      </c:valAx>
      <c:valAx>
        <c:axId val="194384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167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3819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99859</xdr:colOff>
      <xdr:row>3</xdr:row>
      <xdr:rowOff>196337</xdr:rowOff>
    </xdr:from>
    <xdr:to>
      <xdr:col>12</xdr:col>
      <xdr:colOff>760464</xdr:colOff>
      <xdr:row>14</xdr:row>
      <xdr:rowOff>11983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8415D7-0DB2-577F-4F9B-21BB8FBED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219448</xdr:colOff>
      <xdr:row>1</xdr:row>
      <xdr:rowOff>12886</xdr:rowOff>
    </xdr:from>
    <xdr:to>
      <xdr:col>8</xdr:col>
      <xdr:colOff>1078565</xdr:colOff>
      <xdr:row>11</xdr:row>
      <xdr:rowOff>31563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50D3C1-FB1F-1CBE-387F-23B55500A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C20D8-67E3-45B1-A6AB-C6F5D0CE1BB2}">
  <dimension ref="A1:P14"/>
  <sheetViews>
    <sheetView zoomScale="75" zoomScaleNormal="75" workbookViewId="0">
      <selection activeCell="P3" sqref="P3"/>
    </sheetView>
  </sheetViews>
  <sheetFormatPr baseColWidth="10" defaultRowHeight="15" x14ac:dyDescent="0.25"/>
  <cols>
    <col min="1" max="1" width="11.42578125" customWidth="1"/>
    <col min="4" max="4" width="11.85546875" bestFit="1" customWidth="1"/>
    <col min="5" max="5" width="11.28515625" customWidth="1"/>
    <col min="9" max="9" width="12.42578125" customWidth="1"/>
    <col min="11" max="11" width="11.85546875" bestFit="1" customWidth="1"/>
  </cols>
  <sheetData>
    <row r="1" spans="1:16" x14ac:dyDescent="0.25">
      <c r="A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1</v>
      </c>
      <c r="B2" t="s">
        <v>2</v>
      </c>
      <c r="D2" t="s">
        <v>1</v>
      </c>
      <c r="E2" t="s">
        <v>2</v>
      </c>
    </row>
    <row r="3" spans="1:16" x14ac:dyDescent="0.25">
      <c r="A3">
        <v>24</v>
      </c>
      <c r="B3">
        <v>155</v>
      </c>
      <c r="D3">
        <v>24</v>
      </c>
      <c r="E3">
        <v>155</v>
      </c>
      <c r="F3">
        <f>D3^2</f>
        <v>576</v>
      </c>
      <c r="G3">
        <f>E3^2</f>
        <v>24025</v>
      </c>
      <c r="H3">
        <f>D3*E3</f>
        <v>3720</v>
      </c>
      <c r="J3" s="1" t="s">
        <v>9</v>
      </c>
      <c r="K3">
        <f>AVERAGE((D3:D9))</f>
        <v>20.285714285714285</v>
      </c>
      <c r="M3" s="1" t="s">
        <v>21</v>
      </c>
      <c r="N3">
        <v>24</v>
      </c>
      <c r="P3" s="7">
        <f>(P4-K14)/K13</f>
        <v>8.6666666666662042</v>
      </c>
    </row>
    <row r="4" spans="1:16" x14ac:dyDescent="0.25">
      <c r="A4">
        <v>19</v>
      </c>
      <c r="B4">
        <v>155</v>
      </c>
      <c r="D4">
        <v>19</v>
      </c>
      <c r="E4">
        <v>155</v>
      </c>
      <c r="F4">
        <f t="shared" ref="F4:F9" si="0">D4^2</f>
        <v>361</v>
      </c>
      <c r="G4">
        <f t="shared" ref="G4:G9" si="1">E4^2</f>
        <v>24025</v>
      </c>
      <c r="H4">
        <f t="shared" ref="H4:H9" si="2">D4*E4</f>
        <v>2945</v>
      </c>
      <c r="J4" s="1" t="s">
        <v>10</v>
      </c>
      <c r="K4">
        <f>AVERAGE((E3:E9))</f>
        <v>165.28571428571428</v>
      </c>
      <c r="M4" t="s">
        <v>22</v>
      </c>
      <c r="N4">
        <f>K13*N3+K14</f>
        <v>158.34426229508222</v>
      </c>
      <c r="P4">
        <v>187</v>
      </c>
    </row>
    <row r="5" spans="1:16" x14ac:dyDescent="0.25">
      <c r="A5">
        <v>20</v>
      </c>
      <c r="B5">
        <v>168</v>
      </c>
      <c r="D5">
        <v>20</v>
      </c>
      <c r="E5">
        <v>168</v>
      </c>
      <c r="F5">
        <f t="shared" si="0"/>
        <v>400</v>
      </c>
      <c r="G5">
        <f t="shared" si="1"/>
        <v>28224</v>
      </c>
      <c r="H5">
        <f t="shared" si="2"/>
        <v>3360</v>
      </c>
      <c r="J5" s="1" t="s">
        <v>11</v>
      </c>
      <c r="K5">
        <f>F10</f>
        <v>2898</v>
      </c>
    </row>
    <row r="6" spans="1:16" x14ac:dyDescent="0.25">
      <c r="A6">
        <v>20</v>
      </c>
      <c r="B6">
        <v>169</v>
      </c>
      <c r="D6">
        <v>20</v>
      </c>
      <c r="E6">
        <v>169</v>
      </c>
      <c r="F6">
        <f t="shared" si="0"/>
        <v>400</v>
      </c>
      <c r="G6">
        <f t="shared" si="1"/>
        <v>28561</v>
      </c>
      <c r="H6">
        <f t="shared" si="2"/>
        <v>3380</v>
      </c>
      <c r="J6" s="1" t="s">
        <v>12</v>
      </c>
      <c r="K6">
        <f>G10</f>
        <v>191573</v>
      </c>
    </row>
    <row r="7" spans="1:16" x14ac:dyDescent="0.25">
      <c r="A7">
        <v>20</v>
      </c>
      <c r="B7">
        <v>168</v>
      </c>
      <c r="D7">
        <v>20</v>
      </c>
      <c r="E7">
        <v>168</v>
      </c>
      <c r="F7">
        <f t="shared" si="0"/>
        <v>400</v>
      </c>
      <c r="G7">
        <f t="shared" si="1"/>
        <v>28224</v>
      </c>
      <c r="H7">
        <f t="shared" si="2"/>
        <v>3360</v>
      </c>
      <c r="J7" s="1" t="s">
        <v>13</v>
      </c>
      <c r="K7">
        <f>H10</f>
        <v>23438</v>
      </c>
    </row>
    <row r="8" spans="1:16" x14ac:dyDescent="0.25">
      <c r="A8">
        <v>20</v>
      </c>
      <c r="B8">
        <v>175</v>
      </c>
      <c r="D8">
        <v>20</v>
      </c>
      <c r="E8">
        <v>175</v>
      </c>
      <c r="F8">
        <f t="shared" si="0"/>
        <v>400</v>
      </c>
      <c r="G8">
        <f t="shared" si="1"/>
        <v>30625</v>
      </c>
      <c r="H8">
        <f t="shared" si="2"/>
        <v>3500</v>
      </c>
      <c r="J8" s="1" t="s">
        <v>14</v>
      </c>
      <c r="K8">
        <f>COUNT(D3:D9)</f>
        <v>7</v>
      </c>
    </row>
    <row r="9" spans="1:16" x14ac:dyDescent="0.25">
      <c r="A9">
        <v>19</v>
      </c>
      <c r="B9">
        <v>167</v>
      </c>
      <c r="D9">
        <v>19</v>
      </c>
      <c r="E9">
        <v>167</v>
      </c>
      <c r="F9">
        <f t="shared" si="0"/>
        <v>361</v>
      </c>
      <c r="G9">
        <f t="shared" si="1"/>
        <v>27889</v>
      </c>
      <c r="H9">
        <f t="shared" si="2"/>
        <v>3173</v>
      </c>
      <c r="J9" s="1" t="s">
        <v>15</v>
      </c>
      <c r="K9">
        <f>SUM(D3:D9)</f>
        <v>142</v>
      </c>
    </row>
    <row r="10" spans="1:16" x14ac:dyDescent="0.25">
      <c r="D10" s="1">
        <f>SUM(D3:D9)</f>
        <v>142</v>
      </c>
      <c r="E10" s="1">
        <f>SUM(E3:E9)</f>
        <v>1157</v>
      </c>
      <c r="F10" s="1">
        <f>SUM(F3:F9)</f>
        <v>2898</v>
      </c>
      <c r="G10" s="1">
        <f>SUM(G3:G9)</f>
        <v>191573</v>
      </c>
      <c r="H10" s="1">
        <f>SUM(H3:H9)</f>
        <v>23438</v>
      </c>
      <c r="J10" s="1" t="s">
        <v>16</v>
      </c>
      <c r="K10">
        <f>SUM(E3:E9)</f>
        <v>1157</v>
      </c>
    </row>
    <row r="11" spans="1:16" x14ac:dyDescent="0.25">
      <c r="J11" s="1" t="s">
        <v>17</v>
      </c>
      <c r="K11" s="2">
        <f>K7-((K9*K10)/K8)</f>
        <v>-32.571428571427532</v>
      </c>
    </row>
    <row r="12" spans="1:16" x14ac:dyDescent="0.25">
      <c r="J12" s="1" t="s">
        <v>19</v>
      </c>
      <c r="K12">
        <f>K5-(K9^2/K8)</f>
        <v>17.428571428571558</v>
      </c>
    </row>
    <row r="13" spans="1:16" x14ac:dyDescent="0.25">
      <c r="J13" s="1" t="s">
        <v>18</v>
      </c>
      <c r="K13">
        <f>K11/K12</f>
        <v>-1.8688524590163198</v>
      </c>
    </row>
    <row r="14" spans="1:16" x14ac:dyDescent="0.25">
      <c r="J14" s="1" t="s">
        <v>20</v>
      </c>
      <c r="K14">
        <f>K4-K13*K3</f>
        <v>203.19672131147391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1F70-9F3D-4349-BA06-C51CABD7DA89}">
  <dimension ref="A1:L33"/>
  <sheetViews>
    <sheetView tabSelected="1" zoomScale="62" zoomScaleNormal="62" workbookViewId="0">
      <selection activeCell="P21" sqref="P21"/>
    </sheetView>
  </sheetViews>
  <sheetFormatPr baseColWidth="10" defaultRowHeight="15" x14ac:dyDescent="0.25"/>
  <cols>
    <col min="4" max="4" width="41.28515625" customWidth="1"/>
    <col min="5" max="5" width="21.42578125" customWidth="1"/>
    <col min="6" max="6" width="24" customWidth="1"/>
    <col min="7" max="7" width="26.85546875" customWidth="1"/>
    <col min="9" max="9" width="23.7109375" customWidth="1"/>
    <col min="10" max="10" width="20.5703125" customWidth="1"/>
    <col min="11" max="11" width="20.42578125" customWidth="1"/>
    <col min="12" max="12" width="18.140625" customWidth="1"/>
  </cols>
  <sheetData>
    <row r="1" spans="1:9" x14ac:dyDescent="0.25">
      <c r="A1" t="s">
        <v>1</v>
      </c>
      <c r="B1" t="s">
        <v>2</v>
      </c>
    </row>
    <row r="2" spans="1:9" x14ac:dyDescent="0.25">
      <c r="A2">
        <v>24</v>
      </c>
      <c r="B2">
        <v>155</v>
      </c>
    </row>
    <row r="3" spans="1:9" x14ac:dyDescent="0.25">
      <c r="A3">
        <v>19</v>
      </c>
      <c r="B3">
        <v>155</v>
      </c>
      <c r="D3" t="s">
        <v>23</v>
      </c>
    </row>
    <row r="4" spans="1:9" ht="15.75" thickBot="1" x14ac:dyDescent="0.3">
      <c r="A4">
        <v>20</v>
      </c>
      <c r="B4">
        <v>168</v>
      </c>
    </row>
    <row r="5" spans="1:9" x14ac:dyDescent="0.25">
      <c r="A5">
        <v>20</v>
      </c>
      <c r="B5">
        <v>169</v>
      </c>
      <c r="D5" s="6" t="s">
        <v>24</v>
      </c>
      <c r="E5" s="6"/>
    </row>
    <row r="6" spans="1:9" x14ac:dyDescent="0.25">
      <c r="A6">
        <v>20</v>
      </c>
      <c r="B6">
        <v>168</v>
      </c>
      <c r="D6" s="3" t="s">
        <v>25</v>
      </c>
      <c r="E6" s="3">
        <v>0.42473200229633767</v>
      </c>
    </row>
    <row r="7" spans="1:9" x14ac:dyDescent="0.25">
      <c r="A7">
        <v>20</v>
      </c>
      <c r="B7">
        <v>175</v>
      </c>
      <c r="D7" s="3" t="s">
        <v>26</v>
      </c>
      <c r="E7" s="3">
        <v>0.18039727377465617</v>
      </c>
    </row>
    <row r="8" spans="1:9" x14ac:dyDescent="0.25">
      <c r="A8">
        <v>19</v>
      </c>
      <c r="B8">
        <v>167</v>
      </c>
      <c r="D8" s="3" t="s">
        <v>27</v>
      </c>
      <c r="E8" s="3">
        <v>1.6476728529587391E-2</v>
      </c>
    </row>
    <row r="9" spans="1:9" x14ac:dyDescent="0.25">
      <c r="D9" s="3" t="s">
        <v>28</v>
      </c>
      <c r="E9" s="3">
        <v>7.4371685075595844</v>
      </c>
    </row>
    <row r="10" spans="1:9" ht="15.75" thickBot="1" x14ac:dyDescent="0.3">
      <c r="D10" s="4" t="s">
        <v>29</v>
      </c>
      <c r="E10" s="4">
        <v>7</v>
      </c>
    </row>
    <row r="12" spans="1:9" ht="15.75" thickBot="1" x14ac:dyDescent="0.3">
      <c r="D12" t="s">
        <v>30</v>
      </c>
    </row>
    <row r="13" spans="1:9" x14ac:dyDescent="0.25">
      <c r="D13" s="5"/>
      <c r="E13" s="5" t="s">
        <v>35</v>
      </c>
      <c r="F13" s="5" t="s">
        <v>36</v>
      </c>
      <c r="G13" s="5" t="s">
        <v>37</v>
      </c>
      <c r="H13" s="5" t="s">
        <v>38</v>
      </c>
      <c r="I13" s="5" t="s">
        <v>39</v>
      </c>
    </row>
    <row r="14" spans="1:9" x14ac:dyDescent="0.25">
      <c r="D14" s="3" t="s">
        <v>31</v>
      </c>
      <c r="E14" s="3">
        <v>1</v>
      </c>
      <c r="F14" s="3">
        <v>60.871194379391113</v>
      </c>
      <c r="G14" s="3">
        <v>60.871194379391113</v>
      </c>
      <c r="H14" s="3">
        <v>1.1005165551697862</v>
      </c>
      <c r="I14" s="3">
        <v>0.34219022161615698</v>
      </c>
    </row>
    <row r="15" spans="1:9" x14ac:dyDescent="0.25">
      <c r="D15" s="3" t="s">
        <v>32</v>
      </c>
      <c r="E15" s="3">
        <v>5</v>
      </c>
      <c r="F15" s="3">
        <v>276.55737704918027</v>
      </c>
      <c r="G15" s="3">
        <v>55.311475409836056</v>
      </c>
      <c r="H15" s="3"/>
      <c r="I15" s="3"/>
    </row>
    <row r="16" spans="1:9" ht="15.75" thickBot="1" x14ac:dyDescent="0.3">
      <c r="D16" s="4" t="s">
        <v>33</v>
      </c>
      <c r="E16" s="4">
        <v>6</v>
      </c>
      <c r="F16" s="4">
        <v>337.42857142857139</v>
      </c>
      <c r="G16" s="4"/>
      <c r="H16" s="4"/>
      <c r="I16" s="4"/>
    </row>
    <row r="17" spans="4:12" ht="15.75" thickBot="1" x14ac:dyDescent="0.3"/>
    <row r="18" spans="4:12" x14ac:dyDescent="0.25">
      <c r="D18" s="5"/>
      <c r="E18" s="5" t="s">
        <v>40</v>
      </c>
      <c r="F18" s="5" t="s">
        <v>28</v>
      </c>
      <c r="G18" s="5" t="s">
        <v>41</v>
      </c>
      <c r="H18" s="5" t="s">
        <v>42</v>
      </c>
      <c r="I18" s="5" t="s">
        <v>43</v>
      </c>
      <c r="J18" s="5" t="s">
        <v>44</v>
      </c>
      <c r="K18" s="5" t="s">
        <v>45</v>
      </c>
      <c r="L18" s="5" t="s">
        <v>46</v>
      </c>
    </row>
    <row r="19" spans="4:12" x14ac:dyDescent="0.25">
      <c r="D19" s="3" t="s">
        <v>34</v>
      </c>
      <c r="E19" s="3">
        <v>203.19672131147541</v>
      </c>
      <c r="F19" s="3">
        <v>36.247403042952435</v>
      </c>
      <c r="G19" s="3">
        <v>5.6058283974355749</v>
      </c>
      <c r="H19" s="3">
        <v>2.4967321011437529E-3</v>
      </c>
      <c r="I19" s="3">
        <v>110.01980546027339</v>
      </c>
      <c r="J19" s="3">
        <v>296.37363716267743</v>
      </c>
      <c r="K19" s="3">
        <v>110.01980546027339</v>
      </c>
      <c r="L19" s="3">
        <v>296.37363716267743</v>
      </c>
    </row>
    <row r="20" spans="4:12" ht="15.75" thickBot="1" x14ac:dyDescent="0.3">
      <c r="D20" s="4" t="s">
        <v>1</v>
      </c>
      <c r="E20" s="4">
        <v>-1.8688524590163946</v>
      </c>
      <c r="F20" s="4">
        <v>1.7814626700626257</v>
      </c>
      <c r="G20" s="4">
        <v>-1.0490550772813538</v>
      </c>
      <c r="H20" s="4">
        <v>0.34219022161615686</v>
      </c>
      <c r="I20" s="4">
        <v>-6.4482480395435502</v>
      </c>
      <c r="J20" s="4">
        <v>2.7105431215107605</v>
      </c>
      <c r="K20" s="4">
        <v>-6.4482480395435502</v>
      </c>
      <c r="L20" s="4">
        <v>2.7105431215107605</v>
      </c>
    </row>
    <row r="24" spans="4:12" x14ac:dyDescent="0.25">
      <c r="D24" t="s">
        <v>47</v>
      </c>
      <c r="I24" t="s">
        <v>51</v>
      </c>
    </row>
    <row r="25" spans="4:12" ht="15.75" thickBot="1" x14ac:dyDescent="0.3"/>
    <row r="26" spans="4:12" x14ac:dyDescent="0.25">
      <c r="D26" s="5" t="s">
        <v>48</v>
      </c>
      <c r="E26" s="5" t="s">
        <v>49</v>
      </c>
      <c r="F26" s="5" t="s">
        <v>32</v>
      </c>
      <c r="G26" s="5" t="s">
        <v>50</v>
      </c>
      <c r="I26" s="5" t="s">
        <v>52</v>
      </c>
      <c r="J26" s="5" t="s">
        <v>2</v>
      </c>
    </row>
    <row r="27" spans="4:12" x14ac:dyDescent="0.25">
      <c r="D27" s="3">
        <v>1</v>
      </c>
      <c r="E27" s="3">
        <v>158.34426229508193</v>
      </c>
      <c r="F27" s="3">
        <v>-3.3442622950819327</v>
      </c>
      <c r="G27" s="3">
        <v>-0.49258743979472652</v>
      </c>
      <c r="I27" s="3">
        <v>7.1428571428571432</v>
      </c>
      <c r="J27" s="3">
        <v>155</v>
      </c>
    </row>
    <row r="28" spans="4:12" x14ac:dyDescent="0.25">
      <c r="D28" s="3">
        <v>2</v>
      </c>
      <c r="E28" s="3">
        <v>167.68852459016392</v>
      </c>
      <c r="F28" s="3">
        <v>-12.688524590163922</v>
      </c>
      <c r="G28" s="3">
        <v>-1.8689346980447152</v>
      </c>
      <c r="I28" s="3">
        <v>21.428571428571431</v>
      </c>
      <c r="J28" s="3">
        <v>155</v>
      </c>
    </row>
    <row r="29" spans="4:12" x14ac:dyDescent="0.25">
      <c r="D29" s="3">
        <v>3</v>
      </c>
      <c r="E29" s="3">
        <v>165.81967213114751</v>
      </c>
      <c r="F29" s="3">
        <v>2.180327868852487</v>
      </c>
      <c r="G29" s="3">
        <v>0.32114769359166739</v>
      </c>
      <c r="I29" s="3">
        <v>35.714285714285715</v>
      </c>
      <c r="J29" s="3">
        <v>167</v>
      </c>
    </row>
    <row r="30" spans="4:12" x14ac:dyDescent="0.25">
      <c r="D30" s="3">
        <v>4</v>
      </c>
      <c r="E30" s="3">
        <v>165.81967213114751</v>
      </c>
      <c r="F30" s="3">
        <v>3.180327868852487</v>
      </c>
      <c r="G30" s="3">
        <v>0.46844099666754302</v>
      </c>
      <c r="I30" s="3">
        <v>50.000000000000007</v>
      </c>
      <c r="J30" s="3">
        <v>168</v>
      </c>
    </row>
    <row r="31" spans="4:12" x14ac:dyDescent="0.25">
      <c r="D31" s="3">
        <v>5</v>
      </c>
      <c r="E31" s="3">
        <v>165.81967213114751</v>
      </c>
      <c r="F31" s="3">
        <v>2.180327868852487</v>
      </c>
      <c r="G31" s="3">
        <v>0.32114769359166739</v>
      </c>
      <c r="I31" s="3">
        <v>64.285714285714292</v>
      </c>
      <c r="J31" s="3">
        <v>168</v>
      </c>
    </row>
    <row r="32" spans="4:12" x14ac:dyDescent="0.25">
      <c r="D32" s="3">
        <v>6</v>
      </c>
      <c r="E32" s="3">
        <v>165.81967213114751</v>
      </c>
      <c r="F32" s="3">
        <v>9.180327868852487</v>
      </c>
      <c r="G32" s="3">
        <v>1.3522008151227967</v>
      </c>
      <c r="I32" s="3">
        <v>78.571428571428569</v>
      </c>
      <c r="J32" s="3">
        <v>169</v>
      </c>
    </row>
    <row r="33" spans="4:10" ht="15.75" thickBot="1" x14ac:dyDescent="0.3">
      <c r="D33" s="4">
        <v>7</v>
      </c>
      <c r="E33" s="4">
        <v>167.68852459016392</v>
      </c>
      <c r="F33" s="4">
        <v>-0.68852459016392231</v>
      </c>
      <c r="G33" s="4">
        <v>-0.10141506113420766</v>
      </c>
      <c r="I33" s="4">
        <v>92.857142857142861</v>
      </c>
      <c r="J33" s="4">
        <v>175</v>
      </c>
    </row>
  </sheetData>
  <sortState xmlns:xlrd2="http://schemas.microsoft.com/office/spreadsheetml/2017/richdata2" ref="J27:J33">
    <sortCondition ref="J2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BEAC-39A8-43BE-A1DD-4A9ED7CC3EC0}">
  <dimension ref="A1:L33"/>
  <sheetViews>
    <sheetView topLeftCell="A5" zoomScale="82" zoomScaleNormal="82" workbookViewId="0">
      <selection activeCell="O31" sqref="O31"/>
    </sheetView>
  </sheetViews>
  <sheetFormatPr baseColWidth="10" defaultRowHeight="15" x14ac:dyDescent="0.25"/>
  <cols>
    <col min="4" max="4" width="32.85546875" bestFit="1" customWidth="1"/>
    <col min="5" max="5" width="17.7109375" bestFit="1" customWidth="1"/>
    <col min="6" max="6" width="19" bestFit="1" customWidth="1"/>
    <col min="7" max="7" width="25.42578125" bestFit="1" customWidth="1"/>
    <col min="9" max="9" width="33.7109375" bestFit="1" customWidth="1"/>
    <col min="11" max="11" width="13.5703125" bestFit="1" customWidth="1"/>
    <col min="12" max="12" width="14.42578125" bestFit="1" customWidth="1"/>
  </cols>
  <sheetData>
    <row r="1" spans="1:9" x14ac:dyDescent="0.25">
      <c r="A1" t="s">
        <v>21</v>
      </c>
      <c r="B1" t="s">
        <v>22</v>
      </c>
    </row>
    <row r="2" spans="1:9" x14ac:dyDescent="0.25">
      <c r="A2">
        <v>32</v>
      </c>
      <c r="B2">
        <v>167</v>
      </c>
    </row>
    <row r="3" spans="1:9" x14ac:dyDescent="0.25">
      <c r="A3">
        <v>20</v>
      </c>
      <c r="B3">
        <v>175</v>
      </c>
      <c r="D3" t="s">
        <v>23</v>
      </c>
    </row>
    <row r="4" spans="1:9" ht="15.75" thickBot="1" x14ac:dyDescent="0.3">
      <c r="A4">
        <v>19</v>
      </c>
      <c r="B4">
        <v>173</v>
      </c>
    </row>
    <row r="5" spans="1:9" x14ac:dyDescent="0.25">
      <c r="A5">
        <v>19</v>
      </c>
      <c r="B5">
        <v>180</v>
      </c>
      <c r="D5" s="6" t="s">
        <v>24</v>
      </c>
      <c r="E5" s="6"/>
    </row>
    <row r="6" spans="1:9" x14ac:dyDescent="0.25">
      <c r="A6">
        <v>20</v>
      </c>
      <c r="B6">
        <v>178</v>
      </c>
      <c r="D6" s="3" t="s">
        <v>25</v>
      </c>
      <c r="E6" s="3">
        <v>9.1287092917528428E-2</v>
      </c>
    </row>
    <row r="7" spans="1:9" x14ac:dyDescent="0.25">
      <c r="A7">
        <v>21</v>
      </c>
      <c r="B7">
        <v>181</v>
      </c>
      <c r="D7" s="3" t="s">
        <v>26</v>
      </c>
      <c r="E7" s="3">
        <v>8.3333333333334685E-3</v>
      </c>
    </row>
    <row r="8" spans="1:9" x14ac:dyDescent="0.25">
      <c r="A8">
        <v>20</v>
      </c>
      <c r="B8">
        <v>167</v>
      </c>
      <c r="D8" s="3" t="s">
        <v>27</v>
      </c>
      <c r="E8" s="3">
        <v>-0.18999999999999984</v>
      </c>
    </row>
    <row r="9" spans="1:9" x14ac:dyDescent="0.25">
      <c r="A9">
        <v>19</v>
      </c>
      <c r="B9">
        <v>178</v>
      </c>
      <c r="D9" s="3" t="s">
        <v>28</v>
      </c>
      <c r="E9" s="3">
        <v>5.2694085689635664</v>
      </c>
    </row>
    <row r="10" spans="1:9" ht="15.75" thickBot="1" x14ac:dyDescent="0.3">
      <c r="D10" s="4" t="s">
        <v>29</v>
      </c>
      <c r="E10" s="4">
        <v>7</v>
      </c>
    </row>
    <row r="12" spans="1:9" ht="15.75" thickBot="1" x14ac:dyDescent="0.3">
      <c r="D12" t="s">
        <v>30</v>
      </c>
    </row>
    <row r="13" spans="1:9" x14ac:dyDescent="0.25">
      <c r="D13" s="5"/>
      <c r="E13" s="5" t="s">
        <v>35</v>
      </c>
      <c r="F13" s="5" t="s">
        <v>36</v>
      </c>
      <c r="G13" s="5" t="s">
        <v>37</v>
      </c>
      <c r="H13" s="5" t="s">
        <v>38</v>
      </c>
      <c r="I13" s="5" t="s">
        <v>39</v>
      </c>
    </row>
    <row r="14" spans="1:9" x14ac:dyDescent="0.25">
      <c r="D14" s="3" t="s">
        <v>31</v>
      </c>
      <c r="E14" s="3">
        <v>1</v>
      </c>
      <c r="F14" s="3">
        <v>1.1666666666666856</v>
      </c>
      <c r="G14" s="3">
        <v>1.1666666666666856</v>
      </c>
      <c r="H14" s="3">
        <v>4.2016806722689766E-2</v>
      </c>
      <c r="I14" s="3">
        <v>0.84567113396587146</v>
      </c>
    </row>
    <row r="15" spans="1:9" x14ac:dyDescent="0.25">
      <c r="D15" s="3" t="s">
        <v>32</v>
      </c>
      <c r="E15" s="3">
        <v>5</v>
      </c>
      <c r="F15" s="3">
        <v>138.83333333333331</v>
      </c>
      <c r="G15" s="3">
        <v>27.766666666666662</v>
      </c>
      <c r="H15" s="3"/>
      <c r="I15" s="3"/>
    </row>
    <row r="16" spans="1:9" ht="15.75" thickBot="1" x14ac:dyDescent="0.3">
      <c r="D16" s="4" t="s">
        <v>33</v>
      </c>
      <c r="E16" s="4">
        <v>6</v>
      </c>
      <c r="F16" s="4">
        <v>140</v>
      </c>
      <c r="G16" s="4"/>
      <c r="H16" s="4"/>
      <c r="I16" s="4"/>
    </row>
    <row r="17" spans="4:12" ht="15.75" thickBot="1" x14ac:dyDescent="0.3"/>
    <row r="18" spans="4:12" x14ac:dyDescent="0.25">
      <c r="D18" s="5"/>
      <c r="E18" s="5" t="s">
        <v>40</v>
      </c>
      <c r="F18" s="5" t="s">
        <v>28</v>
      </c>
      <c r="G18" s="5" t="s">
        <v>41</v>
      </c>
      <c r="H18" s="5" t="s">
        <v>42</v>
      </c>
      <c r="I18" s="5" t="s">
        <v>43</v>
      </c>
      <c r="J18" s="5" t="s">
        <v>44</v>
      </c>
      <c r="K18" s="5" t="s">
        <v>45</v>
      </c>
      <c r="L18" s="5" t="s">
        <v>46</v>
      </c>
    </row>
    <row r="19" spans="4:12" x14ac:dyDescent="0.25">
      <c r="D19" s="3" t="s">
        <v>34</v>
      </c>
      <c r="E19" s="3">
        <v>164.5</v>
      </c>
      <c r="F19" s="3">
        <v>56.138370716174734</v>
      </c>
      <c r="G19" s="3">
        <v>2.9302596049978313</v>
      </c>
      <c r="H19" s="3">
        <v>3.2622926135805724E-2</v>
      </c>
      <c r="I19" s="3">
        <v>20.191723954783612</v>
      </c>
      <c r="J19" s="3">
        <v>308.80827604521642</v>
      </c>
      <c r="K19" s="3">
        <v>20.191723954783612</v>
      </c>
      <c r="L19" s="3">
        <v>308.80827604521642</v>
      </c>
    </row>
    <row r="20" spans="4:12" ht="15.75" thickBot="1" x14ac:dyDescent="0.3">
      <c r="D20" s="4">
        <v>32</v>
      </c>
      <c r="E20" s="4">
        <v>0.58333333333333304</v>
      </c>
      <c r="F20" s="4">
        <v>2.8458058807851088</v>
      </c>
      <c r="G20" s="4">
        <v>0.20498001542269687</v>
      </c>
      <c r="H20" s="4">
        <v>0.84567113396587279</v>
      </c>
      <c r="I20" s="4">
        <v>-6.7320435715598723</v>
      </c>
      <c r="J20" s="4">
        <v>7.8987102382265384</v>
      </c>
      <c r="K20" s="4">
        <v>-6.7320435715598723</v>
      </c>
      <c r="L20" s="4">
        <v>7.8987102382265384</v>
      </c>
    </row>
    <row r="24" spans="4:12" x14ac:dyDescent="0.25">
      <c r="D24" t="s">
        <v>47</v>
      </c>
      <c r="I24" t="s">
        <v>51</v>
      </c>
    </row>
    <row r="25" spans="4:12" ht="15.75" thickBot="1" x14ac:dyDescent="0.3"/>
    <row r="26" spans="4:12" x14ac:dyDescent="0.25">
      <c r="D26" s="5" t="s">
        <v>48</v>
      </c>
      <c r="E26" s="5" t="s">
        <v>53</v>
      </c>
      <c r="F26" s="5" t="s">
        <v>32</v>
      </c>
      <c r="G26" s="5" t="s">
        <v>50</v>
      </c>
      <c r="I26" s="5" t="s">
        <v>52</v>
      </c>
      <c r="J26" s="5">
        <v>167</v>
      </c>
    </row>
    <row r="27" spans="4:12" x14ac:dyDescent="0.25">
      <c r="D27" s="3">
        <v>1</v>
      </c>
      <c r="E27" s="3">
        <v>176.16666666666666</v>
      </c>
      <c r="F27" s="3">
        <v>-1.1666666666666572</v>
      </c>
      <c r="G27" s="3">
        <v>-0.24253562503633103</v>
      </c>
      <c r="I27" s="3">
        <v>7.1428571428571432</v>
      </c>
      <c r="J27" s="3">
        <v>167</v>
      </c>
    </row>
    <row r="28" spans="4:12" x14ac:dyDescent="0.25">
      <c r="D28" s="3">
        <v>2</v>
      </c>
      <c r="E28" s="3">
        <v>175.58333333333331</v>
      </c>
      <c r="F28" s="3">
        <v>-2.5833333333333144</v>
      </c>
      <c r="G28" s="3">
        <v>-0.53704316972330479</v>
      </c>
      <c r="I28" s="3">
        <v>21.428571428571431</v>
      </c>
      <c r="J28" s="3">
        <v>173</v>
      </c>
    </row>
    <row r="29" spans="4:12" x14ac:dyDescent="0.25">
      <c r="D29" s="3">
        <v>3</v>
      </c>
      <c r="E29" s="3">
        <v>175.58333333333331</v>
      </c>
      <c r="F29" s="3">
        <v>4.4166666666666856</v>
      </c>
      <c r="G29" s="3">
        <v>0.91817058049469313</v>
      </c>
      <c r="I29" s="3">
        <v>35.714285714285715</v>
      </c>
      <c r="J29" s="3">
        <v>175</v>
      </c>
    </row>
    <row r="30" spans="4:12" x14ac:dyDescent="0.25">
      <c r="D30" s="3">
        <v>4</v>
      </c>
      <c r="E30" s="3">
        <v>176.16666666666666</v>
      </c>
      <c r="F30" s="3">
        <v>1.8333333333333428</v>
      </c>
      <c r="G30" s="3">
        <v>0.3811274107713824</v>
      </c>
      <c r="I30" s="3">
        <v>50.000000000000007</v>
      </c>
      <c r="J30" s="3">
        <v>178</v>
      </c>
    </row>
    <row r="31" spans="4:12" x14ac:dyDescent="0.25">
      <c r="D31" s="3">
        <v>5</v>
      </c>
      <c r="E31" s="3">
        <v>176.75</v>
      </c>
      <c r="F31" s="3">
        <v>4.25</v>
      </c>
      <c r="G31" s="3">
        <v>0.88352263406092735</v>
      </c>
      <c r="I31" s="3">
        <v>64.285714285714292</v>
      </c>
      <c r="J31" s="3">
        <v>178</v>
      </c>
    </row>
    <row r="32" spans="4:12" x14ac:dyDescent="0.25">
      <c r="D32" s="3">
        <v>6</v>
      </c>
      <c r="E32" s="3">
        <v>176.16666666666666</v>
      </c>
      <c r="F32" s="3">
        <v>-9.1666666666666572</v>
      </c>
      <c r="G32" s="3">
        <v>-1.9056370538569001</v>
      </c>
      <c r="I32" s="3">
        <v>78.571428571428569</v>
      </c>
      <c r="J32" s="3">
        <v>180</v>
      </c>
    </row>
    <row r="33" spans="4:10" ht="15.75" thickBot="1" x14ac:dyDescent="0.3">
      <c r="D33" s="4">
        <v>7</v>
      </c>
      <c r="E33" s="4">
        <v>175.58333333333331</v>
      </c>
      <c r="F33" s="4">
        <v>2.4166666666666856</v>
      </c>
      <c r="G33" s="4">
        <v>0.50239522328955089</v>
      </c>
      <c r="I33" s="4">
        <v>92.857142857142861</v>
      </c>
      <c r="J33" s="4">
        <v>181</v>
      </c>
    </row>
  </sheetData>
  <sortState xmlns:xlrd2="http://schemas.microsoft.com/office/spreadsheetml/2017/richdata2" ref="J27:J33">
    <sortCondition ref="J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52465</dc:creator>
  <cp:lastModifiedBy>52465</cp:lastModifiedBy>
  <dcterms:created xsi:type="dcterms:W3CDTF">2022-05-24T17:20:40Z</dcterms:created>
  <dcterms:modified xsi:type="dcterms:W3CDTF">2022-05-26T15:41:48Z</dcterms:modified>
</cp:coreProperties>
</file>