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ly\Desktop\"/>
    </mc:Choice>
  </mc:AlternateContent>
  <xr:revisionPtr revIDLastSave="0" documentId="13_ncr:1_{121C0E07-E192-4184-A32C-6E86F3CB4EFF}" xr6:coauthVersionLast="47" xr6:coauthVersionMax="47" xr10:uidLastSave="{00000000-0000-0000-0000-000000000000}"/>
  <bookViews>
    <workbookView xWindow="-120" yWindow="-120" windowWidth="29040" windowHeight="15720" activeTab="2" xr2:uid="{9CC68D57-FF4D-4013-9EA1-911AFA5D2109}"/>
  </bookViews>
  <sheets>
    <sheet name="HOMBRES" sheetId="1" r:id="rId1"/>
    <sheet name="MUJERES" sheetId="2" r:id="rId2"/>
    <sheet name="VENTAS" sheetId="3" r:id="rId3"/>
    <sheet name="Hoja1" sheetId="4" r:id="rId4"/>
    <sheet name="Hoja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F4" i="5"/>
  <c r="F5" i="5" s="1"/>
  <c r="F6" i="5" s="1"/>
  <c r="F7" i="5" s="1"/>
  <c r="F8" i="5" s="1"/>
  <c r="F9" i="5" s="1"/>
  <c r="F10" i="5" s="1"/>
  <c r="F11" i="5" s="1"/>
  <c r="F12" i="5" s="1"/>
  <c r="F13" i="5" s="1"/>
  <c r="F2" i="5"/>
  <c r="F3" i="5"/>
  <c r="D12" i="5"/>
  <c r="E11" i="5"/>
  <c r="C16" i="5"/>
  <c r="C17" i="5" s="1"/>
  <c r="B16" i="5"/>
  <c r="B17" i="5" s="1"/>
  <c r="C15" i="5"/>
  <c r="B15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D3" i="5"/>
  <c r="C42" i="4"/>
  <c r="C43" i="4"/>
  <c r="C44" i="4"/>
  <c r="C45" i="4"/>
  <c r="C46" i="4"/>
  <c r="C47" i="4"/>
  <c r="C48" i="4"/>
  <c r="C49" i="4"/>
  <c r="C50" i="4"/>
  <c r="C51" i="4"/>
  <c r="C52" i="4"/>
  <c r="C39" i="4"/>
  <c r="E39" i="4"/>
  <c r="F39" i="4"/>
  <c r="B39" i="4"/>
  <c r="E16" i="5" l="1"/>
  <c r="D16" i="5"/>
  <c r="D15" i="5"/>
  <c r="D17" i="5" s="1"/>
  <c r="E15" i="5"/>
  <c r="E17" i="5" s="1"/>
  <c r="C38" i="4" l="1"/>
  <c r="D38" i="4"/>
  <c r="D39" i="4" s="1"/>
  <c r="E38" i="4"/>
  <c r="F38" i="4"/>
  <c r="B38" i="4"/>
  <c r="C37" i="4"/>
  <c r="D37" i="4"/>
  <c r="E37" i="4"/>
  <c r="F37" i="4"/>
  <c r="B37" i="4"/>
  <c r="F28" i="4"/>
  <c r="F29" i="4"/>
  <c r="F30" i="4"/>
  <c r="F31" i="4"/>
  <c r="F32" i="4"/>
  <c r="F27" i="4"/>
  <c r="E27" i="4"/>
  <c r="E28" i="4"/>
  <c r="E29" i="4"/>
  <c r="E30" i="4"/>
  <c r="E31" i="4"/>
  <c r="E32" i="4"/>
  <c r="E33" i="4"/>
  <c r="E26" i="4"/>
  <c r="D32" i="4"/>
  <c r="D26" i="4"/>
  <c r="D27" i="4"/>
  <c r="D28" i="4"/>
  <c r="D29" i="4"/>
  <c r="D30" i="4"/>
  <c r="D31" i="4"/>
  <c r="D33" i="4"/>
  <c r="D34" i="4"/>
  <c r="D25" i="4"/>
  <c r="B19" i="3" l="1"/>
  <c r="C14" i="1"/>
  <c r="B15" i="1"/>
  <c r="C14" i="2"/>
  <c r="B15" i="2"/>
</calcChain>
</file>

<file path=xl/sharedStrings.xml><?xml version="1.0" encoding="utf-8"?>
<sst xmlns="http://schemas.openxmlformats.org/spreadsheetml/2006/main" count="175" uniqueCount="55">
  <si>
    <t>Edad</t>
  </si>
  <si>
    <t>Estatura</t>
  </si>
  <si>
    <t>HOMBRES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</si>
  <si>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</si>
  <si>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</si>
  <si>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</si>
  <si>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</si>
  <si>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</si>
  <si>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</si>
  <si>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</si>
  <si>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</si>
  <si>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</si>
  <si>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</si>
  <si>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</si>
  <si>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</si>
  <si>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</si>
  <si>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</si>
  <si>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</si>
  <si>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</si>
  <si>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</si>
  <si>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</si>
  <si>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</si>
  <si>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</si>
  <si>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</si>
  <si>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</si>
  <si>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</si>
  <si>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</si>
  <si>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</si>
  <si>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</si>
  <si>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Estatura</t>
  </si>
  <si>
    <t>Residuos estándares</t>
  </si>
  <si>
    <t>Resultados de datos de probabilidad</t>
  </si>
  <si>
    <t>Percentil</t>
  </si>
  <si>
    <t>BO</t>
  </si>
  <si>
    <t>B1</t>
  </si>
  <si>
    <t>X</t>
  </si>
  <si>
    <t>Y</t>
  </si>
  <si>
    <t>MUJERES</t>
  </si>
  <si>
    <t>EDAD</t>
  </si>
  <si>
    <t>ALTURA</t>
  </si>
  <si>
    <t>Pronóstico ALTURA</t>
  </si>
  <si>
    <t>B0</t>
  </si>
  <si>
    <t>DIA</t>
  </si>
  <si>
    <t>VENTAS</t>
  </si>
  <si>
    <t>PRONOSTICO</t>
  </si>
  <si>
    <t>Pronóstico VENTAS</t>
  </si>
  <si>
    <t>Día</t>
  </si>
  <si>
    <t>Salidas Auto</t>
  </si>
  <si>
    <t>Pronóstico Salidas Auto</t>
  </si>
  <si>
    <t>MIN</t>
  </si>
  <si>
    <t>MAX</t>
  </si>
  <si>
    <t>Rango</t>
  </si>
  <si>
    <t>se</t>
  </si>
  <si>
    <t>Menor a 85%</t>
  </si>
  <si>
    <t>Se usa Promedio 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</si>
</sst>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7" xfId="0" applyNumberFormat="1" applyBorder="1"/>
    <xf numFmtId="0" fontId="0" fillId="2" borderId="8" xfId="0" applyFill="1" applyBorder="1"/>
    <xf numFmtId="0" fontId="2" fillId="3" borderId="0" xfId="0" applyFont="1" applyFill="1"/>
    <xf numFmtId="0" fontId="2" fillId="3" borderId="0" xfId="0" applyFont="1" applyFill="1" applyBorder="1" applyAlignment="1"/>
    <xf numFmtId="0" fontId="2" fillId="3" borderId="1" xfId="0" applyFont="1" applyFill="1" applyBorder="1" applyAlignment="1"/>
    <xf numFmtId="1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Border="1" applyAlignment="1"/>
    <xf numFmtId="0" fontId="0" fillId="3" borderId="1" xfId="0" applyFill="1" applyBorder="1" applyAlignme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Gráfico de probabilidad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5793768353213276"/>
          <c:w val="0.80334492563429571"/>
          <c:h val="0.416935630570931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HOMBRES!$J$27:$J$34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HOMBRES!$K$27:$K$34</c:f>
              <c:numCache>
                <c:formatCode>General</c:formatCode>
                <c:ptCount val="8"/>
                <c:pt idx="0">
                  <c:v>167</c:v>
                </c:pt>
                <c:pt idx="1">
                  <c:v>167</c:v>
                </c:pt>
                <c:pt idx="2">
                  <c:v>173</c:v>
                </c:pt>
                <c:pt idx="3">
                  <c:v>175</c:v>
                </c:pt>
                <c:pt idx="4">
                  <c:v>178</c:v>
                </c:pt>
                <c:pt idx="5">
                  <c:v>178</c:v>
                </c:pt>
                <c:pt idx="6">
                  <c:v>180</c:v>
                </c:pt>
                <c:pt idx="7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8AB-B472-44BF221A3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61007"/>
        <c:axId val="1161361423"/>
      </c:scatterChart>
      <c:valAx>
        <c:axId val="116136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Muestra percentil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361423"/>
        <c:crosses val="autoZero"/>
        <c:crossBetween val="midCat"/>
      </c:valAx>
      <c:valAx>
        <c:axId val="11613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Estatura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36100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Gráfico de probabilidad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MUJERES!$J$27:$J$33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MUJERES!$K$27:$K$33</c:f>
              <c:numCache>
                <c:formatCode>General</c:formatCode>
                <c:ptCount val="7"/>
                <c:pt idx="0">
                  <c:v>155</c:v>
                </c:pt>
                <c:pt idx="1">
                  <c:v>155</c:v>
                </c:pt>
                <c:pt idx="2">
                  <c:v>167</c:v>
                </c:pt>
                <c:pt idx="3">
                  <c:v>168</c:v>
                </c:pt>
                <c:pt idx="4">
                  <c:v>168</c:v>
                </c:pt>
                <c:pt idx="5">
                  <c:v>169</c:v>
                </c:pt>
                <c:pt idx="6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9-4BB6-9A5D-C7CEDC38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60591"/>
        <c:axId val="1161373903"/>
      </c:scatterChart>
      <c:valAx>
        <c:axId val="116136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Muestra percentil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373903"/>
        <c:crosses val="autoZero"/>
        <c:crossBetween val="midCat"/>
      </c:valAx>
      <c:valAx>
        <c:axId val="11613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ALTURA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136059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Gráfico de probabilidad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VENTAS!$K$27:$K$38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VENTAS!$L$27:$L$38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22.5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7-4582-9BD3-BE763D5B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33615"/>
        <c:axId val="1341034447"/>
      </c:scatterChart>
      <c:valAx>
        <c:axId val="134103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Muestra percentil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1034447"/>
        <c:crosses val="autoZero"/>
        <c:crossBetween val="midCat"/>
      </c:valAx>
      <c:valAx>
        <c:axId val="13410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103361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Día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Hoja1!$J$25:$J$36</c:f>
              <c:numCache>
                <c:formatCode>General</c:formatCode>
                <c:ptCount val="12"/>
                <c:pt idx="0">
                  <c:v>1.6410256410256441</c:v>
                </c:pt>
                <c:pt idx="1">
                  <c:v>-1.3240093240093209</c:v>
                </c:pt>
                <c:pt idx="2">
                  <c:v>2.7109557109557123</c:v>
                </c:pt>
                <c:pt idx="3">
                  <c:v>-1.2540792540792509</c:v>
                </c:pt>
                <c:pt idx="4">
                  <c:v>-4.2191142191142177</c:v>
                </c:pt>
                <c:pt idx="5">
                  <c:v>-0.18414918414918269</c:v>
                </c:pt>
                <c:pt idx="6">
                  <c:v>-0.14918414918414769</c:v>
                </c:pt>
                <c:pt idx="7">
                  <c:v>0.88578088578088909</c:v>
                </c:pt>
                <c:pt idx="8">
                  <c:v>0.92074592074592232</c:v>
                </c:pt>
                <c:pt idx="9">
                  <c:v>2.9557109557109555</c:v>
                </c:pt>
                <c:pt idx="10">
                  <c:v>-9.324009324007676E-3</c:v>
                </c:pt>
                <c:pt idx="11">
                  <c:v>-1.9743589743589745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B-496D-B774-906FE891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363360"/>
        <c:axId val="1890369184"/>
      </c:scatterChart>
      <c:valAx>
        <c:axId val="18903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Día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369184"/>
        <c:crosses val="autoZero"/>
        <c:crossBetween val="midCat"/>
      </c:valAx>
      <c:valAx>
        <c:axId val="189036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363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30076443569553807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Hoja1!$C$24:$C$35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F-484D-9D23-2EA3E8AACB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Hoja1!$D$24:$D$35</c:f>
              <c:numCache>
                <c:formatCode>General</c:formatCode>
                <c:ptCount val="12"/>
                <c:pt idx="0">
                  <c:v>12</c:v>
                </c:pt>
                <c:pt idx="1">
                  <c:v>12.333333333333334</c:v>
                </c:pt>
                <c:pt idx="2">
                  <c:v>12.333333333333334</c:v>
                </c:pt>
                <c:pt idx="3">
                  <c:v>12.333333333333334</c:v>
                </c:pt>
                <c:pt idx="4">
                  <c:v>12.333333333333334</c:v>
                </c:pt>
                <c:pt idx="5">
                  <c:v>13.666666666666666</c:v>
                </c:pt>
                <c:pt idx="6">
                  <c:v>16.333333333333332</c:v>
                </c:pt>
                <c:pt idx="7">
                  <c:v>17.666666666666668</c:v>
                </c:pt>
                <c:pt idx="8">
                  <c:v>19.666666666666668</c:v>
                </c:pt>
                <c:pt idx="9">
                  <c:v>20.333333333333332</c:v>
                </c:pt>
                <c:pt idx="10">
                  <c:v>20.333333333333332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F-484D-9D23-2EA3E8AACB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Hoja1!$E$24:$E$35</c:f>
              <c:numCache>
                <c:formatCode>General</c:formatCode>
                <c:ptCount val="12"/>
                <c:pt idx="2">
                  <c:v>11.8</c:v>
                </c:pt>
                <c:pt idx="3">
                  <c:v>12.4</c:v>
                </c:pt>
                <c:pt idx="4">
                  <c:v>13.6</c:v>
                </c:pt>
                <c:pt idx="5">
                  <c:v>14.2</c:v>
                </c:pt>
                <c:pt idx="6">
                  <c:v>15.6</c:v>
                </c:pt>
                <c:pt idx="7">
                  <c:v>18</c:v>
                </c:pt>
                <c:pt idx="8">
                  <c:v>19</c:v>
                </c:pt>
                <c:pt idx="9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F-484D-9D23-2EA3E8AACBF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Hoja1!$F$24:$F$35</c:f>
              <c:numCache>
                <c:formatCode>General</c:formatCode>
                <c:ptCount val="12"/>
                <c:pt idx="3">
                  <c:v>12.857142857142858</c:v>
                </c:pt>
                <c:pt idx="4">
                  <c:v>13.714285714285714</c:v>
                </c:pt>
                <c:pt idx="5">
                  <c:v>15</c:v>
                </c:pt>
                <c:pt idx="6">
                  <c:v>16</c:v>
                </c:pt>
                <c:pt idx="7">
                  <c:v>17.142857142857142</c:v>
                </c:pt>
                <c:pt idx="8">
                  <c:v>18.428571428571427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F-484D-9D23-2EA3E8A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363360"/>
        <c:axId val="1890351712"/>
      </c:lineChart>
      <c:catAx>
        <c:axId val="18903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0351712"/>
        <c:crosses val="autoZero"/>
        <c:auto val="1"/>
        <c:lblAlgn val="ctr"/>
        <c:lblOffset val="100"/>
        <c:noMultiLvlLbl val="0"/>
      </c:catAx>
      <c:valAx>
        <c:axId val="18903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03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Salidas 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059055118110238E-3"/>
                  <c:y val="-0.16980825313502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val>
            <c:numRef>
              <c:f>Hoja1!$D$4:$D$15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8-419E-AFDC-05336239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60016"/>
        <c:axId val="1772640880"/>
      </c:lineChart>
      <c:catAx>
        <c:axId val="177266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2640880"/>
        <c:crosses val="autoZero"/>
        <c:auto val="1"/>
        <c:lblAlgn val="ctr"/>
        <c:lblOffset val="100"/>
        <c:noMultiLvlLbl val="0"/>
      </c:catAx>
      <c:valAx>
        <c:axId val="17726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26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</xdr:colOff>
      <xdr:row>10</xdr:row>
      <xdr:rowOff>11430</xdr:rowOff>
    </xdr:from>
    <xdr:to>
      <xdr:col>20</xdr:col>
      <xdr:colOff>13335</xdr:colOff>
      <xdr:row>19</xdr:row>
      <xdr:rowOff>192405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1E6053-6C21-7A8D-12E8-ECFC40D43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15</xdr:row>
      <xdr:rowOff>179070</xdr:rowOff>
    </xdr:from>
    <xdr:to>
      <xdr:col>20</xdr:col>
      <xdr:colOff>556260</xdr:colOff>
      <xdr:row>25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9F053E-8A7A-CA5C-FDC7-633BC4DD7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9</xdr:row>
      <xdr:rowOff>179070</xdr:rowOff>
    </xdr:from>
    <xdr:to>
      <xdr:col>20</xdr:col>
      <xdr:colOff>676275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845E6B-8204-C6BD-2D49-BDE6349A5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0</xdr:row>
      <xdr:rowOff>180975</xdr:rowOff>
    </xdr:from>
    <xdr:to>
      <xdr:col>22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D162EB-167B-41BB-8307-4C37F444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680640</xdr:colOff>
      <xdr:row>21</xdr:row>
      <xdr:rowOff>116681</xdr:rowOff>
    </xdr:from>
    <xdr:to>
      <xdr:col>11</xdr:col>
      <xdr:colOff>3969</xdr:colOff>
      <xdr:row>36</xdr:row>
      <xdr:rowOff>12302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FEC855-BFA4-408F-A80A-58025E5A2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154782</xdr:colOff>
      <xdr:row>21</xdr:row>
      <xdr:rowOff>86916</xdr:rowOff>
    </xdr:from>
    <xdr:to>
      <xdr:col>17</xdr:col>
      <xdr:colOff>142875</xdr:colOff>
      <xdr:row>35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E8E209-680F-4924-9DDB-80A04C120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7C89-D61E-407D-96C9-A41C7C002EE7}">
  <dimension ref="B1:M34"/>
  <sheetViews>
    <sheetView zoomScale="92" zoomScaleNormal="85" workbookViewId="0">
      <selection activeCell="B10" sqref="B10"/>
    </sheetView>
  </sheetViews>
  <sheetFormatPr baseColWidth="10" defaultRowHeight="15" x14ac:dyDescent="0.25"/>
  <cols>
    <col min="2" max="3" width="11.5703125" bestFit="1" customWidth="1"/>
    <col min="5" max="5" width="29.85546875" bestFit="1" customWidth="1"/>
    <col min="6" max="8" width="11.5703125" bestFit="1" customWidth="1"/>
    <col min="9" max="9" width="16.5703125" bestFit="1" customWidth="1"/>
    <col min="10" max="13" width="11.5703125" bestFit="1" customWidth="1"/>
  </cols>
  <sheetData>
    <row r="1" spans="2:10" x14ac:dyDescent="0.25">
      <c r="B1" s="26" t="s">
        <v>35</v>
      </c>
      <c r="C1" s="26" t="s">
        <v>36</v>
      </c>
    </row>
    <row r="2" spans="2:10" x14ac:dyDescent="0.25">
      <c r="B2" s="33" t="s">
        <v>2</v>
      </c>
      <c r="C2" s="34"/>
    </row>
    <row r="3" spans="2:10" x14ac:dyDescent="0.25">
      <c r="B3" s="9" t="s">
        <v>0</v>
      </c>
      <c r="C3" s="10" t="s">
        <v>1</v>
      </c>
      <c r="E3" t="s">
        <v>3</v>
      </c>
    </row>
    <row r="4" spans="2:10" ht="15.75" thickBot="1" x14ac:dyDescent="0.3">
      <c r="B4" s="9">
        <v>32</v>
      </c>
      <c r="C4" s="10">
        <v>167</v>
      </c>
    </row>
    <row r="5" spans="2:10" x14ac:dyDescent="0.25">
      <c r="B5" s="9">
        <v>20</v>
      </c>
      <c r="C5" s="10">
        <v>175</v>
      </c>
      <c r="E5" s="4" t="s">
        <v>4</v>
      </c>
      <c r="F5" s="4"/>
    </row>
    <row r="6" spans="2:10" x14ac:dyDescent="0.25">
      <c r="B6" s="9">
        <v>19</v>
      </c>
      <c r="C6" s="10">
        <v>173</v>
      </c>
      <c r="E6" s="1" t="s">
        <v>5</v>
      </c>
      <c r="F6" s="1">
        <v>0.56052762763592279</v>
      </c>
    </row>
    <row r="7" spans="2:10" x14ac:dyDescent="0.25">
      <c r="B7" s="9">
        <v>19</v>
      </c>
      <c r="C7" s="10">
        <v>180</v>
      </c>
      <c r="E7" s="1" t="s">
        <v>6</v>
      </c>
      <c r="F7" s="1">
        <v>0.31419122134315569</v>
      </c>
    </row>
    <row r="8" spans="2:10" x14ac:dyDescent="0.25">
      <c r="B8" s="9">
        <v>20</v>
      </c>
      <c r="C8" s="10">
        <v>178</v>
      </c>
      <c r="E8" s="1" t="s">
        <v>7</v>
      </c>
      <c r="F8" s="1">
        <v>0.19988975823368169</v>
      </c>
    </row>
    <row r="9" spans="2:10" x14ac:dyDescent="0.25">
      <c r="B9" s="9">
        <v>21</v>
      </c>
      <c r="C9" s="10">
        <v>181</v>
      </c>
      <c r="E9" s="1" t="s">
        <v>8</v>
      </c>
      <c r="F9" s="1">
        <v>4.9095133193841463</v>
      </c>
    </row>
    <row r="10" spans="2:10" ht="15.75" thickBot="1" x14ac:dyDescent="0.3">
      <c r="B10" s="9">
        <v>20</v>
      </c>
      <c r="C10" s="10">
        <v>167</v>
      </c>
      <c r="E10" s="2" t="s">
        <v>9</v>
      </c>
      <c r="F10" s="2">
        <v>8</v>
      </c>
    </row>
    <row r="11" spans="2:10" x14ac:dyDescent="0.25">
      <c r="B11" s="11">
        <v>19</v>
      </c>
      <c r="C11" s="12">
        <v>178</v>
      </c>
    </row>
    <row r="12" spans="2:10" ht="15.75" thickBot="1" x14ac:dyDescent="0.3">
      <c r="E12" t="s">
        <v>10</v>
      </c>
    </row>
    <row r="13" spans="2:10" x14ac:dyDescent="0.25">
      <c r="B13" s="13" t="s">
        <v>35</v>
      </c>
      <c r="C13" s="14" t="s">
        <v>36</v>
      </c>
      <c r="E13" s="3"/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</row>
    <row r="14" spans="2:10" x14ac:dyDescent="0.25">
      <c r="B14" s="15">
        <v>25</v>
      </c>
      <c r="C14" s="22">
        <f>(F20*B14+F19)</f>
        <v>172.2527675276753</v>
      </c>
      <c r="E14" s="1" t="s">
        <v>11</v>
      </c>
      <c r="F14" s="1">
        <v>1</v>
      </c>
      <c r="G14" s="1">
        <v>66.255073800737961</v>
      </c>
      <c r="H14" s="1">
        <v>66.255073800737961</v>
      </c>
      <c r="I14" s="1">
        <v>2.7487943968156738</v>
      </c>
      <c r="J14" s="1">
        <v>0.14840185512943332</v>
      </c>
    </row>
    <row r="15" spans="2:10" x14ac:dyDescent="0.25">
      <c r="B15" s="25">
        <f>(C15-F19)/F20</f>
        <v>21.071240105540916</v>
      </c>
      <c r="C15" s="24">
        <v>175</v>
      </c>
      <c r="E15" s="1" t="s">
        <v>12</v>
      </c>
      <c r="F15" s="1">
        <v>6</v>
      </c>
      <c r="G15" s="1">
        <v>144.61992619926204</v>
      </c>
      <c r="H15" s="1">
        <v>24.103321033210339</v>
      </c>
      <c r="I15" s="1"/>
      <c r="J15" s="1"/>
    </row>
    <row r="16" spans="2:10" ht="15.75" thickBot="1" x14ac:dyDescent="0.3">
      <c r="E16" s="2" t="s">
        <v>13</v>
      </c>
      <c r="F16" s="2">
        <v>7</v>
      </c>
      <c r="G16" s="2">
        <v>210.875</v>
      </c>
      <c r="H16" s="2"/>
      <c r="I16" s="2"/>
      <c r="J16" s="2"/>
    </row>
    <row r="17" spans="4:13" ht="15.75" thickBot="1" x14ac:dyDescent="0.3"/>
    <row r="18" spans="4:13" x14ac:dyDescent="0.25">
      <c r="E18" s="3"/>
      <c r="F18" s="3" t="s">
        <v>20</v>
      </c>
      <c r="G18" s="3" t="s">
        <v>8</v>
      </c>
      <c r="H18" s="3" t="s">
        <v>21</v>
      </c>
      <c r="I18" s="3" t="s">
        <v>22</v>
      </c>
      <c r="J18" s="3" t="s">
        <v>23</v>
      </c>
      <c r="K18" s="3" t="s">
        <v>24</v>
      </c>
      <c r="L18" s="3" t="s">
        <v>25</v>
      </c>
      <c r="M18" s="3" t="s">
        <v>26</v>
      </c>
    </row>
    <row r="19" spans="4:13" x14ac:dyDescent="0.25">
      <c r="D19" s="19" t="s">
        <v>33</v>
      </c>
      <c r="E19" s="20" t="s">
        <v>14</v>
      </c>
      <c r="F19" s="20">
        <v>189.73431734317344</v>
      </c>
      <c r="G19" s="1">
        <v>9.1290081038328204</v>
      </c>
      <c r="H19" s="1">
        <v>20.783672791736635</v>
      </c>
      <c r="I19" s="1">
        <v>8.0768341771815678E-7</v>
      </c>
      <c r="J19" s="1">
        <v>167.39643922470646</v>
      </c>
      <c r="K19" s="1">
        <v>212.07219546164043</v>
      </c>
      <c r="L19" s="1">
        <v>167.39643922470646</v>
      </c>
      <c r="M19" s="1">
        <v>212.07219546164043</v>
      </c>
    </row>
    <row r="20" spans="4:13" ht="15.75" thickBot="1" x14ac:dyDescent="0.3">
      <c r="D20" s="19" t="s">
        <v>34</v>
      </c>
      <c r="E20" s="21" t="s">
        <v>0</v>
      </c>
      <c r="F20" s="21">
        <v>-0.69926199261992616</v>
      </c>
      <c r="G20" s="2">
        <v>0.42176330811009738</v>
      </c>
      <c r="H20" s="2">
        <v>-1.6579488522917938</v>
      </c>
      <c r="I20" s="2">
        <v>0.14840185512943324</v>
      </c>
      <c r="J20" s="2">
        <v>-1.7312796296126307</v>
      </c>
      <c r="K20" s="2">
        <v>0.33275564437277838</v>
      </c>
      <c r="L20" s="2">
        <v>-1.7312796296126307</v>
      </c>
      <c r="M20" s="2">
        <v>0.33275564437277838</v>
      </c>
    </row>
    <row r="24" spans="4:13" x14ac:dyDescent="0.25">
      <c r="E24" t="s">
        <v>27</v>
      </c>
      <c r="J24" t="s">
        <v>31</v>
      </c>
    </row>
    <row r="25" spans="4:13" ht="15.75" thickBot="1" x14ac:dyDescent="0.3"/>
    <row r="26" spans="4:13" x14ac:dyDescent="0.25">
      <c r="E26" s="3" t="s">
        <v>28</v>
      </c>
      <c r="F26" s="3" t="s">
        <v>29</v>
      </c>
      <c r="G26" s="3" t="s">
        <v>12</v>
      </c>
      <c r="H26" s="3" t="s">
        <v>30</v>
      </c>
      <c r="J26" s="3" t="s">
        <v>32</v>
      </c>
      <c r="K26" s="3" t="s">
        <v>1</v>
      </c>
    </row>
    <row r="27" spans="4:13" x14ac:dyDescent="0.25">
      <c r="E27" s="1">
        <v>1</v>
      </c>
      <c r="F27" s="1">
        <v>167.35793357933579</v>
      </c>
      <c r="G27" s="1">
        <v>-0.35793357933579273</v>
      </c>
      <c r="H27" s="1">
        <v>-7.8747612510101608E-2</v>
      </c>
      <c r="J27" s="1">
        <v>6.25</v>
      </c>
      <c r="K27" s="1">
        <v>167</v>
      </c>
    </row>
    <row r="28" spans="4:13" x14ac:dyDescent="0.25">
      <c r="E28" s="1">
        <v>2</v>
      </c>
      <c r="F28" s="1">
        <v>175.74907749077491</v>
      </c>
      <c r="G28" s="1">
        <v>-0.74907749077490848</v>
      </c>
      <c r="H28" s="1">
        <v>-0.16480170453145021</v>
      </c>
      <c r="J28" s="1">
        <v>18.75</v>
      </c>
      <c r="K28" s="1">
        <v>167</v>
      </c>
    </row>
    <row r="29" spans="4:13" x14ac:dyDescent="0.25">
      <c r="E29" s="1">
        <v>3</v>
      </c>
      <c r="F29" s="1">
        <v>176.44833948339485</v>
      </c>
      <c r="G29" s="1">
        <v>-3.4483394833948466</v>
      </c>
      <c r="H29" s="1">
        <v>-0.7586561225844366</v>
      </c>
      <c r="J29" s="1">
        <v>31.25</v>
      </c>
      <c r="K29" s="1">
        <v>173</v>
      </c>
    </row>
    <row r="30" spans="4:13" x14ac:dyDescent="0.25">
      <c r="E30" s="1">
        <v>4</v>
      </c>
      <c r="F30" s="1">
        <v>176.44833948339485</v>
      </c>
      <c r="G30" s="1">
        <v>3.5516605166051534</v>
      </c>
      <c r="H30" s="1">
        <v>0.78138739217497588</v>
      </c>
      <c r="J30" s="1">
        <v>43.75</v>
      </c>
      <c r="K30" s="1">
        <v>175</v>
      </c>
    </row>
    <row r="31" spans="4:13" x14ac:dyDescent="0.25">
      <c r="E31" s="1">
        <v>5</v>
      </c>
      <c r="F31" s="1">
        <v>175.74907749077491</v>
      </c>
      <c r="G31" s="1">
        <v>2.2509225092250915</v>
      </c>
      <c r="H31" s="1">
        <v>0.49521694465115512</v>
      </c>
      <c r="J31" s="1">
        <v>56.25</v>
      </c>
      <c r="K31" s="1">
        <v>178</v>
      </c>
    </row>
    <row r="32" spans="4:13" x14ac:dyDescent="0.25">
      <c r="E32" s="1">
        <v>6</v>
      </c>
      <c r="F32" s="1">
        <v>175.049815498155</v>
      </c>
      <c r="G32" s="1">
        <v>5.9501845018450013</v>
      </c>
      <c r="H32" s="1">
        <v>1.3090775790983371</v>
      </c>
      <c r="J32" s="1">
        <v>68.75</v>
      </c>
      <c r="K32" s="1">
        <v>178</v>
      </c>
    </row>
    <row r="33" spans="5:11" x14ac:dyDescent="0.25">
      <c r="E33" s="1">
        <v>7</v>
      </c>
      <c r="F33" s="1">
        <v>175.74907749077491</v>
      </c>
      <c r="G33" s="1">
        <v>-8.7490774907749085</v>
      </c>
      <c r="H33" s="1">
        <v>-1.9248514356850646</v>
      </c>
      <c r="J33" s="1">
        <v>81.25</v>
      </c>
      <c r="K33" s="1">
        <v>180</v>
      </c>
    </row>
    <row r="34" spans="5:11" ht="15.75" thickBot="1" x14ac:dyDescent="0.3">
      <c r="E34" s="2">
        <v>8</v>
      </c>
      <c r="F34" s="2">
        <v>176.44833948339485</v>
      </c>
      <c r="G34" s="2">
        <v>1.5516605166051534</v>
      </c>
      <c r="H34" s="2">
        <v>0.34137495938657231</v>
      </c>
      <c r="J34" s="2">
        <v>93.75</v>
      </c>
      <c r="K34" s="2">
        <v>181</v>
      </c>
    </row>
  </sheetData>
  <sortState xmlns:xlrd2="http://schemas.microsoft.com/office/spreadsheetml/2017/richdata2" ref="K27:K34">
    <sortCondition ref="K27"/>
  </sortState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1B90-3A50-440C-9039-491793C259DB}">
  <dimension ref="B1:M33"/>
  <sheetViews>
    <sheetView workbookViewId="0">
      <selection activeCell="B1" sqref="B1:C1"/>
    </sheetView>
  </sheetViews>
  <sheetFormatPr baseColWidth="10" defaultRowHeight="15" x14ac:dyDescent="0.25"/>
  <cols>
    <col min="5" max="5" width="29.7109375" bestFit="1" customWidth="1"/>
  </cols>
  <sheetData>
    <row r="1" spans="2:10" x14ac:dyDescent="0.25">
      <c r="B1" s="26" t="s">
        <v>35</v>
      </c>
      <c r="C1" s="26" t="s">
        <v>36</v>
      </c>
    </row>
    <row r="2" spans="2:10" x14ac:dyDescent="0.25">
      <c r="B2" s="35" t="s">
        <v>37</v>
      </c>
      <c r="C2" s="36"/>
    </row>
    <row r="3" spans="2:10" x14ac:dyDescent="0.25">
      <c r="B3" s="9" t="s">
        <v>38</v>
      </c>
      <c r="C3" s="10" t="s">
        <v>39</v>
      </c>
      <c r="E3" t="s">
        <v>3</v>
      </c>
    </row>
    <row r="4" spans="2:10" ht="15.75" thickBot="1" x14ac:dyDescent="0.3">
      <c r="B4" s="9">
        <v>24</v>
      </c>
      <c r="C4" s="10">
        <v>155</v>
      </c>
    </row>
    <row r="5" spans="2:10" x14ac:dyDescent="0.25">
      <c r="B5" s="9">
        <v>19</v>
      </c>
      <c r="C5" s="10">
        <v>155</v>
      </c>
      <c r="E5" s="4" t="s">
        <v>4</v>
      </c>
      <c r="F5" s="4"/>
    </row>
    <row r="6" spans="2:10" x14ac:dyDescent="0.25">
      <c r="B6" s="9">
        <v>20</v>
      </c>
      <c r="C6" s="10">
        <v>168</v>
      </c>
      <c r="E6" s="1" t="s">
        <v>5</v>
      </c>
      <c r="F6" s="1">
        <v>0.42473200229633767</v>
      </c>
    </row>
    <row r="7" spans="2:10" x14ac:dyDescent="0.25">
      <c r="B7" s="9">
        <v>20</v>
      </c>
      <c r="C7" s="10">
        <v>169</v>
      </c>
      <c r="E7" s="1" t="s">
        <v>6</v>
      </c>
      <c r="F7" s="1">
        <v>0.18039727377465617</v>
      </c>
    </row>
    <row r="8" spans="2:10" x14ac:dyDescent="0.25">
      <c r="B8" s="9">
        <v>20</v>
      </c>
      <c r="C8" s="10">
        <v>168</v>
      </c>
      <c r="E8" s="1" t="s">
        <v>7</v>
      </c>
      <c r="F8" s="1">
        <v>1.6476728529587391E-2</v>
      </c>
    </row>
    <row r="9" spans="2:10" x14ac:dyDescent="0.25">
      <c r="B9" s="9">
        <v>20</v>
      </c>
      <c r="C9" s="10">
        <v>175</v>
      </c>
      <c r="E9" s="1" t="s">
        <v>8</v>
      </c>
      <c r="F9" s="1">
        <v>7.4371685075595844</v>
      </c>
    </row>
    <row r="10" spans="2:10" ht="15.75" thickBot="1" x14ac:dyDescent="0.3">
      <c r="B10" s="11">
        <v>19</v>
      </c>
      <c r="C10" s="12">
        <v>167</v>
      </c>
      <c r="E10" s="2" t="s">
        <v>9</v>
      </c>
      <c r="F10" s="2">
        <v>7</v>
      </c>
    </row>
    <row r="11" spans="2:10" x14ac:dyDescent="0.25">
      <c r="B11" s="8"/>
      <c r="C11" s="8"/>
    </row>
    <row r="12" spans="2:10" ht="15.75" thickBot="1" x14ac:dyDescent="0.3">
      <c r="B12" s="8"/>
      <c r="C12" s="8"/>
      <c r="E12" t="s">
        <v>10</v>
      </c>
    </row>
    <row r="13" spans="2:10" x14ac:dyDescent="0.25">
      <c r="B13" s="13" t="s">
        <v>35</v>
      </c>
      <c r="C13" s="14" t="s">
        <v>36</v>
      </c>
      <c r="E13" s="3"/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</row>
    <row r="14" spans="2:10" x14ac:dyDescent="0.25">
      <c r="B14" s="15">
        <v>20</v>
      </c>
      <c r="C14" s="22">
        <f>(F20*B14+F19)</f>
        <v>165.81967213114751</v>
      </c>
      <c r="E14" s="1" t="s">
        <v>11</v>
      </c>
      <c r="F14" s="1">
        <v>1</v>
      </c>
      <c r="G14" s="1">
        <v>60.871194379391113</v>
      </c>
      <c r="H14" s="1">
        <v>60.871194379391113</v>
      </c>
      <c r="I14" s="1">
        <v>1.1005165551697862</v>
      </c>
      <c r="J14" s="1">
        <v>0.34219022161615698</v>
      </c>
    </row>
    <row r="15" spans="2:10" x14ac:dyDescent="0.25">
      <c r="B15" s="23">
        <f>(C15-F19)/F20</f>
        <v>18.833333333333325</v>
      </c>
      <c r="C15" s="24">
        <v>168</v>
      </c>
      <c r="E15" s="1" t="s">
        <v>12</v>
      </c>
      <c r="F15" s="1">
        <v>5</v>
      </c>
      <c r="G15" s="1">
        <v>276.55737704918027</v>
      </c>
      <c r="H15" s="1">
        <v>55.311475409836056</v>
      </c>
      <c r="I15" s="1"/>
      <c r="J15" s="1"/>
    </row>
    <row r="16" spans="2:10" ht="15.75" thickBot="1" x14ac:dyDescent="0.3">
      <c r="E16" s="2" t="s">
        <v>13</v>
      </c>
      <c r="F16" s="2">
        <v>6</v>
      </c>
      <c r="G16" s="2">
        <v>337.42857142857139</v>
      </c>
      <c r="H16" s="2"/>
      <c r="I16" s="2"/>
      <c r="J16" s="2"/>
    </row>
    <row r="17" spans="4:13" ht="15.75" thickBot="1" x14ac:dyDescent="0.3"/>
    <row r="18" spans="4:13" x14ac:dyDescent="0.25">
      <c r="E18" s="3"/>
      <c r="F18" s="3" t="s">
        <v>20</v>
      </c>
      <c r="G18" s="3" t="s">
        <v>8</v>
      </c>
      <c r="H18" s="3" t="s">
        <v>21</v>
      </c>
      <c r="I18" s="3" t="s">
        <v>22</v>
      </c>
      <c r="J18" s="3" t="s">
        <v>23</v>
      </c>
      <c r="K18" s="3" t="s">
        <v>24</v>
      </c>
      <c r="L18" s="3" t="s">
        <v>25</v>
      </c>
      <c r="M18" s="3" t="s">
        <v>26</v>
      </c>
    </row>
    <row r="19" spans="4:13" x14ac:dyDescent="0.25">
      <c r="D19" s="19" t="s">
        <v>41</v>
      </c>
      <c r="E19" s="20" t="s">
        <v>14</v>
      </c>
      <c r="F19" s="20">
        <v>203.19672131147541</v>
      </c>
      <c r="G19" s="1">
        <v>36.247403042952435</v>
      </c>
      <c r="H19" s="1">
        <v>5.6058283974355749</v>
      </c>
      <c r="I19" s="1">
        <v>2.4967321011437529E-3</v>
      </c>
      <c r="J19" s="1">
        <v>110.01980546027339</v>
      </c>
      <c r="K19" s="1">
        <v>296.37363716267743</v>
      </c>
      <c r="L19" s="1">
        <v>110.01980546027339</v>
      </c>
      <c r="M19" s="1">
        <v>296.37363716267743</v>
      </c>
    </row>
    <row r="20" spans="4:13" ht="15.75" thickBot="1" x14ac:dyDescent="0.3">
      <c r="D20" s="19" t="s">
        <v>34</v>
      </c>
      <c r="E20" s="21" t="s">
        <v>38</v>
      </c>
      <c r="F20" s="21">
        <v>-1.8688524590163946</v>
      </c>
      <c r="G20" s="2">
        <v>1.7814626700626257</v>
      </c>
      <c r="H20" s="2">
        <v>-1.0490550772813538</v>
      </c>
      <c r="I20" s="2">
        <v>0.34219022161615686</v>
      </c>
      <c r="J20" s="2">
        <v>-6.4482480395435502</v>
      </c>
      <c r="K20" s="2">
        <v>2.7105431215107605</v>
      </c>
      <c r="L20" s="2">
        <v>-6.4482480395435502</v>
      </c>
      <c r="M20" s="2">
        <v>2.7105431215107605</v>
      </c>
    </row>
    <row r="24" spans="4:13" x14ac:dyDescent="0.25">
      <c r="E24" t="s">
        <v>27</v>
      </c>
      <c r="J24" t="s">
        <v>31</v>
      </c>
    </row>
    <row r="25" spans="4:13" ht="15.75" thickBot="1" x14ac:dyDescent="0.3"/>
    <row r="26" spans="4:13" x14ac:dyDescent="0.25">
      <c r="E26" s="3" t="s">
        <v>28</v>
      </c>
      <c r="F26" s="3" t="s">
        <v>40</v>
      </c>
      <c r="G26" s="3" t="s">
        <v>12</v>
      </c>
      <c r="H26" s="3" t="s">
        <v>30</v>
      </c>
      <c r="J26" s="3" t="s">
        <v>32</v>
      </c>
      <c r="K26" s="3" t="s">
        <v>39</v>
      </c>
    </row>
    <row r="27" spans="4:13" x14ac:dyDescent="0.25">
      <c r="E27" s="1">
        <v>1</v>
      </c>
      <c r="F27" s="1">
        <v>158.34426229508193</v>
      </c>
      <c r="G27" s="1">
        <v>-3.3442622950819327</v>
      </c>
      <c r="H27" s="1">
        <v>-0.49258743979472652</v>
      </c>
      <c r="J27" s="1">
        <v>7.1428571428571432</v>
      </c>
      <c r="K27" s="1">
        <v>155</v>
      </c>
    </row>
    <row r="28" spans="4:13" x14ac:dyDescent="0.25">
      <c r="E28" s="1">
        <v>2</v>
      </c>
      <c r="F28" s="1">
        <v>167.68852459016392</v>
      </c>
      <c r="G28" s="1">
        <v>-12.688524590163922</v>
      </c>
      <c r="H28" s="1">
        <v>-1.8689346980447152</v>
      </c>
      <c r="J28" s="1">
        <v>21.428571428571431</v>
      </c>
      <c r="K28" s="1">
        <v>155</v>
      </c>
    </row>
    <row r="29" spans="4:13" x14ac:dyDescent="0.25">
      <c r="E29" s="1">
        <v>3</v>
      </c>
      <c r="F29" s="1">
        <v>165.81967213114751</v>
      </c>
      <c r="G29" s="1">
        <v>2.180327868852487</v>
      </c>
      <c r="H29" s="1">
        <v>0.32114769359166739</v>
      </c>
      <c r="J29" s="1">
        <v>35.714285714285715</v>
      </c>
      <c r="K29" s="1">
        <v>167</v>
      </c>
    </row>
    <row r="30" spans="4:13" x14ac:dyDescent="0.25">
      <c r="E30" s="1">
        <v>4</v>
      </c>
      <c r="F30" s="1">
        <v>165.81967213114751</v>
      </c>
      <c r="G30" s="1">
        <v>3.180327868852487</v>
      </c>
      <c r="H30" s="1">
        <v>0.46844099666754302</v>
      </c>
      <c r="J30" s="1">
        <v>50.000000000000007</v>
      </c>
      <c r="K30" s="1">
        <v>168</v>
      </c>
    </row>
    <row r="31" spans="4:13" x14ac:dyDescent="0.25">
      <c r="E31" s="1">
        <v>5</v>
      </c>
      <c r="F31" s="1">
        <v>165.81967213114751</v>
      </c>
      <c r="G31" s="1">
        <v>2.180327868852487</v>
      </c>
      <c r="H31" s="1">
        <v>0.32114769359166739</v>
      </c>
      <c r="J31" s="1">
        <v>64.285714285714292</v>
      </c>
      <c r="K31" s="1">
        <v>168</v>
      </c>
    </row>
    <row r="32" spans="4:13" x14ac:dyDescent="0.25">
      <c r="E32" s="1">
        <v>6</v>
      </c>
      <c r="F32" s="1">
        <v>165.81967213114751</v>
      </c>
      <c r="G32" s="1">
        <v>9.180327868852487</v>
      </c>
      <c r="H32" s="1">
        <v>1.3522008151227967</v>
      </c>
      <c r="J32" s="1">
        <v>78.571428571428569</v>
      </c>
      <c r="K32" s="1">
        <v>169</v>
      </c>
    </row>
    <row r="33" spans="5:11" ht="15.75" thickBot="1" x14ac:dyDescent="0.3">
      <c r="E33" s="2">
        <v>7</v>
      </c>
      <c r="F33" s="2">
        <v>167.68852459016392</v>
      </c>
      <c r="G33" s="2">
        <v>-0.68852459016392231</v>
      </c>
      <c r="H33" s="2">
        <v>-0.10141506113420766</v>
      </c>
      <c r="J33" s="2">
        <v>92.857142857142861</v>
      </c>
      <c r="K33" s="2">
        <v>175</v>
      </c>
    </row>
  </sheetData>
  <sortState xmlns:xlrd2="http://schemas.microsoft.com/office/spreadsheetml/2017/richdata2" ref="K27:K33">
    <sortCondition ref="K27"/>
  </sortState>
  <mergeCells count="1">
    <mergeCell ref="B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09D6-50B0-4649-A7D5-8ADFA3F0431F}">
  <dimension ref="B1:N38"/>
  <sheetViews>
    <sheetView tabSelected="1" zoomScale="76" workbookViewId="0">
      <selection activeCell="C18" sqref="C18"/>
    </sheetView>
  </sheetViews>
  <sheetFormatPr baseColWidth="10" defaultRowHeight="15" x14ac:dyDescent="0.25"/>
  <cols>
    <col min="6" max="6" width="29.7109375" bestFit="1" customWidth="1"/>
  </cols>
  <sheetData>
    <row r="1" spans="2:11" x14ac:dyDescent="0.25">
      <c r="B1" s="26" t="s">
        <v>35</v>
      </c>
      <c r="C1" s="26" t="s">
        <v>36</v>
      </c>
    </row>
    <row r="2" spans="2:11" x14ac:dyDescent="0.25">
      <c r="B2" s="35" t="s">
        <v>44</v>
      </c>
      <c r="C2" s="36"/>
      <c r="D2" s="5"/>
    </row>
    <row r="3" spans="2:11" x14ac:dyDescent="0.25">
      <c r="B3" s="9" t="s">
        <v>42</v>
      </c>
      <c r="C3" s="10" t="s">
        <v>43</v>
      </c>
      <c r="D3" s="5"/>
      <c r="F3" t="s">
        <v>3</v>
      </c>
    </row>
    <row r="4" spans="2:11" ht="15.75" thickBot="1" x14ac:dyDescent="0.3">
      <c r="B4" s="9">
        <v>1</v>
      </c>
      <c r="C4" s="10">
        <v>12</v>
      </c>
      <c r="D4" s="5"/>
    </row>
    <row r="5" spans="2:11" x14ac:dyDescent="0.25">
      <c r="B5" s="9">
        <v>2</v>
      </c>
      <c r="C5" s="10">
        <v>18</v>
      </c>
      <c r="D5" s="5"/>
      <c r="F5" s="4" t="s">
        <v>4</v>
      </c>
      <c r="G5" s="4"/>
    </row>
    <row r="6" spans="2:11" x14ac:dyDescent="0.25">
      <c r="B6" s="9">
        <v>3</v>
      </c>
      <c r="C6" s="10">
        <v>15</v>
      </c>
      <c r="D6" s="5"/>
      <c r="F6" s="1" t="s">
        <v>5</v>
      </c>
      <c r="G6" s="1">
        <v>0.93455562243366785</v>
      </c>
    </row>
    <row r="7" spans="2:11" x14ac:dyDescent="0.25">
      <c r="B7" s="9">
        <v>4</v>
      </c>
      <c r="C7" s="10">
        <v>19</v>
      </c>
      <c r="D7" s="5"/>
      <c r="F7" s="1" t="s">
        <v>6</v>
      </c>
      <c r="G7" s="1">
        <v>0.87339421142238038</v>
      </c>
    </row>
    <row r="8" spans="2:11" x14ac:dyDescent="0.25">
      <c r="B8" s="9">
        <v>5</v>
      </c>
      <c r="C8" s="10">
        <v>20</v>
      </c>
      <c r="D8" s="5"/>
      <c r="F8" s="1" t="s">
        <v>7</v>
      </c>
      <c r="G8" s="1">
        <v>0.86073363256461843</v>
      </c>
    </row>
    <row r="9" spans="2:11" x14ac:dyDescent="0.25">
      <c r="B9" s="9">
        <v>6</v>
      </c>
      <c r="C9" s="10">
        <v>21</v>
      </c>
      <c r="D9" s="5"/>
      <c r="F9" s="1" t="s">
        <v>8</v>
      </c>
      <c r="G9" s="1">
        <v>1.5781967964120098</v>
      </c>
    </row>
    <row r="10" spans="2:11" ht="15.75" thickBot="1" x14ac:dyDescent="0.3">
      <c r="B10" s="9">
        <v>7</v>
      </c>
      <c r="C10" s="10">
        <v>20</v>
      </c>
      <c r="D10" s="5"/>
      <c r="F10" s="2" t="s">
        <v>9</v>
      </c>
      <c r="G10" s="2">
        <v>12</v>
      </c>
    </row>
    <row r="11" spans="2:11" x14ac:dyDescent="0.25">
      <c r="B11" s="9">
        <v>8</v>
      </c>
      <c r="C11" s="10">
        <v>23</v>
      </c>
      <c r="D11" s="5"/>
    </row>
    <row r="12" spans="2:11" ht="15.75" thickBot="1" x14ac:dyDescent="0.3">
      <c r="B12" s="9">
        <v>9</v>
      </c>
      <c r="C12" s="10">
        <v>24</v>
      </c>
      <c r="D12" s="5"/>
      <c r="F12" t="s">
        <v>10</v>
      </c>
    </row>
    <row r="13" spans="2:11" x14ac:dyDescent="0.25">
      <c r="B13" s="9">
        <v>10</v>
      </c>
      <c r="C13" s="10">
        <v>22.5</v>
      </c>
      <c r="D13" s="5"/>
      <c r="F13" s="3"/>
      <c r="G13" s="3" t="s">
        <v>15</v>
      </c>
      <c r="H13" s="3" t="s">
        <v>16</v>
      </c>
      <c r="I13" s="3" t="s">
        <v>17</v>
      </c>
      <c r="J13" s="3" t="s">
        <v>18</v>
      </c>
      <c r="K13" s="3" t="s">
        <v>19</v>
      </c>
    </row>
    <row r="14" spans="2:11" x14ac:dyDescent="0.25">
      <c r="B14" s="9">
        <v>11</v>
      </c>
      <c r="C14" s="10">
        <v>25</v>
      </c>
      <c r="D14" s="5"/>
      <c r="F14" s="1" t="s">
        <v>11</v>
      </c>
      <c r="G14" s="1">
        <v>1</v>
      </c>
      <c r="H14" s="1">
        <v>171.82211538461536</v>
      </c>
      <c r="I14" s="1">
        <v>171.82211538461536</v>
      </c>
      <c r="J14" s="1">
        <v>68.985330073349544</v>
      </c>
      <c r="K14" s="1">
        <v>8.4653112050526431E-6</v>
      </c>
    </row>
    <row r="15" spans="2:11" x14ac:dyDescent="0.25">
      <c r="B15" s="11">
        <v>12</v>
      </c>
      <c r="C15" s="12">
        <v>27</v>
      </c>
      <c r="D15" s="5"/>
      <c r="F15" s="1" t="s">
        <v>12</v>
      </c>
      <c r="G15" s="1">
        <v>10</v>
      </c>
      <c r="H15" s="1">
        <v>24.907051282051313</v>
      </c>
      <c r="I15" s="1">
        <v>2.4907051282051311</v>
      </c>
      <c r="J15" s="1"/>
      <c r="K15" s="1"/>
    </row>
    <row r="16" spans="2:11" ht="15.75" thickBot="1" x14ac:dyDescent="0.3">
      <c r="B16" s="8"/>
      <c r="C16" s="8"/>
      <c r="F16" s="2" t="s">
        <v>13</v>
      </c>
      <c r="G16" s="2">
        <v>11</v>
      </c>
      <c r="H16" s="2">
        <v>196.72916666666669</v>
      </c>
      <c r="I16" s="2"/>
      <c r="J16" s="2"/>
      <c r="K16" s="2"/>
    </row>
    <row r="17" spans="2:14" ht="15.75" thickBot="1" x14ac:dyDescent="0.3">
      <c r="B17" s="13" t="s">
        <v>35</v>
      </c>
      <c r="C17" s="14" t="s">
        <v>36</v>
      </c>
      <c r="D17" s="5"/>
    </row>
    <row r="18" spans="2:14" x14ac:dyDescent="0.25">
      <c r="B18" s="15">
        <v>34</v>
      </c>
      <c r="C18" s="16">
        <f>(G20*B18+G19)</f>
        <v>50.685897435897452</v>
      </c>
      <c r="D18" s="6"/>
      <c r="F18" s="3"/>
      <c r="G18" s="3" t="s">
        <v>20</v>
      </c>
      <c r="H18" s="3" t="s">
        <v>8</v>
      </c>
      <c r="I18" s="3" t="s">
        <v>21</v>
      </c>
      <c r="J18" s="3" t="s">
        <v>22</v>
      </c>
      <c r="K18" s="3" t="s">
        <v>23</v>
      </c>
      <c r="L18" s="3" t="s">
        <v>24</v>
      </c>
      <c r="M18" s="3" t="s">
        <v>25</v>
      </c>
      <c r="N18" s="3" t="s">
        <v>26</v>
      </c>
    </row>
    <row r="19" spans="2:14" x14ac:dyDescent="0.25">
      <c r="B19" s="17">
        <f>(C19-G19)/G20</f>
        <v>270.56725146198818</v>
      </c>
      <c r="C19" s="18">
        <v>310</v>
      </c>
      <c r="D19" s="7"/>
      <c r="E19" s="19" t="s">
        <v>41</v>
      </c>
      <c r="F19" s="20" t="s">
        <v>14</v>
      </c>
      <c r="G19" s="20">
        <v>13.416666666666664</v>
      </c>
      <c r="H19" s="1">
        <v>0.97131298364580387</v>
      </c>
      <c r="I19" s="1">
        <v>13.812918073335615</v>
      </c>
      <c r="J19" s="1">
        <v>7.7007065638333949E-8</v>
      </c>
      <c r="K19" s="1">
        <v>11.25244647036674</v>
      </c>
      <c r="L19" s="1">
        <v>15.580886862966588</v>
      </c>
      <c r="M19" s="1">
        <v>11.25244647036674</v>
      </c>
      <c r="N19" s="1">
        <v>15.580886862966588</v>
      </c>
    </row>
    <row r="20" spans="2:14" ht="15.75" thickBot="1" x14ac:dyDescent="0.3">
      <c r="E20" s="19" t="s">
        <v>34</v>
      </c>
      <c r="F20" s="21" t="s">
        <v>42</v>
      </c>
      <c r="G20" s="21">
        <v>1.0961538461538467</v>
      </c>
      <c r="H20" s="2">
        <v>0.13197544612183307</v>
      </c>
      <c r="I20" s="2">
        <v>8.3057407901613214</v>
      </c>
      <c r="J20" s="2">
        <v>8.4653112050526126E-6</v>
      </c>
      <c r="K20" s="2">
        <v>0.80209422714156919</v>
      </c>
      <c r="L20" s="2">
        <v>1.3902134651661242</v>
      </c>
      <c r="M20" s="2">
        <v>0.80209422714156919</v>
      </c>
      <c r="N20" s="2">
        <v>1.3902134651661242</v>
      </c>
    </row>
    <row r="24" spans="2:14" x14ac:dyDescent="0.25">
      <c r="F24" t="s">
        <v>27</v>
      </c>
      <c r="K24" t="s">
        <v>31</v>
      </c>
    </row>
    <row r="25" spans="2:14" ht="15.75" thickBot="1" x14ac:dyDescent="0.3"/>
    <row r="26" spans="2:14" x14ac:dyDescent="0.25">
      <c r="F26" s="3" t="s">
        <v>28</v>
      </c>
      <c r="G26" s="3" t="s">
        <v>45</v>
      </c>
      <c r="H26" s="3" t="s">
        <v>12</v>
      </c>
      <c r="I26" s="3" t="s">
        <v>30</v>
      </c>
      <c r="K26" s="3" t="s">
        <v>32</v>
      </c>
      <c r="L26" s="3" t="s">
        <v>43</v>
      </c>
    </row>
    <row r="27" spans="2:14" x14ac:dyDescent="0.25">
      <c r="F27" s="1">
        <v>1</v>
      </c>
      <c r="G27" s="1">
        <v>14.512820512820511</v>
      </c>
      <c r="H27" s="1">
        <v>-2.512820512820511</v>
      </c>
      <c r="I27" s="1">
        <v>-1.6699237976539307</v>
      </c>
      <c r="K27" s="1">
        <v>4.166666666666667</v>
      </c>
      <c r="L27" s="1">
        <v>12</v>
      </c>
    </row>
    <row r="28" spans="2:14" x14ac:dyDescent="0.25">
      <c r="F28" s="1">
        <v>2</v>
      </c>
      <c r="G28" s="1">
        <v>15.608974358974358</v>
      </c>
      <c r="H28" s="1">
        <v>2.3910256410256423</v>
      </c>
      <c r="I28" s="1">
        <v>1.5889836135839719</v>
      </c>
      <c r="K28" s="1">
        <v>12.5</v>
      </c>
      <c r="L28" s="1">
        <v>15</v>
      </c>
    </row>
    <row r="29" spans="2:14" x14ac:dyDescent="0.25">
      <c r="F29" s="1">
        <v>3</v>
      </c>
      <c r="G29" s="1">
        <v>16.705128205128204</v>
      </c>
      <c r="H29" s="1">
        <v>-1.7051282051282044</v>
      </c>
      <c r="I29" s="1">
        <v>-1.1331625769794533</v>
      </c>
      <c r="K29" s="1">
        <v>20.833333333333336</v>
      </c>
      <c r="L29" s="1">
        <v>18</v>
      </c>
    </row>
    <row r="30" spans="2:14" x14ac:dyDescent="0.25">
      <c r="F30" s="1">
        <v>4</v>
      </c>
      <c r="G30" s="1">
        <v>17.801282051282051</v>
      </c>
      <c r="H30" s="1">
        <v>1.1987179487179489</v>
      </c>
      <c r="I30" s="1">
        <v>0.79662181163593193</v>
      </c>
      <c r="K30" s="1">
        <v>29.166666666666668</v>
      </c>
      <c r="L30" s="1">
        <v>19</v>
      </c>
    </row>
    <row r="31" spans="2:14" x14ac:dyDescent="0.25">
      <c r="F31" s="1">
        <v>5</v>
      </c>
      <c r="G31" s="1">
        <v>18.897435897435898</v>
      </c>
      <c r="H31" s="1">
        <v>1.1025641025641022</v>
      </c>
      <c r="I31" s="1">
        <v>0.73272166631754132</v>
      </c>
      <c r="K31" s="1">
        <v>37.5</v>
      </c>
      <c r="L31" s="1">
        <v>20</v>
      </c>
    </row>
    <row r="32" spans="2:14" x14ac:dyDescent="0.25">
      <c r="F32" s="1">
        <v>6</v>
      </c>
      <c r="G32" s="1">
        <v>19.993589743589745</v>
      </c>
      <c r="H32" s="1">
        <v>1.0064102564102555</v>
      </c>
      <c r="I32" s="1">
        <v>0.66882152099915071</v>
      </c>
      <c r="K32" s="1">
        <v>45.833333333333336</v>
      </c>
      <c r="L32" s="1">
        <v>20</v>
      </c>
    </row>
    <row r="33" spans="6:12" x14ac:dyDescent="0.25">
      <c r="F33" s="1">
        <v>7</v>
      </c>
      <c r="G33" s="1">
        <v>21.089743589743591</v>
      </c>
      <c r="H33" s="1">
        <v>-1.0897435897435912</v>
      </c>
      <c r="I33" s="1">
        <v>-0.72420164694175715</v>
      </c>
      <c r="K33" s="1">
        <v>54.166666666666664</v>
      </c>
      <c r="L33" s="1">
        <v>21</v>
      </c>
    </row>
    <row r="34" spans="6:12" x14ac:dyDescent="0.25">
      <c r="F34" s="1">
        <v>8</v>
      </c>
      <c r="G34" s="1">
        <v>22.185897435897438</v>
      </c>
      <c r="H34" s="1">
        <v>0.8141025641025621</v>
      </c>
      <c r="I34" s="1">
        <v>0.54102123036236949</v>
      </c>
      <c r="K34" s="1">
        <v>62.5</v>
      </c>
      <c r="L34" s="1">
        <v>22.5</v>
      </c>
    </row>
    <row r="35" spans="6:12" x14ac:dyDescent="0.25">
      <c r="F35" s="1">
        <v>9</v>
      </c>
      <c r="G35" s="1">
        <v>23.282051282051285</v>
      </c>
      <c r="H35" s="1">
        <v>0.7179487179487154</v>
      </c>
      <c r="I35" s="1">
        <v>0.47712108504397888</v>
      </c>
      <c r="K35" s="1">
        <v>70.833333333333343</v>
      </c>
      <c r="L35" s="1">
        <v>23</v>
      </c>
    </row>
    <row r="36" spans="6:12" x14ac:dyDescent="0.25">
      <c r="F36" s="1">
        <v>10</v>
      </c>
      <c r="G36" s="1">
        <v>24.378205128205131</v>
      </c>
      <c r="H36" s="1">
        <v>-1.8782051282051313</v>
      </c>
      <c r="I36" s="1">
        <v>-1.2481828385525584</v>
      </c>
      <c r="K36" s="1">
        <v>79.166666666666671</v>
      </c>
      <c r="L36" s="1">
        <v>24</v>
      </c>
    </row>
    <row r="37" spans="6:12" x14ac:dyDescent="0.25">
      <c r="F37" s="1">
        <v>11</v>
      </c>
      <c r="G37" s="1">
        <v>25.474358974358978</v>
      </c>
      <c r="H37" s="1">
        <v>-0.474358974358978</v>
      </c>
      <c r="I37" s="1">
        <v>-0.31524071690406102</v>
      </c>
      <c r="K37" s="1">
        <v>87.500000000000014</v>
      </c>
      <c r="L37" s="1">
        <v>25</v>
      </c>
    </row>
    <row r="38" spans="6:12" ht="15.75" thickBot="1" x14ac:dyDescent="0.3">
      <c r="F38" s="2">
        <v>12</v>
      </c>
      <c r="G38" s="2">
        <v>26.570512820512825</v>
      </c>
      <c r="H38" s="2">
        <v>0.4294871794871753</v>
      </c>
      <c r="I38" s="2">
        <v>0.28542064908880704</v>
      </c>
      <c r="K38" s="2">
        <v>95.833333333333343</v>
      </c>
      <c r="L38" s="2">
        <v>27</v>
      </c>
    </row>
  </sheetData>
  <sortState xmlns:xlrd2="http://schemas.microsoft.com/office/spreadsheetml/2017/richdata2" ref="L27:L38">
    <sortCondition ref="L27"/>
  </sortState>
  <mergeCells count="1"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07B0-005B-4A7A-8ADD-ACD6D351101F}">
  <dimension ref="A1:P52"/>
  <sheetViews>
    <sheetView zoomScale="96" workbookViewId="0">
      <selection activeCell="O8" sqref="O8"/>
    </sheetView>
  </sheetViews>
  <sheetFormatPr baseColWidth="10" defaultRowHeight="15" x14ac:dyDescent="0.25"/>
  <cols>
    <col min="2" max="2" width="11.85546875" bestFit="1" customWidth="1"/>
    <col min="6" max="6" width="11.85546875" bestFit="1" customWidth="1"/>
    <col min="8" max="8" width="32.85546875" bestFit="1" customWidth="1"/>
  </cols>
  <sheetData>
    <row r="1" spans="3:16" x14ac:dyDescent="0.25">
      <c r="H1" t="s">
        <v>3</v>
      </c>
    </row>
    <row r="2" spans="3:16" ht="15.75" thickBot="1" x14ac:dyDescent="0.3">
      <c r="C2" s="26" t="s">
        <v>35</v>
      </c>
      <c r="D2" s="26" t="s">
        <v>36</v>
      </c>
    </row>
    <row r="3" spans="3:16" x14ac:dyDescent="0.25">
      <c r="C3" s="26" t="s">
        <v>46</v>
      </c>
      <c r="D3" s="26" t="s">
        <v>47</v>
      </c>
      <c r="H3" s="4" t="s">
        <v>4</v>
      </c>
      <c r="I3" s="4"/>
    </row>
    <row r="4" spans="3:16" x14ac:dyDescent="0.25">
      <c r="C4" s="26">
        <v>1</v>
      </c>
      <c r="D4" s="26">
        <v>12</v>
      </c>
      <c r="H4" s="1" t="s">
        <v>5</v>
      </c>
      <c r="I4" s="1">
        <v>0.86335478465544757</v>
      </c>
    </row>
    <row r="5" spans="3:16" x14ac:dyDescent="0.25">
      <c r="C5" s="26">
        <v>2</v>
      </c>
      <c r="D5" s="26">
        <v>10</v>
      </c>
      <c r="H5" s="1" t="s">
        <v>6</v>
      </c>
      <c r="I5" s="1">
        <v>0.7453814841874542</v>
      </c>
      <c r="J5" t="s">
        <v>53</v>
      </c>
      <c r="L5" t="s">
        <v>54</v>
      </c>
    </row>
    <row r="6" spans="3:16" x14ac:dyDescent="0.25">
      <c r="C6" s="26">
        <v>3</v>
      </c>
      <c r="D6" s="26">
        <v>15</v>
      </c>
      <c r="H6" s="1" t="s">
        <v>7</v>
      </c>
      <c r="I6" s="1">
        <v>0.71991963260619962</v>
      </c>
    </row>
    <row r="7" spans="3:16" x14ac:dyDescent="0.25">
      <c r="C7" s="26">
        <v>4</v>
      </c>
      <c r="D7" s="26">
        <v>12</v>
      </c>
      <c r="H7" s="1" t="s">
        <v>8</v>
      </c>
      <c r="I7" s="1">
        <v>2.1328816538158302</v>
      </c>
    </row>
    <row r="8" spans="3:16" ht="15.75" thickBot="1" x14ac:dyDescent="0.3">
      <c r="C8" s="26">
        <v>5</v>
      </c>
      <c r="D8" s="26">
        <v>10</v>
      </c>
      <c r="H8" s="2" t="s">
        <v>9</v>
      </c>
      <c r="I8" s="2">
        <v>12</v>
      </c>
    </row>
    <row r="9" spans="3:16" x14ac:dyDescent="0.25">
      <c r="C9" s="26">
        <v>6</v>
      </c>
      <c r="D9" s="26">
        <v>15</v>
      </c>
    </row>
    <row r="10" spans="3:16" ht="15.75" thickBot="1" x14ac:dyDescent="0.3">
      <c r="C10" s="26">
        <v>7</v>
      </c>
      <c r="D10" s="26">
        <v>16</v>
      </c>
      <c r="H10" t="s">
        <v>10</v>
      </c>
    </row>
    <row r="11" spans="3:16" x14ac:dyDescent="0.25">
      <c r="C11" s="26">
        <v>8</v>
      </c>
      <c r="D11" s="26">
        <v>18</v>
      </c>
      <c r="H11" s="3"/>
      <c r="I11" s="3" t="s">
        <v>15</v>
      </c>
      <c r="J11" s="3" t="s">
        <v>16</v>
      </c>
      <c r="K11" s="3" t="s">
        <v>17</v>
      </c>
      <c r="L11" s="3" t="s">
        <v>18</v>
      </c>
      <c r="M11" s="3" t="s">
        <v>19</v>
      </c>
    </row>
    <row r="12" spans="3:16" x14ac:dyDescent="0.25">
      <c r="C12" s="26">
        <v>9</v>
      </c>
      <c r="D12" s="26">
        <v>19</v>
      </c>
      <c r="H12" s="1" t="s">
        <v>11</v>
      </c>
      <c r="I12" s="1">
        <v>1</v>
      </c>
      <c r="J12" s="1">
        <v>133.17482517482514</v>
      </c>
      <c r="K12" s="1">
        <v>133.17482517482514</v>
      </c>
      <c r="L12" s="1">
        <v>29.274441483910614</v>
      </c>
      <c r="M12" s="1">
        <v>2.9693525665201639E-4</v>
      </c>
    </row>
    <row r="13" spans="3:16" x14ac:dyDescent="0.25">
      <c r="C13" s="26">
        <v>10</v>
      </c>
      <c r="D13" s="26">
        <v>22</v>
      </c>
      <c r="H13" s="1" t="s">
        <v>12</v>
      </c>
      <c r="I13" s="1">
        <v>10</v>
      </c>
      <c r="J13" s="1">
        <v>45.491841491841512</v>
      </c>
      <c r="K13" s="1">
        <v>4.5491841491841516</v>
      </c>
      <c r="L13" s="1"/>
      <c r="M13" s="1"/>
    </row>
    <row r="14" spans="3:16" ht="15.75" thickBot="1" x14ac:dyDescent="0.3">
      <c r="C14" s="26">
        <v>11</v>
      </c>
      <c r="D14" s="26">
        <v>20</v>
      </c>
      <c r="H14" s="2" t="s">
        <v>13</v>
      </c>
      <c r="I14" s="2">
        <v>11</v>
      </c>
      <c r="J14" s="2">
        <v>178.66666666666666</v>
      </c>
      <c r="K14" s="2"/>
      <c r="L14" s="2"/>
      <c r="M14" s="2"/>
    </row>
    <row r="15" spans="3:16" ht="15.75" thickBot="1" x14ac:dyDescent="0.3">
      <c r="C15" s="26">
        <v>12</v>
      </c>
      <c r="D15" s="26">
        <v>19</v>
      </c>
    </row>
    <row r="16" spans="3:16" x14ac:dyDescent="0.25">
      <c r="H16" s="3"/>
      <c r="I16" s="3" t="s">
        <v>20</v>
      </c>
      <c r="J16" s="3" t="s">
        <v>8</v>
      </c>
      <c r="K16" s="3" t="s">
        <v>21</v>
      </c>
      <c r="L16" s="3" t="s">
        <v>22</v>
      </c>
      <c r="M16" s="3" t="s">
        <v>23</v>
      </c>
      <c r="N16" s="3" t="s">
        <v>24</v>
      </c>
      <c r="O16" s="3" t="s">
        <v>25</v>
      </c>
      <c r="P16" s="3" t="s">
        <v>26</v>
      </c>
    </row>
    <row r="17" spans="2:16" x14ac:dyDescent="0.25">
      <c r="G17" s="27" t="s">
        <v>41</v>
      </c>
      <c r="H17" s="28" t="s">
        <v>14</v>
      </c>
      <c r="I17" s="28">
        <v>9.3939393939393909</v>
      </c>
      <c r="J17" s="1">
        <v>1.312697914253278</v>
      </c>
      <c r="K17" s="1">
        <v>7.1562080597066302</v>
      </c>
      <c r="L17" s="1">
        <v>3.0820043918206955E-5</v>
      </c>
      <c r="M17" s="1">
        <v>6.4690661702703149</v>
      </c>
      <c r="N17" s="1">
        <v>12.318812617608467</v>
      </c>
      <c r="O17" s="1">
        <v>6.4690661702703149</v>
      </c>
      <c r="P17" s="1">
        <v>12.318812617608467</v>
      </c>
    </row>
    <row r="18" spans="2:16" ht="15.75" thickBot="1" x14ac:dyDescent="0.3">
      <c r="G18" s="27" t="s">
        <v>34</v>
      </c>
      <c r="H18" s="29" t="s">
        <v>46</v>
      </c>
      <c r="I18" s="29">
        <v>0.96503496503496522</v>
      </c>
      <c r="J18" s="2">
        <v>0.1783605241294198</v>
      </c>
      <c r="K18" s="2">
        <v>5.4105860573426456</v>
      </c>
      <c r="L18" s="2">
        <v>2.9693525665201584E-4</v>
      </c>
      <c r="M18" s="2">
        <v>0.56762295156156961</v>
      </c>
      <c r="N18" s="2">
        <v>1.3624469785083608</v>
      </c>
      <c r="O18" s="2">
        <v>0.56762295156156961</v>
      </c>
      <c r="P18" s="2">
        <v>1.3624469785083608</v>
      </c>
    </row>
    <row r="22" spans="2:16" x14ac:dyDescent="0.25">
      <c r="H22" t="s">
        <v>27</v>
      </c>
    </row>
    <row r="23" spans="2:16" ht="15.75" thickBot="1" x14ac:dyDescent="0.3"/>
    <row r="24" spans="2:16" x14ac:dyDescent="0.25">
      <c r="B24" s="26">
        <v>1</v>
      </c>
      <c r="C24" s="26">
        <v>12</v>
      </c>
      <c r="D24" s="27">
        <v>12</v>
      </c>
      <c r="E24" s="27"/>
      <c r="F24" s="27"/>
      <c r="H24" s="3" t="s">
        <v>28</v>
      </c>
      <c r="I24" s="3" t="s">
        <v>48</v>
      </c>
      <c r="J24" s="3" t="s">
        <v>12</v>
      </c>
      <c r="K24" s="3" t="s">
        <v>30</v>
      </c>
    </row>
    <row r="25" spans="2:16" x14ac:dyDescent="0.25">
      <c r="B25" s="26">
        <v>2</v>
      </c>
      <c r="C25" s="26">
        <v>10</v>
      </c>
      <c r="D25">
        <f>AVERAGE(C24:C26)</f>
        <v>12.333333333333334</v>
      </c>
      <c r="E25" s="27"/>
      <c r="F25" s="27"/>
      <c r="H25" s="1">
        <v>1</v>
      </c>
      <c r="I25" s="1">
        <v>10.358974358974356</v>
      </c>
      <c r="J25" s="1">
        <v>1.6410256410256441</v>
      </c>
      <c r="K25" s="1">
        <v>0.80694688770125544</v>
      </c>
    </row>
    <row r="26" spans="2:16" x14ac:dyDescent="0.25">
      <c r="B26" s="26">
        <v>3</v>
      </c>
      <c r="C26" s="26">
        <v>15</v>
      </c>
      <c r="D26">
        <f t="shared" ref="D26:D34" si="0">AVERAGE(C25:C27)</f>
        <v>12.333333333333334</v>
      </c>
      <c r="E26">
        <f>AVERAGE(C24:C28)</f>
        <v>11.8</v>
      </c>
      <c r="F26" s="27"/>
      <c r="H26" s="1">
        <v>2</v>
      </c>
      <c r="I26" s="1">
        <v>11.324009324009321</v>
      </c>
      <c r="J26" s="1">
        <v>-1.3240093240093209</v>
      </c>
      <c r="K26" s="1">
        <v>-0.65105942075896472</v>
      </c>
    </row>
    <row r="27" spans="2:16" x14ac:dyDescent="0.25">
      <c r="B27" s="26">
        <v>4</v>
      </c>
      <c r="C27" s="26">
        <v>12</v>
      </c>
      <c r="D27">
        <f t="shared" si="0"/>
        <v>12.333333333333334</v>
      </c>
      <c r="E27">
        <f t="shared" ref="E27:E33" si="1">AVERAGE(C25:C29)</f>
        <v>12.4</v>
      </c>
      <c r="F27">
        <f>AVERAGE(C24:C30)</f>
        <v>12.857142857142858</v>
      </c>
      <c r="H27" s="1">
        <v>3</v>
      </c>
      <c r="I27" s="1">
        <v>12.289044289044288</v>
      </c>
      <c r="J27" s="1">
        <v>2.7109557109557123</v>
      </c>
      <c r="K27" s="1">
        <v>1.3330670886314757</v>
      </c>
    </row>
    <row r="28" spans="2:16" x14ac:dyDescent="0.25">
      <c r="B28" s="26">
        <v>5</v>
      </c>
      <c r="C28" s="26">
        <v>10</v>
      </c>
      <c r="D28">
        <f t="shared" si="0"/>
        <v>12.333333333333334</v>
      </c>
      <c r="E28">
        <f t="shared" si="1"/>
        <v>13.6</v>
      </c>
      <c r="F28">
        <f t="shared" ref="F28:F32" si="2">AVERAGE(C25:C31)</f>
        <v>13.714285714285714</v>
      </c>
      <c r="H28" s="1">
        <v>4</v>
      </c>
      <c r="I28" s="1">
        <v>13.254079254079251</v>
      </c>
      <c r="J28" s="1">
        <v>-1.2540792540792509</v>
      </c>
      <c r="K28" s="1">
        <v>-0.61667247952169535</v>
      </c>
    </row>
    <row r="29" spans="2:16" x14ac:dyDescent="0.25">
      <c r="B29" s="26">
        <v>6</v>
      </c>
      <c r="C29" s="26">
        <v>15</v>
      </c>
      <c r="D29">
        <f t="shared" si="0"/>
        <v>13.666666666666666</v>
      </c>
      <c r="E29">
        <f t="shared" si="1"/>
        <v>14.2</v>
      </c>
      <c r="F29">
        <f t="shared" si="2"/>
        <v>15</v>
      </c>
      <c r="H29" s="1">
        <v>5</v>
      </c>
      <c r="I29" s="1">
        <v>14.219114219114218</v>
      </c>
      <c r="J29" s="1">
        <v>-4.2191142191142177</v>
      </c>
      <c r="K29" s="1">
        <v>-2.0746787879819166</v>
      </c>
    </row>
    <row r="30" spans="2:16" x14ac:dyDescent="0.25">
      <c r="B30" s="26">
        <v>7</v>
      </c>
      <c r="C30" s="26">
        <v>16</v>
      </c>
      <c r="D30">
        <f t="shared" si="0"/>
        <v>16.333333333333332</v>
      </c>
      <c r="E30">
        <f t="shared" si="1"/>
        <v>15.6</v>
      </c>
      <c r="F30">
        <f t="shared" si="2"/>
        <v>16</v>
      </c>
      <c r="H30" s="1">
        <v>6</v>
      </c>
      <c r="I30" s="1">
        <v>15.184149184149183</v>
      </c>
      <c r="J30" s="1">
        <v>-0.18414918414918269</v>
      </c>
      <c r="K30" s="1">
        <v>-9.055227859147523E-2</v>
      </c>
    </row>
    <row r="31" spans="2:16" x14ac:dyDescent="0.25">
      <c r="B31" s="26">
        <v>8</v>
      </c>
      <c r="C31" s="26">
        <v>18</v>
      </c>
      <c r="D31">
        <f t="shared" si="0"/>
        <v>17.666666666666668</v>
      </c>
      <c r="E31">
        <f t="shared" si="1"/>
        <v>18</v>
      </c>
      <c r="F31">
        <f t="shared" si="2"/>
        <v>17.142857142857142</v>
      </c>
      <c r="H31" s="1">
        <v>7</v>
      </c>
      <c r="I31" s="1">
        <v>16.149184149184148</v>
      </c>
      <c r="J31" s="1">
        <v>-0.14918414918414769</v>
      </c>
      <c r="K31" s="1">
        <v>-7.3358807972840528E-2</v>
      </c>
    </row>
    <row r="32" spans="2:16" x14ac:dyDescent="0.25">
      <c r="B32" s="26">
        <v>9</v>
      </c>
      <c r="C32" s="26">
        <v>19</v>
      </c>
      <c r="D32">
        <f>AVERAGE(C31:C33)</f>
        <v>19.666666666666668</v>
      </c>
      <c r="E32">
        <f t="shared" si="1"/>
        <v>19</v>
      </c>
      <c r="F32">
        <f t="shared" si="2"/>
        <v>18.428571428571427</v>
      </c>
      <c r="H32" s="1">
        <v>8</v>
      </c>
      <c r="I32" s="1">
        <v>17.114219114219111</v>
      </c>
      <c r="J32" s="1">
        <v>0.88578088578088909</v>
      </c>
      <c r="K32" s="1">
        <v>0.43556792233874669</v>
      </c>
    </row>
    <row r="33" spans="1:11" x14ac:dyDescent="0.25">
      <c r="B33" s="26">
        <v>10</v>
      </c>
      <c r="C33" s="26">
        <v>22</v>
      </c>
      <c r="D33">
        <f t="shared" si="0"/>
        <v>20.333333333333332</v>
      </c>
      <c r="E33">
        <f t="shared" si="1"/>
        <v>19.600000000000001</v>
      </c>
      <c r="F33" s="27"/>
      <c r="H33" s="1">
        <v>9</v>
      </c>
      <c r="I33" s="1">
        <v>18.079254079254078</v>
      </c>
      <c r="J33" s="1">
        <v>0.92074592074592232</v>
      </c>
      <c r="K33" s="1">
        <v>0.45276139295738049</v>
      </c>
    </row>
    <row r="34" spans="1:11" x14ac:dyDescent="0.25">
      <c r="B34" s="26">
        <v>11</v>
      </c>
      <c r="C34" s="26">
        <v>20</v>
      </c>
      <c r="D34">
        <f t="shared" si="0"/>
        <v>20.333333333333332</v>
      </c>
      <c r="E34" s="27"/>
      <c r="F34" s="27"/>
      <c r="H34" s="1">
        <v>10</v>
      </c>
      <c r="I34" s="1">
        <v>19.044289044289044</v>
      </c>
      <c r="J34" s="1">
        <v>2.9557109557109555</v>
      </c>
      <c r="K34" s="1">
        <v>1.4534213829619176</v>
      </c>
    </row>
    <row r="35" spans="1:11" x14ac:dyDescent="0.25">
      <c r="B35" s="26">
        <v>12</v>
      </c>
      <c r="C35" s="26">
        <v>19</v>
      </c>
      <c r="D35" s="27"/>
      <c r="E35" s="27"/>
      <c r="F35" s="27"/>
      <c r="H35" s="1">
        <v>11</v>
      </c>
      <c r="I35" s="1">
        <v>20.009324009324008</v>
      </c>
      <c r="J35" s="1">
        <v>-9.324009324007676E-3</v>
      </c>
      <c r="K35" s="1">
        <v>-4.5849254983017689E-3</v>
      </c>
    </row>
    <row r="36" spans="1:11" ht="15.75" thickBot="1" x14ac:dyDescent="0.3">
      <c r="H36" s="2">
        <v>12</v>
      </c>
      <c r="I36" s="2">
        <v>20.974358974358974</v>
      </c>
      <c r="J36" s="2">
        <v>-1.9743589743589745</v>
      </c>
      <c r="K36" s="2">
        <v>-0.97085797426557119</v>
      </c>
    </row>
    <row r="37" spans="1:11" x14ac:dyDescent="0.25">
      <c r="A37" s="30" t="s">
        <v>49</v>
      </c>
      <c r="B37">
        <f>MIN(B24:B35)</f>
        <v>1</v>
      </c>
      <c r="C37">
        <f t="shared" ref="C37:F37" si="3">MIN(C24:C35)</f>
        <v>10</v>
      </c>
      <c r="D37">
        <f t="shared" si="3"/>
        <v>12</v>
      </c>
      <c r="E37">
        <f t="shared" si="3"/>
        <v>11.8</v>
      </c>
      <c r="F37">
        <f t="shared" si="3"/>
        <v>12.857142857142858</v>
      </c>
    </row>
    <row r="38" spans="1:11" x14ac:dyDescent="0.25">
      <c r="A38" s="30" t="s">
        <v>50</v>
      </c>
      <c r="B38">
        <f>MAX(B24:B35)</f>
        <v>12</v>
      </c>
      <c r="C38">
        <f t="shared" ref="C38:F38" si="4">MAX(C24:C35)</f>
        <v>22</v>
      </c>
      <c r="D38">
        <f t="shared" si="4"/>
        <v>20.333333333333332</v>
      </c>
      <c r="E38">
        <f t="shared" si="4"/>
        <v>19.600000000000001</v>
      </c>
      <c r="F38">
        <f t="shared" si="4"/>
        <v>18.428571428571427</v>
      </c>
    </row>
    <row r="39" spans="1:11" x14ac:dyDescent="0.25">
      <c r="A39" s="30" t="s">
        <v>51</v>
      </c>
      <c r="B39">
        <f>B38-B37</f>
        <v>11</v>
      </c>
      <c r="C39">
        <f t="shared" ref="C39:F39" si="5">C38-C37</f>
        <v>12</v>
      </c>
      <c r="D39">
        <f t="shared" si="5"/>
        <v>8.3333333333333321</v>
      </c>
      <c r="E39">
        <f t="shared" si="5"/>
        <v>7.8000000000000007</v>
      </c>
      <c r="F39">
        <f t="shared" si="5"/>
        <v>5.5714285714285694</v>
      </c>
    </row>
    <row r="42" spans="1:11" x14ac:dyDescent="0.25">
      <c r="C42">
        <f>((0.2*C24)+(1-0.2)*D24)</f>
        <v>12.000000000000002</v>
      </c>
    </row>
    <row r="43" spans="1:11" x14ac:dyDescent="0.25">
      <c r="C43">
        <f>((0.2*C25)+(1-0.2)*D25)</f>
        <v>11.866666666666667</v>
      </c>
    </row>
    <row r="44" spans="1:11" x14ac:dyDescent="0.25">
      <c r="C44">
        <f>((0.2*C26)+(1-0.2)*D26)</f>
        <v>12.866666666666667</v>
      </c>
    </row>
    <row r="45" spans="1:11" x14ac:dyDescent="0.25">
      <c r="C45">
        <f>((0.2*C27)+(1-0.2)*D27)</f>
        <v>12.266666666666667</v>
      </c>
    </row>
    <row r="46" spans="1:11" x14ac:dyDescent="0.25">
      <c r="C46">
        <f t="shared" ref="C46:C52" si="6">((0.2*C28)+(1-0.2)*D28)</f>
        <v>11.866666666666667</v>
      </c>
    </row>
    <row r="47" spans="1:11" x14ac:dyDescent="0.25">
      <c r="C47">
        <f t="shared" si="6"/>
        <v>13.933333333333334</v>
      </c>
    </row>
    <row r="48" spans="1:11" x14ac:dyDescent="0.25">
      <c r="C48">
        <f t="shared" si="6"/>
        <v>16.266666666666666</v>
      </c>
    </row>
    <row r="49" spans="3:3" x14ac:dyDescent="0.25">
      <c r="C49">
        <f t="shared" si="6"/>
        <v>17.733333333333334</v>
      </c>
    </row>
    <row r="50" spans="3:3" x14ac:dyDescent="0.25">
      <c r="C50">
        <f t="shared" si="6"/>
        <v>19.533333333333335</v>
      </c>
    </row>
    <row r="51" spans="3:3" x14ac:dyDescent="0.25">
      <c r="C51">
        <f t="shared" si="6"/>
        <v>20.666666666666664</v>
      </c>
    </row>
    <row r="52" spans="3:3" x14ac:dyDescent="0.25">
      <c r="C52">
        <f t="shared" si="6"/>
        <v>20.266666666666666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2C02-DC69-4E95-BF24-374C573B6BE3}">
  <dimension ref="A1:G17"/>
  <sheetViews>
    <sheetView workbookViewId="0">
      <selection activeCell="I10" sqref="I10"/>
    </sheetView>
  </sheetViews>
  <sheetFormatPr baseColWidth="10" defaultRowHeight="15" x14ac:dyDescent="0.25"/>
  <cols>
    <col min="4" max="4" width="12.5703125" bestFit="1" customWidth="1"/>
  </cols>
  <sheetData>
    <row r="1" spans="1:7" x14ac:dyDescent="0.25">
      <c r="F1" t="s">
        <v>52</v>
      </c>
      <c r="G1">
        <v>0.25</v>
      </c>
    </row>
    <row r="2" spans="1:7" x14ac:dyDescent="0.25">
      <c r="B2" s="26">
        <v>1</v>
      </c>
      <c r="C2" s="26">
        <v>12</v>
      </c>
      <c r="D2" s="27">
        <v>12</v>
      </c>
      <c r="E2" s="27"/>
      <c r="F2">
        <f>(($G$1*C2)+(1-$G$1)*D2)</f>
        <v>12</v>
      </c>
    </row>
    <row r="3" spans="1:7" x14ac:dyDescent="0.25">
      <c r="B3" s="26">
        <v>2</v>
      </c>
      <c r="C3" s="26">
        <v>10</v>
      </c>
      <c r="D3" s="32">
        <f>AVERAGE(C2:C4)</f>
        <v>12.333333333333334</v>
      </c>
      <c r="E3" s="27"/>
      <c r="F3" s="31">
        <f>(($G$1*C3)+(1-$G$1)*F2)</f>
        <v>11.5</v>
      </c>
    </row>
    <row r="4" spans="1:7" x14ac:dyDescent="0.25">
      <c r="B4" s="26">
        <v>3</v>
      </c>
      <c r="C4" s="26">
        <v>15</v>
      </c>
      <c r="D4" s="32">
        <f t="shared" ref="D4:D11" si="0">AVERAGE(C3:C5)</f>
        <v>12.333333333333334</v>
      </c>
      <c r="E4">
        <f>AVERAGE(C2:C6)</f>
        <v>11.8</v>
      </c>
      <c r="F4" s="31">
        <f t="shared" ref="F4:F13" si="1">(($G$1*C4)+(1-$G$1)*F3)</f>
        <v>12.375</v>
      </c>
    </row>
    <row r="5" spans="1:7" x14ac:dyDescent="0.25">
      <c r="B5" s="26">
        <v>4</v>
      </c>
      <c r="C5" s="26">
        <v>12</v>
      </c>
      <c r="D5" s="32">
        <f t="shared" si="0"/>
        <v>12.333333333333334</v>
      </c>
      <c r="E5">
        <f t="shared" ref="E5:E10" si="2">AVERAGE(C3:C7)</f>
        <v>12.4</v>
      </c>
      <c r="F5" s="31">
        <f t="shared" si="1"/>
        <v>12.28125</v>
      </c>
    </row>
    <row r="6" spans="1:7" x14ac:dyDescent="0.25">
      <c r="B6" s="26">
        <v>5</v>
      </c>
      <c r="C6" s="26">
        <v>10</v>
      </c>
      <c r="D6" s="32">
        <f t="shared" si="0"/>
        <v>12.333333333333334</v>
      </c>
      <c r="E6">
        <f t="shared" si="2"/>
        <v>13.6</v>
      </c>
      <c r="F6" s="31">
        <f t="shared" si="1"/>
        <v>11.7109375</v>
      </c>
    </row>
    <row r="7" spans="1:7" x14ac:dyDescent="0.25">
      <c r="B7" s="26">
        <v>6</v>
      </c>
      <c r="C7" s="26">
        <v>15</v>
      </c>
      <c r="D7" s="32">
        <f t="shared" si="0"/>
        <v>13.666666666666666</v>
      </c>
      <c r="E7">
        <f t="shared" si="2"/>
        <v>14.2</v>
      </c>
      <c r="F7" s="31">
        <f t="shared" si="1"/>
        <v>12.533203125</v>
      </c>
    </row>
    <row r="8" spans="1:7" x14ac:dyDescent="0.25">
      <c r="B8" s="26">
        <v>7</v>
      </c>
      <c r="C8" s="26">
        <v>16</v>
      </c>
      <c r="D8" s="32">
        <f t="shared" si="0"/>
        <v>16.333333333333332</v>
      </c>
      <c r="E8">
        <f t="shared" si="2"/>
        <v>15.6</v>
      </c>
      <c r="F8" s="31">
        <f t="shared" si="1"/>
        <v>13.39990234375</v>
      </c>
    </row>
    <row r="9" spans="1:7" x14ac:dyDescent="0.25">
      <c r="B9" s="26">
        <v>8</v>
      </c>
      <c r="C9" s="26">
        <v>18</v>
      </c>
      <c r="D9" s="32">
        <f t="shared" si="0"/>
        <v>17.666666666666668</v>
      </c>
      <c r="E9">
        <f t="shared" si="2"/>
        <v>18</v>
      </c>
      <c r="F9" s="31">
        <f t="shared" si="1"/>
        <v>14.5499267578125</v>
      </c>
    </row>
    <row r="10" spans="1:7" x14ac:dyDescent="0.25">
      <c r="B10" s="26">
        <v>9</v>
      </c>
      <c r="C10" s="26">
        <v>19</v>
      </c>
      <c r="D10" s="32">
        <f>AVERAGE(C9:C11)</f>
        <v>19.666666666666668</v>
      </c>
      <c r="E10">
        <f t="shared" si="2"/>
        <v>19</v>
      </c>
      <c r="F10" s="31">
        <f t="shared" si="1"/>
        <v>15.662445068359375</v>
      </c>
    </row>
    <row r="11" spans="1:7" x14ac:dyDescent="0.25">
      <c r="B11" s="26">
        <v>10</v>
      </c>
      <c r="C11" s="26">
        <v>22</v>
      </c>
      <c r="D11" s="32">
        <f t="shared" si="0"/>
        <v>20.333333333333332</v>
      </c>
      <c r="E11">
        <f>AVERAGE(C9:C13)</f>
        <v>19.600000000000001</v>
      </c>
      <c r="F11" s="31">
        <f t="shared" si="1"/>
        <v>17.246833801269531</v>
      </c>
    </row>
    <row r="12" spans="1:7" x14ac:dyDescent="0.25">
      <c r="B12" s="26">
        <v>11</v>
      </c>
      <c r="C12" s="26">
        <v>20</v>
      </c>
      <c r="D12" s="32">
        <f>AVERAGE(C11:C13)</f>
        <v>20.333333333333332</v>
      </c>
      <c r="E12" s="27"/>
      <c r="F12" s="31">
        <f t="shared" si="1"/>
        <v>17.935125350952148</v>
      </c>
    </row>
    <row r="13" spans="1:7" x14ac:dyDescent="0.25">
      <c r="B13" s="26">
        <v>12</v>
      </c>
      <c r="C13" s="26">
        <v>19</v>
      </c>
      <c r="D13" s="27"/>
      <c r="E13" s="27"/>
      <c r="F13" s="31">
        <f t="shared" si="1"/>
        <v>18.201344013214111</v>
      </c>
    </row>
    <row r="15" spans="1:7" x14ac:dyDescent="0.25">
      <c r="A15" s="30" t="s">
        <v>49</v>
      </c>
      <c r="B15">
        <f>MIN(B2:B13)</f>
        <v>1</v>
      </c>
      <c r="C15">
        <f t="shared" ref="C15:E15" si="3">MIN(C2:C13)</f>
        <v>10</v>
      </c>
      <c r="D15">
        <f t="shared" si="3"/>
        <v>12</v>
      </c>
      <c r="E15">
        <f t="shared" si="3"/>
        <v>11.8</v>
      </c>
    </row>
    <row r="16" spans="1:7" x14ac:dyDescent="0.25">
      <c r="A16" s="30" t="s">
        <v>50</v>
      </c>
      <c r="B16">
        <f>MAX(B2:B13)</f>
        <v>12</v>
      </c>
      <c r="C16">
        <f t="shared" ref="C16:E16" si="4">MAX(C2:C13)</f>
        <v>22</v>
      </c>
      <c r="D16">
        <f t="shared" si="4"/>
        <v>20.333333333333332</v>
      </c>
      <c r="E16">
        <f t="shared" si="4"/>
        <v>19.600000000000001</v>
      </c>
    </row>
    <row r="17" spans="1:5" x14ac:dyDescent="0.25">
      <c r="A17" s="30" t="s">
        <v>51</v>
      </c>
      <c r="B17">
        <f>B16-B15</f>
        <v>11</v>
      </c>
      <c r="C17">
        <f t="shared" ref="C17:E17" si="5">C16-C15</f>
        <v>12</v>
      </c>
      <c r="D17">
        <f t="shared" si="5"/>
        <v>8.3333333333333321</v>
      </c>
      <c r="E17">
        <f t="shared" si="5"/>
        <v>7.8000000000000007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HOMBRES</vt:lpstr>
      <vt:lpstr>MUJERES</vt:lpstr>
      <vt:lpstr>VENTAS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Fidelx El Taquero</dc:creator>
  <cp:lastModifiedBy>Andro Spreend</cp:lastModifiedBy>
  <dcterms:created xsi:type="dcterms:W3CDTF">2022-05-26T14:58:51Z</dcterms:created>
  <dcterms:modified xsi:type="dcterms:W3CDTF">2022-06-03T12:17:11Z</dcterms:modified>
</cp:coreProperties>
</file>