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proyectos\Explaining-continual-learning\charts\castle\"/>
    </mc:Choice>
  </mc:AlternateContent>
  <xr:revisionPtr revIDLastSave="0" documentId="13_ncr:1_{3254432F-D702-4035-86E3-30EA06BF4E9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ast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" i="1" l="1"/>
  <c r="D60" i="1"/>
  <c r="D53" i="1"/>
  <c r="C67" i="1"/>
  <c r="C60" i="1"/>
  <c r="C53" i="1"/>
  <c r="B67" i="1"/>
  <c r="B60" i="1"/>
  <c r="B53" i="1"/>
  <c r="D43" i="1"/>
  <c r="D36" i="1"/>
  <c r="D29" i="1"/>
  <c r="C43" i="1"/>
  <c r="C36" i="1"/>
  <c r="C29" i="1"/>
  <c r="B43" i="1"/>
  <c r="B36" i="1"/>
  <c r="B29" i="1"/>
  <c r="D13" i="1" l="1"/>
  <c r="D12" i="1"/>
  <c r="C13" i="1"/>
  <c r="C12" i="1"/>
  <c r="B13" i="1"/>
  <c r="B12" i="1"/>
</calcChain>
</file>

<file path=xl/sharedStrings.xml><?xml version="1.0" encoding="utf-8"?>
<sst xmlns="http://schemas.openxmlformats.org/spreadsheetml/2006/main" count="120" uniqueCount="28">
  <si>
    <t>Prediction</t>
  </si>
  <si>
    <t>2x2 Lacunarity</t>
  </si>
  <si>
    <t>4x4 Lacunarity</t>
  </si>
  <si>
    <t>8x8 Lacunarity</t>
  </si>
  <si>
    <t>Red pixels</t>
  </si>
  <si>
    <t>Orange pixels</t>
  </si>
  <si>
    <t>Yellow pixels</t>
  </si>
  <si>
    <t>Remainder pixels</t>
  </si>
  <si>
    <t>Correct predictions</t>
  </si>
  <si>
    <t>Incorrect predictions</t>
  </si>
  <si>
    <t>BI-R</t>
  </si>
  <si>
    <t>EWC</t>
  </si>
  <si>
    <t>Baseline</t>
  </si>
  <si>
    <t>castle_baseline_task3_iteration5000</t>
  </si>
  <si>
    <t>castle_bi-r_task3_iteration5000</t>
  </si>
  <si>
    <t>castle_ewc_task3_iteration5000</t>
  </si>
  <si>
    <t>castle_baseline_task7_iteration5000</t>
  </si>
  <si>
    <t>castle_bi-r_task7_iteration5000</t>
  </si>
  <si>
    <t>castle_ewc_task7_iteration5000</t>
  </si>
  <si>
    <t>castle_baseline_task10_iteration5000</t>
  </si>
  <si>
    <t>castle_bi-r_task10_iteration5000</t>
  </si>
  <si>
    <t>castle_ewc_task10_iteration5000</t>
  </si>
  <si>
    <t>average value of correct predictions in task 3</t>
  </si>
  <si>
    <t>average value of incorrect predictions in task 3</t>
  </si>
  <si>
    <t>average value of correct predictions in task 7</t>
  </si>
  <si>
    <t>average value of incorrect predictions in task 7</t>
  </si>
  <si>
    <t>average value of correct predictions in task 10</t>
  </si>
  <si>
    <t>average value of incorrect predictions in 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</si>
</sst>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Baseline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castle!$A$5</c:f>
              <c:strCache>
                <c:ptCount val="1"/>
                <c:pt idx="0">
                  <c:v>average value of correct predictions in task 3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castle!$B$5:$D$5</c:f>
              <c:numCache>
                <c:formatCode>General</c:formatCode>
                <c:ptCount val="3"/>
                <c:pt idx="0">
                  <c:v>8.222826653842187</c:v>
                </c:pt>
                <c:pt idx="1">
                  <c:v>7.1646328515193058</c:v>
                </c:pt>
                <c:pt idx="2">
                  <c:v>6.2918464883909255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83D-800F-F0FEA89557F3}"/>
            </c:ext>
          </c:extLst>
        </c:ser>
        <c:ser>
          <c:idx val="1"/>
          <c:order val="1"/>
          <c:tx>
            <c:strRef>
              <c:f>castle!$A$6</c:f>
              <c:strCache>
                <c:ptCount val="1"/>
                <c:pt idx="0">
                  <c:v>average value of incorrect predictions in task 3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castle!$B$6:$D$6</c:f>
              <c:numCache>
                <c:formatCode>General</c:formatCode>
                <c:ptCount val="3"/>
                <c:pt idx="0">
                  <c:v>8.2991530596094147</c:v>
                </c:pt>
                <c:pt idx="1">
                  <c:v>7.0968242182735981</c:v>
                </c:pt>
                <c:pt idx="2">
                  <c:v>6.2505177263238014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9-483D-800F-F0FEA89557F3}"/>
            </c:ext>
          </c:extLst>
        </c:ser>
        <c:ser>
          <c:idx val="2"/>
          <c:order val="2"/>
          <c:tx>
            <c:strRef>
              <c:f>castle!$A$12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castle!$B$12:$D$12</c:f>
              <c:numCache>
                <c:formatCode>General</c:formatCode>
                <c:ptCount val="3"/>
                <c:pt idx="0">
                  <c:v>8.1631999999999998</c:v>
                </c:pt>
                <c:pt idx="1">
                  <c:v>8.1082000000000001</c:v>
                </c:pt>
                <c:pt idx="2">
                  <c:v>7.6707000000000001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9-483D-800F-F0FEA89557F3}"/>
            </c:ext>
          </c:extLst>
        </c:ser>
        <c:ser>
          <c:idx val="3"/>
          <c:order val="3"/>
          <c:tx>
            <c:strRef>
              <c:f>castle!$A$13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castle!$B$13:$D$13</c:f>
              <c:numCache>
                <c:formatCode>General</c:formatCode>
                <c:ptCount val="3"/>
                <c:pt idx="0">
                  <c:v>8.2555999999999994</c:v>
                </c:pt>
                <c:pt idx="1">
                  <c:v>7.3330000000000002</c:v>
                </c:pt>
                <c:pt idx="2">
                  <c:v>6.3743999999999996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9-483D-800F-F0FEA89557F3}"/>
            </c:ext>
          </c:extLst>
        </c:ser>
        <c:ser>
          <c:idx val="4"/>
          <c:order val="4"/>
          <c:tx>
            <c:strRef>
              <c:f>castle!$A$19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castle!$B$19:$D$19</c:f>
              <c:numCache>
                <c:formatCode>General</c:formatCode>
                <c:ptCount val="3"/>
                <c:pt idx="0">
                  <c:v>7.3967921250060682</c:v>
                </c:pt>
                <c:pt idx="1">
                  <c:v>6.9499010885596331</c:v>
                </c:pt>
                <c:pt idx="2">
                  <c:v>6.1962014671521626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9-483D-800F-F0FEA89557F3}"/>
            </c:ext>
          </c:extLst>
        </c:ser>
        <c:ser>
          <c:idx val="5"/>
          <c:order val="5"/>
          <c:tx>
            <c:strRef>
              <c:f>castle!$A$20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castle!$B$20:$D$20</c:f>
              <c:numCache>
                <c:formatCode>General</c:formatCode>
                <c:ptCount val="3"/>
                <c:pt idx="0">
                  <c:v>8.2537903334439857</c:v>
                </c:pt>
                <c:pt idx="1">
                  <c:v>7.3511423074019344</c:v>
                </c:pt>
                <c:pt idx="2">
                  <c:v>6.4698163569656248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79-483D-800F-F0FEA895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Baseline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castle!$A$5</c:f>
              <c:strCache>
                <c:ptCount val="1"/>
                <c:pt idx="0">
                  <c:v>average value of correct predictions in task 3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castle!$E$5:$G$5</c:f>
              <c:numCache>
                <c:formatCode>General</c:formatCode>
                <c:ptCount val="3"/>
                <c:pt idx="0">
                  <c:v>130.17073170731706</c:v>
                </c:pt>
                <c:pt idx="1">
                  <c:v>121.17073170731707</c:v>
                </c:pt>
                <c:pt idx="2">
                  <c:v>106.39024390243902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7-4910-ABEA-27D0B17C5FCD}"/>
            </c:ext>
          </c:extLst>
        </c:ser>
        <c:ser>
          <c:idx val="1"/>
          <c:order val="1"/>
          <c:tx>
            <c:strRef>
              <c:f>castle!$A$6</c:f>
              <c:strCache>
                <c:ptCount val="1"/>
                <c:pt idx="0">
                  <c:v>average value of incorrect predictions in task 3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castle!$E$6:$G$6</c:f>
              <c:numCache>
                <c:formatCode>General</c:formatCode>
                <c:ptCount val="3"/>
                <c:pt idx="0">
                  <c:v>136.16666666666666</c:v>
                </c:pt>
                <c:pt idx="1">
                  <c:v>166.61111111111111</c:v>
                </c:pt>
                <c:pt idx="2">
                  <c:v>108.55555555555556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7-4910-ABEA-27D0B17C5FCD}"/>
            </c:ext>
          </c:extLst>
        </c:ser>
        <c:ser>
          <c:idx val="2"/>
          <c:order val="2"/>
          <c:tx>
            <c:strRef>
              <c:f>castle!$A$12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castle!$E$12:$G$12</c:f>
              <c:numCache>
                <c:formatCode>General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7-4910-ABEA-27D0B17C5FCD}"/>
            </c:ext>
          </c:extLst>
        </c:ser>
        <c:ser>
          <c:idx val="3"/>
          <c:order val="3"/>
          <c:tx>
            <c:strRef>
              <c:f>castle!$A$13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castle!$E$13:$G$13</c:f>
              <c:numCache>
                <c:formatCode>General</c:formatCode>
                <c:ptCount val="3"/>
                <c:pt idx="0">
                  <c:v>158.8989898989899</c:v>
                </c:pt>
                <c:pt idx="1">
                  <c:v>107.36363636363636</c:v>
                </c:pt>
                <c:pt idx="2">
                  <c:v>89.565656565656568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7-4910-ABEA-27D0B17C5FCD}"/>
            </c:ext>
          </c:extLst>
        </c:ser>
        <c:ser>
          <c:idx val="4"/>
          <c:order val="4"/>
          <c:tx>
            <c:strRef>
              <c:f>castle!$A$19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castle!$E$19:$G$19</c:f>
              <c:numCache>
                <c:formatCode>General</c:formatCode>
                <c:ptCount val="3"/>
                <c:pt idx="0">
                  <c:v>163.80000000000001</c:v>
                </c:pt>
                <c:pt idx="1">
                  <c:v>132.80000000000001</c:v>
                </c:pt>
                <c:pt idx="2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7-4910-ABEA-27D0B17C5FCD}"/>
            </c:ext>
          </c:extLst>
        </c:ser>
        <c:ser>
          <c:idx val="5"/>
          <c:order val="5"/>
          <c:tx>
            <c:strRef>
              <c:f>castle!$A$20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castle!$E$20:$G$20</c:f>
              <c:numCache>
                <c:formatCode>General</c:formatCode>
                <c:ptCount val="3"/>
                <c:pt idx="0">
                  <c:v>156.3578947368421</c:v>
                </c:pt>
                <c:pt idx="1">
                  <c:v>109.46315789473684</c:v>
                </c:pt>
                <c:pt idx="2">
                  <c:v>100.78947368421052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7-4910-ABEA-27D0B17C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mean values of lacunarities for the 3 types of sliding window sizes (2x2, 4x4, 8x8) in each task analyzed (task 3, task 7 and task 10) and total correct predictions in each task analyzed for Baseline Model and castle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castle!$B$4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(castle!$A$3,castle!$A$10,castle!$A$17)</c:f>
              <c:strCache>
                <c:ptCount val="3"/>
                <c:pt idx="0">
                  <c:v>castle_baseline_task3_iteration5000</c:v>
                </c:pt>
                <c:pt idx="1">
                  <c:v>castle_baseline_task7_iteration5000</c:v>
                </c:pt>
                <c:pt idx="2">
                  <c:v>castle_baseline_task10_iteration5000</c:v>
                </c:pt>
              </c:strCache>
            </c:strRef>
          </c:cat>
          <c:val>
            <c:numRef>
              <c:f>(castle!$B$5,castle!$B$12,castle!$B$19)</c:f>
              <c:numCache>
                <c:formatCode>General</c:formatCode>
                <c:ptCount val="3"/>
                <c:pt idx="0">
                  <c:v>8.222826653842187</c:v>
                </c:pt>
                <c:pt idx="1">
                  <c:v>8.1631999999999998</c:v>
                </c:pt>
                <c:pt idx="2">
                  <c:v>7.3967921250060682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C-4E6F-AE43-BEC109094292}"/>
            </c:ext>
          </c:extLst>
        </c:ser>
        <c:ser>
          <c:idx val="2"/>
          <c:order val="1"/>
          <c:tx>
            <c:strRef>
              <c:f>castle!$C$4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80C-4E6F-AE43-BEC109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(castle!$A$3,castle!$A$10,castle!$A$17)</c:f>
              <c:strCache>
                <c:ptCount val="3"/>
                <c:pt idx="0">
                  <c:v>castle_baseline_task3_iteration5000</c:v>
                </c:pt>
                <c:pt idx="1">
                  <c:v>castle_baseline_task7_iteration5000</c:v>
                </c:pt>
                <c:pt idx="2">
                  <c:v>castle_baseline_task10_iteration5000</c:v>
                </c:pt>
              </c:strCache>
            </c:strRef>
          </c:cat>
          <c:val>
            <c:numRef>
              <c:f>(castle!$C$5,castle!$C$12,castle!$C$19)</c:f>
              <c:numCache>
                <c:formatCode>General</c:formatCode>
                <c:ptCount val="3"/>
                <c:pt idx="0">
                  <c:v>7.1646328515193058</c:v>
                </c:pt>
                <c:pt idx="1">
                  <c:v>8.1082000000000001</c:v>
                </c:pt>
                <c:pt idx="2">
                  <c:v>6.9499010885596331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C-4E6F-AE43-BEC109094292}"/>
            </c:ext>
          </c:extLst>
        </c:ser>
        <c:ser>
          <c:idx val="1"/>
          <c:order val="2"/>
          <c:tx>
            <c:strRef>
              <c:f>castle!$D$4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(castle!$A$3,castle!$A$10,castle!$A$17)</c:f>
              <c:strCache>
                <c:ptCount val="3"/>
                <c:pt idx="0">
                  <c:v>castle_baseline_task3_iteration5000</c:v>
                </c:pt>
                <c:pt idx="1">
                  <c:v>castle_baseline_task7_iteration5000</c:v>
                </c:pt>
                <c:pt idx="2">
                  <c:v>castle_baseline_task10_iteration5000</c:v>
                </c:pt>
              </c:strCache>
            </c:strRef>
          </c:cat>
          <c:val>
            <c:numRef>
              <c:f>(castle!$D$5,castle!$D$12,castle!$D$19)</c:f>
              <c:numCache>
                <c:formatCode>General</c:formatCode>
                <c:ptCount val="3"/>
                <c:pt idx="0">
                  <c:v>6.2918464883909255</c:v>
                </c:pt>
                <c:pt idx="1">
                  <c:v>7.6707000000000001</c:v>
                </c:pt>
                <c:pt idx="2">
                  <c:v>6.1962014671521626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C-4E6F-AE43-BEC109094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castle!$A$7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(castle!$A$3,castle!$A$10,castle!$A$17)</c:f>
              <c:strCache>
                <c:ptCount val="3"/>
                <c:pt idx="0">
                  <c:v>castle_baseline_task3_iteration5000</c:v>
                </c:pt>
                <c:pt idx="1">
                  <c:v>castle_baseline_task7_iteration5000</c:v>
                </c:pt>
                <c:pt idx="2">
                  <c:v>castle_baseline_task10_iteration5000</c:v>
                </c:pt>
              </c:strCache>
            </c:strRef>
          </c:cat>
          <c:val>
            <c:numRef>
              <c:f>(castle!$A$8,castle!$A$15,castle!$A$22)</c:f>
              <c:numCache>
                <c:formatCode>General</c:formatCode>
                <c:ptCount val="3"/>
                <c:pt idx="0">
                  <c:v>82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C-4E6F-AE43-BEC109094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BI-R Model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castle!$A$29</c:f>
              <c:strCache>
                <c:ptCount val="1"/>
                <c:pt idx="0">
                  <c:v>average value of correct predictions in task 3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castle!$B$29:$D$29</c:f>
              <c:numCache>
                <c:formatCode>General</c:formatCode>
                <c:ptCount val="3"/>
                <c:pt idx="0">
                  <c:v>8.2265999999999995</c:v>
                </c:pt>
                <c:pt idx="1">
                  <c:v>7.1367000000000003</c:v>
                </c:pt>
                <c:pt idx="2">
                  <c:v>6.2930000000000001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F-4D58-AC7C-991EA7D42C83}"/>
            </c:ext>
          </c:extLst>
        </c:ser>
        <c:ser>
          <c:idx val="1"/>
          <c:order val="1"/>
          <c:tx>
            <c:strRef>
              <c:f>castle!$A$30</c:f>
              <c:strCache>
                <c:ptCount val="1"/>
                <c:pt idx="0">
                  <c:v>average value of incorrect predictions in task 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9F-4D58-AC7C-991EA7D42C8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9F-4D58-AC7C-991EA7D42C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A9F-4D58-AC7C-991EA7D42C83}"/>
              </c:ext>
            </c:extLst>
          </c:dPt>
          <c:cat>
            <c:strRef>
              <c:f>castle!$B$42:$D$42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castle!$B$30:$D$30</c:f>
              <c:numCache>
                <c:formatCode>General</c:formatCode>
                <c:ptCount val="3"/>
                <c:pt idx="0">
                  <c:v>9.5477426307784103</c:v>
                </c:pt>
                <c:pt idx="1">
                  <c:v>8.0437744077014166</c:v>
                </c:pt>
                <c:pt idx="2">
                  <c:v>6.9426976928508664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9F-4D58-AC7C-991EA7D42C83}"/>
            </c:ext>
          </c:extLst>
        </c:ser>
        <c:ser>
          <c:idx val="2"/>
          <c:order val="2"/>
          <c:tx>
            <c:strRef>
              <c:f>castle!$A$36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castle!$B$36:$D$36</c:f>
              <c:numCache>
                <c:formatCode>General</c:formatCode>
                <c:ptCount val="3"/>
                <c:pt idx="0">
                  <c:v>7.8040000000000003</c:v>
                </c:pt>
                <c:pt idx="1">
                  <c:v>6.9501999999999997</c:v>
                </c:pt>
                <c:pt idx="2">
                  <c:v>6.1249000000000002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9F-4D58-AC7C-991EA7D42C83}"/>
            </c:ext>
          </c:extLst>
        </c:ser>
        <c:ser>
          <c:idx val="3"/>
          <c:order val="3"/>
          <c:tx>
            <c:strRef>
              <c:f>castle!$A$37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castle!$B$37:$D$37</c:f>
              <c:numCache>
                <c:formatCode>General</c:formatCode>
                <c:ptCount val="3"/>
                <c:pt idx="0">
                  <c:v>8.6206742776668221</c:v>
                </c:pt>
                <c:pt idx="1">
                  <c:v>7.4299092633572279</c:v>
                </c:pt>
                <c:pt idx="2">
                  <c:v>6.4238929360335462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F-4D58-AC7C-991EA7D42C83}"/>
            </c:ext>
          </c:extLst>
        </c:ser>
        <c:ser>
          <c:idx val="4"/>
          <c:order val="4"/>
          <c:tx>
            <c:strRef>
              <c:f>castle!$A$43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castle!$B$43:$D$43</c:f>
              <c:numCache>
                <c:formatCode>General</c:formatCode>
                <c:ptCount val="3"/>
                <c:pt idx="0">
                  <c:v>7.6677999999999997</c:v>
                </c:pt>
                <c:pt idx="1">
                  <c:v>6.8068999999999997</c:v>
                </c:pt>
                <c:pt idx="2">
                  <c:v>5.9851000000000001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F-4D58-AC7C-991EA7D42C83}"/>
            </c:ext>
          </c:extLst>
        </c:ser>
        <c:ser>
          <c:idx val="5"/>
          <c:order val="5"/>
          <c:tx>
            <c:strRef>
              <c:f>castle!$A$44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castle!$B$44:$D$44</c:f>
              <c:numCache>
                <c:formatCode>General</c:formatCode>
                <c:ptCount val="3"/>
                <c:pt idx="0">
                  <c:v>8.6065883040507618</c:v>
                </c:pt>
                <c:pt idx="1">
                  <c:v>7.4294365256699058</c:v>
                </c:pt>
                <c:pt idx="2">
                  <c:v>6.4869623338540707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F-4D58-AC7C-991EA7D4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BI-R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castle!$A$29</c:f>
              <c:strCache>
                <c:ptCount val="1"/>
                <c:pt idx="0">
                  <c:v>average value of correct predictions in task 3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castle!$E$29:$G$29</c:f>
              <c:numCache>
                <c:formatCode>General</c:formatCode>
                <c:ptCount val="3"/>
                <c:pt idx="0">
                  <c:v>132.46835443037975</c:v>
                </c:pt>
                <c:pt idx="1">
                  <c:v>125.40506329113924</c:v>
                </c:pt>
                <c:pt idx="2">
                  <c:v>110.30379746835443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F-46C5-BA17-85AB3A6B9956}"/>
            </c:ext>
          </c:extLst>
        </c:ser>
        <c:ser>
          <c:idx val="1"/>
          <c:order val="1"/>
          <c:tx>
            <c:strRef>
              <c:f>castle!$A$30</c:f>
              <c:strCache>
                <c:ptCount val="1"/>
                <c:pt idx="0">
                  <c:v>average value of incorrect predictions in task 3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castle!$E$30:$G$30</c:f>
              <c:numCache>
                <c:formatCode>General</c:formatCode>
                <c:ptCount val="3"/>
                <c:pt idx="0">
                  <c:v>107.33333333333333</c:v>
                </c:pt>
                <c:pt idx="1">
                  <c:v>119.76190476190476</c:v>
                </c:pt>
                <c:pt idx="2">
                  <c:v>104.71428571428571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F-46C5-BA17-85AB3A6B9956}"/>
            </c:ext>
          </c:extLst>
        </c:ser>
        <c:ser>
          <c:idx val="2"/>
          <c:order val="2"/>
          <c:tx>
            <c:strRef>
              <c:f>castle!$A$36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castle!$E$36:$G$36</c:f>
              <c:numCache>
                <c:formatCode>General</c:formatCode>
                <c:ptCount val="3"/>
                <c:pt idx="0">
                  <c:v>162</c:v>
                </c:pt>
                <c:pt idx="1">
                  <c:v>120.34482758620689</c:v>
                </c:pt>
                <c:pt idx="2">
                  <c:v>111.93103448275862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F-46C5-BA17-85AB3A6B9956}"/>
            </c:ext>
          </c:extLst>
        </c:ser>
        <c:ser>
          <c:idx val="3"/>
          <c:order val="3"/>
          <c:tx>
            <c:strRef>
              <c:f>castle!$A$37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castle!$E$37:$G$37</c:f>
              <c:numCache>
                <c:formatCode>General</c:formatCode>
                <c:ptCount val="3"/>
                <c:pt idx="0">
                  <c:v>145.33333333333334</c:v>
                </c:pt>
                <c:pt idx="1">
                  <c:v>123.4047619047619</c:v>
                </c:pt>
                <c:pt idx="2">
                  <c:v>106.07142857142857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F-46C5-BA17-85AB3A6B9956}"/>
            </c:ext>
          </c:extLst>
        </c:ser>
        <c:ser>
          <c:idx val="4"/>
          <c:order val="4"/>
          <c:tx>
            <c:strRef>
              <c:f>castle!$A$43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castle!$E$43:$G$43</c:f>
              <c:numCache>
                <c:formatCode>General</c:formatCode>
                <c:ptCount val="3"/>
                <c:pt idx="0">
                  <c:v>156</c:v>
                </c:pt>
                <c:pt idx="1">
                  <c:v>115.73076923076923</c:v>
                </c:pt>
                <c:pt idx="2">
                  <c:v>113.88461538461539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F-46C5-BA17-85AB3A6B9956}"/>
            </c:ext>
          </c:extLst>
        </c:ser>
        <c:ser>
          <c:idx val="5"/>
          <c:order val="5"/>
          <c:tx>
            <c:strRef>
              <c:f>castle!$A$44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castle!$E$18:$G$18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castle!$E$44:$G$44</c:f>
              <c:numCache>
                <c:formatCode>General</c:formatCode>
                <c:ptCount val="3"/>
                <c:pt idx="0">
                  <c:v>140.14583333333334</c:v>
                </c:pt>
                <c:pt idx="1">
                  <c:v>113.02083333333333</c:v>
                </c:pt>
                <c:pt idx="2">
                  <c:v>109.72916666666667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F-46C5-BA17-85AB3A6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Average correct predictions of 2x2, 4x4, and 8x8 sliding window size lacunarities and total correct predictions for castle in BI-R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castle!$B$28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(castle!$A$27,castle!$A$34,castle!$A$41)</c:f>
              <c:strCache>
                <c:ptCount val="3"/>
                <c:pt idx="0">
                  <c:v>castle_bi-r_task3_iteration5000</c:v>
                </c:pt>
                <c:pt idx="1">
                  <c:v>castle_bi-r_task7_iteration5000</c:v>
                </c:pt>
                <c:pt idx="2">
                  <c:v>castle_bi-r_task10_iteration5000</c:v>
                </c:pt>
              </c:strCache>
            </c:strRef>
          </c:cat>
          <c:val>
            <c:numRef>
              <c:f>(castle!$B$29,castle!$B$36,castle!$B$43)</c:f>
              <c:numCache>
                <c:formatCode>General</c:formatCode>
                <c:ptCount val="3"/>
                <c:pt idx="0">
                  <c:v>8.2265999999999995</c:v>
                </c:pt>
                <c:pt idx="1">
                  <c:v>7.8040000000000003</c:v>
                </c:pt>
                <c:pt idx="2">
                  <c:v>7.6677999999999997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6-4417-AAFD-91B1535F99F9}"/>
            </c:ext>
          </c:extLst>
        </c:ser>
        <c:ser>
          <c:idx val="2"/>
          <c:order val="1"/>
          <c:tx>
            <c:strRef>
              <c:f>castle!$C$28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(castle!$A$27,castle!$A$34,castle!$A$41)</c:f>
              <c:strCache>
                <c:ptCount val="3"/>
                <c:pt idx="0">
                  <c:v>castle_bi-r_task3_iteration5000</c:v>
                </c:pt>
                <c:pt idx="1">
                  <c:v>castle_bi-r_task7_iteration5000</c:v>
                </c:pt>
                <c:pt idx="2">
                  <c:v>castle_bi-r_task10_iteration5000</c:v>
                </c:pt>
              </c:strCache>
            </c:strRef>
          </c:cat>
          <c:val>
            <c:numRef>
              <c:f>(castle!$C$29,castle!$C$36,castle!$C$43)</c:f>
              <c:numCache>
                <c:formatCode>General</c:formatCode>
                <c:ptCount val="3"/>
                <c:pt idx="0">
                  <c:v>7.1367000000000003</c:v>
                </c:pt>
                <c:pt idx="1">
                  <c:v>6.9501999999999997</c:v>
                </c:pt>
                <c:pt idx="2">
                  <c:v>6.8068999999999997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6-4417-AAFD-91B1535F99F9}"/>
            </c:ext>
          </c:extLst>
        </c:ser>
        <c:ser>
          <c:idx val="1"/>
          <c:order val="2"/>
          <c:tx>
            <c:strRef>
              <c:f>castle!$D$28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(castle!$A$27,castle!$A$34,castle!$A$41)</c:f>
              <c:strCache>
                <c:ptCount val="3"/>
                <c:pt idx="0">
                  <c:v>castle_bi-r_task3_iteration5000</c:v>
                </c:pt>
                <c:pt idx="1">
                  <c:v>castle_bi-r_task7_iteration5000</c:v>
                </c:pt>
                <c:pt idx="2">
                  <c:v>castle_bi-r_task10_iteration5000</c:v>
                </c:pt>
              </c:strCache>
            </c:strRef>
          </c:cat>
          <c:val>
            <c:numRef>
              <c:f>(castle!$D$29,castle!$D$36,castle!$D$43)</c:f>
              <c:numCache>
                <c:formatCode>General</c:formatCode>
                <c:ptCount val="3"/>
                <c:pt idx="0">
                  <c:v>6.2930000000000001</c:v>
                </c:pt>
                <c:pt idx="1">
                  <c:v>6.1249000000000002</c:v>
                </c:pt>
                <c:pt idx="2">
                  <c:v>5.9851000000000001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6-4417-AAFD-91B1535F99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castle!$A$31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(castle!$A$27,castle!$A$34,castle!$A$41)</c:f>
              <c:strCache>
                <c:ptCount val="3"/>
                <c:pt idx="0">
                  <c:v>castle_bi-r_task3_iteration5000</c:v>
                </c:pt>
                <c:pt idx="1">
                  <c:v>castle_bi-r_task7_iteration5000</c:v>
                </c:pt>
                <c:pt idx="2">
                  <c:v>castle_bi-r_task10_iteration5000</c:v>
                </c:pt>
              </c:strCache>
            </c:strRef>
          </c:cat>
          <c:val>
            <c:numRef>
              <c:f>(castle!$A$32,castle!$A$39,castle!$A$46)</c:f>
              <c:numCache>
                <c:formatCode>General</c:formatCode>
                <c:ptCount val="3"/>
                <c:pt idx="0">
                  <c:v>79</c:v>
                </c:pt>
                <c:pt idx="1">
                  <c:v>58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6-4417-AAFD-91B1535F99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EWC Model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castle!$A$53</c:f>
              <c:strCache>
                <c:ptCount val="1"/>
                <c:pt idx="0">
                  <c:v>average value of correct predictions in task 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castle!$B$66:$D$66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castle!$B$53:$D$53</c:f>
              <c:numCache>
                <c:formatCode>General</c:formatCode>
                <c:ptCount val="3"/>
                <c:pt idx="0">
                  <c:v>8.3080999999999996</c:v>
                </c:pt>
                <c:pt idx="1">
                  <c:v>7.1985999999999999</c:v>
                </c:pt>
                <c:pt idx="2">
                  <c:v>6.2751999999999999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DF6-93FD-C36E573F683B}"/>
            </c:ext>
          </c:extLst>
        </c:ser>
        <c:ser>
          <c:idx val="1"/>
          <c:order val="1"/>
          <c:tx>
            <c:strRef>
              <c:f>castle!$A$54</c:f>
              <c:strCache>
                <c:ptCount val="1"/>
                <c:pt idx="0">
                  <c:v>average value of incorrect predictions in task 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castle!$B$66:$D$66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castle!$B$54:$D$54</c:f>
              <c:numCache>
                <c:formatCode>General</c:formatCode>
                <c:ptCount val="3"/>
                <c:pt idx="0">
                  <c:v>9.3985606179672807</c:v>
                </c:pt>
                <c:pt idx="1">
                  <c:v>7.8836831409591674</c:v>
                </c:pt>
                <c:pt idx="2">
                  <c:v>6.6109017297528725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D-4DF6-93FD-C36E573F683B}"/>
            </c:ext>
          </c:extLst>
        </c:ser>
        <c:ser>
          <c:idx val="2"/>
          <c:order val="2"/>
          <c:tx>
            <c:strRef>
              <c:f>castle!$A$60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castle!$B$66:$D$66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castle!$B$60:$D$60</c:f>
              <c:numCache>
                <c:formatCode>General</c:formatCode>
                <c:ptCount val="3"/>
                <c:pt idx="0">
                  <c:v>8.9109999999999996</c:v>
                </c:pt>
                <c:pt idx="1">
                  <c:v>7.5735000000000001</c:v>
                </c:pt>
                <c:pt idx="2">
                  <c:v>6.7141999999999999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FD-4DF6-93FD-C36E573F683B}"/>
            </c:ext>
          </c:extLst>
        </c:ser>
        <c:ser>
          <c:idx val="3"/>
          <c:order val="3"/>
          <c:tx>
            <c:strRef>
              <c:f>castle!$A$61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castle!$B$66:$D$66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castle!$B$61:$D$61</c:f>
              <c:numCache>
                <c:formatCode>General</c:formatCode>
                <c:ptCount val="3"/>
                <c:pt idx="0">
                  <c:v>9.3435050377881836</c:v>
                </c:pt>
                <c:pt idx="1">
                  <c:v>7.3682538073223469</c:v>
                </c:pt>
                <c:pt idx="2">
                  <c:v>6.342538963966124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FD-4DF6-93FD-C36E573F683B}"/>
            </c:ext>
          </c:extLst>
        </c:ser>
        <c:ser>
          <c:idx val="4"/>
          <c:order val="4"/>
          <c:tx>
            <c:strRef>
              <c:f>castle!$A$67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castle!$B$66:$D$66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castle!$B$67:$D$67</c:f>
              <c:numCache>
                <c:formatCode>General</c:formatCode>
                <c:ptCount val="3"/>
                <c:pt idx="0">
                  <c:v>8.4027999999999992</c:v>
                </c:pt>
                <c:pt idx="1">
                  <c:v>7.2607999999999997</c:v>
                </c:pt>
                <c:pt idx="2">
                  <c:v>6.3726000000000003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FD-4DF6-93FD-C36E573F683B}"/>
            </c:ext>
          </c:extLst>
        </c:ser>
        <c:ser>
          <c:idx val="5"/>
          <c:order val="5"/>
          <c:tx>
            <c:strRef>
              <c:f>castle!$A$68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castle!$B$66:$D$66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castle!$B$68:$D$68</c:f>
              <c:numCache>
                <c:formatCode>General</c:formatCode>
                <c:ptCount val="3"/>
                <c:pt idx="0">
                  <c:v>9.031710310731917</c:v>
                </c:pt>
                <c:pt idx="1">
                  <c:v>7.713819880736656</c:v>
                </c:pt>
                <c:pt idx="2">
                  <c:v>6.519318816986174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FD-4DF6-93FD-C36E573F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EWC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castle!$A$53</c:f>
              <c:strCache>
                <c:ptCount val="1"/>
                <c:pt idx="0">
                  <c:v>average value of correct predictions in task 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castle!$E$66:$G$66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castle!$B$53:$D$53</c:f>
              <c:numCache>
                <c:formatCode>General</c:formatCode>
                <c:ptCount val="3"/>
                <c:pt idx="0">
                  <c:v>8.3080999999999996</c:v>
                </c:pt>
                <c:pt idx="1">
                  <c:v>7.1985999999999999</c:v>
                </c:pt>
                <c:pt idx="2">
                  <c:v>6.2751999999999999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4FD8-81DA-4533F33C5A16}"/>
            </c:ext>
          </c:extLst>
        </c:ser>
        <c:ser>
          <c:idx val="1"/>
          <c:order val="1"/>
          <c:tx>
            <c:strRef>
              <c:f>castle!$A$54</c:f>
              <c:strCache>
                <c:ptCount val="1"/>
                <c:pt idx="0">
                  <c:v>average value of incorrect predictions in task 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castle!$E$66:$G$66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castle!$B$54:$D$54</c:f>
              <c:numCache>
                <c:formatCode>General</c:formatCode>
                <c:ptCount val="3"/>
                <c:pt idx="0">
                  <c:v>9.3985606179672807</c:v>
                </c:pt>
                <c:pt idx="1">
                  <c:v>7.8836831409591674</c:v>
                </c:pt>
                <c:pt idx="2">
                  <c:v>6.6109017297528725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8-4FD8-81DA-4533F33C5A16}"/>
            </c:ext>
          </c:extLst>
        </c:ser>
        <c:ser>
          <c:idx val="2"/>
          <c:order val="2"/>
          <c:tx>
            <c:strRef>
              <c:f>castle!$A$60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castle!$E$66:$G$66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castle!$B$60:$D$60</c:f>
              <c:numCache>
                <c:formatCode>General</c:formatCode>
                <c:ptCount val="3"/>
                <c:pt idx="0">
                  <c:v>8.9109999999999996</c:v>
                </c:pt>
                <c:pt idx="1">
                  <c:v>7.5735000000000001</c:v>
                </c:pt>
                <c:pt idx="2">
                  <c:v>6.7141999999999999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8-4FD8-81DA-4533F33C5A16}"/>
            </c:ext>
          </c:extLst>
        </c:ser>
        <c:ser>
          <c:idx val="3"/>
          <c:order val="3"/>
          <c:tx>
            <c:strRef>
              <c:f>castle!$A$61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castle!$E$66:$G$66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castle!$B$61:$D$61</c:f>
              <c:numCache>
                <c:formatCode>General</c:formatCode>
                <c:ptCount val="3"/>
                <c:pt idx="0">
                  <c:v>9.3435050377881836</c:v>
                </c:pt>
                <c:pt idx="1">
                  <c:v>7.3682538073223469</c:v>
                </c:pt>
                <c:pt idx="2">
                  <c:v>6.342538963966124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8-4FD8-81DA-4533F33C5A16}"/>
            </c:ext>
          </c:extLst>
        </c:ser>
        <c:ser>
          <c:idx val="4"/>
          <c:order val="4"/>
          <c:tx>
            <c:strRef>
              <c:f>castle!$A$67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castle!$E$66:$G$66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castle!$B$67:$D$67</c:f>
              <c:numCache>
                <c:formatCode>General</c:formatCode>
                <c:ptCount val="3"/>
                <c:pt idx="0">
                  <c:v>8.4027999999999992</c:v>
                </c:pt>
                <c:pt idx="1">
                  <c:v>7.2607999999999997</c:v>
                </c:pt>
                <c:pt idx="2">
                  <c:v>6.3726000000000003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8-4FD8-81DA-4533F33C5A16}"/>
            </c:ext>
          </c:extLst>
        </c:ser>
        <c:ser>
          <c:idx val="5"/>
          <c:order val="5"/>
          <c:tx>
            <c:strRef>
              <c:f>castle!$A$68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castle!$E$66:$G$66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castle!$B$68:$D$68</c:f>
              <c:numCache>
                <c:formatCode>General</c:formatCode>
                <c:ptCount val="3"/>
                <c:pt idx="0">
                  <c:v>9.031710310731917</c:v>
                </c:pt>
                <c:pt idx="1">
                  <c:v>7.713819880736656</c:v>
                </c:pt>
                <c:pt idx="2">
                  <c:v>6.519318816986174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8-4FD8-81DA-4533F33C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Average correct predictions of 2x2, 4x4, and 8x8 sliding window size lacunarities and total correct predictions for castle in EWC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castle!$B$52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(castle!$A$51,castle!$A$58,castle!$A$65)</c:f>
              <c:strCache>
                <c:ptCount val="3"/>
                <c:pt idx="0">
                  <c:v>castle_ewc_task3_iteration5000</c:v>
                </c:pt>
                <c:pt idx="1">
                  <c:v>castle_ewc_task7_iteration5000</c:v>
                </c:pt>
                <c:pt idx="2">
                  <c:v>castle_ewc_task10_iteration5000</c:v>
                </c:pt>
              </c:strCache>
            </c:strRef>
          </c:cat>
          <c:val>
            <c:numRef>
              <c:f>(castle!$B$53,castle!$B$60,castle!$B$67)</c:f>
              <c:numCache>
                <c:formatCode>General</c:formatCode>
                <c:ptCount val="3"/>
                <c:pt idx="0">
                  <c:v>8.3080999999999996</c:v>
                </c:pt>
                <c:pt idx="1">
                  <c:v>8.9109999999999996</c:v>
                </c:pt>
                <c:pt idx="2">
                  <c:v>8.4027999999999992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0-4C46-A8EB-DB4E8072997A}"/>
            </c:ext>
          </c:extLst>
        </c:ser>
        <c:ser>
          <c:idx val="2"/>
          <c:order val="1"/>
          <c:tx>
            <c:strRef>
              <c:f>castle!$C$52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(castle!$A$51,castle!$A$58,castle!$A$65)</c:f>
              <c:strCache>
                <c:ptCount val="3"/>
                <c:pt idx="0">
                  <c:v>castle_ewc_task3_iteration5000</c:v>
                </c:pt>
                <c:pt idx="1">
                  <c:v>castle_ewc_task7_iteration5000</c:v>
                </c:pt>
                <c:pt idx="2">
                  <c:v>castle_ewc_task10_iteration5000</c:v>
                </c:pt>
              </c:strCache>
            </c:strRef>
          </c:cat>
          <c:val>
            <c:numRef>
              <c:f>(castle!$C$53,castle!$C$60,castle!$C$67)</c:f>
              <c:numCache>
                <c:formatCode>General</c:formatCode>
                <c:ptCount val="3"/>
                <c:pt idx="0">
                  <c:v>7.1985999999999999</c:v>
                </c:pt>
                <c:pt idx="1">
                  <c:v>7.5735000000000001</c:v>
                </c:pt>
                <c:pt idx="2">
                  <c:v>7.2607999999999997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0-4C46-A8EB-DB4E8072997A}"/>
            </c:ext>
          </c:extLst>
        </c:ser>
        <c:ser>
          <c:idx val="1"/>
          <c:order val="2"/>
          <c:tx>
            <c:strRef>
              <c:f>castle!$D$52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(castle!$A$51,castle!$A$58,castle!$A$65)</c:f>
              <c:strCache>
                <c:ptCount val="3"/>
                <c:pt idx="0">
                  <c:v>castle_ewc_task3_iteration5000</c:v>
                </c:pt>
                <c:pt idx="1">
                  <c:v>castle_ewc_task7_iteration5000</c:v>
                </c:pt>
                <c:pt idx="2">
                  <c:v>castle_ewc_task10_iteration5000</c:v>
                </c:pt>
              </c:strCache>
            </c:strRef>
          </c:cat>
          <c:val>
            <c:numRef>
              <c:f>(castle!$D$53,castle!$D$60,castle!$D$67)</c:f>
              <c:numCache>
                <c:formatCode>General</c:formatCode>
                <c:ptCount val="3"/>
                <c:pt idx="0">
                  <c:v>6.2751999999999999</c:v>
                </c:pt>
                <c:pt idx="1">
                  <c:v>6.7141999999999999</c:v>
                </c:pt>
                <c:pt idx="2">
                  <c:v>6.3726000000000003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0-4C46-A8EB-DB4E80729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castle!$A$55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(castle!$A$51,castle!$A$58,castle!$A$65)</c:f>
              <c:strCache>
                <c:ptCount val="3"/>
                <c:pt idx="0">
                  <c:v>castle_ewc_task3_iteration5000</c:v>
                </c:pt>
                <c:pt idx="1">
                  <c:v>castle_ewc_task7_iteration5000</c:v>
                </c:pt>
                <c:pt idx="2">
                  <c:v>castle_ewc_task10_iteration5000</c:v>
                </c:pt>
              </c:strCache>
            </c:strRef>
          </c:cat>
          <c:val>
            <c:numRef>
              <c:f>(castle!$A$56,castle!$A$63,castle!$A$70)</c:f>
              <c:numCache>
                <c:formatCode>General</c:formatCode>
                <c:ptCount val="3"/>
                <c:pt idx="0">
                  <c:v>73</c:v>
                </c:pt>
                <c:pt idx="1">
                  <c:v>61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0-4C46-A8EB-DB4E80729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266700</xdr:colOff>
      <xdr:row>23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2A5AE-B8DA-46B0-8E3E-C4FB513D6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541020</xdr:colOff>
      <xdr:row>23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C8FD4C-B079-4CB8-8DFF-1D1FE463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0</xdr:row>
      <xdr:rowOff>0</xdr:rowOff>
    </xdr:from>
    <xdr:to>
      <xdr:col>46</xdr:col>
      <xdr:colOff>365760</xdr:colOff>
      <xdr:row>25</xdr:row>
      <xdr:rowOff>19050</xdr:rowOff>
    </xdr:to>
    <xdr:graphicFrame macro="">
      <xdr:nvGraphicFramePr>
        <xdr:cNvPr id="4" name="Gráfico 3" descr="sdfsdfsd">
          <a:extLst>
            <a:ext uri="{FF2B5EF4-FFF2-40B4-BE49-F238E27FC236}">
              <a16:creationId xmlns:a16="http://schemas.microsoft.com/office/drawing/2014/main" id="{2D2E5033-9E72-4316-823D-F7D4A18C1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270510</xdr:colOff>
      <xdr:row>47</xdr:row>
      <xdr:rowOff>110490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73C4F17-8809-4A77-A88A-53B891F0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31</xdr:col>
      <xdr:colOff>537210</xdr:colOff>
      <xdr:row>47</xdr:row>
      <xdr:rowOff>87630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C37976D-654C-4FD4-A297-07D18C048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636270</xdr:colOff>
      <xdr:row>26</xdr:row>
      <xdr:rowOff>125730</xdr:rowOff>
    </xdr:from>
    <xdr:to>
      <xdr:col>46</xdr:col>
      <xdr:colOff>361950</xdr:colOff>
      <xdr:row>48</xdr:row>
      <xdr:rowOff>45720</xdr:rowOff>
    </xdr:to>
    <xdr:graphicFrame macro="">
      <xdr:nvGraphicFramePr>
        <xdr:cNvPr id="16" name="Gráfico 15" descr="sdfsdfsd">
          <a:extLst>
            <a:ext uri="{FF2B5EF4-FFF2-40B4-BE49-F238E27FC236}">
              <a16:creationId xmlns:a16="http://schemas.microsoft.com/office/drawing/2014/main" id="{38DBF338-7B0A-4BF1-A296-1E1C03DA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20</xdr:col>
      <xdr:colOff>270510</xdr:colOff>
      <xdr:row>71</xdr:row>
      <xdr:rowOff>160020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A940B26-77E4-464D-9111-3CD75372E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31</xdr:col>
      <xdr:colOff>537210</xdr:colOff>
      <xdr:row>71</xdr:row>
      <xdr:rowOff>156210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51EA711-97CC-4F3E-BA7B-AA6335415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49</xdr:row>
      <xdr:rowOff>0</xdr:rowOff>
    </xdr:from>
    <xdr:to>
      <xdr:col>46</xdr:col>
      <xdr:colOff>365760</xdr:colOff>
      <xdr:row>70</xdr:row>
      <xdr:rowOff>102870</xdr:rowOff>
    </xdr:to>
    <xdr:graphicFrame macro="">
      <xdr:nvGraphicFramePr>
        <xdr:cNvPr id="19" name="Gráfico 18" descr="sdfsdfsd">
          <a:extLst>
            <a:ext uri="{FF2B5EF4-FFF2-40B4-BE49-F238E27FC236}">
              <a16:creationId xmlns:a16="http://schemas.microsoft.com/office/drawing/2014/main" id="{F9A113F2-F8AC-4F4D-A1A7-FC41E818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A19" workbookViewId="0">
      <selection activeCell="AG17" sqref="AG17"/>
    </sheetView>
  </sheetViews>
  <sheetFormatPr baseColWidth="10" defaultColWidth="8.83984375" defaultRowHeight="14.4" x14ac:dyDescent="0.55000000000000004"/>
  <cols>
    <col min="1" max="1" width="8.83984375" customWidth="1"/>
  </cols>
  <sheetData>
    <row r="1" spans="1:9" x14ac:dyDescent="0.55000000000000004">
      <c r="A1" s="1" t="s">
        <v>12</v>
      </c>
      <c r="I1" s="1"/>
    </row>
    <row r="2" spans="1:9" x14ac:dyDescent="0.55000000000000004">
      <c r="I2" s="1"/>
    </row>
    <row r="3" spans="1:9" x14ac:dyDescent="0.55000000000000004">
      <c r="A3" s="1" t="s">
        <v>13</v>
      </c>
      <c r="B3" s="1"/>
      <c r="C3" s="1"/>
      <c r="D3" s="1"/>
      <c r="E3" s="1"/>
      <c r="F3" s="1"/>
      <c r="G3" s="1"/>
      <c r="H3" s="1"/>
    </row>
    <row r="4" spans="1:9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x14ac:dyDescent="0.55000000000000004">
      <c r="A5" s="1" t="s">
        <v>22</v>
      </c>
      <c r="B5">
        <v>8.222826653842187</v>
      </c>
      <c r="C5">
        <v>7.1646328515193058</v>
      </c>
      <c r="D5">
        <v>6.2918464883909255</v>
      </c>
      <c r="E5">
        <v>130.17073170731706</v>
      </c>
      <c r="F5">
        <v>121.17073170731707</v>
      </c>
      <c r="G5">
        <v>106.39024390243902</v>
      </c>
      <c r="H5">
        <v>666.26829268292681</v>
      </c>
    </row>
    <row r="6" spans="1:9" x14ac:dyDescent="0.55000000000000004">
      <c r="A6" s="1" t="s">
        <v>23</v>
      </c>
      <c r="B6">
        <v>8.2991530596094147</v>
      </c>
      <c r="C6">
        <v>7.0968242182735981</v>
      </c>
      <c r="D6">
        <v>6.2505177263238014</v>
      </c>
      <c r="E6">
        <v>136.16666666666666</v>
      </c>
      <c r="F6">
        <v>166.61111111111111</v>
      </c>
      <c r="G6">
        <v>108.55555555555556</v>
      </c>
      <c r="H6">
        <v>612.66666666666663</v>
      </c>
    </row>
    <row r="7" spans="1:9" x14ac:dyDescent="0.55000000000000004">
      <c r="A7" s="1" t="s">
        <v>8</v>
      </c>
      <c r="B7" s="1"/>
      <c r="C7" s="1" t="s">
        <v>9</v>
      </c>
    </row>
    <row r="8" spans="1:9" x14ac:dyDescent="0.55000000000000004">
      <c r="A8">
        <v>82</v>
      </c>
      <c r="C8">
        <v>18</v>
      </c>
    </row>
    <row r="10" spans="1:9" x14ac:dyDescent="0.55000000000000004">
      <c r="A10" s="1" t="s">
        <v>16</v>
      </c>
      <c r="B10" s="1"/>
      <c r="C10" s="1"/>
      <c r="D10" s="1"/>
    </row>
    <row r="11" spans="1:9" x14ac:dyDescent="0.55000000000000004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9" x14ac:dyDescent="0.55000000000000004">
      <c r="A12" s="1" t="s">
        <v>24</v>
      </c>
      <c r="B12">
        <f>ROUND(8.16317150244182,4)</f>
        <v>8.1631999999999998</v>
      </c>
      <c r="C12">
        <f>ROUND(8.10822498173849,4)</f>
        <v>8.1082000000000001</v>
      </c>
      <c r="D12">
        <f>ROUND(7.67073478663412,4)</f>
        <v>7.6707000000000001</v>
      </c>
      <c r="E12">
        <v>95</v>
      </c>
      <c r="F12">
        <v>85</v>
      </c>
      <c r="G12">
        <v>70</v>
      </c>
      <c r="H12">
        <v>774</v>
      </c>
    </row>
    <row r="13" spans="1:9" x14ac:dyDescent="0.55000000000000004">
      <c r="A13" s="1" t="s">
        <v>25</v>
      </c>
      <c r="B13">
        <f>ROUND(8.25562890634861,4)</f>
        <v>8.2555999999999994</v>
      </c>
      <c r="C13">
        <f>ROUND(7.33296338293002,4)</f>
        <v>7.3330000000000002</v>
      </c>
      <c r="D13">
        <f>ROUND(6.37440566089654,4)</f>
        <v>6.3743999999999996</v>
      </c>
      <c r="E13">
        <v>158.8989898989899</v>
      </c>
      <c r="F13">
        <v>107.36363636363636</v>
      </c>
      <c r="G13">
        <v>89.565656565656568</v>
      </c>
      <c r="H13">
        <v>668.17171717171721</v>
      </c>
    </row>
    <row r="14" spans="1:9" x14ac:dyDescent="0.55000000000000004">
      <c r="A14" s="1" t="s">
        <v>8</v>
      </c>
      <c r="B14" s="1"/>
      <c r="C14" s="1" t="s">
        <v>9</v>
      </c>
    </row>
    <row r="15" spans="1:9" x14ac:dyDescent="0.55000000000000004">
      <c r="A15">
        <v>1</v>
      </c>
      <c r="C15">
        <v>99</v>
      </c>
    </row>
    <row r="17" spans="1:8" x14ac:dyDescent="0.55000000000000004">
      <c r="A17" s="1" t="s">
        <v>19</v>
      </c>
      <c r="B17" s="1"/>
      <c r="C17" s="1"/>
      <c r="D17" s="1"/>
    </row>
    <row r="18" spans="1:8" x14ac:dyDescent="0.55000000000000004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8" x14ac:dyDescent="0.55000000000000004">
      <c r="A19" s="1" t="s">
        <v>26</v>
      </c>
      <c r="B19">
        <v>7.3967921250060682</v>
      </c>
      <c r="C19">
        <v>6.9499010885596331</v>
      </c>
      <c r="D19">
        <v>6.1962014671521626</v>
      </c>
      <c r="E19">
        <v>163.80000000000001</v>
      </c>
      <c r="F19">
        <v>132.80000000000001</v>
      </c>
      <c r="G19">
        <v>80.599999999999994</v>
      </c>
      <c r="H19">
        <v>646.79999999999995</v>
      </c>
    </row>
    <row r="20" spans="1:8" x14ac:dyDescent="0.55000000000000004">
      <c r="A20" s="1" t="s">
        <v>27</v>
      </c>
      <c r="B20">
        <v>8.2537903334439857</v>
      </c>
      <c r="C20">
        <v>7.3511423074019344</v>
      </c>
      <c r="D20">
        <v>6.4698163569656248</v>
      </c>
      <c r="E20">
        <v>156.3578947368421</v>
      </c>
      <c r="F20">
        <v>109.46315789473684</v>
      </c>
      <c r="G20">
        <v>100.78947368421052</v>
      </c>
      <c r="H20">
        <v>657.38947368421054</v>
      </c>
    </row>
    <row r="21" spans="1:8" x14ac:dyDescent="0.55000000000000004">
      <c r="A21" s="1" t="s">
        <v>8</v>
      </c>
      <c r="B21" s="1"/>
      <c r="C21" s="1" t="s">
        <v>9</v>
      </c>
    </row>
    <row r="22" spans="1:8" x14ac:dyDescent="0.55000000000000004">
      <c r="A22">
        <v>5</v>
      </c>
      <c r="C22">
        <v>95</v>
      </c>
    </row>
    <row r="25" spans="1:8" x14ac:dyDescent="0.55000000000000004">
      <c r="A25" s="1" t="s">
        <v>10</v>
      </c>
    </row>
    <row r="27" spans="1:8" x14ac:dyDescent="0.55000000000000004">
      <c r="A27" s="1" t="s">
        <v>14</v>
      </c>
    </row>
    <row r="28" spans="1:8" x14ac:dyDescent="0.55000000000000004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</row>
    <row r="29" spans="1:8" x14ac:dyDescent="0.55000000000000004">
      <c r="A29" s="1" t="s">
        <v>22</v>
      </c>
      <c r="B29">
        <f>ROUND(8.22655162318791,4)</f>
        <v>8.2265999999999995</v>
      </c>
      <c r="C29">
        <f>ROUND(7.13669200161213,4)</f>
        <v>7.1367000000000003</v>
      </c>
      <c r="D29">
        <f>ROUND(6.29299565602631,4)</f>
        <v>6.2930000000000001</v>
      </c>
      <c r="E29">
        <v>132.46835443037975</v>
      </c>
      <c r="F29">
        <v>125.40506329113924</v>
      </c>
      <c r="G29">
        <v>110.30379746835443</v>
      </c>
      <c r="H29">
        <v>655.82278481012656</v>
      </c>
    </row>
    <row r="30" spans="1:8" x14ac:dyDescent="0.55000000000000004">
      <c r="A30" s="1" t="s">
        <v>23</v>
      </c>
      <c r="B30">
        <v>9.5477426307784103</v>
      </c>
      <c r="C30">
        <v>8.0437744077014166</v>
      </c>
      <c r="D30">
        <v>6.9426976928508664</v>
      </c>
      <c r="E30">
        <v>107.33333333333333</v>
      </c>
      <c r="F30">
        <v>119.76190476190476</v>
      </c>
      <c r="G30">
        <v>104.71428571428571</v>
      </c>
      <c r="H30">
        <v>692.19047619047615</v>
      </c>
    </row>
    <row r="31" spans="1:8" x14ac:dyDescent="0.55000000000000004">
      <c r="A31" s="1" t="s">
        <v>8</v>
      </c>
      <c r="B31" s="1"/>
      <c r="C31" s="1" t="s">
        <v>9</v>
      </c>
    </row>
    <row r="32" spans="1:8" x14ac:dyDescent="0.55000000000000004">
      <c r="A32">
        <v>79</v>
      </c>
      <c r="C32">
        <v>21</v>
      </c>
    </row>
    <row r="34" spans="1:8" x14ac:dyDescent="0.55000000000000004">
      <c r="A34" s="1" t="s">
        <v>17</v>
      </c>
    </row>
    <row r="35" spans="1:8" x14ac:dyDescent="0.55000000000000004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</row>
    <row r="36" spans="1:8" x14ac:dyDescent="0.55000000000000004">
      <c r="A36" s="1" t="s">
        <v>24</v>
      </c>
      <c r="B36">
        <f>ROUND(7.80403530977761,4)</f>
        <v>7.8040000000000003</v>
      </c>
      <c r="C36">
        <f>ROUND(6.9501844103444,4)</f>
        <v>6.9501999999999997</v>
      </c>
      <c r="D36">
        <f>ROUND(6.12494234713102,4)</f>
        <v>6.1249000000000002</v>
      </c>
      <c r="E36">
        <v>162</v>
      </c>
      <c r="F36">
        <v>120.34482758620689</v>
      </c>
      <c r="G36">
        <v>111.93103448275862</v>
      </c>
      <c r="H36">
        <v>629.72413793103453</v>
      </c>
    </row>
    <row r="37" spans="1:8" x14ac:dyDescent="0.55000000000000004">
      <c r="A37" s="1" t="s">
        <v>25</v>
      </c>
      <c r="B37">
        <v>8.6206742776668221</v>
      </c>
      <c r="C37">
        <v>7.4299092633572279</v>
      </c>
      <c r="D37">
        <v>6.4238929360335462</v>
      </c>
      <c r="E37">
        <v>145.33333333333334</v>
      </c>
      <c r="F37">
        <v>123.4047619047619</v>
      </c>
      <c r="G37">
        <v>106.07142857142857</v>
      </c>
      <c r="H37">
        <v>649.19047619047615</v>
      </c>
    </row>
    <row r="38" spans="1:8" x14ac:dyDescent="0.55000000000000004">
      <c r="A38" s="1" t="s">
        <v>8</v>
      </c>
      <c r="B38" s="1"/>
      <c r="C38" s="1" t="s">
        <v>9</v>
      </c>
    </row>
    <row r="39" spans="1:8" x14ac:dyDescent="0.55000000000000004">
      <c r="A39">
        <v>58</v>
      </c>
      <c r="C39">
        <v>42</v>
      </c>
    </row>
    <row r="41" spans="1:8" x14ac:dyDescent="0.55000000000000004">
      <c r="A41" s="1" t="s">
        <v>20</v>
      </c>
    </row>
    <row r="42" spans="1:8" x14ac:dyDescent="0.55000000000000004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</row>
    <row r="43" spans="1:8" x14ac:dyDescent="0.55000000000000004">
      <c r="A43" s="1" t="s">
        <v>26</v>
      </c>
      <c r="B43">
        <f>ROUND(7.66782576171365,4)</f>
        <v>7.6677999999999997</v>
      </c>
      <c r="C43">
        <f>ROUND(6.80690431849146,4)</f>
        <v>6.8068999999999997</v>
      </c>
      <c r="D43">
        <f>ROUND(5.98513525296775,4)</f>
        <v>5.9851000000000001</v>
      </c>
      <c r="E43">
        <v>156</v>
      </c>
      <c r="F43">
        <v>115.73076923076923</v>
      </c>
      <c r="G43">
        <v>113.88461538461539</v>
      </c>
      <c r="H43">
        <v>638.38461538461536</v>
      </c>
    </row>
    <row r="44" spans="1:8" x14ac:dyDescent="0.55000000000000004">
      <c r="A44" s="1" t="s">
        <v>27</v>
      </c>
      <c r="B44">
        <v>8.6065883040507618</v>
      </c>
      <c r="C44">
        <v>7.4294365256699058</v>
      </c>
      <c r="D44">
        <v>6.4869623338540707</v>
      </c>
      <c r="E44">
        <v>140.14583333333334</v>
      </c>
      <c r="F44">
        <v>113.02083333333333</v>
      </c>
      <c r="G44">
        <v>109.72916666666667</v>
      </c>
      <c r="H44">
        <v>661.10416666666663</v>
      </c>
    </row>
    <row r="45" spans="1:8" x14ac:dyDescent="0.55000000000000004">
      <c r="A45" s="1" t="s">
        <v>8</v>
      </c>
      <c r="B45" s="1"/>
      <c r="C45" s="1" t="s">
        <v>9</v>
      </c>
    </row>
    <row r="46" spans="1:8" x14ac:dyDescent="0.55000000000000004">
      <c r="A46">
        <v>52</v>
      </c>
      <c r="C46">
        <v>48</v>
      </c>
    </row>
    <row r="49" spans="1:9" x14ac:dyDescent="0.55000000000000004">
      <c r="A49" s="1" t="s">
        <v>11</v>
      </c>
      <c r="I49" s="1"/>
    </row>
    <row r="50" spans="1:9" x14ac:dyDescent="0.55000000000000004">
      <c r="I50" s="1"/>
    </row>
    <row r="51" spans="1:9" x14ac:dyDescent="0.55000000000000004">
      <c r="A51" s="1" t="s">
        <v>15</v>
      </c>
      <c r="B51" s="1"/>
      <c r="C51" s="1"/>
      <c r="D51" s="1"/>
      <c r="E51" s="1"/>
      <c r="F51" s="1"/>
      <c r="G51" s="1"/>
      <c r="H51" s="1"/>
    </row>
    <row r="52" spans="1:9" x14ac:dyDescent="0.55000000000000004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</row>
    <row r="53" spans="1:9" x14ac:dyDescent="0.55000000000000004">
      <c r="A53" s="1" t="s">
        <v>22</v>
      </c>
      <c r="B53">
        <f>ROUND(8.30808021779892,4)</f>
        <v>8.3080999999999996</v>
      </c>
      <c r="C53">
        <f>ROUND(7.19862732903311,4)</f>
        <v>7.1985999999999999</v>
      </c>
      <c r="D53">
        <f>ROUND(6.27517927497457,4)</f>
        <v>6.2751999999999999</v>
      </c>
      <c r="E53">
        <v>135.84931506849315</v>
      </c>
      <c r="F53">
        <v>118.56164383561644</v>
      </c>
      <c r="G53">
        <v>110.0958904109589</v>
      </c>
      <c r="H53">
        <v>659.49315068493149</v>
      </c>
    </row>
    <row r="54" spans="1:9" x14ac:dyDescent="0.55000000000000004">
      <c r="A54" s="1" t="s">
        <v>23</v>
      </c>
      <c r="B54">
        <v>9.3985606179672807</v>
      </c>
      <c r="C54">
        <v>7.8836831409591674</v>
      </c>
      <c r="D54">
        <v>6.6109017297528725</v>
      </c>
      <c r="E54">
        <v>106.66666666666667</v>
      </c>
      <c r="F54">
        <v>131.81481481481481</v>
      </c>
      <c r="G54">
        <v>116.85185185185185</v>
      </c>
      <c r="H54">
        <v>668.66666666666663</v>
      </c>
    </row>
    <row r="55" spans="1:9" x14ac:dyDescent="0.55000000000000004">
      <c r="A55" s="1" t="s">
        <v>8</v>
      </c>
      <c r="B55" s="1"/>
      <c r="C55" s="1" t="s">
        <v>9</v>
      </c>
    </row>
    <row r="56" spans="1:9" x14ac:dyDescent="0.55000000000000004">
      <c r="A56">
        <v>73</v>
      </c>
      <c r="C56">
        <v>27</v>
      </c>
    </row>
    <row r="58" spans="1:9" x14ac:dyDescent="0.55000000000000004">
      <c r="A58" s="1" t="s">
        <v>18</v>
      </c>
      <c r="B58" s="1"/>
      <c r="C58" s="1"/>
      <c r="D58" s="1"/>
    </row>
    <row r="59" spans="1:9" x14ac:dyDescent="0.55000000000000004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</row>
    <row r="60" spans="1:9" x14ac:dyDescent="0.55000000000000004">
      <c r="A60" s="1" t="s">
        <v>24</v>
      </c>
      <c r="B60">
        <f>ROUND(8.91097604753369,4)</f>
        <v>8.9109999999999996</v>
      </c>
      <c r="C60">
        <f>ROUND(7.57353620256728,4)</f>
        <v>7.5735000000000001</v>
      </c>
      <c r="D60">
        <f>ROUND(6.71424562316131,4)</f>
        <v>6.7141999999999999</v>
      </c>
      <c r="E60">
        <v>145.54098360655738</v>
      </c>
      <c r="F60">
        <v>96.491803278688522</v>
      </c>
      <c r="G60">
        <v>96.311475409836063</v>
      </c>
      <c r="H60">
        <v>685.65573770491801</v>
      </c>
    </row>
    <row r="61" spans="1:9" x14ac:dyDescent="0.55000000000000004">
      <c r="A61" s="1" t="s">
        <v>25</v>
      </c>
      <c r="B61">
        <v>9.3435050377881836</v>
      </c>
      <c r="C61">
        <v>7.3682538073223469</v>
      </c>
      <c r="D61">
        <v>6.342538963966124</v>
      </c>
      <c r="E61">
        <v>132.71794871794873</v>
      </c>
      <c r="F61">
        <v>125.7948717948718</v>
      </c>
      <c r="G61">
        <v>106.41025641025641</v>
      </c>
      <c r="H61">
        <v>659.07692307692309</v>
      </c>
    </row>
    <row r="62" spans="1:9" x14ac:dyDescent="0.55000000000000004">
      <c r="A62" s="1" t="s">
        <v>8</v>
      </c>
      <c r="B62" s="1"/>
      <c r="C62" s="1" t="s">
        <v>9</v>
      </c>
    </row>
    <row r="63" spans="1:9" x14ac:dyDescent="0.55000000000000004">
      <c r="A63">
        <v>61</v>
      </c>
      <c r="C63">
        <v>39</v>
      </c>
    </row>
    <row r="65" spans="1:8" x14ac:dyDescent="0.55000000000000004">
      <c r="A65" s="1" t="s">
        <v>21</v>
      </c>
      <c r="B65" s="1"/>
      <c r="C65" s="1"/>
      <c r="D65" s="1"/>
    </row>
    <row r="66" spans="1:8" x14ac:dyDescent="0.55000000000000004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</row>
    <row r="67" spans="1:8" x14ac:dyDescent="0.55000000000000004">
      <c r="A67" s="1" t="s">
        <v>26</v>
      </c>
      <c r="B67">
        <f>ROUND(8.40282132434742,4)</f>
        <v>8.4027999999999992</v>
      </c>
      <c r="C67">
        <f>ROUND(7.26075722550682,4)</f>
        <v>7.2607999999999997</v>
      </c>
      <c r="D67">
        <f>ROUND(6.37261678647127,4)</f>
        <v>6.3726000000000003</v>
      </c>
      <c r="E67">
        <v>139.59090909090909</v>
      </c>
      <c r="F67">
        <v>104.51515151515152</v>
      </c>
      <c r="G67">
        <v>109.6969696969697</v>
      </c>
      <c r="H67">
        <v>670.19696969696975</v>
      </c>
    </row>
    <row r="68" spans="1:8" x14ac:dyDescent="0.55000000000000004">
      <c r="A68" s="1" t="s">
        <v>27</v>
      </c>
      <c r="B68">
        <v>9.031710310731917</v>
      </c>
      <c r="C68">
        <v>7.713819880736656</v>
      </c>
      <c r="D68">
        <v>6.519318816986174</v>
      </c>
      <c r="E68">
        <v>157</v>
      </c>
      <c r="F68">
        <v>131.97058823529412</v>
      </c>
      <c r="G68">
        <v>99.264705882352942</v>
      </c>
      <c r="H68">
        <v>635.76470588235293</v>
      </c>
    </row>
    <row r="69" spans="1:8" x14ac:dyDescent="0.55000000000000004">
      <c r="A69" s="1" t="s">
        <v>8</v>
      </c>
      <c r="B69" s="1"/>
      <c r="C69" s="1" t="s">
        <v>9</v>
      </c>
    </row>
    <row r="70" spans="1:8" x14ac:dyDescent="0.55000000000000004">
      <c r="A70">
        <v>66</v>
      </c>
      <c r="C70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2015-06-05T18:19:34Z</dcterms:created>
  <dcterms:modified xsi:type="dcterms:W3CDTF">2022-10-02T18:33:59Z</dcterms:modified>
</cp:coreProperties>
</file>