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resultadosHipótesis\"/>
    </mc:Choice>
  </mc:AlternateContent>
  <xr:revisionPtr revIDLastSave="0" documentId="13_ncr:1_{F88899AD-AB7E-42D7-AC2A-E28512F16E41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Baseline" sheetId="1" r:id="rId1"/>
    <sheet name="BI-R" sheetId="2" r:id="rId2"/>
    <sheet name="EW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3" l="1"/>
  <c r="G31" i="3"/>
  <c r="G28" i="3"/>
  <c r="I23" i="3"/>
  <c r="G23" i="3"/>
  <c r="G20" i="3"/>
  <c r="I15" i="3"/>
  <c r="G15" i="3"/>
  <c r="G12" i="3"/>
  <c r="I7" i="3"/>
  <c r="G7" i="3"/>
  <c r="G4" i="3"/>
  <c r="I23" i="2"/>
  <c r="G23" i="2"/>
  <c r="G20" i="2"/>
  <c r="I7" i="2"/>
  <c r="G7" i="2"/>
  <c r="G4" i="2"/>
  <c r="I31" i="1"/>
  <c r="G31" i="1"/>
  <c r="G28" i="1"/>
  <c r="I23" i="1"/>
  <c r="G23" i="1"/>
  <c r="G20" i="1"/>
  <c r="I15" i="1"/>
  <c r="G15" i="1"/>
  <c r="G12" i="1"/>
  <c r="I7" i="1"/>
  <c r="G7" i="1"/>
  <c r="G4" i="1"/>
  <c r="D10" i="2"/>
  <c r="C10" i="2"/>
</calcChain>
</file>

<file path=xl/sharedStrings.xml><?xml version="1.0" encoding="utf-8"?>
<sst xmlns="http://schemas.openxmlformats.org/spreadsheetml/2006/main" count="135" uniqueCount="63">
  <si>
    <t>butterfly</t>
  </si>
  <si>
    <t>castle</t>
  </si>
  <si>
    <t>*NO PREDICTIONS INCORRECT IN INTERMEDIATE LAYER AND CORRECT IN LAST LAYER TO CASTLE</t>
  </si>
  <si>
    <t>pear</t>
  </si>
  <si>
    <t>Y=Last layer 2x2 Lacunarity</t>
  </si>
  <si>
    <t>X=First layer 2x2 Lacunarity</t>
  </si>
  <si>
    <t>0085.png|InterLayer</t>
  </si>
  <si>
    <t>0009.png|InitialLayer</t>
  </si>
  <si>
    <t>0018.png|InitialLayer</t>
  </si>
  <si>
    <t>0048.png|InitialLayer</t>
  </si>
  <si>
    <t>0061.png|InitialLayer</t>
  </si>
  <si>
    <t>0078.png|InitialLayer</t>
  </si>
  <si>
    <t>0095.png|InitialLayer</t>
  </si>
  <si>
    <t>SUM</t>
  </si>
  <si>
    <t>0004.png|InterLayer</t>
  </si>
  <si>
    <t>0028.png|InterLayer</t>
  </si>
  <si>
    <t>0052.png|InterLayer</t>
  </si>
  <si>
    <t>0061.png|InterLayer</t>
  </si>
  <si>
    <t>0068.png|InterLayer</t>
  </si>
  <si>
    <t>0080.png|InterLayer</t>
  </si>
  <si>
    <t>0086.png|InterLayer</t>
  </si>
  <si>
    <t>0094.png|InterLayer</t>
  </si>
  <si>
    <t>0014.png|InterLayer</t>
  </si>
  <si>
    <t>0019.png|InterLayer</t>
  </si>
  <si>
    <t>0053.png|InterLayer</t>
  </si>
  <si>
    <t>0059.png|InterLayer</t>
  </si>
  <si>
    <t>0064.png|InterLayer</t>
  </si>
  <si>
    <t>0096.png|InterLayer</t>
  </si>
  <si>
    <t>0023.png|InterLayer</t>
  </si>
  <si>
    <t>0074.png|InterLayer</t>
  </si>
  <si>
    <t>0079.png|InterLayer</t>
  </si>
  <si>
    <t>0013.png|InterLayer</t>
  </si>
  <si>
    <t>0017.png|InterLayer</t>
  </si>
  <si>
    <t>0040.png|InterLayer</t>
  </si>
  <si>
    <t>0042.png|InterLayer</t>
  </si>
  <si>
    <t>0045.png|InterLayer</t>
  </si>
  <si>
    <t>0016.png|InterLayer</t>
  </si>
  <si>
    <t>0055.png|InterLayer</t>
  </si>
  <si>
    <t>0026.png|InterLayer</t>
  </si>
  <si>
    <t>0044.png|InterLayer</t>
  </si>
  <si>
    <t>0046.png|InterLayer</t>
  </si>
  <si>
    <t>0017.png|InitialLayer</t>
  </si>
  <si>
    <t>0011.png|InitialLayer</t>
  </si>
  <si>
    <t>0024.png|InitialLayer</t>
  </si>
  <si>
    <t>0053.png|InitialLayer</t>
  </si>
  <si>
    <t>0056.png|InitialLayer</t>
  </si>
  <si>
    <t>0034.png|InitialLayer</t>
  </si>
  <si>
    <t>0069.png|InitialLayer</t>
  </si>
  <si>
    <t>0088.png|InitialLayer</t>
  </si>
  <si>
    <t>0100.png|InitialLayer</t>
  </si>
  <si>
    <t>EWC</t>
  </si>
  <si>
    <t>BI-R</t>
  </si>
  <si>
    <t>Baseline</t>
  </si>
  <si>
    <t>Total</t>
  </si>
  <si>
    <t>Butterfly</t>
  </si>
  <si>
    <t>Castle</t>
  </si>
  <si>
    <t>Pear</t>
  </si>
  <si>
    <t>correlation coefficient</t>
  </si>
  <si>
    <t>linear regression</t>
  </si>
  <si>
    <t>YX</t>
  </si>
  <si>
    <t>Y=</t>
  </si>
  <si>
    <t>ONLY ONE VALUE FOR THIS :(</t>
  </si>
  <si>
    <t>*X+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</si>
</sst>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13" workbookViewId="0">
      <selection activeCell="H33" sqref="H33"/>
    </sheetView>
  </sheetViews>
  <sheetFormatPr baseColWidth="10" defaultColWidth="8.83984375" defaultRowHeight="14.4" x14ac:dyDescent="0.55000000000000004"/>
  <cols>
    <col min="2" max="2" width="18.62890625" customWidth="1"/>
    <col min="3" max="3" width="23.5234375" customWidth="1"/>
    <col min="4" max="4" width="22.3125" customWidth="1"/>
    <col min="7" max="7" width="17.734375" customWidth="1"/>
    <col min="12" max="12" width="18.3671875" customWidth="1"/>
    <col min="17" max="17" width="18.26171875" customWidth="1"/>
    <col min="22" max="22" width="17.83984375" customWidth="1"/>
  </cols>
  <sheetData>
    <row r="1" spans="1:9" x14ac:dyDescent="0.55000000000000004">
      <c r="A1" s="5" t="s">
        <v>52</v>
      </c>
      <c r="B1" s="5"/>
      <c r="C1" s="5"/>
      <c r="D1" s="5"/>
    </row>
    <row r="2" spans="1:9" x14ac:dyDescent="0.55000000000000004">
      <c r="C2" t="s">
        <v>4</v>
      </c>
      <c r="D2" t="s">
        <v>5</v>
      </c>
      <c r="F2" s="6" t="s">
        <v>53</v>
      </c>
      <c r="G2" s="6"/>
      <c r="H2" s="6"/>
      <c r="I2" s="6"/>
    </row>
    <row r="3" spans="1:9" x14ac:dyDescent="0.55000000000000004">
      <c r="A3" s="1" t="s">
        <v>0</v>
      </c>
      <c r="B3" t="s">
        <v>31</v>
      </c>
      <c r="C3" s="3">
        <v>7.8566557133114197</v>
      </c>
      <c r="D3" s="2">
        <v>8.2187871581450604</v>
      </c>
      <c r="G3" s="4" t="s">
        <v>57</v>
      </c>
    </row>
    <row r="4" spans="1:9" x14ac:dyDescent="0.55000000000000004">
      <c r="A4" s="1"/>
      <c r="B4" t="s">
        <v>41</v>
      </c>
      <c r="C4" s="3">
        <v>7.375</v>
      </c>
      <c r="D4" s="2">
        <v>4.2676104486315802</v>
      </c>
      <c r="F4" t="s">
        <v>59</v>
      </c>
      <c r="G4">
        <f>CORREL(C3:C20,D3:D20)</f>
        <v>-0.2499249331623703</v>
      </c>
    </row>
    <row r="5" spans="1:9" x14ac:dyDescent="0.55000000000000004">
      <c r="B5" t="s">
        <v>33</v>
      </c>
      <c r="C5" s="3">
        <v>10.418065451032399</v>
      </c>
      <c r="D5" s="2">
        <v>6.2196307094266201</v>
      </c>
    </row>
    <row r="6" spans="1:9" x14ac:dyDescent="0.55000000000000004">
      <c r="B6" t="s">
        <v>34</v>
      </c>
      <c r="C6" s="3">
        <v>7.2059259259259196</v>
      </c>
      <c r="D6" s="2">
        <v>8.9861224489795894</v>
      </c>
      <c r="F6" s="7" t="s">
        <v>58</v>
      </c>
      <c r="G6" s="7"/>
      <c r="H6" s="7"/>
      <c r="I6" s="7"/>
    </row>
    <row r="7" spans="1:9" x14ac:dyDescent="0.55000000000000004">
      <c r="B7" t="s">
        <v>35</v>
      </c>
      <c r="C7" s="3">
        <v>0</v>
      </c>
      <c r="D7" s="2">
        <v>10.1291128696376</v>
      </c>
      <c r="F7" t="s">
        <v>60</v>
      </c>
      <c r="G7">
        <f>SLOPE(C3:C20,D3:D20)</f>
        <v>-0.28152931120608016</v>
      </c>
      <c r="H7" t="s">
        <v>62</v>
      </c>
      <c r="I7">
        <f>INTERCEPT(C3:C20,D3:D20)</f>
        <v>9.5596183131044654</v>
      </c>
    </row>
    <row r="8" spans="1:9" x14ac:dyDescent="0.55000000000000004">
      <c r="B8" t="s">
        <v>37</v>
      </c>
      <c r="C8" s="3">
        <v>7.3121484403535604</v>
      </c>
      <c r="D8" s="2">
        <v>4.6208</v>
      </c>
    </row>
    <row r="9" spans="1:9" x14ac:dyDescent="0.55000000000000004">
      <c r="A9" s="1" t="s">
        <v>1</v>
      </c>
      <c r="B9" t="s">
        <v>36</v>
      </c>
      <c r="C9" s="3">
        <v>6.7242793968778303</v>
      </c>
      <c r="D9" s="2">
        <v>9.0971816382316906</v>
      </c>
    </row>
    <row r="10" spans="1:9" x14ac:dyDescent="0.55000000000000004">
      <c r="B10" t="s">
        <v>32</v>
      </c>
      <c r="C10" s="3">
        <v>6.4850271263189301</v>
      </c>
      <c r="D10" s="2">
        <v>9.2902252804222805</v>
      </c>
      <c r="F10" s="6" t="s">
        <v>54</v>
      </c>
      <c r="G10" s="6"/>
      <c r="H10" s="6"/>
      <c r="I10" s="6"/>
    </row>
    <row r="11" spans="1:9" x14ac:dyDescent="0.55000000000000004">
      <c r="B11" t="s">
        <v>38</v>
      </c>
      <c r="C11" s="3">
        <v>9.6666666666666607</v>
      </c>
      <c r="D11" s="2">
        <v>9.3104597588471698</v>
      </c>
      <c r="G11" s="4" t="s">
        <v>57</v>
      </c>
    </row>
    <row r="12" spans="1:9" x14ac:dyDescent="0.55000000000000004">
      <c r="B12" t="s">
        <v>39</v>
      </c>
      <c r="C12" s="3">
        <v>6.16</v>
      </c>
      <c r="D12" s="2">
        <v>11.873840445269</v>
      </c>
      <c r="F12" t="s">
        <v>59</v>
      </c>
      <c r="G12">
        <f>CORREL(C3:C8,D3:D8)</f>
        <v>-0.58856441798028614</v>
      </c>
    </row>
    <row r="13" spans="1:9" x14ac:dyDescent="0.55000000000000004">
      <c r="B13" t="s">
        <v>40</v>
      </c>
      <c r="C13" s="3">
        <v>7.9479874351669197</v>
      </c>
      <c r="D13" s="2">
        <v>9.63820018365473</v>
      </c>
    </row>
    <row r="14" spans="1:9" x14ac:dyDescent="0.55000000000000004">
      <c r="A14" s="1" t="s">
        <v>3</v>
      </c>
      <c r="B14" t="s">
        <v>43</v>
      </c>
      <c r="C14" s="3">
        <v>6.8760330578512399</v>
      </c>
      <c r="D14" s="2">
        <v>8.7104959630911196</v>
      </c>
      <c r="F14" s="7" t="s">
        <v>58</v>
      </c>
      <c r="G14" s="7"/>
      <c r="H14" s="7"/>
      <c r="I14" s="7"/>
    </row>
    <row r="15" spans="1:9" x14ac:dyDescent="0.55000000000000004">
      <c r="B15" t="s">
        <v>9</v>
      </c>
      <c r="C15" s="3">
        <v>9.0558127347366497</v>
      </c>
      <c r="D15" s="2">
        <v>9.0425240054869693</v>
      </c>
      <c r="F15" t="s">
        <v>60</v>
      </c>
      <c r="G15">
        <f>SLOPE(C3:C8,D3:D8)</f>
        <v>-0.85569160115409937</v>
      </c>
      <c r="H15" t="s">
        <v>62</v>
      </c>
      <c r="I15">
        <f>INTERCEPT(C3:C8,D3:D8)</f>
        <v>12.747518819764498</v>
      </c>
    </row>
    <row r="16" spans="1:9" x14ac:dyDescent="0.55000000000000004">
      <c r="B16" t="s">
        <v>44</v>
      </c>
      <c r="C16" s="3">
        <v>5.9391999999999996</v>
      </c>
      <c r="D16" s="2">
        <v>7.0627362055933398</v>
      </c>
    </row>
    <row r="17" spans="2:9" x14ac:dyDescent="0.55000000000000004">
      <c r="B17" t="s">
        <v>45</v>
      </c>
      <c r="C17" s="3">
        <v>9.6256000000000004</v>
      </c>
      <c r="D17" s="2">
        <v>10.0698060941828</v>
      </c>
    </row>
    <row r="18" spans="2:9" x14ac:dyDescent="0.55000000000000004">
      <c r="B18" t="s">
        <v>11</v>
      </c>
      <c r="C18" s="3">
        <v>5.1140374451312303</v>
      </c>
      <c r="D18" s="2">
        <v>8.7074829931972797</v>
      </c>
      <c r="F18" s="6" t="s">
        <v>55</v>
      </c>
      <c r="G18" s="6"/>
      <c r="H18" s="6"/>
      <c r="I18" s="6"/>
    </row>
    <row r="19" spans="2:9" x14ac:dyDescent="0.55000000000000004">
      <c r="B19" t="s">
        <v>30</v>
      </c>
      <c r="C19" s="3">
        <v>8.4573398448721608</v>
      </c>
      <c r="D19" s="2">
        <v>7.6149269875608399</v>
      </c>
      <c r="G19" s="4" t="s">
        <v>57</v>
      </c>
    </row>
    <row r="20" spans="2:9" x14ac:dyDescent="0.55000000000000004">
      <c r="B20" t="s">
        <v>12</v>
      </c>
      <c r="C20" s="3">
        <v>8.1426872770511292</v>
      </c>
      <c r="D20" s="2">
        <v>5.2975006718623998</v>
      </c>
      <c r="F20" t="s">
        <v>59</v>
      </c>
      <c r="G20">
        <f>CORREL(C9:C13,D9:D13)</f>
        <v>-0.42668067652776581</v>
      </c>
    </row>
    <row r="22" spans="2:9" x14ac:dyDescent="0.55000000000000004">
      <c r="F22" s="7" t="s">
        <v>58</v>
      </c>
      <c r="G22" s="7"/>
      <c r="H22" s="7"/>
      <c r="I22" s="7"/>
    </row>
    <row r="23" spans="2:9" x14ac:dyDescent="0.55000000000000004">
      <c r="F23" t="s">
        <v>60</v>
      </c>
      <c r="G23">
        <f>SLOPE(C9:C13,D9:D13)</f>
        <v>-0.53238376185754932</v>
      </c>
      <c r="H23" t="s">
        <v>62</v>
      </c>
      <c r="I23">
        <f>INTERCEPT(C9:C13,D9:D13)</f>
        <v>12.636503239497223</v>
      </c>
    </row>
    <row r="26" spans="2:9" x14ac:dyDescent="0.55000000000000004">
      <c r="F26" s="6" t="s">
        <v>56</v>
      </c>
      <c r="G26" s="6"/>
      <c r="H26" s="6"/>
      <c r="I26" s="6"/>
    </row>
    <row r="27" spans="2:9" x14ac:dyDescent="0.55000000000000004">
      <c r="G27" s="4" t="s">
        <v>57</v>
      </c>
    </row>
    <row r="28" spans="2:9" x14ac:dyDescent="0.55000000000000004">
      <c r="F28" t="s">
        <v>59</v>
      </c>
      <c r="G28">
        <f>CORREL(C14:C20,D14:D20)</f>
        <v>0.20411753958194839</v>
      </c>
    </row>
    <row r="30" spans="2:9" x14ac:dyDescent="0.55000000000000004">
      <c r="F30" s="7" t="s">
        <v>58</v>
      </c>
      <c r="G30" s="7"/>
      <c r="H30" s="7"/>
      <c r="I30" s="7"/>
    </row>
    <row r="31" spans="2:9" x14ac:dyDescent="0.55000000000000004">
      <c r="F31" t="s">
        <v>60</v>
      </c>
      <c r="G31">
        <f>SLOPE(C14:C20,D14:D20)</f>
        <v>0.21787613582631229</v>
      </c>
      <c r="H31" t="s">
        <v>62</v>
      </c>
      <c r="I31">
        <f>INTERCEPT(C14:C20,D14:D20)</f>
        <v>5.8427880380831585</v>
      </c>
    </row>
  </sheetData>
  <mergeCells count="9">
    <mergeCell ref="F30:I30"/>
    <mergeCell ref="A1:D1"/>
    <mergeCell ref="F2:I2"/>
    <mergeCell ref="F10:I10"/>
    <mergeCell ref="F18:I18"/>
    <mergeCell ref="F26:I26"/>
    <mergeCell ref="F6:I6"/>
    <mergeCell ref="F14:I14"/>
    <mergeCell ref="F22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F209-E962-4FD5-9740-A8C65A04DF3D}">
  <dimension ref="A1:I23"/>
  <sheetViews>
    <sheetView workbookViewId="0">
      <selection activeCell="J9" sqref="J9"/>
    </sheetView>
  </sheetViews>
  <sheetFormatPr baseColWidth="10" defaultRowHeight="14.4" x14ac:dyDescent="0.55000000000000004"/>
  <cols>
    <col min="2" max="2" width="17.89453125" customWidth="1"/>
    <col min="3" max="3" width="22.62890625" customWidth="1"/>
    <col min="4" max="4" width="22.1015625" customWidth="1"/>
    <col min="7" max="7" width="18.3671875" customWidth="1"/>
  </cols>
  <sheetData>
    <row r="1" spans="1:9" x14ac:dyDescent="0.55000000000000004">
      <c r="A1" s="5" t="s">
        <v>51</v>
      </c>
      <c r="B1" s="5"/>
      <c r="C1" s="5"/>
      <c r="D1" s="5"/>
    </row>
    <row r="2" spans="1:9" x14ac:dyDescent="0.55000000000000004">
      <c r="C2" t="s">
        <v>4</v>
      </c>
      <c r="D2" t="s">
        <v>5</v>
      </c>
      <c r="F2" s="6" t="s">
        <v>53</v>
      </c>
      <c r="G2" s="6"/>
      <c r="H2" s="6"/>
      <c r="I2" s="6"/>
    </row>
    <row r="3" spans="1:9" x14ac:dyDescent="0.55000000000000004">
      <c r="A3" s="1" t="s">
        <v>0</v>
      </c>
      <c r="B3" t="s">
        <v>6</v>
      </c>
      <c r="C3" s="3">
        <v>15.3173777315296</v>
      </c>
      <c r="D3" s="2">
        <v>7.67597841677481</v>
      </c>
      <c r="G3" s="4" t="s">
        <v>57</v>
      </c>
    </row>
    <row r="4" spans="1:9" x14ac:dyDescent="0.55000000000000004">
      <c r="A4" s="1" t="s">
        <v>3</v>
      </c>
      <c r="B4" t="s">
        <v>7</v>
      </c>
      <c r="C4" s="3">
        <v>7.6851479459925303</v>
      </c>
      <c r="D4" s="2">
        <v>7.9105851413543702</v>
      </c>
      <c r="F4" t="s">
        <v>59</v>
      </c>
      <c r="G4">
        <f>CORREL(C3:C9,D3:D9)</f>
        <v>0.3072849034527978</v>
      </c>
    </row>
    <row r="5" spans="1:9" x14ac:dyDescent="0.55000000000000004">
      <c r="B5" t="s">
        <v>8</v>
      </c>
      <c r="C5" s="3">
        <v>7.0523415977961399</v>
      </c>
      <c r="D5" s="2">
        <v>8.4070189197137495</v>
      </c>
    </row>
    <row r="6" spans="1:9" x14ac:dyDescent="0.55000000000000004">
      <c r="B6" t="s">
        <v>9</v>
      </c>
      <c r="C6" s="3">
        <v>7.6228658003612804</v>
      </c>
      <c r="D6" s="2">
        <v>6.1762204072415203</v>
      </c>
      <c r="F6" s="7" t="s">
        <v>58</v>
      </c>
      <c r="G6" s="7"/>
      <c r="H6" s="7"/>
      <c r="I6" s="7"/>
    </row>
    <row r="7" spans="1:9" x14ac:dyDescent="0.55000000000000004">
      <c r="B7" t="s">
        <v>10</v>
      </c>
      <c r="C7" s="3">
        <v>3.85431841831425</v>
      </c>
      <c r="D7" s="2">
        <v>4.1703557600993397</v>
      </c>
      <c r="F7" t="s">
        <v>60</v>
      </c>
      <c r="G7">
        <f>SLOPE(C3:C9,D3:D9)</f>
        <v>0.76521364860204633</v>
      </c>
      <c r="H7" t="s">
        <v>62</v>
      </c>
      <c r="I7">
        <f>INTERCEPT(C3:C9,D3:D9)</f>
        <v>1.9923460312999026</v>
      </c>
    </row>
    <row r="8" spans="1:9" x14ac:dyDescent="0.55000000000000004">
      <c r="B8" t="s">
        <v>11</v>
      </c>
      <c r="C8" s="3">
        <v>4.2785363885408403</v>
      </c>
      <c r="D8" s="2">
        <v>8.1646090534979407</v>
      </c>
    </row>
    <row r="9" spans="1:9" x14ac:dyDescent="0.55000000000000004">
      <c r="B9" t="s">
        <v>12</v>
      </c>
      <c r="C9" s="3">
        <v>6.6953846153846097</v>
      </c>
      <c r="D9" s="2">
        <v>7.88580015026296</v>
      </c>
    </row>
    <row r="10" spans="1:9" x14ac:dyDescent="0.55000000000000004">
      <c r="B10" t="s">
        <v>13</v>
      </c>
      <c r="C10">
        <f>SUM(C3:C9)</f>
        <v>52.505972497919252</v>
      </c>
      <c r="D10">
        <f>SUM(D3:D9)</f>
        <v>50.390567848944684</v>
      </c>
      <c r="F10" s="6" t="s">
        <v>54</v>
      </c>
      <c r="G10" s="6"/>
      <c r="H10" s="6"/>
      <c r="I10" s="6"/>
    </row>
    <row r="11" spans="1:9" x14ac:dyDescent="0.55000000000000004">
      <c r="G11" s="4" t="s">
        <v>57</v>
      </c>
    </row>
    <row r="12" spans="1:9" x14ac:dyDescent="0.55000000000000004">
      <c r="A12" s="1" t="s">
        <v>2</v>
      </c>
      <c r="F12" t="s">
        <v>59</v>
      </c>
      <c r="G12" s="5" t="s">
        <v>61</v>
      </c>
      <c r="H12" s="5"/>
      <c r="I12" s="5"/>
    </row>
    <row r="14" spans="1:9" x14ac:dyDescent="0.55000000000000004">
      <c r="F14" s="7" t="s">
        <v>58</v>
      </c>
      <c r="G14" s="7"/>
      <c r="H14" s="7"/>
      <c r="I14" s="7"/>
    </row>
    <row r="15" spans="1:9" x14ac:dyDescent="0.55000000000000004">
      <c r="F15" t="s">
        <v>60</v>
      </c>
      <c r="H15" t="s">
        <v>62</v>
      </c>
    </row>
    <row r="18" spans="6:9" x14ac:dyDescent="0.55000000000000004">
      <c r="F18" s="6" t="s">
        <v>56</v>
      </c>
      <c r="G18" s="6"/>
      <c r="H18" s="6"/>
      <c r="I18" s="6"/>
    </row>
    <row r="19" spans="6:9" x14ac:dyDescent="0.55000000000000004">
      <c r="G19" s="4" t="s">
        <v>57</v>
      </c>
    </row>
    <row r="20" spans="6:9" x14ac:dyDescent="0.55000000000000004">
      <c r="F20" t="s">
        <v>59</v>
      </c>
      <c r="G20">
        <f>CORREL(C4:C9,D4:D9)</f>
        <v>0.44529296795074935</v>
      </c>
    </row>
    <row r="22" spans="6:9" x14ac:dyDescent="0.55000000000000004">
      <c r="F22" s="7" t="s">
        <v>58</v>
      </c>
      <c r="G22" s="7"/>
      <c r="H22" s="7"/>
      <c r="I22" s="7"/>
    </row>
    <row r="23" spans="6:9" x14ac:dyDescent="0.55000000000000004">
      <c r="F23" t="s">
        <v>60</v>
      </c>
      <c r="G23">
        <f>SLOPE(C4:C9,D4:D9)</f>
        <v>0.4589850705900162</v>
      </c>
      <c r="H23" t="s">
        <v>62</v>
      </c>
      <c r="I23">
        <f>INTERCEPT(C4:C9,D4:D9)</f>
        <v>2.930539320106933</v>
      </c>
    </row>
  </sheetData>
  <mergeCells count="8">
    <mergeCell ref="F18:I18"/>
    <mergeCell ref="F22:I22"/>
    <mergeCell ref="G12:I12"/>
    <mergeCell ref="A1:D1"/>
    <mergeCell ref="F2:I2"/>
    <mergeCell ref="F6:I6"/>
    <mergeCell ref="F10:I10"/>
    <mergeCell ref="F1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541A-0941-41DA-8B51-11CCCCE38A34}">
  <dimension ref="A1:I31"/>
  <sheetViews>
    <sheetView tabSelected="1" topLeftCell="A10" workbookViewId="0">
      <selection activeCell="J26" sqref="J26"/>
    </sheetView>
  </sheetViews>
  <sheetFormatPr baseColWidth="10" defaultRowHeight="14.4" x14ac:dyDescent="0.55000000000000004"/>
  <cols>
    <col min="2" max="2" width="19.05078125" customWidth="1"/>
    <col min="3" max="3" width="22.05078125" customWidth="1"/>
    <col min="4" max="4" width="22" customWidth="1"/>
    <col min="7" max="7" width="18.1015625" customWidth="1"/>
  </cols>
  <sheetData>
    <row r="1" spans="1:9" x14ac:dyDescent="0.55000000000000004">
      <c r="A1" s="5" t="s">
        <v>50</v>
      </c>
      <c r="B1" s="5"/>
      <c r="C1" s="5"/>
      <c r="D1" s="5"/>
    </row>
    <row r="2" spans="1:9" x14ac:dyDescent="0.55000000000000004">
      <c r="C2" t="s">
        <v>4</v>
      </c>
      <c r="D2" t="s">
        <v>5</v>
      </c>
      <c r="F2" s="6" t="s">
        <v>53</v>
      </c>
      <c r="G2" s="6"/>
      <c r="H2" s="6"/>
      <c r="I2" s="6"/>
    </row>
    <row r="3" spans="1:9" x14ac:dyDescent="0.55000000000000004">
      <c r="A3" s="1" t="s">
        <v>0</v>
      </c>
      <c r="B3" t="s">
        <v>14</v>
      </c>
      <c r="C3" s="3">
        <v>10.4390859739931</v>
      </c>
      <c r="D3" s="2">
        <v>9.3696000000000002</v>
      </c>
      <c r="G3" s="4" t="s">
        <v>57</v>
      </c>
    </row>
    <row r="4" spans="1:9" x14ac:dyDescent="0.55000000000000004">
      <c r="B4" t="s">
        <v>15</v>
      </c>
      <c r="C4" s="3">
        <v>6.6351020408163199</v>
      </c>
      <c r="D4" s="2">
        <v>3.0969529085872498</v>
      </c>
      <c r="F4" t="s">
        <v>59</v>
      </c>
      <c r="G4">
        <f>CORREL(C3:C26,D3:D26)</f>
        <v>0.11677434054984967</v>
      </c>
    </row>
    <row r="5" spans="1:9" x14ac:dyDescent="0.55000000000000004">
      <c r="B5" t="s">
        <v>46</v>
      </c>
      <c r="C5" s="3">
        <v>3.8654981835712099</v>
      </c>
      <c r="D5" s="2">
        <v>12.424533333333301</v>
      </c>
    </row>
    <row r="6" spans="1:9" x14ac:dyDescent="0.55000000000000004">
      <c r="B6" t="s">
        <v>16</v>
      </c>
      <c r="C6" s="3">
        <v>4.8474047672087304</v>
      </c>
      <c r="D6" s="2">
        <v>3.4084727661089298</v>
      </c>
      <c r="F6" s="7" t="s">
        <v>58</v>
      </c>
      <c r="G6" s="7"/>
      <c r="H6" s="7"/>
      <c r="I6" s="7"/>
    </row>
    <row r="7" spans="1:9" x14ac:dyDescent="0.55000000000000004">
      <c r="B7" t="s">
        <v>17</v>
      </c>
      <c r="C7" s="3">
        <v>8.3338747263611292</v>
      </c>
      <c r="D7" s="2">
        <v>8.1632653061224492</v>
      </c>
      <c r="F7" t="s">
        <v>60</v>
      </c>
      <c r="G7">
        <f>SLOPE(C3:C26,D3:D26)</f>
        <v>9.9956885844748405E-2</v>
      </c>
      <c r="H7" t="s">
        <v>62</v>
      </c>
      <c r="I7">
        <f>INTERCEPT(C3:C26,D3:D26)</f>
        <v>6.3464685797972544</v>
      </c>
    </row>
    <row r="8" spans="1:9" x14ac:dyDescent="0.55000000000000004">
      <c r="B8" t="s">
        <v>18</v>
      </c>
      <c r="C8" s="3">
        <v>4.92968384257669</v>
      </c>
      <c r="D8" s="2">
        <v>8.4260355029585803</v>
      </c>
    </row>
    <row r="9" spans="1:9" x14ac:dyDescent="0.55000000000000004">
      <c r="B9" t="s">
        <v>47</v>
      </c>
      <c r="C9" s="3">
        <v>12.3919716646989</v>
      </c>
      <c r="D9" s="2">
        <v>9.3322991689750694</v>
      </c>
    </row>
    <row r="10" spans="1:9" x14ac:dyDescent="0.55000000000000004">
      <c r="B10" t="s">
        <v>19</v>
      </c>
      <c r="C10" s="3">
        <v>6.8769885204824801</v>
      </c>
      <c r="D10" s="2">
        <v>6.5223727321629399</v>
      </c>
      <c r="F10" s="6" t="s">
        <v>54</v>
      </c>
      <c r="G10" s="6"/>
      <c r="H10" s="6"/>
      <c r="I10" s="6"/>
    </row>
    <row r="11" spans="1:9" x14ac:dyDescent="0.55000000000000004">
      <c r="B11" t="s">
        <v>6</v>
      </c>
      <c r="C11" s="3">
        <v>9.6666666666666607</v>
      </c>
      <c r="D11" s="2">
        <v>5.5482651167676202</v>
      </c>
      <c r="G11" s="4" t="s">
        <v>57</v>
      </c>
    </row>
    <row r="12" spans="1:9" x14ac:dyDescent="0.55000000000000004">
      <c r="B12" t="s">
        <v>20</v>
      </c>
      <c r="C12" s="3">
        <v>7.2582639075517301</v>
      </c>
      <c r="D12" s="2">
        <v>5.8072840790842797</v>
      </c>
      <c r="F12" t="s">
        <v>59</v>
      </c>
      <c r="G12">
        <f>CORREL(C3:C15,D3:D15)</f>
        <v>0.27214369024709512</v>
      </c>
    </row>
    <row r="13" spans="1:9" x14ac:dyDescent="0.55000000000000004">
      <c r="B13" t="s">
        <v>48</v>
      </c>
      <c r="C13" s="3">
        <v>9.3247627793082302</v>
      </c>
      <c r="D13" s="2">
        <v>9.6588372834520104</v>
      </c>
    </row>
    <row r="14" spans="1:9" x14ac:dyDescent="0.55000000000000004">
      <c r="B14" t="s">
        <v>21</v>
      </c>
      <c r="C14" s="3">
        <v>3.64454912717461</v>
      </c>
      <c r="D14" s="2">
        <v>3.7806880951990598</v>
      </c>
      <c r="F14" s="7" t="s">
        <v>58</v>
      </c>
      <c r="G14" s="7"/>
      <c r="H14" s="7"/>
      <c r="I14" s="7"/>
    </row>
    <row r="15" spans="1:9" x14ac:dyDescent="0.55000000000000004">
      <c r="B15" t="s">
        <v>49</v>
      </c>
      <c r="C15" s="3">
        <v>6.3617936970706603</v>
      </c>
      <c r="D15" s="2">
        <v>6.6943919344675402</v>
      </c>
      <c r="F15" t="s">
        <v>60</v>
      </c>
      <c r="G15">
        <f>SLOPE(C3:C15,D3:D15)</f>
        <v>0.25969365698891045</v>
      </c>
      <c r="H15" t="s">
        <v>62</v>
      </c>
      <c r="I15">
        <f>INTERCEPT(C3:C15,D3:D15)</f>
        <v>5.4325631763694044</v>
      </c>
    </row>
    <row r="16" spans="1:9" x14ac:dyDescent="0.55000000000000004">
      <c r="A16" s="1" t="s">
        <v>1</v>
      </c>
      <c r="B16" t="s">
        <v>42</v>
      </c>
      <c r="C16" s="3">
        <v>5.2255873393788699</v>
      </c>
      <c r="D16" s="2">
        <v>7.6710561676968503</v>
      </c>
    </row>
    <row r="17" spans="1:9" x14ac:dyDescent="0.55000000000000004">
      <c r="B17" t="s">
        <v>22</v>
      </c>
      <c r="C17" s="3">
        <v>7.2350096148243104</v>
      </c>
      <c r="D17" s="2">
        <v>7.7459189946041898</v>
      </c>
    </row>
    <row r="18" spans="1:9" x14ac:dyDescent="0.55000000000000004">
      <c r="B18" t="s">
        <v>23</v>
      </c>
      <c r="C18" s="3">
        <v>5.0174063210986501</v>
      </c>
      <c r="D18" s="2">
        <v>7.46109007872123</v>
      </c>
      <c r="F18" s="6" t="s">
        <v>55</v>
      </c>
      <c r="G18" s="6"/>
      <c r="H18" s="6"/>
      <c r="I18" s="6"/>
    </row>
    <row r="19" spans="1:9" x14ac:dyDescent="0.55000000000000004">
      <c r="B19" t="s">
        <v>24</v>
      </c>
      <c r="C19" s="3">
        <v>5.67785461291954</v>
      </c>
      <c r="D19" s="2">
        <v>11.8658777120315</v>
      </c>
      <c r="G19" s="4" t="s">
        <v>57</v>
      </c>
    </row>
    <row r="20" spans="1:9" x14ac:dyDescent="0.55000000000000004">
      <c r="B20" t="s">
        <v>25</v>
      </c>
      <c r="C20" s="3">
        <v>7.2591711282966402</v>
      </c>
      <c r="D20" s="2">
        <v>7.6830732292917103</v>
      </c>
      <c r="F20" t="s">
        <v>59</v>
      </c>
      <c r="G20">
        <f>CORREL(C16:C22,D16:D22)</f>
        <v>-0.6267976659285126</v>
      </c>
    </row>
    <row r="21" spans="1:9" x14ac:dyDescent="0.55000000000000004">
      <c r="B21" t="s">
        <v>26</v>
      </c>
      <c r="C21" s="3">
        <v>8.7104959630911196</v>
      </c>
      <c r="D21" s="2">
        <v>3.6782080000000001</v>
      </c>
    </row>
    <row r="22" spans="1:9" x14ac:dyDescent="0.55000000000000004">
      <c r="B22" t="s">
        <v>27</v>
      </c>
      <c r="C22" s="3">
        <v>6.8719091111606101</v>
      </c>
      <c r="D22" s="2">
        <v>7.9000070616481803</v>
      </c>
      <c r="F22" s="7" t="s">
        <v>58</v>
      </c>
      <c r="G22" s="7"/>
      <c r="H22" s="7"/>
      <c r="I22" s="7"/>
    </row>
    <row r="23" spans="1:9" x14ac:dyDescent="0.55000000000000004">
      <c r="A23" s="1" t="s">
        <v>3</v>
      </c>
      <c r="B23" t="s">
        <v>23</v>
      </c>
      <c r="C23" s="3">
        <v>9.2647619047618992</v>
      </c>
      <c r="D23" s="2">
        <v>12.8757396449704</v>
      </c>
      <c r="F23" t="s">
        <v>60</v>
      </c>
      <c r="G23">
        <f>SLOPE(C16:C22,D16:D22)</f>
        <v>-0.3519740773618753</v>
      </c>
      <c r="H23" t="s">
        <v>62</v>
      </c>
      <c r="I23">
        <f>INTERCEPT(C16:C22,D16:D22)</f>
        <v>9.2865536472270183</v>
      </c>
    </row>
    <row r="24" spans="1:9" x14ac:dyDescent="0.55000000000000004">
      <c r="B24" t="s">
        <v>28</v>
      </c>
      <c r="C24" s="3">
        <v>7.89333333333333</v>
      </c>
      <c r="D24" s="2">
        <v>8.7490210039159795</v>
      </c>
    </row>
    <row r="25" spans="1:9" x14ac:dyDescent="0.55000000000000004">
      <c r="B25" t="s">
        <v>29</v>
      </c>
      <c r="C25" s="3">
        <v>3.7248677248677202</v>
      </c>
      <c r="D25" s="2">
        <v>9.6761260717304598</v>
      </c>
    </row>
    <row r="26" spans="1:9" x14ac:dyDescent="0.55000000000000004">
      <c r="B26" t="s">
        <v>30</v>
      </c>
      <c r="C26" s="3">
        <v>9.3770023466993102</v>
      </c>
      <c r="D26" s="2">
        <v>7.71875</v>
      </c>
      <c r="F26" s="6" t="s">
        <v>56</v>
      </c>
      <c r="G26" s="6"/>
      <c r="H26" s="6"/>
      <c r="I26" s="6"/>
    </row>
    <row r="27" spans="1:9" x14ac:dyDescent="0.55000000000000004">
      <c r="G27" s="4" t="s">
        <v>57</v>
      </c>
    </row>
    <row r="28" spans="1:9" x14ac:dyDescent="0.55000000000000004">
      <c r="F28" t="s">
        <v>59</v>
      </c>
      <c r="G28">
        <f>CORREL(C23:C26,D23:D26)</f>
        <v>8.9672087942246861E-2</v>
      </c>
    </row>
    <row r="30" spans="1:9" x14ac:dyDescent="0.55000000000000004">
      <c r="F30" s="7" t="s">
        <v>58</v>
      </c>
      <c r="G30" s="7"/>
      <c r="H30" s="7"/>
      <c r="I30" s="7"/>
    </row>
    <row r="31" spans="1:9" x14ac:dyDescent="0.55000000000000004">
      <c r="F31" t="s">
        <v>60</v>
      </c>
      <c r="G31">
        <f>SLOPE(C23:C26,D23:D26)</f>
        <v>0.1065125434003807</v>
      </c>
      <c r="H31" t="s">
        <v>62</v>
      </c>
      <c r="I31">
        <f>INTERCEPT(C23:C26,D23:D26)</f>
        <v>6.5259711399976172</v>
      </c>
    </row>
  </sheetData>
  <mergeCells count="9">
    <mergeCell ref="F22:I22"/>
    <mergeCell ref="F26:I26"/>
    <mergeCell ref="F30:I30"/>
    <mergeCell ref="A1:D1"/>
    <mergeCell ref="F2:I2"/>
    <mergeCell ref="F6:I6"/>
    <mergeCell ref="F10:I10"/>
    <mergeCell ref="F14:I14"/>
    <mergeCell ref="F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Baseline</vt:lpstr>
      <vt:lpstr>BI-R</vt:lpstr>
      <vt:lpstr>EWC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2022-09-05T00:15:02Z</dcterms:modified>
</cp:coreProperties>
</file>