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Moral\OneDrive\Escritorio\nuevosResultados6julio\resultadosHipótesis\"/>
    </mc:Choice>
  </mc:AlternateContent>
  <xr:revisionPtr revIDLastSave="0" documentId="13_ncr:1_{163503D5-7EF1-4050-AC9D-0E37185EF869}" xr6:coauthVersionLast="47" xr6:coauthVersionMax="47" xr10:uidLastSave="{00000000-0000-0000-0000-000000000000}"/>
  <bookViews>
    <workbookView xWindow="-96" yWindow="-96" windowWidth="23232" windowHeight="12552" xr2:uid="{00000000-000D-0000-FFFF-FFFF00000000}"/>
  </bookViews>
  <sheets>
    <sheet name="Baseline" sheetId="1" r:id="rId1"/>
    <sheet name="BI-R" sheetId="6" r:id="rId2"/>
    <sheet name="EWC" sheetId="7" r:id="rId3"/>
    <sheet name="Multiple_Regression_Baseline" sheetId="13" r:id="rId4"/>
    <sheet name="Multiple_Regression_BI-R" sheetId="15" r:id="rId5"/>
    <sheet name="Multiple_Regression_EWC" sheetId="1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A34" i="7" l="1"/>
  <c r="Y34" i="7"/>
  <c r="V34" i="7"/>
  <c r="T34" i="7"/>
  <c r="Q34" i="7"/>
  <c r="O34" i="7"/>
  <c r="L34" i="7"/>
  <c r="J34" i="7"/>
  <c r="AA33" i="7"/>
  <c r="Y33" i="7"/>
  <c r="V33" i="7"/>
  <c r="T33" i="7"/>
  <c r="Q33" i="7"/>
  <c r="O33" i="7"/>
  <c r="L33" i="7"/>
  <c r="J33" i="7"/>
  <c r="AA32" i="7"/>
  <c r="Y32" i="7"/>
  <c r="V32" i="7"/>
  <c r="T32" i="7"/>
  <c r="Q32" i="7"/>
  <c r="O32" i="7"/>
  <c r="L32" i="7"/>
  <c r="J32" i="7"/>
  <c r="AA31" i="7"/>
  <c r="Y31" i="7"/>
  <c r="V31" i="7"/>
  <c r="T31" i="7"/>
  <c r="Q31" i="7"/>
  <c r="O31" i="7"/>
  <c r="L31" i="7"/>
  <c r="J31" i="7"/>
  <c r="Y28" i="7"/>
  <c r="T28" i="7"/>
  <c r="O28" i="7"/>
  <c r="J28" i="7"/>
  <c r="Y27" i="7"/>
  <c r="T27" i="7"/>
  <c r="O27" i="7"/>
  <c r="J27" i="7"/>
  <c r="Y26" i="7"/>
  <c r="T26" i="7"/>
  <c r="O26" i="7"/>
  <c r="J26" i="7"/>
  <c r="Y25" i="7"/>
  <c r="T25" i="7"/>
  <c r="O25" i="7"/>
  <c r="J25" i="7"/>
  <c r="AA13" i="7"/>
  <c r="Y13" i="7"/>
  <c r="V13" i="7"/>
  <c r="T13" i="7"/>
  <c r="Q13" i="7"/>
  <c r="O13" i="7"/>
  <c r="L13" i="7"/>
  <c r="J13" i="7"/>
  <c r="AA12" i="7"/>
  <c r="Y12" i="7"/>
  <c r="V12" i="7"/>
  <c r="T12" i="7"/>
  <c r="Q12" i="7"/>
  <c r="O12" i="7"/>
  <c r="L12" i="7"/>
  <c r="J12" i="7"/>
  <c r="AA11" i="7"/>
  <c r="Y11" i="7"/>
  <c r="V11" i="7"/>
  <c r="T11" i="7"/>
  <c r="Q11" i="7"/>
  <c r="O11" i="7"/>
  <c r="L11" i="7"/>
  <c r="J11" i="7"/>
  <c r="AA10" i="7"/>
  <c r="Y10" i="7"/>
  <c r="V10" i="7"/>
  <c r="T10" i="7"/>
  <c r="Q10" i="7"/>
  <c r="O10" i="7"/>
  <c r="L10" i="7"/>
  <c r="J10" i="7"/>
  <c r="Y7" i="7"/>
  <c r="T7" i="7"/>
  <c r="O7" i="7"/>
  <c r="J7" i="7"/>
  <c r="Y6" i="7"/>
  <c r="T6" i="7"/>
  <c r="O6" i="7"/>
  <c r="J6" i="7"/>
  <c r="Y5" i="7"/>
  <c r="T5" i="7"/>
  <c r="O5" i="7"/>
  <c r="J5" i="7"/>
  <c r="Y4" i="7"/>
  <c r="T4" i="7"/>
  <c r="O4" i="7"/>
  <c r="J4" i="7"/>
  <c r="AA34" i="1"/>
  <c r="Y34" i="1"/>
  <c r="V34" i="1"/>
  <c r="T34" i="1"/>
  <c r="Q34" i="1"/>
  <c r="O34" i="1"/>
  <c r="L34" i="1"/>
  <c r="J34" i="1"/>
  <c r="AA33" i="1"/>
  <c r="Y33" i="1"/>
  <c r="V33" i="1"/>
  <c r="T33" i="1"/>
  <c r="Q33" i="1"/>
  <c r="O33" i="1"/>
  <c r="L33" i="1"/>
  <c r="J33" i="1"/>
  <c r="AA32" i="1"/>
  <c r="Y32" i="1"/>
  <c r="V32" i="1"/>
  <c r="T32" i="1"/>
  <c r="Q32" i="1"/>
  <c r="O32" i="1"/>
  <c r="L32" i="1"/>
  <c r="J32" i="1"/>
  <c r="AA31" i="1"/>
  <c r="Y31" i="1"/>
  <c r="V31" i="1"/>
  <c r="T31" i="1"/>
  <c r="Q31" i="1"/>
  <c r="O31" i="1"/>
  <c r="L31" i="1"/>
  <c r="J31" i="1"/>
  <c r="Y28" i="1"/>
  <c r="T28" i="1"/>
  <c r="O28" i="1"/>
  <c r="J28" i="1"/>
  <c r="Y27" i="1"/>
  <c r="T27" i="1"/>
  <c r="O27" i="1"/>
  <c r="J27" i="1"/>
  <c r="Y26" i="1"/>
  <c r="T26" i="1"/>
  <c r="O26" i="1"/>
  <c r="J26" i="1"/>
  <c r="Y25" i="1"/>
  <c r="T25" i="1"/>
  <c r="O25" i="1"/>
  <c r="J25" i="1"/>
  <c r="AA13" i="1"/>
  <c r="Y13" i="1"/>
  <c r="V13" i="1"/>
  <c r="T13" i="1"/>
  <c r="Q13" i="1"/>
  <c r="O13" i="1"/>
  <c r="L13" i="1"/>
  <c r="J13" i="1"/>
  <c r="AA12" i="1"/>
  <c r="Y12" i="1"/>
  <c r="V12" i="1"/>
  <c r="T12" i="1"/>
  <c r="Q12" i="1"/>
  <c r="O12" i="1"/>
  <c r="L12" i="1"/>
  <c r="J12" i="1"/>
  <c r="AA11" i="1"/>
  <c r="Y11" i="1"/>
  <c r="V11" i="1"/>
  <c r="T11" i="1"/>
  <c r="Q11" i="1"/>
  <c r="O11" i="1"/>
  <c r="L11" i="1"/>
  <c r="J11" i="1"/>
  <c r="AA10" i="1"/>
  <c r="Y10" i="1"/>
  <c r="V10" i="1"/>
  <c r="T10" i="1"/>
  <c r="Q10" i="1"/>
  <c r="O10" i="1"/>
  <c r="L10" i="1"/>
  <c r="J10" i="1"/>
  <c r="Y7" i="1"/>
  <c r="T7" i="1"/>
  <c r="O7" i="1"/>
  <c r="J7" i="1"/>
  <c r="Y6" i="1"/>
  <c r="T6" i="1"/>
  <c r="O6" i="1"/>
  <c r="J6" i="1"/>
  <c r="Y5" i="1"/>
  <c r="T5" i="1"/>
  <c r="O5" i="1"/>
  <c r="J5" i="1"/>
  <c r="Y4" i="1"/>
  <c r="T4" i="1"/>
  <c r="O4" i="1"/>
  <c r="J4" i="1"/>
  <c r="AA34" i="6"/>
  <c r="Y34" i="6"/>
  <c r="V34" i="6"/>
  <c r="T34" i="6"/>
  <c r="Q34" i="6"/>
  <c r="O34" i="6"/>
  <c r="L34" i="6"/>
  <c r="J34" i="6"/>
  <c r="AA33" i="6"/>
  <c r="Y33" i="6"/>
  <c r="V33" i="6"/>
  <c r="T33" i="6"/>
  <c r="Q33" i="6"/>
  <c r="O33" i="6"/>
  <c r="L33" i="6"/>
  <c r="J33" i="6"/>
  <c r="AA32" i="6"/>
  <c r="Y32" i="6"/>
  <c r="V32" i="6"/>
  <c r="T32" i="6"/>
  <c r="Q32" i="6"/>
  <c r="O32" i="6"/>
  <c r="L32" i="6"/>
  <c r="J32" i="6"/>
  <c r="AA31" i="6"/>
  <c r="Y31" i="6"/>
  <c r="V31" i="6"/>
  <c r="T31" i="6"/>
  <c r="Q31" i="6"/>
  <c r="O31" i="6"/>
  <c r="L31" i="6"/>
  <c r="J31" i="6"/>
  <c r="Y28" i="6"/>
  <c r="T28" i="6"/>
  <c r="O28" i="6"/>
  <c r="J28" i="6"/>
  <c r="Y27" i="6"/>
  <c r="T27" i="6"/>
  <c r="O27" i="6"/>
  <c r="J27" i="6"/>
  <c r="Y26" i="6"/>
  <c r="T26" i="6"/>
  <c r="O26" i="6"/>
  <c r="J26" i="6"/>
  <c r="Y25" i="6"/>
  <c r="T25" i="6"/>
  <c r="O25" i="6"/>
  <c r="J25" i="6"/>
  <c r="AA10" i="6"/>
  <c r="Y10" i="6"/>
  <c r="Y4" i="6"/>
  <c r="AA11" i="6"/>
  <c r="Y11" i="6"/>
  <c r="Y5" i="6"/>
  <c r="AA12" i="6"/>
  <c r="Y12" i="6"/>
  <c r="Y6" i="6"/>
  <c r="AA13" i="6"/>
  <c r="Y13" i="6"/>
  <c r="Y7" i="6"/>
  <c r="V13" i="6"/>
  <c r="T13" i="6"/>
  <c r="T7" i="6"/>
  <c r="V12" i="6"/>
  <c r="T12" i="6"/>
  <c r="T6" i="6"/>
  <c r="V11" i="6"/>
  <c r="T11" i="6"/>
  <c r="T5" i="6"/>
  <c r="V10" i="6"/>
  <c r="T10" i="6"/>
  <c r="T4" i="6"/>
  <c r="Q13" i="6"/>
  <c r="Q12" i="6"/>
  <c r="Q11" i="6"/>
  <c r="O11" i="6"/>
  <c r="Q10" i="6"/>
  <c r="O10" i="6"/>
  <c r="O13" i="6"/>
  <c r="O12" i="6"/>
  <c r="O7" i="6"/>
  <c r="O6" i="6"/>
  <c r="O5" i="6"/>
  <c r="O4" i="6"/>
  <c r="L13" i="6"/>
  <c r="L12" i="6"/>
  <c r="L11" i="6"/>
  <c r="L10" i="6"/>
  <c r="J13" i="6"/>
  <c r="J11" i="6"/>
  <c r="J12" i="6"/>
  <c r="J10" i="6"/>
  <c r="J7" i="6" l="1"/>
  <c r="J6" i="6"/>
  <c r="J5" i="6"/>
  <c r="J4" i="6"/>
  <c r="G33" i="7"/>
  <c r="F33" i="7"/>
  <c r="E33" i="7"/>
  <c r="D33" i="7"/>
  <c r="C33" i="7"/>
  <c r="E12" i="7"/>
  <c r="F12" i="7"/>
  <c r="G12" i="7"/>
  <c r="C12" i="7"/>
  <c r="D12" i="7"/>
  <c r="G33" i="6"/>
  <c r="F33" i="6"/>
  <c r="E33" i="6"/>
  <c r="D33" i="6"/>
  <c r="C33" i="6"/>
  <c r="G12" i="6"/>
  <c r="F12" i="6"/>
  <c r="E12" i="6"/>
  <c r="D12" i="6"/>
  <c r="C12" i="6"/>
  <c r="D33" i="1"/>
  <c r="C33" i="1"/>
  <c r="E33" i="1" l="1"/>
  <c r="F33" i="1"/>
  <c r="G33" i="1"/>
  <c r="E12" i="1"/>
  <c r="F12" i="1"/>
  <c r="G12" i="1"/>
  <c r="C12" i="1" l="1"/>
  <c r="D12" i="1"/>
</calcChain>
</file>

<file path=xl/sharedStrings.xml><?xml version="1.0" encoding="utf-8"?>
<sst xmlns="http://schemas.openxmlformats.org/spreadsheetml/2006/main" count="627" uniqueCount="61">
  <si>
    <t>BASELINE</t>
  </si>
  <si>
    <t>BI-R</t>
  </si>
  <si>
    <t>EWC</t>
  </si>
  <si>
    <t>butterfly_baseline_task1_iteration5000</t>
  </si>
  <si>
    <t>butterfly_baseline_task5_iteration5000</t>
  </si>
  <si>
    <t>butterfly_baseline_task10_iteration5000</t>
  </si>
  <si>
    <t>castle_baseline_task3_iteration5000</t>
  </si>
  <si>
    <t>castle_baseline_task7_iteration5000</t>
  </si>
  <si>
    <t>castle_baseline_task10_iteration5000</t>
  </si>
  <si>
    <t>pear_baseline_task4_iteration5000</t>
  </si>
  <si>
    <t>pear_baseline_task7_iteration5000</t>
  </si>
  <si>
    <t>pear_baseline_task10_iteration5000</t>
  </si>
  <si>
    <t>Y=correct predictions</t>
  </si>
  <si>
    <t>Y=incorrect predictions</t>
  </si>
  <si>
    <t>SUM</t>
  </si>
  <si>
    <t>Butterfly</t>
  </si>
  <si>
    <t>Total</t>
  </si>
  <si>
    <t>Castle</t>
  </si>
  <si>
    <t>Pear</t>
  </si>
  <si>
    <t>X1=Red pixels</t>
  </si>
  <si>
    <t>X2=Orange pixels</t>
  </si>
  <si>
    <t>X3=Yellow pixels</t>
  </si>
  <si>
    <t>X4=Remainder pixels</t>
  </si>
  <si>
    <t>Estadísticas de la regresión</t>
  </si>
  <si>
    <t>Coeficiente de correlación múltiple</t>
  </si>
  <si>
    <t>Coeficiente de determinación R^2</t>
  </si>
  <si>
    <t>R^2  ajustado</t>
  </si>
  <si>
    <t>Error típico</t>
  </si>
  <si>
    <t>Observaciones</t>
  </si>
  <si>
    <t>ANÁLISIS DE VARIANZA</t>
  </si>
  <si>
    <t>Regresión</t>
  </si>
  <si>
    <t>Residuos</t>
  </si>
  <si>
    <t>Intercepción</t>
  </si>
  <si>
    <t>Grados de libertad</t>
  </si>
  <si>
    <t>Suma de cuadrados</t>
  </si>
  <si>
    <t>Promedio de los cuadrados</t>
  </si>
  <si>
    <t>F</t>
  </si>
  <si>
    <t>Valor crítico de F</t>
  </si>
  <si>
    <t>Coeficientes</t>
  </si>
  <si>
    <t>Estadístico t</t>
  </si>
  <si>
    <t>Probabilidad</t>
  </si>
  <si>
    <t>Inferior 95%</t>
  </si>
  <si>
    <t>Superior 95%</t>
  </si>
  <si>
    <t>Inferior 95,0%</t>
  </si>
  <si>
    <t>Superior 95,0%</t>
  </si>
  <si>
    <t>Resumen con Y=correct predictions</t>
  </si>
  <si>
    <t>Resumen con Y=incorrect predictions</t>
  </si>
  <si>
    <t>correlation coefficient</t>
  </si>
  <si>
    <t>YX1</t>
  </si>
  <si>
    <t>YX2</t>
  </si>
  <si>
    <t>YX3</t>
  </si>
  <si>
    <t>YX4</t>
  </si>
  <si>
    <t>*X1+</t>
  </si>
  <si>
    <t>*X2+</t>
  </si>
  <si>
    <t>*X3+</t>
  </si>
  <si>
    <t>*X4+</t>
  </si>
  <si>
    <t>linear regression</t>
  </si>
  <si>
    <t>Y1=</t>
  </si>
  <si>
    <t>Y2=</t>
  </si>
  <si>
    <t>Y3=</t>
  </si>
  <si>
    <t>Y4=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</si>
</sst>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1" xfId="0" applyBorder="1"/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Continuous"/>
    </xf>
    <xf numFmtId="0" fontId="0" fillId="3" borderId="0" xfId="0" applyFill="1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A43"/>
  <sheetViews>
    <sheetView tabSelected="1" workbookViewId="0">
      <selection activeCell="I16" sqref="I16"/>
    </sheetView>
  </sheetViews>
  <sheetFormatPr baseColWidth="10" defaultColWidth="8.83984375" defaultRowHeight="14.4" x14ac:dyDescent="0.55000000000000004"/>
  <cols>
    <col min="2" max="2" width="35.15625" customWidth="1"/>
    <col min="3" max="3" width="17.62890625" customWidth="1"/>
    <col min="4" max="5" width="15.1015625" customWidth="1"/>
    <col min="6" max="6" width="16.83984375" customWidth="1"/>
    <col min="7" max="7" width="19.68359375" customWidth="1"/>
    <col min="9" max="9" width="27.3671875" customWidth="1"/>
    <col min="10" max="10" width="21.3125" customWidth="1"/>
    <col min="15" max="15" width="18.734375" customWidth="1"/>
    <col min="20" max="20" width="18.15625" customWidth="1"/>
    <col min="25" max="25" width="18.20703125" customWidth="1"/>
  </cols>
  <sheetData>
    <row r="1" spans="2:27" x14ac:dyDescent="0.55000000000000004">
      <c r="C1" s="8" t="s">
        <v>0</v>
      </c>
      <c r="D1" s="8"/>
      <c r="E1" s="8"/>
      <c r="F1" s="8"/>
      <c r="G1" s="8"/>
      <c r="H1" s="1"/>
      <c r="I1" s="7"/>
      <c r="J1" s="7"/>
      <c r="L1" s="7"/>
      <c r="M1" s="7"/>
    </row>
    <row r="2" spans="2:27" x14ac:dyDescent="0.55000000000000004">
      <c r="C2" t="s">
        <v>12</v>
      </c>
      <c r="D2" t="s">
        <v>19</v>
      </c>
      <c r="E2" t="s">
        <v>20</v>
      </c>
      <c r="F2" t="s">
        <v>21</v>
      </c>
      <c r="G2" t="s">
        <v>22</v>
      </c>
      <c r="I2" s="7" t="s">
        <v>16</v>
      </c>
      <c r="J2" s="7"/>
      <c r="K2" s="7"/>
      <c r="L2" s="7"/>
      <c r="N2" s="7" t="s">
        <v>15</v>
      </c>
      <c r="O2" s="7"/>
      <c r="P2" s="7"/>
      <c r="Q2" s="7"/>
      <c r="S2" s="7" t="s">
        <v>17</v>
      </c>
      <c r="T2" s="7"/>
      <c r="U2" s="7"/>
      <c r="V2" s="7"/>
      <c r="X2" s="7" t="s">
        <v>18</v>
      </c>
      <c r="Y2" s="7"/>
      <c r="Z2" s="7"/>
      <c r="AA2" s="7"/>
    </row>
    <row r="3" spans="2:27" x14ac:dyDescent="0.55000000000000004">
      <c r="B3" s="1" t="s">
        <v>3</v>
      </c>
      <c r="C3">
        <v>82</v>
      </c>
      <c r="D3">
        <v>166.6829268292683</v>
      </c>
      <c r="E3">
        <v>122.17073170731707</v>
      </c>
      <c r="F3">
        <v>124.02439024390245</v>
      </c>
      <c r="G3">
        <v>611.1219512195122</v>
      </c>
      <c r="J3" s="5" t="s">
        <v>47</v>
      </c>
      <c r="O3" s="5" t="s">
        <v>47</v>
      </c>
      <c r="T3" s="5" t="s">
        <v>47</v>
      </c>
      <c r="Y3" s="5" t="s">
        <v>47</v>
      </c>
    </row>
    <row r="4" spans="2:27" x14ac:dyDescent="0.55000000000000004">
      <c r="B4" s="1" t="s">
        <v>4</v>
      </c>
      <c r="C4">
        <v>17</v>
      </c>
      <c r="D4">
        <v>160.52941176470588</v>
      </c>
      <c r="E4">
        <v>95.235294117647058</v>
      </c>
      <c r="F4">
        <v>92.294117647058826</v>
      </c>
      <c r="G4">
        <v>675.94117647058829</v>
      </c>
      <c r="I4" t="s">
        <v>48</v>
      </c>
      <c r="J4">
        <f>CORREL(C3:C11,D3:D11)</f>
        <v>0.1690280862668937</v>
      </c>
      <c r="N4" t="s">
        <v>48</v>
      </c>
      <c r="O4">
        <f>CORREL(C3:C5,D3:D5)</f>
        <v>0.71989191418382148</v>
      </c>
      <c r="S4" t="s">
        <v>48</v>
      </c>
      <c r="T4">
        <f>CORREL(C6:C8,D6:D8)</f>
        <v>5.6725656177587638E-2</v>
      </c>
      <c r="X4" t="s">
        <v>48</v>
      </c>
      <c r="Y4">
        <f>CORREL(C9:C11,D9:D11)</f>
        <v>0.29310766004733574</v>
      </c>
    </row>
    <row r="5" spans="2:27" x14ac:dyDescent="0.55000000000000004">
      <c r="B5" s="1" t="s">
        <v>5</v>
      </c>
      <c r="C5">
        <v>11</v>
      </c>
      <c r="D5">
        <v>137.81818181818181</v>
      </c>
      <c r="E5">
        <v>69.36363636363636</v>
      </c>
      <c r="F5">
        <v>67.545454545454547</v>
      </c>
      <c r="G5">
        <v>749.27272727272725</v>
      </c>
      <c r="I5" t="s">
        <v>49</v>
      </c>
      <c r="J5">
        <f>CORREL(C3:C11,E3:E11)</f>
        <v>0.56050009395865785</v>
      </c>
      <c r="N5" t="s">
        <v>49</v>
      </c>
      <c r="O5">
        <f>CORREL(C3:C5,E3:E5)</f>
        <v>0.90657357001838879</v>
      </c>
      <c r="S5" t="s">
        <v>49</v>
      </c>
      <c r="T5">
        <f>CORREL(C6:C8,E6:E8)</f>
        <v>0.32592809000343126</v>
      </c>
      <c r="X5" t="s">
        <v>49</v>
      </c>
      <c r="Y5">
        <f>CORREL(C9:C11,E9:E11)</f>
        <v>0.90594115009734488</v>
      </c>
    </row>
    <row r="6" spans="2:27" x14ac:dyDescent="0.55000000000000004">
      <c r="B6" s="1" t="s">
        <v>6</v>
      </c>
      <c r="C6">
        <v>82</v>
      </c>
      <c r="D6">
        <v>130.17073170731706</v>
      </c>
      <c r="E6">
        <v>121.17073170731707</v>
      </c>
      <c r="F6">
        <v>106.39024390243902</v>
      </c>
      <c r="G6">
        <v>666.26829268292681</v>
      </c>
      <c r="I6" t="s">
        <v>50</v>
      </c>
      <c r="J6">
        <f>CORREL(C3:C11,F3:F11)</f>
        <v>0.75457320275715623</v>
      </c>
      <c r="N6" t="s">
        <v>50</v>
      </c>
      <c r="O6">
        <f>CORREL(C3:C5,F3:F5)</f>
        <v>0.93010967624601071</v>
      </c>
      <c r="S6" t="s">
        <v>50</v>
      </c>
      <c r="T6">
        <f>CORREL(C6:C8,F6:F8)</f>
        <v>0.97055162929720196</v>
      </c>
      <c r="X6" t="s">
        <v>50</v>
      </c>
      <c r="Y6">
        <f>CORREL(C9:C11,F9:F11)</f>
        <v>0.99355266580449697</v>
      </c>
    </row>
    <row r="7" spans="2:27" x14ac:dyDescent="0.55000000000000004">
      <c r="B7" s="1" t="s">
        <v>7</v>
      </c>
      <c r="C7">
        <v>1</v>
      </c>
      <c r="D7">
        <v>95</v>
      </c>
      <c r="E7">
        <v>85</v>
      </c>
      <c r="F7">
        <v>70</v>
      </c>
      <c r="G7">
        <v>774</v>
      </c>
      <c r="I7" t="s">
        <v>51</v>
      </c>
      <c r="J7">
        <f>CORREL(C3:C11,G3:G11)</f>
        <v>-0.69972222697138753</v>
      </c>
      <c r="N7" t="s">
        <v>51</v>
      </c>
      <c r="O7">
        <f>CORREL(C3:C5,G3:G5)</f>
        <v>-0.88565569735286709</v>
      </c>
      <c r="S7" t="s">
        <v>51</v>
      </c>
      <c r="T7">
        <f>CORREL(C6:C8,G6:G8)</f>
        <v>-0.41219537087653829</v>
      </c>
      <c r="X7" t="s">
        <v>51</v>
      </c>
      <c r="Y7">
        <f>CORREL(C9:C11,G9:G11)</f>
        <v>-0.98891262473606778</v>
      </c>
    </row>
    <row r="8" spans="2:27" x14ac:dyDescent="0.55000000000000004">
      <c r="B8" s="1" t="s">
        <v>8</v>
      </c>
      <c r="C8">
        <v>5</v>
      </c>
      <c r="D8">
        <v>163.80000000000001</v>
      </c>
      <c r="E8">
        <v>132.80000000000001</v>
      </c>
      <c r="F8">
        <v>80.599999999999994</v>
      </c>
      <c r="G8">
        <v>646.79999999999995</v>
      </c>
    </row>
    <row r="9" spans="2:27" x14ac:dyDescent="0.55000000000000004">
      <c r="B9" s="1" t="s">
        <v>9</v>
      </c>
      <c r="C9">
        <v>64</v>
      </c>
      <c r="D9">
        <v>110.828125</v>
      </c>
      <c r="E9">
        <v>148.765625</v>
      </c>
      <c r="F9">
        <v>144.71875</v>
      </c>
      <c r="G9">
        <v>619.6875</v>
      </c>
      <c r="I9" s="6" t="s">
        <v>56</v>
      </c>
      <c r="J9" s="6"/>
      <c r="K9" s="6"/>
      <c r="L9" s="6"/>
      <c r="N9" s="6" t="s">
        <v>56</v>
      </c>
      <c r="O9" s="6"/>
      <c r="P9" s="6"/>
      <c r="Q9" s="6"/>
      <c r="S9" s="6" t="s">
        <v>56</v>
      </c>
      <c r="T9" s="6"/>
      <c r="U9" s="6"/>
      <c r="V9" s="6"/>
      <c r="X9" s="6" t="s">
        <v>56</v>
      </c>
      <c r="Y9" s="6"/>
      <c r="Z9" s="6"/>
      <c r="AA9" s="6"/>
    </row>
    <row r="10" spans="2:27" x14ac:dyDescent="0.55000000000000004">
      <c r="B10" s="1" t="s">
        <v>10</v>
      </c>
      <c r="C10">
        <v>30</v>
      </c>
      <c r="D10">
        <v>96.433333333333337</v>
      </c>
      <c r="E10">
        <v>134.03333333333333</v>
      </c>
      <c r="F10">
        <v>119.5</v>
      </c>
      <c r="G10">
        <v>674.0333333333333</v>
      </c>
      <c r="I10" t="s">
        <v>57</v>
      </c>
      <c r="J10">
        <f>SLOPE(C3:C11,D3:D11)</f>
        <v>0.19439658917343502</v>
      </c>
      <c r="K10" t="s">
        <v>52</v>
      </c>
      <c r="L10">
        <f>INTERCEPT(C3:C11,D3:D11)</f>
        <v>8.3953264336342208</v>
      </c>
      <c r="N10" t="s">
        <v>57</v>
      </c>
      <c r="O10">
        <f>SLOPE(C3:C5,D3:D5)</f>
        <v>1.8644142170994582</v>
      </c>
      <c r="P10" t="s">
        <v>52</v>
      </c>
      <c r="Q10">
        <f>INTERCEPT(C3:C5,D3:D5)</f>
        <v>-252.33650454719455</v>
      </c>
      <c r="S10" t="s">
        <v>57</v>
      </c>
      <c r="T10">
        <f>SLOPE(C6:C8,D6:D8)</f>
        <v>7.5278046595685447E-2</v>
      </c>
      <c r="U10" t="s">
        <v>52</v>
      </c>
      <c r="V10">
        <f>INTERCEPT(C6:C8,D6:D8)</f>
        <v>19.573014378059575</v>
      </c>
      <c r="X10" t="s">
        <v>57</v>
      </c>
      <c r="Y10">
        <f>SLOPE(C9:C11,D9:D11)</f>
        <v>1.0121805875924821</v>
      </c>
      <c r="Z10" t="s">
        <v>52</v>
      </c>
      <c r="AA10">
        <f>INTERCEPT(C9:C11,D9:D11)</f>
        <v>-71.612553159175675</v>
      </c>
    </row>
    <row r="11" spans="2:27" x14ac:dyDescent="0.55000000000000004">
      <c r="B11" s="1" t="s">
        <v>11</v>
      </c>
      <c r="C11">
        <v>11</v>
      </c>
      <c r="D11">
        <v>108.72727272727273</v>
      </c>
      <c r="E11">
        <v>91.090909090909093</v>
      </c>
      <c r="F11">
        <v>98.181818181818187</v>
      </c>
      <c r="G11">
        <v>726</v>
      </c>
      <c r="I11" t="s">
        <v>58</v>
      </c>
      <c r="J11">
        <f>SLOPE(C3:C11,E3:E11)</f>
        <v>0.6955379393810307</v>
      </c>
      <c r="K11" t="s">
        <v>53</v>
      </c>
      <c r="L11">
        <f>INTERCEPT(C3:C11,E3:E11)</f>
        <v>-43.586752455727257</v>
      </c>
      <c r="N11" t="s">
        <v>58</v>
      </c>
      <c r="O11">
        <f>SLOPE(C3:C5,E3:E5)</f>
        <v>1.35183579122699</v>
      </c>
      <c r="P11" t="s">
        <v>53</v>
      </c>
      <c r="Q11">
        <f>INTERCEPT(C3:C5,E3:E5)</f>
        <v>-92.555164394874453</v>
      </c>
      <c r="S11" t="s">
        <v>58</v>
      </c>
      <c r="T11">
        <f>SLOPE(C6:C8,E6:E8)</f>
        <v>0.59692484365012044</v>
      </c>
      <c r="U11" t="s">
        <v>53</v>
      </c>
      <c r="V11">
        <f>INTERCEPT(C6:C8,E6:E8)</f>
        <v>-38.113350342119062</v>
      </c>
      <c r="X11" t="s">
        <v>58</v>
      </c>
      <c r="Y11">
        <f>SLOPE(C9:C11,E9:E11)</f>
        <v>0.81180367044347235</v>
      </c>
      <c r="Z11" t="s">
        <v>53</v>
      </c>
      <c r="AA11">
        <f>INTERCEPT(C9:C11,E9:E11)</f>
        <v>-66.175055572207754</v>
      </c>
    </row>
    <row r="12" spans="2:27" x14ac:dyDescent="0.55000000000000004">
      <c r="B12" s="1" t="s">
        <v>14</v>
      </c>
      <c r="C12">
        <f>SUM(C3:C11)</f>
        <v>303</v>
      </c>
      <c r="D12">
        <f>SUM(D3:D11)</f>
        <v>1169.9899831800792</v>
      </c>
      <c r="E12">
        <f>SUM(E3:E11)</f>
        <v>999.63026132016</v>
      </c>
      <c r="F12">
        <f>SUM(F3:F11)</f>
        <v>903.25477452067298</v>
      </c>
      <c r="G12">
        <f>SUM(G3:G11)</f>
        <v>6143.1249809790879</v>
      </c>
      <c r="I12" t="s">
        <v>59</v>
      </c>
      <c r="J12">
        <f>SLOPE(C3:C11,F3:F11)</f>
        <v>0.96423072475948002</v>
      </c>
      <c r="K12" t="s">
        <v>54</v>
      </c>
      <c r="L12">
        <f>INTERCEPT(C3:C11,F3:F11)</f>
        <v>-63.105111764281027</v>
      </c>
      <c r="N12" t="s">
        <v>59</v>
      </c>
      <c r="O12">
        <f>SLOPE(C3:C5,F3:F5)</f>
        <v>1.2935611472513122</v>
      </c>
      <c r="P12" t="s">
        <v>54</v>
      </c>
      <c r="Q12">
        <f>INTERCEPT(C3:C5,F3:F5)</f>
        <v>-85.731797637517815</v>
      </c>
      <c r="S12" t="s">
        <v>59</v>
      </c>
      <c r="T12">
        <f>SLOPE(C6:C8,F6:F8)</f>
        <v>2.3674874497171823</v>
      </c>
      <c r="U12" t="s">
        <v>54</v>
      </c>
      <c r="V12">
        <f>INTERCEPT(C6:C8,F6:F8)</f>
        <v>-173.47372571292735</v>
      </c>
      <c r="X12" t="s">
        <v>59</v>
      </c>
      <c r="Y12">
        <f>SLOPE(C9:C11,F9:F11)</f>
        <v>1.1452040252215114</v>
      </c>
      <c r="Z12" t="s">
        <v>54</v>
      </c>
      <c r="AA12">
        <f>INTERCEPT(C9:C11,F9:F11)</f>
        <v>-103.34086314146032</v>
      </c>
    </row>
    <row r="13" spans="2:27" x14ac:dyDescent="0.55000000000000004">
      <c r="I13" t="s">
        <v>60</v>
      </c>
      <c r="J13">
        <f>SLOPE(C3:C11,G3:G11)</f>
        <v>-0.4117312459714913</v>
      </c>
      <c r="K13" t="s">
        <v>55</v>
      </c>
      <c r="L13">
        <f>INTERCEPT(C3:C11,G3:G11)</f>
        <v>314.70183361967929</v>
      </c>
      <c r="N13" t="s">
        <v>60</v>
      </c>
      <c r="O13">
        <f>SLOPE(C3:C5,G3:G5)</f>
        <v>-0.50452129267156798</v>
      </c>
      <c r="P13" t="s">
        <v>55</v>
      </c>
      <c r="Q13">
        <f>INTERCEPT(C3:C5,G3:G5)</f>
        <v>379.12493261976948</v>
      </c>
      <c r="S13" t="s">
        <v>60</v>
      </c>
      <c r="T13">
        <f>SLOPE(C6:C8,G6:G8)</f>
        <v>-0.27466772849121823</v>
      </c>
      <c r="U13" t="s">
        <v>55</v>
      </c>
      <c r="V13">
        <f>INTERCEPT(C6:C8,G6:G8)</f>
        <v>220.4167690524215</v>
      </c>
      <c r="X13" t="s">
        <v>60</v>
      </c>
      <c r="Y13">
        <f>SLOPE(C9:C11,G9:G11)</f>
        <v>-0.49949939993909481</v>
      </c>
      <c r="Z13" t="s">
        <v>55</v>
      </c>
      <c r="AA13">
        <f>INTERCEPT(C9:C11,G9:G11)</f>
        <v>371.28311476482952</v>
      </c>
    </row>
    <row r="16" spans="2:27" x14ac:dyDescent="0.55000000000000004">
      <c r="G16" s="1"/>
      <c r="I16" s="1"/>
    </row>
    <row r="18" spans="2:27" x14ac:dyDescent="0.55000000000000004">
      <c r="I18" s="1"/>
      <c r="J18" s="1"/>
    </row>
    <row r="20" spans="2:27" x14ac:dyDescent="0.55000000000000004">
      <c r="I20" s="1"/>
      <c r="J20" s="1"/>
    </row>
    <row r="23" spans="2:27" x14ac:dyDescent="0.55000000000000004">
      <c r="C23" t="s">
        <v>13</v>
      </c>
      <c r="D23" t="s">
        <v>19</v>
      </c>
      <c r="E23" t="s">
        <v>20</v>
      </c>
      <c r="F23" t="s">
        <v>21</v>
      </c>
      <c r="G23" t="s">
        <v>22</v>
      </c>
      <c r="I23" s="7" t="s">
        <v>16</v>
      </c>
      <c r="J23" s="7"/>
      <c r="K23" s="7"/>
      <c r="L23" s="7"/>
      <c r="N23" s="7" t="s">
        <v>15</v>
      </c>
      <c r="O23" s="7"/>
      <c r="P23" s="7"/>
      <c r="Q23" s="7"/>
      <c r="S23" s="7" t="s">
        <v>17</v>
      </c>
      <c r="T23" s="7"/>
      <c r="U23" s="7"/>
      <c r="V23" s="7"/>
      <c r="X23" s="7" t="s">
        <v>18</v>
      </c>
      <c r="Y23" s="7"/>
      <c r="Z23" s="7"/>
      <c r="AA23" s="7"/>
    </row>
    <row r="24" spans="2:27" x14ac:dyDescent="0.55000000000000004">
      <c r="B24" s="1" t="s">
        <v>3</v>
      </c>
      <c r="C24">
        <v>18</v>
      </c>
      <c r="D24">
        <v>119.38888888888889</v>
      </c>
      <c r="E24">
        <v>121.27777777777777</v>
      </c>
      <c r="F24">
        <v>119.66666666666667</v>
      </c>
      <c r="G24">
        <v>663.66666666666663</v>
      </c>
      <c r="J24" s="5" t="s">
        <v>47</v>
      </c>
      <c r="O24" s="5" t="s">
        <v>47</v>
      </c>
      <c r="T24" s="5" t="s">
        <v>47</v>
      </c>
      <c r="Y24" s="5" t="s">
        <v>47</v>
      </c>
    </row>
    <row r="25" spans="2:27" x14ac:dyDescent="0.55000000000000004">
      <c r="B25" s="1" t="s">
        <v>4</v>
      </c>
      <c r="C25">
        <v>83</v>
      </c>
      <c r="D25">
        <v>161.54216867469879</v>
      </c>
      <c r="E25">
        <v>128.27710843373495</v>
      </c>
      <c r="F25">
        <v>111.37349397590361</v>
      </c>
      <c r="G25">
        <v>622.80722891566268</v>
      </c>
      <c r="I25" t="s">
        <v>48</v>
      </c>
      <c r="J25">
        <f>CORREL(C24:C32,D24:D32)</f>
        <v>0.31666919790953141</v>
      </c>
      <c r="N25" t="s">
        <v>48</v>
      </c>
      <c r="O25">
        <f>CORREL(C24:C26,D24:D26)</f>
        <v>0.4703892250706399</v>
      </c>
      <c r="S25" t="s">
        <v>48</v>
      </c>
      <c r="T25">
        <f>CORREL(C27:C29,D27:D29)</f>
        <v>0.99829754892728517</v>
      </c>
      <c r="X25" t="s">
        <v>48</v>
      </c>
      <c r="Y25">
        <f>CORREL(C30:C32,D30:D32)</f>
        <v>-0.82861344720115915</v>
      </c>
    </row>
    <row r="26" spans="2:27" x14ac:dyDescent="0.55000000000000004">
      <c r="B26" s="1" t="s">
        <v>5</v>
      </c>
      <c r="C26">
        <v>89</v>
      </c>
      <c r="D26">
        <v>121.40449438202248</v>
      </c>
      <c r="E26">
        <v>114.93258426966293</v>
      </c>
      <c r="F26">
        <v>110</v>
      </c>
      <c r="G26">
        <v>677.66292134831463</v>
      </c>
      <c r="I26" t="s">
        <v>49</v>
      </c>
      <c r="J26">
        <f>CORREL(C24:C32,E24:E32)</f>
        <v>-0.64760735731149166</v>
      </c>
      <c r="N26" t="s">
        <v>49</v>
      </c>
      <c r="O26">
        <f>CORREL(C24:C26,E24:E26)</f>
        <v>-4.7953734226460376E-2</v>
      </c>
      <c r="S26" t="s">
        <v>49</v>
      </c>
      <c r="T26">
        <f>CORREL(C27:C29,E27:E29)</f>
        <v>-0.99992075923030632</v>
      </c>
      <c r="X26" t="s">
        <v>49</v>
      </c>
      <c r="Y26">
        <f>CORREL(C30:C32,E30:E32)</f>
        <v>-0.98105242929853909</v>
      </c>
    </row>
    <row r="27" spans="2:27" x14ac:dyDescent="0.55000000000000004">
      <c r="B27" s="1" t="s">
        <v>6</v>
      </c>
      <c r="C27">
        <v>18</v>
      </c>
      <c r="D27">
        <v>136.16666666666666</v>
      </c>
      <c r="E27">
        <v>166.61111111111111</v>
      </c>
      <c r="F27">
        <v>108.55555555555556</v>
      </c>
      <c r="G27">
        <v>612.66666666666663</v>
      </c>
      <c r="I27" t="s">
        <v>50</v>
      </c>
      <c r="J27">
        <f>CORREL(C24:C32,F24:F32)</f>
        <v>-0.32815660609640673</v>
      </c>
      <c r="N27" t="s">
        <v>50</v>
      </c>
      <c r="O27">
        <f>CORREL(C24:C26,F24:F26)</f>
        <v>-0.99846428289225686</v>
      </c>
      <c r="S27" t="s">
        <v>50</v>
      </c>
      <c r="T27">
        <f>CORREL(C27:C29,F27:F29)</f>
        <v>-0.83397796243244326</v>
      </c>
      <c r="X27" t="s">
        <v>50</v>
      </c>
      <c r="Y27">
        <f>CORREL(C30:C32,F30:F32)</f>
        <v>-0.29523063554873419</v>
      </c>
    </row>
    <row r="28" spans="2:27" x14ac:dyDescent="0.55000000000000004">
      <c r="B28" s="1" t="s">
        <v>7</v>
      </c>
      <c r="C28">
        <v>99</v>
      </c>
      <c r="D28">
        <v>158.8989898989899</v>
      </c>
      <c r="E28">
        <v>107.36363636363636</v>
      </c>
      <c r="F28">
        <v>89.565656565656568</v>
      </c>
      <c r="G28">
        <v>668.17171717171721</v>
      </c>
      <c r="I28" t="s">
        <v>51</v>
      </c>
      <c r="J28">
        <f>CORREL(C24:C32,G24:G32)</f>
        <v>0.44088439905785076</v>
      </c>
      <c r="N28" t="s">
        <v>51</v>
      </c>
      <c r="O28">
        <f>CORREL(C24:C26,G24:G26)</f>
        <v>-0.19795833469995563</v>
      </c>
      <c r="S28" t="s">
        <v>51</v>
      </c>
      <c r="T28">
        <f>CORREL(C27:C29,G27:G29)</f>
        <v>0.99016072639346553</v>
      </c>
      <c r="X28" t="s">
        <v>51</v>
      </c>
      <c r="Y28">
        <f>CORREL(C30:C32,G30:G32)</f>
        <v>0.53966393906917931</v>
      </c>
    </row>
    <row r="29" spans="2:27" x14ac:dyDescent="0.55000000000000004">
      <c r="B29" s="1" t="s">
        <v>8</v>
      </c>
      <c r="C29">
        <v>95</v>
      </c>
      <c r="D29">
        <v>156.3578947368421</v>
      </c>
      <c r="E29">
        <v>109.46315789473684</v>
      </c>
      <c r="F29">
        <v>100.78947368421052</v>
      </c>
      <c r="G29">
        <v>657.38947368421054</v>
      </c>
    </row>
    <row r="30" spans="2:27" x14ac:dyDescent="0.55000000000000004">
      <c r="B30" s="1" t="s">
        <v>9</v>
      </c>
      <c r="C30">
        <v>36</v>
      </c>
      <c r="D30">
        <v>106.33333333333333</v>
      </c>
      <c r="E30">
        <v>145.22222222222223</v>
      </c>
      <c r="F30">
        <v>135.52777777777777</v>
      </c>
      <c r="G30">
        <v>636.91666666666663</v>
      </c>
      <c r="I30" s="6" t="s">
        <v>56</v>
      </c>
      <c r="J30" s="6"/>
      <c r="K30" s="6"/>
      <c r="L30" s="6"/>
      <c r="N30" s="6" t="s">
        <v>56</v>
      </c>
      <c r="O30" s="6"/>
      <c r="P30" s="6"/>
      <c r="Q30" s="6"/>
      <c r="S30" s="6" t="s">
        <v>56</v>
      </c>
      <c r="T30" s="6"/>
      <c r="U30" s="6"/>
      <c r="V30" s="6"/>
      <c r="X30" s="6" t="s">
        <v>56</v>
      </c>
      <c r="Y30" s="6"/>
      <c r="Z30" s="6"/>
      <c r="AA30" s="6"/>
    </row>
    <row r="31" spans="2:27" x14ac:dyDescent="0.55000000000000004">
      <c r="B31" s="1" t="s">
        <v>10</v>
      </c>
      <c r="C31">
        <v>70</v>
      </c>
      <c r="D31">
        <v>105.32857142857142</v>
      </c>
      <c r="E31">
        <v>141.17142857142858</v>
      </c>
      <c r="F31">
        <v>157.37142857142857</v>
      </c>
      <c r="G31">
        <v>620.12857142857138</v>
      </c>
      <c r="I31" t="s">
        <v>57</v>
      </c>
      <c r="J31">
        <f>SLOPE(C24:C32,D24:D32)</f>
        <v>0.41828358044895758</v>
      </c>
      <c r="K31" t="s">
        <v>52</v>
      </c>
      <c r="L31">
        <f>INTERCEPT(C24:C32,D24:D32)</f>
        <v>12.339518655068218</v>
      </c>
      <c r="N31" t="s">
        <v>57</v>
      </c>
      <c r="O31">
        <f>SLOPE(C24:C26,D24:D26)</f>
        <v>0.7789650259541504</v>
      </c>
      <c r="P31" t="s">
        <v>52</v>
      </c>
      <c r="Q31">
        <f>INTERCEPT(C24:C26,D24:D26)</f>
        <v>-41.135107887863207</v>
      </c>
      <c r="S31" t="s">
        <v>57</v>
      </c>
      <c r="T31">
        <f>SLOPE(C27:C29,D27:D29)</f>
        <v>3.659041886520233</v>
      </c>
      <c r="U31" t="s">
        <v>52</v>
      </c>
      <c r="V31">
        <f>INTERCEPT(C27:C29,D27:D29)</f>
        <v>-479.92589425918601</v>
      </c>
      <c r="X31" t="s">
        <v>57</v>
      </c>
      <c r="Y31">
        <f>SLOPE(C30:C32,D30:D32)</f>
        <v>-4.0422230841188949</v>
      </c>
      <c r="Z31" t="s">
        <v>52</v>
      </c>
      <c r="AA31">
        <f>INTERCEPT(C30:C32,D30:D32)</f>
        <v>480.00020021318886</v>
      </c>
    </row>
    <row r="32" spans="2:27" x14ac:dyDescent="0.55000000000000004">
      <c r="B32" s="1" t="s">
        <v>11</v>
      </c>
      <c r="C32">
        <v>89</v>
      </c>
      <c r="D32">
        <v>96.337078651685388</v>
      </c>
      <c r="E32">
        <v>136.62921348314606</v>
      </c>
      <c r="F32">
        <v>117.92134831460675</v>
      </c>
      <c r="G32">
        <v>673.11235955056179</v>
      </c>
      <c r="I32" t="s">
        <v>58</v>
      </c>
      <c r="J32">
        <f>SLOPE(C24:C32,E24:E32)</f>
        <v>-1.112689144971124</v>
      </c>
      <c r="K32" t="s">
        <v>53</v>
      </c>
      <c r="L32">
        <f>INTERCEPT(C24:C32,E24:E32)</f>
        <v>211.10015512365135</v>
      </c>
      <c r="N32" t="s">
        <v>58</v>
      </c>
      <c r="O32">
        <f>SLOPE(C24:C26,E24:E26)</f>
        <v>-0.28287073649839684</v>
      </c>
      <c r="P32" t="s">
        <v>53</v>
      </c>
      <c r="Q32">
        <f>INTERCEPT(C24:C26,E24:E26)</f>
        <v>97.700946406482615</v>
      </c>
      <c r="S32" t="s">
        <v>58</v>
      </c>
      <c r="T32">
        <f>SLOPE(C27:C29,E27:E29)</f>
        <v>-1.3579757710867446</v>
      </c>
      <c r="U32" t="s">
        <v>53</v>
      </c>
      <c r="V32">
        <f>INTERCEPT(C27:C29,E27:E29)</f>
        <v>244.23312840267056</v>
      </c>
      <c r="X32" t="s">
        <v>58</v>
      </c>
      <c r="Y32">
        <f>SLOPE(C30:C32,E30:E32)</f>
        <v>-6.1278481161672937</v>
      </c>
      <c r="Z32" t="s">
        <v>53</v>
      </c>
      <c r="AA32">
        <f>INTERCEPT(C30:C32,E30:E32)</f>
        <v>929.07328731808752</v>
      </c>
    </row>
    <row r="33" spans="2:27" x14ac:dyDescent="0.55000000000000004">
      <c r="B33" s="1" t="s">
        <v>14</v>
      </c>
      <c r="C33">
        <f>SUM(C24:C32)</f>
        <v>597</v>
      </c>
      <c r="D33">
        <f>SUM(D24:D32)</f>
        <v>1161.7580866616993</v>
      </c>
      <c r="E33">
        <f t="shared" ref="E33:G33" si="0">SUM(E24:E32)</f>
        <v>1170.9482401274568</v>
      </c>
      <c r="F33">
        <f t="shared" si="0"/>
        <v>1050.7714011118062</v>
      </c>
      <c r="G33">
        <f t="shared" si="0"/>
        <v>5832.5222720990378</v>
      </c>
      <c r="I33" t="s">
        <v>59</v>
      </c>
      <c r="J33">
        <f>SLOPE(C24:C32,F24:F32)</f>
        <v>-0.54866845016909549</v>
      </c>
      <c r="K33" t="s">
        <v>54</v>
      </c>
      <c r="L33">
        <f>INTERCEPT(C24:C32,F24:F32)</f>
        <v>130.39167957000262</v>
      </c>
      <c r="N33" t="s">
        <v>59</v>
      </c>
      <c r="O33">
        <f>SLOPE(C24:C26,F24:F26)</f>
        <v>-7.5172033205835769</v>
      </c>
      <c r="P33" t="s">
        <v>54</v>
      </c>
      <c r="Q33">
        <f>INTERCEPT(C24:C26,F24:F26)</f>
        <v>917.88940934489528</v>
      </c>
      <c r="S33" t="s">
        <v>59</v>
      </c>
      <c r="T33">
        <f>SLOPE(C27:C29,F27:F29)</f>
        <v>-3.9880343226429456</v>
      </c>
      <c r="U33" t="s">
        <v>54</v>
      </c>
      <c r="V33">
        <f>INTERCEPT(C27:C29,F27:F29)</f>
        <v>468.02202479892236</v>
      </c>
      <c r="X33" t="s">
        <v>59</v>
      </c>
      <c r="Y33">
        <f>SLOPE(C30:C32,F30:F32)</f>
        <v>-0.40112315692187644</v>
      </c>
      <c r="Z33" t="s">
        <v>54</v>
      </c>
      <c r="AA33">
        <f>INTERCEPT(C30:C32,F30:F32)</f>
        <v>119.92987927171501</v>
      </c>
    </row>
    <row r="34" spans="2:27" x14ac:dyDescent="0.55000000000000004">
      <c r="I34" t="s">
        <v>60</v>
      </c>
      <c r="J34">
        <f>SLOPE(C24:C32,G24:G32)</f>
        <v>0.58293393781407132</v>
      </c>
      <c r="K34" t="s">
        <v>55</v>
      </c>
      <c r="L34">
        <f>INTERCEPT(C24:C32,G24:G32)</f>
        <v>-311.44168616255183</v>
      </c>
      <c r="N34" t="s">
        <v>60</v>
      </c>
      <c r="O34">
        <f>SLOPE(C24:C26,G24:G26)</f>
        <v>-0.27346095588496711</v>
      </c>
      <c r="P34" t="s">
        <v>55</v>
      </c>
      <c r="Q34">
        <f>INTERCEPT(C24:C26,G24:G26)</f>
        <v>242.37157714890353</v>
      </c>
      <c r="S34" t="s">
        <v>60</v>
      </c>
      <c r="T34">
        <f>SLOPE(C27:C29,G27:G29)</f>
        <v>1.5359614806154827</v>
      </c>
      <c r="U34" t="s">
        <v>55</v>
      </c>
      <c r="V34">
        <f>INTERCEPT(C27:C29,G27:G29)</f>
        <v>-921.68110993685968</v>
      </c>
      <c r="X34" t="s">
        <v>60</v>
      </c>
      <c r="Y34">
        <f>SLOPE(C30:C32,G30:G32)</f>
        <v>0.53515221688430048</v>
      </c>
      <c r="Z34" t="s">
        <v>55</v>
      </c>
      <c r="AA34">
        <f>INTERCEPT(C30:C32,G30:G32)</f>
        <v>-279.30937243874178</v>
      </c>
    </row>
    <row r="37" spans="2:27" x14ac:dyDescent="0.55000000000000004">
      <c r="G37" s="1"/>
    </row>
    <row r="39" spans="2:27" x14ac:dyDescent="0.55000000000000004">
      <c r="I39" s="1"/>
    </row>
    <row r="41" spans="2:27" x14ac:dyDescent="0.55000000000000004">
      <c r="I41" s="1"/>
      <c r="J41" s="1"/>
    </row>
    <row r="43" spans="2:27" x14ac:dyDescent="0.55000000000000004">
      <c r="I43" s="1"/>
      <c r="J43" s="1"/>
    </row>
  </sheetData>
  <mergeCells count="19">
    <mergeCell ref="S30:V30"/>
    <mergeCell ref="X30:AA30"/>
    <mergeCell ref="C1:G1"/>
    <mergeCell ref="I1:J1"/>
    <mergeCell ref="L1:M1"/>
    <mergeCell ref="I2:L2"/>
    <mergeCell ref="I30:L30"/>
    <mergeCell ref="N2:Q2"/>
    <mergeCell ref="S2:V2"/>
    <mergeCell ref="X2:AA2"/>
    <mergeCell ref="I23:L23"/>
    <mergeCell ref="N23:Q23"/>
    <mergeCell ref="S23:V23"/>
    <mergeCell ref="X23:AA23"/>
    <mergeCell ref="I9:L9"/>
    <mergeCell ref="N9:Q9"/>
    <mergeCell ref="S9:V9"/>
    <mergeCell ref="X9:AA9"/>
    <mergeCell ref="N30:Q30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870CD-DFA7-4014-A4BC-B3E308B7E3C4}">
  <dimension ref="B1:AA43"/>
  <sheetViews>
    <sheetView topLeftCell="I1" workbookViewId="0">
      <selection activeCell="R21" sqref="R21"/>
    </sheetView>
  </sheetViews>
  <sheetFormatPr baseColWidth="10" defaultColWidth="8.83984375" defaultRowHeight="14.4" x14ac:dyDescent="0.55000000000000004"/>
  <cols>
    <col min="2" max="2" width="31.26171875" customWidth="1"/>
    <col min="3" max="3" width="17.83984375" customWidth="1"/>
    <col min="4" max="4" width="19.89453125" customWidth="1"/>
    <col min="5" max="5" width="15.7890625" customWidth="1"/>
    <col min="6" max="6" width="15.41796875" customWidth="1"/>
    <col min="7" max="7" width="17" customWidth="1"/>
    <col min="9" max="9" width="13.68359375" customWidth="1"/>
    <col min="10" max="10" width="20.68359375" customWidth="1"/>
    <col min="11" max="11" width="20.15625" customWidth="1"/>
    <col min="15" max="15" width="19" customWidth="1"/>
    <col min="16" max="16" width="10.89453125" customWidth="1"/>
    <col min="17" max="17" width="9" customWidth="1"/>
    <col min="20" max="20" width="18.47265625" customWidth="1"/>
    <col min="25" max="25" width="17.68359375" customWidth="1"/>
  </cols>
  <sheetData>
    <row r="1" spans="2:27" x14ac:dyDescent="0.55000000000000004">
      <c r="C1" s="8" t="s">
        <v>1</v>
      </c>
      <c r="D1" s="8"/>
      <c r="E1" s="8"/>
      <c r="F1" s="8"/>
      <c r="G1" s="8"/>
      <c r="H1" s="1"/>
    </row>
    <row r="2" spans="2:27" x14ac:dyDescent="0.55000000000000004">
      <c r="C2" t="s">
        <v>12</v>
      </c>
      <c r="D2" t="s">
        <v>19</v>
      </c>
      <c r="E2" t="s">
        <v>20</v>
      </c>
      <c r="F2" t="s">
        <v>21</v>
      </c>
      <c r="G2" t="s">
        <v>22</v>
      </c>
      <c r="I2" s="7" t="s">
        <v>16</v>
      </c>
      <c r="J2" s="7"/>
      <c r="K2" s="7"/>
      <c r="L2" s="7"/>
      <c r="N2" s="7" t="s">
        <v>15</v>
      </c>
      <c r="O2" s="7"/>
      <c r="P2" s="7"/>
      <c r="Q2" s="7"/>
      <c r="S2" s="7" t="s">
        <v>17</v>
      </c>
      <c r="T2" s="7"/>
      <c r="U2" s="7"/>
      <c r="V2" s="7"/>
      <c r="X2" s="7" t="s">
        <v>18</v>
      </c>
      <c r="Y2" s="7"/>
      <c r="Z2" s="7"/>
      <c r="AA2" s="7"/>
    </row>
    <row r="3" spans="2:27" x14ac:dyDescent="0.55000000000000004">
      <c r="B3" s="1" t="s">
        <v>3</v>
      </c>
      <c r="C3">
        <v>81</v>
      </c>
      <c r="D3">
        <v>163.69135802469137</v>
      </c>
      <c r="E3">
        <v>126.48148148148148</v>
      </c>
      <c r="F3">
        <v>116.66666666666667</v>
      </c>
      <c r="G3">
        <v>617.16049382716051</v>
      </c>
      <c r="J3" s="5" t="s">
        <v>47</v>
      </c>
      <c r="O3" s="5" t="s">
        <v>47</v>
      </c>
      <c r="T3" s="5" t="s">
        <v>47</v>
      </c>
      <c r="Y3" s="5" t="s">
        <v>47</v>
      </c>
    </row>
    <row r="4" spans="2:27" x14ac:dyDescent="0.55000000000000004">
      <c r="B4" s="1" t="s">
        <v>4</v>
      </c>
      <c r="C4">
        <v>44</v>
      </c>
      <c r="D4">
        <v>185.02272727272728</v>
      </c>
      <c r="E4">
        <v>127.88636363636364</v>
      </c>
      <c r="F4">
        <v>106.56818181818181</v>
      </c>
      <c r="G4">
        <v>604.52272727272725</v>
      </c>
      <c r="I4" t="s">
        <v>48</v>
      </c>
      <c r="J4">
        <f>CORREL(C3:C11,D3:D11)</f>
        <v>-5.5720642292990466E-2</v>
      </c>
      <c r="N4" t="s">
        <v>48</v>
      </c>
      <c r="O4">
        <f>CORREL(C3:C5,D3:D5)</f>
        <v>-0.90566249603967508</v>
      </c>
      <c r="S4" t="s">
        <v>48</v>
      </c>
      <c r="T4">
        <f>CORREL(C6:C8,D6:D8)</f>
        <v>-0.91846487234633822</v>
      </c>
      <c r="X4" t="s">
        <v>48</v>
      </c>
      <c r="Y4">
        <f>CORREL(C9:C11,D9:D11)</f>
        <v>-0.9999415798504776</v>
      </c>
    </row>
    <row r="5" spans="2:27" x14ac:dyDescent="0.55000000000000004">
      <c r="B5" s="1" t="s">
        <v>5</v>
      </c>
      <c r="C5">
        <v>31</v>
      </c>
      <c r="D5">
        <v>180.87096774193549</v>
      </c>
      <c r="E5">
        <v>134.70967741935485</v>
      </c>
      <c r="F5">
        <v>102.54838709677419</v>
      </c>
      <c r="G5">
        <v>605.87096774193549</v>
      </c>
      <c r="I5" t="s">
        <v>49</v>
      </c>
      <c r="J5">
        <f>CORREL(C3:C11,E3:E11)</f>
        <v>-0.36180324786677165</v>
      </c>
      <c r="N5" t="s">
        <v>49</v>
      </c>
      <c r="O5">
        <f>CORREL(C3:C5,E3:E5)</f>
        <v>-0.8058643403140886</v>
      </c>
      <c r="S5" t="s">
        <v>49</v>
      </c>
      <c r="T5">
        <f>CORREL(C6:C8,E6:E8)</f>
        <v>0.96000892654696357</v>
      </c>
      <c r="X5" t="s">
        <v>49</v>
      </c>
      <c r="Y5">
        <f>CORREL(C9:C11,E9:E11)</f>
        <v>4.8007397055545652E-2</v>
      </c>
    </row>
    <row r="6" spans="2:27" x14ac:dyDescent="0.55000000000000004">
      <c r="B6" s="1" t="s">
        <v>6</v>
      </c>
      <c r="C6">
        <v>79</v>
      </c>
      <c r="D6">
        <v>132.46835443037975</v>
      </c>
      <c r="E6">
        <v>125.40506329113924</v>
      </c>
      <c r="F6">
        <v>110.30379746835443</v>
      </c>
      <c r="G6">
        <v>655.82278481012656</v>
      </c>
      <c r="I6" t="s">
        <v>50</v>
      </c>
      <c r="J6">
        <f>CORREL(C3:C11,F3:F11)</f>
        <v>-0.11235346370654445</v>
      </c>
      <c r="N6" t="s">
        <v>50</v>
      </c>
      <c r="O6">
        <f>CORREL(C3:C5,F3:F5)</f>
        <v>0.99964354608572903</v>
      </c>
      <c r="S6" t="s">
        <v>50</v>
      </c>
      <c r="T6">
        <f>CORREL(C6:C8,F6:F8)</f>
        <v>-0.93485262852016604</v>
      </c>
      <c r="X6" t="s">
        <v>50</v>
      </c>
      <c r="Y6">
        <f>CORREL(C9:C11,F9:F11)</f>
        <v>0.60527040474700011</v>
      </c>
    </row>
    <row r="7" spans="2:27" x14ac:dyDescent="0.55000000000000004">
      <c r="B7" s="1" t="s">
        <v>7</v>
      </c>
      <c r="C7">
        <v>58</v>
      </c>
      <c r="D7">
        <v>162</v>
      </c>
      <c r="E7">
        <v>120.34482758620689</v>
      </c>
      <c r="F7">
        <v>111.93103448275862</v>
      </c>
      <c r="G7">
        <v>629.72413793103453</v>
      </c>
      <c r="I7" t="s">
        <v>51</v>
      </c>
      <c r="J7">
        <f>CORREL(C3:C11,G3:G11)</f>
        <v>0.60401768171462877</v>
      </c>
      <c r="N7" t="s">
        <v>51</v>
      </c>
      <c r="O7">
        <f>CORREL(C3:C5,G3:G5)</f>
        <v>0.93918618634541684</v>
      </c>
      <c r="S7" t="s">
        <v>51</v>
      </c>
      <c r="T7">
        <f>CORREL(C6:C8,G6:G8)</f>
        <v>0.85511573576216371</v>
      </c>
      <c r="X7" t="s">
        <v>51</v>
      </c>
      <c r="Y7">
        <f>CORREL(C9:C11,G9:G11)</f>
        <v>-3.1873893520326955E-2</v>
      </c>
    </row>
    <row r="8" spans="2:27" x14ac:dyDescent="0.55000000000000004">
      <c r="B8" s="1" t="s">
        <v>8</v>
      </c>
      <c r="C8">
        <v>52</v>
      </c>
      <c r="D8">
        <v>156</v>
      </c>
      <c r="E8">
        <v>115.73076923076923</v>
      </c>
      <c r="F8">
        <v>113.88461538461539</v>
      </c>
      <c r="G8">
        <v>638.38461538461536</v>
      </c>
    </row>
    <row r="9" spans="2:27" x14ac:dyDescent="0.55000000000000004">
      <c r="B9" s="1" t="s">
        <v>9</v>
      </c>
      <c r="C9">
        <v>51</v>
      </c>
      <c r="D9">
        <v>101.31372549019608</v>
      </c>
      <c r="E9">
        <v>164.25490196078431</v>
      </c>
      <c r="F9">
        <v>143.35294117647058</v>
      </c>
      <c r="G9">
        <v>615.07843137254906</v>
      </c>
      <c r="I9" s="6" t="s">
        <v>56</v>
      </c>
      <c r="J9" s="6"/>
      <c r="K9" s="6"/>
      <c r="L9" s="6"/>
      <c r="N9" s="6" t="s">
        <v>56</v>
      </c>
      <c r="O9" s="6"/>
      <c r="P9" s="6"/>
      <c r="Q9" s="6"/>
      <c r="S9" s="6" t="s">
        <v>56</v>
      </c>
      <c r="T9" s="6"/>
      <c r="U9" s="6"/>
      <c r="V9" s="6"/>
      <c r="X9" s="6" t="s">
        <v>56</v>
      </c>
      <c r="Y9" s="6"/>
      <c r="Z9" s="6"/>
      <c r="AA9" s="6"/>
    </row>
    <row r="10" spans="2:27" x14ac:dyDescent="0.55000000000000004">
      <c r="B10" s="1" t="s">
        <v>10</v>
      </c>
      <c r="C10">
        <v>49</v>
      </c>
      <c r="D10">
        <v>103.57142857142857</v>
      </c>
      <c r="E10">
        <v>177.9387755102041</v>
      </c>
      <c r="F10">
        <v>154.48979591836735</v>
      </c>
      <c r="G10">
        <v>588</v>
      </c>
      <c r="I10" t="s">
        <v>57</v>
      </c>
      <c r="J10">
        <f>SLOPE(C3:C11,D3:D11)</f>
        <v>-2.8100488086369984E-2</v>
      </c>
      <c r="K10" t="s">
        <v>52</v>
      </c>
      <c r="L10">
        <f>INTERCEPT(C3:C11,D3:D11)</f>
        <v>58.157463907579952</v>
      </c>
      <c r="N10" t="s">
        <v>57</v>
      </c>
      <c r="O10">
        <f>SLOPE(C3:C5,D3:D5)</f>
        <v>-2.0774839553746483</v>
      </c>
      <c r="P10" t="s">
        <v>52</v>
      </c>
      <c r="Q10">
        <f>INTERCEPT(C3:C5,D3:D5)</f>
        <v>418.73481689849672</v>
      </c>
      <c r="S10" t="s">
        <v>57</v>
      </c>
      <c r="T10">
        <f>SLOPE(C6:C8,D6:D8)</f>
        <v>-0.83422623425403086</v>
      </c>
      <c r="U10" t="s">
        <v>52</v>
      </c>
      <c r="V10">
        <f>INTERCEPT(C6:C8,D6:D8)</f>
        <v>188.26417298902192</v>
      </c>
      <c r="X10" t="s">
        <v>57</v>
      </c>
      <c r="Y10">
        <f>SLOPE(C9:C11,D9:D11)</f>
        <v>-0.92997648942414102</v>
      </c>
      <c r="Z10" t="s">
        <v>52</v>
      </c>
      <c r="AA10">
        <f>INTERCEPT(C9:C11,D9:D11)</f>
        <v>145.26263631093363</v>
      </c>
    </row>
    <row r="11" spans="2:27" x14ac:dyDescent="0.55000000000000004">
      <c r="B11" s="1" t="s">
        <v>11</v>
      </c>
      <c r="C11">
        <v>42</v>
      </c>
      <c r="D11">
        <v>111.02380952380952</v>
      </c>
      <c r="E11">
        <v>167.92857142857142</v>
      </c>
      <c r="F11">
        <v>137.64285714285714</v>
      </c>
      <c r="G11">
        <v>607.40476190476193</v>
      </c>
      <c r="I11" t="s">
        <v>58</v>
      </c>
      <c r="J11">
        <f>SLOPE(C3:C11,E3:E11)</f>
        <v>-0.25607910106188353</v>
      </c>
      <c r="K11" t="s">
        <v>53</v>
      </c>
      <c r="L11">
        <f>INTERCEPT(C3:C11,E3:E11)</f>
        <v>89.981545737368776</v>
      </c>
      <c r="N11" t="s">
        <v>58</v>
      </c>
      <c r="O11">
        <f>SLOPE(C3:C5,E3:E5)</f>
        <v>-4.7498243026347264</v>
      </c>
      <c r="P11" t="s">
        <v>53</v>
      </c>
      <c r="Q11">
        <f>INTERCEPT(C3:C5,E3:E5)</f>
        <v>668.01662405203433</v>
      </c>
      <c r="S11" t="s">
        <v>58</v>
      </c>
      <c r="T11">
        <f>SLOPE(C6:C8,E6:E8)</f>
        <v>2.8127433433865203</v>
      </c>
      <c r="U11" t="s">
        <v>53</v>
      </c>
      <c r="V11">
        <f>INTERCEPT(C6:C8,E6:E8)</f>
        <v>-275.9174401606889</v>
      </c>
      <c r="X11" t="s">
        <v>58</v>
      </c>
      <c r="Y11">
        <f>SLOPE(C9:C11,E9:E11)</f>
        <v>3.2034246906578127E-2</v>
      </c>
      <c r="Z11" t="s">
        <v>53</v>
      </c>
      <c r="AA11">
        <f>INTERCEPT(C9:C11,E9:E11)</f>
        <v>41.886205975404202</v>
      </c>
    </row>
    <row r="12" spans="2:27" x14ac:dyDescent="0.55000000000000004">
      <c r="B12" s="1" t="s">
        <v>14</v>
      </c>
      <c r="C12">
        <f>SUM(C3:C11)</f>
        <v>487</v>
      </c>
      <c r="D12">
        <f>SUM(D3:D11)</f>
        <v>1295.9623710551682</v>
      </c>
      <c r="E12">
        <f>SUM(E3:E11)</f>
        <v>1260.6804315448751</v>
      </c>
      <c r="F12">
        <f>SUM(F3:F11)</f>
        <v>1097.3882771550464</v>
      </c>
      <c r="G12">
        <f>SUM(G3:G11)</f>
        <v>5561.9689202449099</v>
      </c>
      <c r="I12" t="s">
        <v>59</v>
      </c>
      <c r="J12">
        <f>SLOPE(C3:C11,F3:F11)</f>
        <v>-0.10087987407986342</v>
      </c>
      <c r="K12" t="s">
        <v>54</v>
      </c>
      <c r="L12">
        <f>INTERCEPT(C3:C11,F3:F11)</f>
        <v>66.411599024013256</v>
      </c>
      <c r="N12" t="s">
        <v>59</v>
      </c>
      <c r="O12">
        <f>SLOPE(C3:C5,F3:F5)</f>
        <v>3.5651770851010722</v>
      </c>
      <c r="P12" t="s">
        <v>54</v>
      </c>
      <c r="Q12">
        <f>INTERCEPT(C3:C5,F3:F5)</f>
        <v>-335.1583087352285</v>
      </c>
      <c r="S12" t="s">
        <v>59</v>
      </c>
      <c r="T12">
        <f>SLOPE(C6:C8,F6:F8)</f>
        <v>-7.3924529648107358</v>
      </c>
      <c r="U12" t="s">
        <v>54</v>
      </c>
      <c r="V12">
        <f>INTERCEPT(C6:C8,F6:F8)</f>
        <v>891.24906832918384</v>
      </c>
      <c r="X12" t="s">
        <v>59</v>
      </c>
      <c r="Y12">
        <f>SLOPE(C9:C11,F9:F11)</f>
        <v>0.33385016030214015</v>
      </c>
      <c r="Z12" t="s">
        <v>54</v>
      </c>
      <c r="AA12">
        <f>INTERCEPT(C9:C11,F9:F11)</f>
        <v>-1.1289784818424167</v>
      </c>
    </row>
    <row r="13" spans="2:27" x14ac:dyDescent="0.55000000000000004">
      <c r="I13" t="s">
        <v>60</v>
      </c>
      <c r="J13">
        <f>SLOPE(C3:C11,G3:G11)</f>
        <v>0.48853604417598873</v>
      </c>
      <c r="K13" t="s">
        <v>55</v>
      </c>
      <c r="L13">
        <f>INTERCEPT(C3:C11,G3:G11)</f>
        <v>-247.80247712513815</v>
      </c>
      <c r="N13" t="s">
        <v>60</v>
      </c>
      <c r="O13">
        <f>SLOPE(C3:C5,G3:G5)</f>
        <v>3.510732444502811</v>
      </c>
      <c r="P13" t="s">
        <v>55</v>
      </c>
      <c r="Q13">
        <f>INTERCEPT(C3:C5,G3:G5)</f>
        <v>-2086.6845949513354</v>
      </c>
      <c r="S13" t="s">
        <v>60</v>
      </c>
      <c r="T13">
        <f>SLOPE(C6:C8,G6:G8)</f>
        <v>0.91200641927661941</v>
      </c>
      <c r="U13" t="s">
        <v>55</v>
      </c>
      <c r="V13">
        <f>INTERCEPT(C6:C8,G6:G8)</f>
        <v>-521.87930433981614</v>
      </c>
      <c r="X13" t="s">
        <v>60</v>
      </c>
      <c r="Y13">
        <f>SLOPE(C9:C11,G9:G11)</f>
        <v>-1.0792978264865125E-2</v>
      </c>
      <c r="Z13" t="s">
        <v>55</v>
      </c>
      <c r="AA13">
        <f>INTERCEPT(C9:C11,G9:G11)</f>
        <v>53.846835251315213</v>
      </c>
    </row>
    <row r="16" spans="2:27" x14ac:dyDescent="0.55000000000000004">
      <c r="G16" s="1"/>
      <c r="I16" s="1"/>
    </row>
    <row r="18" spans="2:27" x14ac:dyDescent="0.55000000000000004">
      <c r="I18" s="1"/>
      <c r="J18" s="1"/>
    </row>
    <row r="20" spans="2:27" x14ac:dyDescent="0.55000000000000004">
      <c r="I20" s="1"/>
      <c r="J20" s="1"/>
    </row>
    <row r="23" spans="2:27" x14ac:dyDescent="0.55000000000000004">
      <c r="C23" t="s">
        <v>13</v>
      </c>
      <c r="D23" t="s">
        <v>19</v>
      </c>
      <c r="E23" t="s">
        <v>20</v>
      </c>
      <c r="F23" t="s">
        <v>21</v>
      </c>
      <c r="G23" t="s">
        <v>22</v>
      </c>
      <c r="I23" s="7" t="s">
        <v>16</v>
      </c>
      <c r="J23" s="7"/>
      <c r="K23" s="7"/>
      <c r="L23" s="7"/>
      <c r="N23" s="7" t="s">
        <v>15</v>
      </c>
      <c r="O23" s="7"/>
      <c r="P23" s="7"/>
      <c r="Q23" s="7"/>
      <c r="S23" s="7" t="s">
        <v>17</v>
      </c>
      <c r="T23" s="7"/>
      <c r="U23" s="7"/>
      <c r="V23" s="7"/>
      <c r="X23" s="7" t="s">
        <v>18</v>
      </c>
      <c r="Y23" s="7"/>
      <c r="Z23" s="7"/>
      <c r="AA23" s="7"/>
    </row>
    <row r="24" spans="2:27" x14ac:dyDescent="0.55000000000000004">
      <c r="B24" s="1" t="s">
        <v>3</v>
      </c>
      <c r="C24">
        <v>19</v>
      </c>
      <c r="D24">
        <v>144.21052631578948</v>
      </c>
      <c r="E24">
        <v>156.31578947368422</v>
      </c>
      <c r="F24">
        <v>107.47368421052632</v>
      </c>
      <c r="G24">
        <v>616</v>
      </c>
      <c r="J24" s="5" t="s">
        <v>47</v>
      </c>
      <c r="O24" s="5" t="s">
        <v>47</v>
      </c>
      <c r="T24" s="5" t="s">
        <v>47</v>
      </c>
      <c r="Y24" s="5" t="s">
        <v>47</v>
      </c>
    </row>
    <row r="25" spans="2:27" x14ac:dyDescent="0.55000000000000004">
      <c r="B25" s="1" t="s">
        <v>4</v>
      </c>
      <c r="C25">
        <v>56</v>
      </c>
      <c r="D25">
        <v>140.94642857142858</v>
      </c>
      <c r="E25">
        <v>143</v>
      </c>
      <c r="F25">
        <v>116.78571428571429</v>
      </c>
      <c r="G25">
        <v>623.26785714285711</v>
      </c>
      <c r="I25" t="s">
        <v>48</v>
      </c>
      <c r="J25">
        <f>CORREL(C24:C32,D24:D32)</f>
        <v>9.9931295694521485E-2</v>
      </c>
      <c r="N25" t="s">
        <v>48</v>
      </c>
      <c r="O25">
        <f>CORREL(C24:C26,D24:D26)</f>
        <v>-0.84361962571980598</v>
      </c>
      <c r="S25" t="s">
        <v>48</v>
      </c>
      <c r="T25">
        <f>CORREL(C27:C29,D27:D29)</f>
        <v>0.94294604903655144</v>
      </c>
      <c r="X25" t="s">
        <v>48</v>
      </c>
      <c r="Y25">
        <f>CORREL(C30:C32,D30:D32)</f>
        <v>0.63040019225319122</v>
      </c>
    </row>
    <row r="26" spans="2:27" x14ac:dyDescent="0.55000000000000004">
      <c r="B26" s="1" t="s">
        <v>5</v>
      </c>
      <c r="C26">
        <v>69</v>
      </c>
      <c r="D26">
        <v>130.34782608695653</v>
      </c>
      <c r="E26">
        <v>129.31884057971016</v>
      </c>
      <c r="F26">
        <v>119.43478260869566</v>
      </c>
      <c r="G26">
        <v>644.89855072463763</v>
      </c>
      <c r="I26" t="s">
        <v>49</v>
      </c>
      <c r="J26">
        <f>CORREL(C24:C32,E24:E32)</f>
        <v>9.5711039417564328E-2</v>
      </c>
      <c r="N26" t="s">
        <v>49</v>
      </c>
      <c r="O26">
        <f>CORREL(C24:C26,E24:E26)</f>
        <v>-0.96156307652814743</v>
      </c>
      <c r="S26" t="s">
        <v>49</v>
      </c>
      <c r="T26">
        <f>CORREL(C27:C29,E27:E29)</f>
        <v>-0.37444964851313522</v>
      </c>
      <c r="X26" t="s">
        <v>49</v>
      </c>
      <c r="Y26">
        <f>CORREL(C30:C32,E30:E32)</f>
        <v>0.94750059219616511</v>
      </c>
    </row>
    <row r="27" spans="2:27" x14ac:dyDescent="0.55000000000000004">
      <c r="B27" s="1" t="s">
        <v>6</v>
      </c>
      <c r="C27">
        <v>21</v>
      </c>
      <c r="D27">
        <v>107.33333333333333</v>
      </c>
      <c r="E27">
        <v>119.76190476190476</v>
      </c>
      <c r="F27">
        <v>104.71428571428571</v>
      </c>
      <c r="G27">
        <v>692.19047619047615</v>
      </c>
      <c r="I27" t="s">
        <v>50</v>
      </c>
      <c r="J27">
        <f>CORREL(C24:C32,F24:F32)</f>
        <v>0.50607471767768353</v>
      </c>
      <c r="N27" t="s">
        <v>50</v>
      </c>
      <c r="O27">
        <f>CORREL(C24:C26,F24:F26)</f>
        <v>0.99916685058965438</v>
      </c>
      <c r="S27" t="s">
        <v>50</v>
      </c>
      <c r="T27">
        <f>CORREL(C27:C29,F27:F29)</f>
        <v>0.84227869877744654</v>
      </c>
      <c r="X27" t="s">
        <v>50</v>
      </c>
      <c r="Y27">
        <f>CORREL(C30:C32,F30:F32)</f>
        <v>0.83412039290042461</v>
      </c>
    </row>
    <row r="28" spans="2:27" x14ac:dyDescent="0.55000000000000004">
      <c r="B28" s="1" t="s">
        <v>7</v>
      </c>
      <c r="C28">
        <v>42</v>
      </c>
      <c r="D28">
        <v>145.33333333333334</v>
      </c>
      <c r="E28">
        <v>123.4047619047619</v>
      </c>
      <c r="F28">
        <v>106.07142857142857</v>
      </c>
      <c r="G28">
        <v>649.19047619047615</v>
      </c>
      <c r="I28" t="s">
        <v>51</v>
      </c>
      <c r="J28">
        <f>CORREL(C24:C32,G24:G32)</f>
        <v>-0.38188145694699988</v>
      </c>
      <c r="N28" t="s">
        <v>51</v>
      </c>
      <c r="O28">
        <f>CORREL(C24:C26,G24:G26)</f>
        <v>0.85263754652442958</v>
      </c>
      <c r="S28" t="s">
        <v>51</v>
      </c>
      <c r="T28">
        <f>CORREL(C27:C29,G27:G29)</f>
        <v>-0.88474077974877563</v>
      </c>
      <c r="X28" t="s">
        <v>51</v>
      </c>
      <c r="Y28">
        <f>CORREL(C30:C32,G30:G32)</f>
        <v>-0.94272543320886537</v>
      </c>
    </row>
    <row r="29" spans="2:27" x14ac:dyDescent="0.55000000000000004">
      <c r="B29" s="1" t="s">
        <v>8</v>
      </c>
      <c r="C29">
        <v>48</v>
      </c>
      <c r="D29">
        <v>140.14583333333334</v>
      </c>
      <c r="E29">
        <v>113.02083333333333</v>
      </c>
      <c r="F29">
        <v>109.72916666666667</v>
      </c>
      <c r="G29">
        <v>661.10416666666663</v>
      </c>
    </row>
    <row r="30" spans="2:27" x14ac:dyDescent="0.55000000000000004">
      <c r="B30" s="1" t="s">
        <v>9</v>
      </c>
      <c r="C30">
        <v>49</v>
      </c>
      <c r="D30">
        <v>124.91836734693878</v>
      </c>
      <c r="E30">
        <v>144.32653061224491</v>
      </c>
      <c r="F30">
        <v>136.32653061224491</v>
      </c>
      <c r="G30">
        <v>618.42857142857144</v>
      </c>
      <c r="I30" s="6" t="s">
        <v>56</v>
      </c>
      <c r="J30" s="6"/>
      <c r="K30" s="6"/>
      <c r="L30" s="6"/>
      <c r="N30" s="6" t="s">
        <v>56</v>
      </c>
      <c r="O30" s="6"/>
      <c r="P30" s="6"/>
      <c r="Q30" s="6"/>
      <c r="S30" s="6" t="s">
        <v>56</v>
      </c>
      <c r="T30" s="6"/>
      <c r="U30" s="6"/>
      <c r="V30" s="6"/>
      <c r="X30" s="6" t="s">
        <v>56</v>
      </c>
      <c r="Y30" s="6"/>
      <c r="Z30" s="6"/>
      <c r="AA30" s="6"/>
    </row>
    <row r="31" spans="2:27" x14ac:dyDescent="0.55000000000000004">
      <c r="B31" s="1" t="s">
        <v>10</v>
      </c>
      <c r="C31">
        <v>51</v>
      </c>
      <c r="D31">
        <v>121.21568627450981</v>
      </c>
      <c r="E31">
        <v>154.13725490196077</v>
      </c>
      <c r="F31">
        <v>153.66666666666666</v>
      </c>
      <c r="G31">
        <v>594.98039215686276</v>
      </c>
      <c r="I31" t="s">
        <v>57</v>
      </c>
      <c r="J31">
        <f>SLOPE(C24:C32,D24:D32)</f>
        <v>0.13092531242628966</v>
      </c>
      <c r="K31" t="s">
        <v>52</v>
      </c>
      <c r="L31">
        <f>INTERCEPT(C24:C32,D24:D32)</f>
        <v>28.70100950774663</v>
      </c>
      <c r="N31" t="s">
        <v>57</v>
      </c>
      <c r="O31">
        <f>SLOPE(C24:C26,D24:D26)</f>
        <v>-3.0197073793662836</v>
      </c>
      <c r="P31" t="s">
        <v>52</v>
      </c>
      <c r="Q31">
        <f>INTERCEPT(C24:C26,D24:D26)</f>
        <v>466.2342844232287</v>
      </c>
      <c r="S31" t="s">
        <v>57</v>
      </c>
      <c r="T31">
        <f>SLOPE(C27:C29,D27:D29)</f>
        <v>0.64877993431241143</v>
      </c>
      <c r="U31" t="s">
        <v>52</v>
      </c>
      <c r="V31">
        <f>INTERCEPT(C27:C29,D27:D29)</f>
        <v>-47.949622649031369</v>
      </c>
      <c r="X31" t="s">
        <v>57</v>
      </c>
      <c r="Y31">
        <f>SLOPE(C30:C32,D30:D32)</f>
        <v>1.0062206220813379</v>
      </c>
      <c r="Z31" t="s">
        <v>52</v>
      </c>
      <c r="AA31">
        <f>INTERCEPT(C30:C32,D30:D32)</f>
        <v>-72.508191360122026</v>
      </c>
    </row>
    <row r="32" spans="2:27" x14ac:dyDescent="0.55000000000000004">
      <c r="B32" s="1" t="s">
        <v>11</v>
      </c>
      <c r="C32">
        <v>58</v>
      </c>
      <c r="D32">
        <v>127.06896551724138</v>
      </c>
      <c r="E32">
        <v>163.44827586206895</v>
      </c>
      <c r="F32">
        <v>159.65517241379311</v>
      </c>
      <c r="G32">
        <v>573.82758620689651</v>
      </c>
      <c r="I32" t="s">
        <v>58</v>
      </c>
      <c r="J32">
        <f>SLOPE(C24:C32,E24:E32)</f>
        <v>8.8496003914298349E-2</v>
      </c>
      <c r="K32" t="s">
        <v>53</v>
      </c>
      <c r="L32">
        <f>INTERCEPT(C24:C32,E24:E32)</f>
        <v>33.629889568350045</v>
      </c>
      <c r="N32" t="s">
        <v>58</v>
      </c>
      <c r="O32">
        <f>SLOPE(C24:C26,E24:E26)</f>
        <v>-1.8479378647203288</v>
      </c>
      <c r="P32" t="s">
        <v>53</v>
      </c>
      <c r="Q32">
        <f>INTERCEPT(C24:C26,E24:E26)</f>
        <v>312.03005433535259</v>
      </c>
      <c r="S32" t="s">
        <v>58</v>
      </c>
      <c r="T32">
        <f>SLOPE(C27:C29,E27:E29)</f>
        <v>-1.0076503380949702</v>
      </c>
      <c r="U32" t="s">
        <v>53</v>
      </c>
      <c r="V32">
        <f>INTERCEPT(C27:C29,E27:E29)</f>
        <v>156.63748493340074</v>
      </c>
      <c r="X32" t="s">
        <v>58</v>
      </c>
      <c r="Y32">
        <f>SLOPE(C30:C32,E30:E32)</f>
        <v>0.46828398560399392</v>
      </c>
      <c r="Z32" t="s">
        <v>53</v>
      </c>
      <c r="AA32">
        <f>INTERCEPT(C30:C32,E30:E32)</f>
        <v>-19.435340366612856</v>
      </c>
    </row>
    <row r="33" spans="2:27" x14ac:dyDescent="0.55000000000000004">
      <c r="B33" s="1" t="s">
        <v>14</v>
      </c>
      <c r="C33">
        <f>SUM(C24:C32)</f>
        <v>413</v>
      </c>
      <c r="D33">
        <f>SUM(D24:D32)</f>
        <v>1181.5203001128646</v>
      </c>
      <c r="E33">
        <f>SUM(E24:E32)</f>
        <v>1246.734191429669</v>
      </c>
      <c r="F33">
        <f>SUM(F24:F32)</f>
        <v>1113.8574317500218</v>
      </c>
      <c r="G33">
        <f>SUM(G24:G32)</f>
        <v>5673.8880767074443</v>
      </c>
      <c r="I33" t="s">
        <v>59</v>
      </c>
      <c r="J33">
        <f>SLOPE(C24:C32,F24:F32)</f>
        <v>0.39688980174290484</v>
      </c>
      <c r="K33" t="s">
        <v>54</v>
      </c>
      <c r="L33">
        <f>INTERCEPT(C24:C32,F24:F32)</f>
        <v>-3.2309616952363669</v>
      </c>
      <c r="N33" t="s">
        <v>59</v>
      </c>
      <c r="O33">
        <f>SLOPE(C24:C26,F24:F26)</f>
        <v>4.1260161986571413</v>
      </c>
      <c r="P33" t="s">
        <v>54</v>
      </c>
      <c r="Q33">
        <f>INTERCEPT(C24:C26,F24:F26)</f>
        <v>-424.69591954105607</v>
      </c>
      <c r="S33" t="s">
        <v>59</v>
      </c>
      <c r="T33">
        <f>SLOPE(C27:C29,F27:F29)</f>
        <v>4.6036314711113349</v>
      </c>
      <c r="U33" t="s">
        <v>54</v>
      </c>
      <c r="V33">
        <f>INTERCEPT(C27:C29,F27:F29)</f>
        <v>-454.84413097062799</v>
      </c>
      <c r="X33" t="s">
        <v>59</v>
      </c>
      <c r="Y33">
        <f>SLOPE(C30:C32,F30:F32)</f>
        <v>0.32534966416735589</v>
      </c>
      <c r="Z33" t="s">
        <v>54</v>
      </c>
      <c r="AA33">
        <f>INTERCEPT(C30:C32,F30:F32)</f>
        <v>3.9023513090264714</v>
      </c>
    </row>
    <row r="34" spans="2:27" x14ac:dyDescent="0.55000000000000004">
      <c r="B34" s="1"/>
      <c r="I34" t="s">
        <v>60</v>
      </c>
      <c r="J34">
        <f>SLOPE(C24:C32,G24:G32)</f>
        <v>-0.17674952450004519</v>
      </c>
      <c r="K34" t="s">
        <v>55</v>
      </c>
      <c r="L34">
        <f>INTERCEPT(C24:C32,G24:G32)</f>
        <v>157.31744662494629</v>
      </c>
      <c r="N34" t="s">
        <v>60</v>
      </c>
      <c r="O34">
        <f>SLOPE(C24:C26,G24:G26)</f>
        <v>1.4714455921550615</v>
      </c>
      <c r="P34" t="s">
        <v>55</v>
      </c>
      <c r="Q34">
        <f>INTERCEPT(C24:C26,G24:G26)</f>
        <v>-876.14945191442041</v>
      </c>
      <c r="S34" t="s">
        <v>60</v>
      </c>
      <c r="T34">
        <f>SLOPE(C27:C29,G27:G29)</f>
        <v>-0.56499213168099427</v>
      </c>
      <c r="U34" t="s">
        <v>55</v>
      </c>
      <c r="V34">
        <f>INTERCEPT(C27:C29,G27:G29)</f>
        <v>414.12944535672796</v>
      </c>
      <c r="X34" t="s">
        <v>60</v>
      </c>
      <c r="Y34">
        <f>SLOPE(C30:C32,G30:G32)</f>
        <v>-0.19968981430354649</v>
      </c>
      <c r="Z34" t="s">
        <v>55</v>
      </c>
      <c r="AA34">
        <f>INTERCEPT(C30:C32,G30:G32)</f>
        <v>171.63097824818055</v>
      </c>
    </row>
    <row r="35" spans="2:27" x14ac:dyDescent="0.55000000000000004">
      <c r="B35" s="1"/>
    </row>
    <row r="36" spans="2:27" x14ac:dyDescent="0.55000000000000004">
      <c r="B36" s="1"/>
    </row>
    <row r="37" spans="2:27" x14ac:dyDescent="0.55000000000000004">
      <c r="B37" s="1"/>
    </row>
    <row r="39" spans="2:27" x14ac:dyDescent="0.55000000000000004">
      <c r="I39" s="1"/>
    </row>
    <row r="41" spans="2:27" x14ac:dyDescent="0.55000000000000004">
      <c r="D41" s="1"/>
      <c r="I41" s="1"/>
      <c r="J41" s="1"/>
    </row>
    <row r="43" spans="2:27" x14ac:dyDescent="0.55000000000000004">
      <c r="I43" s="1"/>
      <c r="J43" s="1"/>
    </row>
  </sheetData>
  <mergeCells count="17">
    <mergeCell ref="I30:L30"/>
    <mergeCell ref="N30:Q30"/>
    <mergeCell ref="S30:V30"/>
    <mergeCell ref="X30:AA30"/>
    <mergeCell ref="C1:G1"/>
    <mergeCell ref="I9:L9"/>
    <mergeCell ref="N9:Q9"/>
    <mergeCell ref="S9:V9"/>
    <mergeCell ref="X9:AA9"/>
    <mergeCell ref="X2:AA2"/>
    <mergeCell ref="I23:L23"/>
    <mergeCell ref="N23:Q23"/>
    <mergeCell ref="S23:V23"/>
    <mergeCell ref="X23:AA23"/>
    <mergeCell ref="I2:L2"/>
    <mergeCell ref="N2:Q2"/>
    <mergeCell ref="S2:V2"/>
  </mergeCells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C23CF-A3F6-4EF5-8311-BBB69915519C}">
  <dimension ref="B1:AB43"/>
  <sheetViews>
    <sheetView topLeftCell="K13" workbookViewId="0">
      <selection activeCell="I9" sqref="I9:AA9"/>
    </sheetView>
  </sheetViews>
  <sheetFormatPr baseColWidth="10" defaultColWidth="8.83984375" defaultRowHeight="14.4" x14ac:dyDescent="0.55000000000000004"/>
  <cols>
    <col min="2" max="2" width="34.3125" customWidth="1"/>
    <col min="3" max="3" width="19.3671875" customWidth="1"/>
    <col min="4" max="4" width="16.05078125" customWidth="1"/>
    <col min="5" max="5" width="16.41796875" customWidth="1"/>
    <col min="6" max="6" width="16.26171875" customWidth="1"/>
    <col min="7" max="7" width="16.83984375" customWidth="1"/>
    <col min="9" max="9" width="30.1015625" customWidth="1"/>
    <col min="10" max="10" width="21.3671875" customWidth="1"/>
    <col min="15" max="15" width="18.734375" customWidth="1"/>
    <col min="20" max="20" width="18.62890625" customWidth="1"/>
    <col min="25" max="25" width="18.3671875" customWidth="1"/>
  </cols>
  <sheetData>
    <row r="1" spans="2:27" x14ac:dyDescent="0.55000000000000004">
      <c r="C1" s="8" t="s">
        <v>2</v>
      </c>
      <c r="D1" s="8"/>
      <c r="E1" s="8"/>
      <c r="F1" s="8"/>
      <c r="G1" s="8"/>
      <c r="H1" s="1"/>
      <c r="I1" s="7"/>
      <c r="J1" s="7"/>
      <c r="L1" s="7"/>
      <c r="M1" s="7"/>
    </row>
    <row r="2" spans="2:27" x14ac:dyDescent="0.55000000000000004">
      <c r="C2" t="s">
        <v>12</v>
      </c>
      <c r="D2" t="s">
        <v>19</v>
      </c>
      <c r="E2" t="s">
        <v>20</v>
      </c>
      <c r="F2" t="s">
        <v>21</v>
      </c>
      <c r="G2" t="s">
        <v>22</v>
      </c>
      <c r="I2" s="7" t="s">
        <v>16</v>
      </c>
      <c r="J2" s="7"/>
      <c r="K2" s="7"/>
      <c r="L2" s="7"/>
      <c r="N2" s="7" t="s">
        <v>15</v>
      </c>
      <c r="O2" s="7"/>
      <c r="P2" s="7"/>
      <c r="Q2" s="7"/>
      <c r="S2" s="7" t="s">
        <v>17</v>
      </c>
      <c r="T2" s="7"/>
      <c r="U2" s="7"/>
      <c r="V2" s="7"/>
      <c r="X2" s="7" t="s">
        <v>18</v>
      </c>
      <c r="Y2" s="7"/>
      <c r="Z2" s="7"/>
      <c r="AA2" s="7"/>
    </row>
    <row r="3" spans="2:27" x14ac:dyDescent="0.55000000000000004">
      <c r="B3" s="1" t="s">
        <v>3</v>
      </c>
      <c r="C3">
        <v>82</v>
      </c>
      <c r="D3">
        <v>163.58536585365854</v>
      </c>
      <c r="E3">
        <v>122.03658536585365</v>
      </c>
      <c r="F3">
        <v>126.60975609756098</v>
      </c>
      <c r="G3">
        <v>611.76829268292681</v>
      </c>
      <c r="J3" s="5" t="s">
        <v>47</v>
      </c>
      <c r="O3" s="5" t="s">
        <v>47</v>
      </c>
      <c r="T3" s="5" t="s">
        <v>47</v>
      </c>
      <c r="Y3" s="5" t="s">
        <v>47</v>
      </c>
    </row>
    <row r="4" spans="2:27" x14ac:dyDescent="0.55000000000000004">
      <c r="B4" s="1" t="s">
        <v>4</v>
      </c>
      <c r="C4">
        <v>47</v>
      </c>
      <c r="D4">
        <v>168.34042553191489</v>
      </c>
      <c r="E4">
        <v>109.12765957446808</v>
      </c>
      <c r="F4">
        <v>104.61702127659575</v>
      </c>
      <c r="G4">
        <v>641.91489361702122</v>
      </c>
      <c r="I4" t="s">
        <v>48</v>
      </c>
      <c r="J4">
        <f>CORREL(C3:C11,D3:D11)</f>
        <v>0.61380192673431166</v>
      </c>
      <c r="N4" t="s">
        <v>48</v>
      </c>
      <c r="O4">
        <f>CORREL(C3:C5,D3:D5)</f>
        <v>-0.37327521376321487</v>
      </c>
      <c r="S4" t="s">
        <v>48</v>
      </c>
      <c r="T4">
        <f>CORREL(C6:C8,D6:D8)</f>
        <v>-0.97440406738276941</v>
      </c>
      <c r="X4" t="s">
        <v>48</v>
      </c>
      <c r="Y4">
        <f>CORREL(C9:C11,D9:D11)</f>
        <v>7.3374041642872437E-2</v>
      </c>
    </row>
    <row r="5" spans="2:27" x14ac:dyDescent="0.55000000000000004">
      <c r="B5" s="1" t="s">
        <v>5</v>
      </c>
      <c r="C5">
        <v>60</v>
      </c>
      <c r="D5">
        <v>158.93333333333334</v>
      </c>
      <c r="E5">
        <v>112.33333333333333</v>
      </c>
      <c r="F5">
        <v>112.06666666666666</v>
      </c>
      <c r="G5">
        <v>640.66666666666663</v>
      </c>
      <c r="I5" t="s">
        <v>49</v>
      </c>
      <c r="J5">
        <f>CORREL(C3:C11,E3:E11)</f>
        <v>-0.68169680998888982</v>
      </c>
      <c r="N5" t="s">
        <v>49</v>
      </c>
      <c r="O5">
        <f>CORREL(C3:C5,E3:E5)</f>
        <v>0.99084349789186976</v>
      </c>
      <c r="S5" t="s">
        <v>49</v>
      </c>
      <c r="T5">
        <f>CORREL(C6:C8,E6:E8)</f>
        <v>0.9981793856890675</v>
      </c>
      <c r="X5" t="s">
        <v>49</v>
      </c>
      <c r="Y5">
        <f>CORREL(C9:C11,E9:E11)</f>
        <v>-0.48750277869906017</v>
      </c>
    </row>
    <row r="6" spans="2:27" x14ac:dyDescent="0.55000000000000004">
      <c r="B6" s="1" t="s">
        <v>6</v>
      </c>
      <c r="C6">
        <v>73</v>
      </c>
      <c r="D6">
        <v>135.84931506849315</v>
      </c>
      <c r="E6">
        <v>118.56164383561644</v>
      </c>
      <c r="F6">
        <v>110.0958904109589</v>
      </c>
      <c r="G6">
        <v>659.49315068493149</v>
      </c>
      <c r="I6" t="s">
        <v>50</v>
      </c>
      <c r="J6">
        <f>CORREL(C3:C11,F3:F11)</f>
        <v>-0.45629130674570512</v>
      </c>
      <c r="N6" t="s">
        <v>50</v>
      </c>
      <c r="O6">
        <f>CORREL(C3:C5,F3:F5)</f>
        <v>0.99932580742214616</v>
      </c>
      <c r="S6" t="s">
        <v>50</v>
      </c>
      <c r="T6">
        <f>CORREL(C6:C8,F6:F8)</f>
        <v>0.82865082603199158</v>
      </c>
      <c r="X6" t="s">
        <v>50</v>
      </c>
      <c r="Y6">
        <f>CORREL(C9:C11,F9:F11)</f>
        <v>0.64653037697580928</v>
      </c>
    </row>
    <row r="7" spans="2:27" x14ac:dyDescent="0.55000000000000004">
      <c r="B7" s="1" t="s">
        <v>7</v>
      </c>
      <c r="C7">
        <v>61</v>
      </c>
      <c r="D7">
        <v>145.54098360655738</v>
      </c>
      <c r="E7">
        <v>96.491803278688522</v>
      </c>
      <c r="F7">
        <v>96.311475409836063</v>
      </c>
      <c r="G7">
        <v>685.65573770491801</v>
      </c>
      <c r="I7" t="s">
        <v>51</v>
      </c>
      <c r="J7">
        <f>CORREL(C3:C11,G3:G11)</f>
        <v>0.38198136956487933</v>
      </c>
      <c r="N7" t="s">
        <v>51</v>
      </c>
      <c r="O7">
        <f>CORREL(C3:C5,G3:G5)</f>
        <v>-0.94288327587088716</v>
      </c>
      <c r="S7" t="s">
        <v>51</v>
      </c>
      <c r="T7">
        <f>CORREL(C6:C8,G6:G8)</f>
        <v>-0.97997144637874667</v>
      </c>
      <c r="X7" t="s">
        <v>51</v>
      </c>
      <c r="Y7">
        <f>CORREL(C9:C11,G9:G11)</f>
        <v>-0.40133660986979053</v>
      </c>
    </row>
    <row r="8" spans="2:27" x14ac:dyDescent="0.55000000000000004">
      <c r="B8" s="1" t="s">
        <v>8</v>
      </c>
      <c r="C8">
        <v>66</v>
      </c>
      <c r="D8">
        <v>139.59090909090909</v>
      </c>
      <c r="E8">
        <v>104.51515151515152</v>
      </c>
      <c r="F8">
        <v>109.6969696969697</v>
      </c>
      <c r="G8">
        <v>670.19696969696975</v>
      </c>
    </row>
    <row r="9" spans="2:27" x14ac:dyDescent="0.55000000000000004">
      <c r="B9" s="1" t="s">
        <v>9</v>
      </c>
      <c r="C9">
        <v>53</v>
      </c>
      <c r="D9">
        <v>113.75471698113208</v>
      </c>
      <c r="E9">
        <v>147.9245283018868</v>
      </c>
      <c r="F9">
        <v>155.66037735849056</v>
      </c>
      <c r="G9">
        <v>606.66037735849056</v>
      </c>
      <c r="I9" s="6" t="s">
        <v>56</v>
      </c>
      <c r="J9" s="6"/>
      <c r="K9" s="6"/>
      <c r="L9" s="6"/>
      <c r="N9" s="6" t="s">
        <v>56</v>
      </c>
      <c r="O9" s="6"/>
      <c r="P9" s="6"/>
      <c r="Q9" s="6"/>
      <c r="S9" s="6" t="s">
        <v>56</v>
      </c>
      <c r="T9" s="6"/>
      <c r="U9" s="6"/>
      <c r="V9" s="6"/>
      <c r="X9" s="6" t="s">
        <v>56</v>
      </c>
      <c r="Y9" s="6"/>
      <c r="Z9" s="6"/>
      <c r="AA9" s="6"/>
    </row>
    <row r="10" spans="2:27" x14ac:dyDescent="0.55000000000000004">
      <c r="B10" s="1" t="s">
        <v>10</v>
      </c>
      <c r="C10">
        <v>21</v>
      </c>
      <c r="D10">
        <v>121.85714285714286</v>
      </c>
      <c r="E10">
        <v>147.66666666666666</v>
      </c>
      <c r="F10">
        <v>150.71428571428572</v>
      </c>
      <c r="G10">
        <v>603.76190476190482</v>
      </c>
      <c r="I10" t="s">
        <v>57</v>
      </c>
      <c r="J10">
        <f>SLOPE(C3:C11,D3:D11)</f>
        <v>0.57371745047236755</v>
      </c>
      <c r="K10" t="s">
        <v>52</v>
      </c>
      <c r="L10">
        <f>INTERCEPT(C3:C11,D3:D11)</f>
        <v>-25.952240332086525</v>
      </c>
      <c r="N10" t="s">
        <v>57</v>
      </c>
      <c r="O10">
        <f>SLOPE(C3:C5,D3:D5)</f>
        <v>-1.404000410539419</v>
      </c>
      <c r="P10" t="s">
        <v>52</v>
      </c>
      <c r="Q10">
        <f>INTERCEPT(C3:C5,D3:D5)</f>
        <v>292.72213754078837</v>
      </c>
      <c r="S10" t="s">
        <v>57</v>
      </c>
      <c r="T10">
        <f>SLOPE(C6:C8,D6:D8)</f>
        <v>-1.2017018694284503</v>
      </c>
      <c r="U10" t="s">
        <v>52</v>
      </c>
      <c r="V10">
        <f>INTERCEPT(C6:C8,D6:D8)</f>
        <v>235.29796812220019</v>
      </c>
      <c r="X10" t="s">
        <v>57</v>
      </c>
      <c r="Y10">
        <f>SLOPE(C9:C11,D9:D11)</f>
        <v>0.14559425932980105</v>
      </c>
      <c r="Z10" t="s">
        <v>52</v>
      </c>
      <c r="AA10">
        <f>INTERCEPT(C9:C11,D9:D11)</f>
        <v>15.219486235583815</v>
      </c>
    </row>
    <row r="11" spans="2:27" x14ac:dyDescent="0.55000000000000004">
      <c r="B11" s="1" t="s">
        <v>11</v>
      </c>
      <c r="C11">
        <v>21</v>
      </c>
      <c r="D11">
        <v>103.28571428571429</v>
      </c>
      <c r="E11">
        <v>163.33333333333334</v>
      </c>
      <c r="F11">
        <v>129.57142857142858</v>
      </c>
      <c r="G11">
        <v>627.80952380952385</v>
      </c>
      <c r="I11" t="s">
        <v>58</v>
      </c>
      <c r="J11">
        <f>SLOPE(C3:C11,E3:E11)</f>
        <v>-0.63106167432624605</v>
      </c>
      <c r="K11" t="s">
        <v>53</v>
      </c>
      <c r="L11">
        <f>INTERCEPT(C3:C11,E3:E11)</f>
        <v>132.44948144501686</v>
      </c>
      <c r="N11" t="s">
        <v>58</v>
      </c>
      <c r="O11">
        <f>SLOPE(C3:C5,E3:E5)</f>
        <v>2.608028197585945</v>
      </c>
      <c r="P11" t="s">
        <v>53</v>
      </c>
      <c r="Q11">
        <f>INTERCEPT(C3:C5,E3:E5)</f>
        <v>-235.61712331339254</v>
      </c>
      <c r="S11" t="s">
        <v>58</v>
      </c>
      <c r="T11">
        <f>SLOPE(C6:C8,E6:E8)</f>
        <v>0.5386004441482688</v>
      </c>
      <c r="U11" t="s">
        <v>53</v>
      </c>
      <c r="V11">
        <f>INTERCEPT(C6:C8,E6:E8)</f>
        <v>9.2934036141116465</v>
      </c>
      <c r="X11" t="s">
        <v>58</v>
      </c>
      <c r="Y11">
        <f>SLOPE(C9:C11,E9:E11)</f>
        <v>-1.0039093271976616</v>
      </c>
      <c r="Z11" t="s">
        <v>53</v>
      </c>
      <c r="AA11">
        <f>INTERCEPT(C9:C11,E9:E11)</f>
        <v>185.23953814735046</v>
      </c>
    </row>
    <row r="12" spans="2:27" x14ac:dyDescent="0.55000000000000004">
      <c r="B12" s="1" t="s">
        <v>14</v>
      </c>
      <c r="C12">
        <f>SUM(C3:C11)</f>
        <v>484</v>
      </c>
      <c r="D12">
        <f>SUM(D3:D11)</f>
        <v>1250.7379066088556</v>
      </c>
      <c r="E12">
        <f t="shared" ref="E12:G12" si="0">SUM(E3:E11)</f>
        <v>1121.9907052049982</v>
      </c>
      <c r="F12">
        <f t="shared" si="0"/>
        <v>1095.343871202793</v>
      </c>
      <c r="G12">
        <f t="shared" si="0"/>
        <v>5747.9275169833527</v>
      </c>
      <c r="I12" t="s">
        <v>59</v>
      </c>
      <c r="J12">
        <f>SLOPE(C3:C11,F3:F11)</f>
        <v>-0.47037344083454774</v>
      </c>
      <c r="K12" t="s">
        <v>54</v>
      </c>
      <c r="L12">
        <f>INTERCEPT(C3:C11,F3:F11)</f>
        <v>111.02451839941017</v>
      </c>
      <c r="N12" t="s">
        <v>59</v>
      </c>
      <c r="O12">
        <f>SLOPE(C3:C5,F3:F5)</f>
        <v>1.5806210042137725</v>
      </c>
      <c r="P12" t="s">
        <v>54</v>
      </c>
      <c r="Q12">
        <f>INTERCEPT(C3:C5,F3:F5)</f>
        <v>-117.87227608660359</v>
      </c>
      <c r="S12" t="s">
        <v>59</v>
      </c>
      <c r="T12">
        <f>SLOPE(C6:C8,F6:F8)</f>
        <v>0.63662873211406357</v>
      </c>
      <c r="U12" t="s">
        <v>54</v>
      </c>
      <c r="V12">
        <f>INTERCEPT(C6:C8,F6:F8)</f>
        <v>-0.41370077881101963</v>
      </c>
      <c r="X12" t="s">
        <v>59</v>
      </c>
      <c r="Y12">
        <f>SLOPE(C9:C11,F9:F11)</f>
        <v>0.86199655108575124</v>
      </c>
      <c r="Z12" t="s">
        <v>54</v>
      </c>
      <c r="AA12">
        <f>INTERCEPT(C9:C11,F9:F11)</f>
        <v>-93.594675818872474</v>
      </c>
    </row>
    <row r="13" spans="2:27" x14ac:dyDescent="0.55000000000000004">
      <c r="I13" t="s">
        <v>60</v>
      </c>
      <c r="J13">
        <f>SLOPE(C3:C11,G3:G11)</f>
        <v>0.27933945621901085</v>
      </c>
      <c r="K13" t="s">
        <v>55</v>
      </c>
      <c r="L13">
        <f>INTERCEPT(C3:C11,G3:G11)</f>
        <v>-124.62477188671321</v>
      </c>
      <c r="N13" t="s">
        <v>60</v>
      </c>
      <c r="O13">
        <f>SLOPE(C3:C5,G3:G5)</f>
        <v>-0.97801798313264088</v>
      </c>
      <c r="P13" t="s">
        <v>55</v>
      </c>
      <c r="Q13">
        <f>INTERCEPT(C3:C5,G3:G5)</f>
        <v>680.56940751534103</v>
      </c>
      <c r="S13" t="s">
        <v>60</v>
      </c>
      <c r="T13">
        <f>SLOPE(C6:C8,G6:G8)</f>
        <v>-0.44909426483390241</v>
      </c>
      <c r="U13" t="s">
        <v>55</v>
      </c>
      <c r="V13">
        <f>INTERCEPT(C6:C8,G6:G8)</f>
        <v>368.36008884118348</v>
      </c>
      <c r="X13" t="s">
        <v>60</v>
      </c>
      <c r="Y13">
        <f>SLOPE(C9:C11,G9:G11)</f>
        <v>-0.56483113145335084</v>
      </c>
      <c r="Z13" t="s">
        <v>55</v>
      </c>
      <c r="AA13">
        <f>INTERCEPT(C9:C11,G9:G11)</f>
        <v>377.76351693897755</v>
      </c>
    </row>
    <row r="16" spans="2:27" x14ac:dyDescent="0.55000000000000004">
      <c r="G16" s="1"/>
      <c r="I16" s="1"/>
    </row>
    <row r="18" spans="2:28" x14ac:dyDescent="0.55000000000000004">
      <c r="I18" s="1"/>
      <c r="J18" s="1"/>
    </row>
    <row r="20" spans="2:28" x14ac:dyDescent="0.55000000000000004">
      <c r="I20" s="1"/>
      <c r="J20" s="1"/>
    </row>
    <row r="23" spans="2:28" x14ac:dyDescent="0.55000000000000004">
      <c r="C23" t="s">
        <v>13</v>
      </c>
      <c r="D23" t="s">
        <v>19</v>
      </c>
      <c r="E23" t="s">
        <v>20</v>
      </c>
      <c r="F23" t="s">
        <v>21</v>
      </c>
      <c r="G23" t="s">
        <v>22</v>
      </c>
      <c r="I23" s="7" t="s">
        <v>16</v>
      </c>
      <c r="J23" s="7"/>
      <c r="K23" s="7"/>
      <c r="L23" s="7"/>
      <c r="N23" s="7" t="s">
        <v>15</v>
      </c>
      <c r="O23" s="7"/>
      <c r="P23" s="7"/>
      <c r="Q23" s="7"/>
      <c r="S23" s="7" t="s">
        <v>17</v>
      </c>
      <c r="T23" s="7"/>
      <c r="U23" s="7"/>
      <c r="V23" s="7"/>
      <c r="X23" s="7" t="s">
        <v>18</v>
      </c>
      <c r="Y23" s="7"/>
      <c r="Z23" s="7"/>
      <c r="AA23" s="7"/>
    </row>
    <row r="24" spans="2:28" x14ac:dyDescent="0.55000000000000004">
      <c r="B24" s="1" t="s">
        <v>3</v>
      </c>
      <c r="C24">
        <v>18</v>
      </c>
      <c r="D24">
        <v>118.22222222222223</v>
      </c>
      <c r="E24">
        <v>119.5</v>
      </c>
      <c r="F24">
        <v>122.83333333333333</v>
      </c>
      <c r="G24">
        <v>663.44444444444446</v>
      </c>
      <c r="J24" s="5" t="s">
        <v>47</v>
      </c>
      <c r="O24" s="5" t="s">
        <v>47</v>
      </c>
      <c r="T24" s="5" t="s">
        <v>47</v>
      </c>
      <c r="Y24" s="5" t="s">
        <v>47</v>
      </c>
    </row>
    <row r="25" spans="2:28" x14ac:dyDescent="0.55000000000000004">
      <c r="B25" s="1" t="s">
        <v>4</v>
      </c>
      <c r="C25">
        <v>53</v>
      </c>
      <c r="D25">
        <v>131.18867924528303</v>
      </c>
      <c r="E25">
        <v>127.90566037735849</v>
      </c>
      <c r="F25">
        <v>117.43396226415095</v>
      </c>
      <c r="G25">
        <v>647.47169811320759</v>
      </c>
      <c r="I25" t="s">
        <v>48</v>
      </c>
      <c r="J25">
        <f>CORREL(C24:C32,D24:D32)</f>
        <v>-0.27499401399794515</v>
      </c>
      <c r="N25" t="s">
        <v>48</v>
      </c>
      <c r="O25">
        <f>CORREL(C24:C26,D24:D26)</f>
        <v>0.99923286780013654</v>
      </c>
      <c r="S25" t="s">
        <v>48</v>
      </c>
      <c r="T25">
        <f>CORREL(C27:C29,D27:D29)</f>
        <v>0.59705081948649052</v>
      </c>
      <c r="X25" t="s">
        <v>48</v>
      </c>
      <c r="Y25">
        <f>CORREL(C30:C32,D30:D32)</f>
        <v>-0.98560655396859309</v>
      </c>
    </row>
    <row r="26" spans="2:28" x14ac:dyDescent="0.55000000000000004">
      <c r="B26" s="1" t="s">
        <v>5</v>
      </c>
      <c r="C26">
        <v>40</v>
      </c>
      <c r="D26">
        <v>126.825</v>
      </c>
      <c r="E26">
        <v>116.45</v>
      </c>
      <c r="F26">
        <v>110.125</v>
      </c>
      <c r="G26">
        <v>670.6</v>
      </c>
      <c r="I26" t="s">
        <v>49</v>
      </c>
      <c r="J26">
        <f>CORREL(C24:C32,E24:E32)</f>
        <v>0.63631574462909202</v>
      </c>
      <c r="N26" t="s">
        <v>49</v>
      </c>
      <c r="O26">
        <f>CORREL(C24:C26,E24:E26)</f>
        <v>0.5970746908116582</v>
      </c>
      <c r="S26" t="s">
        <v>49</v>
      </c>
      <c r="T26">
        <f>CORREL(C27:C29,E27:E29)</f>
        <v>-0.80111043202051935</v>
      </c>
      <c r="X26" t="s">
        <v>49</v>
      </c>
      <c r="Y26">
        <f>CORREL(C30:C32,E30:E32)</f>
        <v>-0.56211218269171759</v>
      </c>
    </row>
    <row r="27" spans="2:28" x14ac:dyDescent="0.55000000000000004">
      <c r="B27" s="1" t="s">
        <v>6</v>
      </c>
      <c r="C27">
        <v>27</v>
      </c>
      <c r="D27">
        <v>106.66666666666667</v>
      </c>
      <c r="E27">
        <v>131.81481481481481</v>
      </c>
      <c r="F27">
        <v>116.85185185185185</v>
      </c>
      <c r="G27">
        <v>668.66666666666663</v>
      </c>
      <c r="I27" t="s">
        <v>50</v>
      </c>
      <c r="J27">
        <f>CORREL(C24:C32,F24:F32)</f>
        <v>0.62923059230198719</v>
      </c>
      <c r="N27" t="s">
        <v>50</v>
      </c>
      <c r="O27">
        <f>CORREL(C24:C26,F24:F26)</f>
        <v>-0.55173748163865388</v>
      </c>
      <c r="S27" t="s">
        <v>50</v>
      </c>
      <c r="T27">
        <f>CORREL(C27:C29,F27:F29)</f>
        <v>-0.6648638993449244</v>
      </c>
      <c r="X27" t="s">
        <v>50</v>
      </c>
      <c r="Y27">
        <f>CORREL(C30:C32,F30:F32)</f>
        <v>-3.0534570449572217E-2</v>
      </c>
    </row>
    <row r="28" spans="2:28" x14ac:dyDescent="0.55000000000000004">
      <c r="B28" s="1" t="s">
        <v>7</v>
      </c>
      <c r="C28">
        <v>39</v>
      </c>
      <c r="D28">
        <v>132.71794871794873</v>
      </c>
      <c r="E28">
        <v>125.7948717948718</v>
      </c>
      <c r="F28">
        <v>106.41025641025641</v>
      </c>
      <c r="G28">
        <v>659.07692307692309</v>
      </c>
      <c r="I28" t="s">
        <v>51</v>
      </c>
      <c r="J28">
        <f>CORREL(C24:C32,G24:G32)</f>
        <v>-0.56914991834538275</v>
      </c>
      <c r="N28" t="s">
        <v>51</v>
      </c>
      <c r="O28">
        <f>CORREL(C24:C26,G24:G26)</f>
        <v>-0.5587371537358593</v>
      </c>
      <c r="S28" t="s">
        <v>51</v>
      </c>
      <c r="T28">
        <f>CORREL(C27:C29,G27:G29)</f>
        <v>-0.37391866794612177</v>
      </c>
      <c r="X28" t="s">
        <v>51</v>
      </c>
      <c r="Y28">
        <f>CORREL(C30:C32,G30:G32)</f>
        <v>0.70888746612649622</v>
      </c>
    </row>
    <row r="29" spans="2:28" x14ac:dyDescent="0.55000000000000004">
      <c r="B29" s="1" t="s">
        <v>8</v>
      </c>
      <c r="C29">
        <v>34</v>
      </c>
      <c r="D29">
        <v>157</v>
      </c>
      <c r="E29">
        <v>131.97058823529412</v>
      </c>
      <c r="F29">
        <v>99.264705882352942</v>
      </c>
      <c r="G29">
        <v>635.76470588235293</v>
      </c>
    </row>
    <row r="30" spans="2:28" x14ac:dyDescent="0.55000000000000004">
      <c r="B30" s="1" t="s">
        <v>9</v>
      </c>
      <c r="C30">
        <v>47</v>
      </c>
      <c r="D30">
        <v>129.63829787234042</v>
      </c>
      <c r="E30">
        <v>155.91489361702128</v>
      </c>
      <c r="F30">
        <v>139.78723404255319</v>
      </c>
      <c r="G30">
        <v>598.65957446808511</v>
      </c>
      <c r="J30" s="6" t="s">
        <v>56</v>
      </c>
      <c r="K30" s="6"/>
      <c r="L30" s="6"/>
      <c r="M30" s="6"/>
      <c r="O30" s="6" t="s">
        <v>56</v>
      </c>
      <c r="P30" s="6"/>
      <c r="Q30" s="6"/>
      <c r="R30" s="6"/>
      <c r="T30" s="6" t="s">
        <v>56</v>
      </c>
      <c r="U30" s="6"/>
      <c r="V30" s="6"/>
      <c r="W30" s="6"/>
      <c r="Y30" s="6" t="s">
        <v>56</v>
      </c>
      <c r="Z30" s="6"/>
      <c r="AA30" s="6"/>
      <c r="AB30" s="6"/>
    </row>
    <row r="31" spans="2:28" x14ac:dyDescent="0.55000000000000004">
      <c r="B31" s="1" t="s">
        <v>10</v>
      </c>
      <c r="C31">
        <v>79</v>
      </c>
      <c r="D31">
        <v>113.86075949367088</v>
      </c>
      <c r="E31">
        <v>154.68354430379748</v>
      </c>
      <c r="F31">
        <v>145.72151898734177</v>
      </c>
      <c r="G31">
        <v>609.7341772151899</v>
      </c>
      <c r="I31" t="s">
        <v>57</v>
      </c>
      <c r="J31">
        <f>SLOPE(C24:C32,D24:D32)</f>
        <v>-0.38204619446864524</v>
      </c>
      <c r="K31" t="s">
        <v>52</v>
      </c>
      <c r="L31">
        <f>INTERCEPT(C24:C32,D24:D32)</f>
        <v>94.042179411978793</v>
      </c>
      <c r="N31" t="s">
        <v>57</v>
      </c>
      <c r="O31">
        <f>SLOPE(C24:C26,D24:D26)</f>
        <v>2.6794508908266619</v>
      </c>
      <c r="P31" t="s">
        <v>52</v>
      </c>
      <c r="Q31">
        <f>INTERCEPT(C24:C26,D24:D26)</f>
        <v>-299.03520711602636</v>
      </c>
      <c r="S31" t="s">
        <v>57</v>
      </c>
      <c r="T31">
        <f>SLOPE(C27:C29,D27:D29)</f>
        <v>0.14297128164368159</v>
      </c>
      <c r="U31" t="s">
        <v>52</v>
      </c>
      <c r="V31">
        <f>INTERCEPT(C27:C29,D27:D29)</f>
        <v>14.442794504874584</v>
      </c>
      <c r="X31" t="s">
        <v>57</v>
      </c>
      <c r="Y31">
        <f>SLOPE(C30:C32,D30:D32)</f>
        <v>-1.7751229894418428</v>
      </c>
      <c r="Z31" t="s">
        <v>52</v>
      </c>
      <c r="AA31">
        <f>INTERCEPT(C30:C32,D30:D32)</f>
        <v>277.73362357514964</v>
      </c>
    </row>
    <row r="32" spans="2:28" x14ac:dyDescent="0.55000000000000004">
      <c r="B32" s="1" t="s">
        <v>11</v>
      </c>
      <c r="C32">
        <v>79</v>
      </c>
      <c r="D32">
        <v>110.39240506329114</v>
      </c>
      <c r="E32">
        <v>140.78481012658227</v>
      </c>
      <c r="F32">
        <v>133.18987341772151</v>
      </c>
      <c r="G32">
        <v>639.63291139240505</v>
      </c>
      <c r="I32" t="s">
        <v>58</v>
      </c>
      <c r="J32">
        <f>SLOPE(C24:C32,E24:E32)</f>
        <v>0.95901674572279672</v>
      </c>
      <c r="K32" t="s">
        <v>53</v>
      </c>
      <c r="L32">
        <f>INTERCEPT(C24:C32,E24:E32)</f>
        <v>-82.160196924860458</v>
      </c>
      <c r="N32" t="s">
        <v>58</v>
      </c>
      <c r="O32">
        <f>SLOPE(C24:C26,E24:E26)</f>
        <v>1.7804919169115432</v>
      </c>
      <c r="P32" t="s">
        <v>53</v>
      </c>
      <c r="Q32">
        <f>INTERCEPT(C24:C26,E24:E26)</f>
        <v>-178.94735407479948</v>
      </c>
      <c r="S32" t="s">
        <v>58</v>
      </c>
      <c r="T32">
        <f>SLOPE(C27:C29,E27:E29)</f>
        <v>-1.3712735169739629</v>
      </c>
      <c r="U32" t="s">
        <v>53</v>
      </c>
      <c r="V32">
        <f>INTERCEPT(C27:C29,E27:E29)</f>
        <v>211.40703787678663</v>
      </c>
      <c r="X32" t="s">
        <v>58</v>
      </c>
      <c r="Y32">
        <f>SLOPE(C30:C32,E30:E32)</f>
        <v>-1.2359606290117524</v>
      </c>
      <c r="Z32" t="s">
        <v>53</v>
      </c>
      <c r="AA32">
        <f>INTERCEPT(C30:C32,E30:E32)</f>
        <v>254.29730772734456</v>
      </c>
    </row>
    <row r="33" spans="2:27" x14ac:dyDescent="0.55000000000000004">
      <c r="B33" s="1" t="s">
        <v>14</v>
      </c>
      <c r="C33">
        <f>SUM(C24:C32)</f>
        <v>416</v>
      </c>
      <c r="D33">
        <f>SUM(D24:D32)</f>
        <v>1126.5119792814232</v>
      </c>
      <c r="E33">
        <f>SUM(E24:E32)</f>
        <v>1204.8191832697403</v>
      </c>
      <c r="F33">
        <f>SUM(F24:F32)</f>
        <v>1091.617736189562</v>
      </c>
      <c r="G33">
        <f>SUM(G24:G32)</f>
        <v>5793.0511012592751</v>
      </c>
      <c r="I33" t="s">
        <v>59</v>
      </c>
      <c r="J33">
        <f>SLOPE(C24:C32,F24:F32)</f>
        <v>0.85540847267288822</v>
      </c>
      <c r="K33" t="s">
        <v>54</v>
      </c>
      <c r="L33">
        <f>INTERCEPT(C24:C32,F24:F32)</f>
        <v>-57.531006717394341</v>
      </c>
      <c r="N33" t="s">
        <v>59</v>
      </c>
      <c r="O33">
        <f>SLOPE(C24:C26,F24:F26)</f>
        <v>-1.5304454556172256</v>
      </c>
      <c r="P33" t="s">
        <v>54</v>
      </c>
      <c r="Q33">
        <f>INTERCEPT(C24:C26,F24:F26)</f>
        <v>215.75209882681915</v>
      </c>
      <c r="S33" t="s">
        <v>59</v>
      </c>
      <c r="T33">
        <f>SLOPE(C27:C29,F27:F29)</f>
        <v>-0.45309832673968253</v>
      </c>
      <c r="U33" t="s">
        <v>54</v>
      </c>
      <c r="V33">
        <f>INTERCEPT(C27:C29,F27:F29)</f>
        <v>82.045453272511978</v>
      </c>
      <c r="X33" t="s">
        <v>59</v>
      </c>
      <c r="Y33">
        <f>SLOPE(C30:C32,F30:F32)</f>
        <v>-8.9991295591890202E-2</v>
      </c>
      <c r="Z33" t="s">
        <v>54</v>
      </c>
      <c r="AA33">
        <f>INTERCEPT(C30:C32,F30:F32)</f>
        <v>80.893077285521954</v>
      </c>
    </row>
    <row r="34" spans="2:27" x14ac:dyDescent="0.55000000000000004">
      <c r="B34" s="1"/>
      <c r="I34" t="s">
        <v>60</v>
      </c>
      <c r="J34">
        <f>SLOPE(C24:C32,G24:G32)</f>
        <v>-0.47143490264549903</v>
      </c>
      <c r="K34" t="s">
        <v>55</v>
      </c>
      <c r="L34">
        <f>INTERCEPT(C24:C32,G24:G32)</f>
        <v>349.67183132695197</v>
      </c>
      <c r="N34" t="s">
        <v>60</v>
      </c>
      <c r="O34">
        <f>SLOPE(C24:C26,G24:G26)</f>
        <v>-0.83482044746685768</v>
      </c>
      <c r="P34" t="s">
        <v>55</v>
      </c>
      <c r="Q34">
        <f>INTERCEPT(C24:C26,G24:G26)</f>
        <v>588.40339759759365</v>
      </c>
      <c r="S34" t="s">
        <v>60</v>
      </c>
      <c r="T34">
        <f>SLOPE(C27:C29,G27:G29)</f>
        <v>-0.13319829294110105</v>
      </c>
      <c r="U34" t="s">
        <v>55</v>
      </c>
      <c r="V34">
        <f>INTERCEPT(C27:C29,G27:G29)</f>
        <v>120.51198438435546</v>
      </c>
      <c r="X34" t="s">
        <v>60</v>
      </c>
      <c r="Y34">
        <f>SLOPE(C30:C32,G30:G32)</f>
        <v>0.61791825650414423</v>
      </c>
      <c r="Z34" t="s">
        <v>55</v>
      </c>
      <c r="AA34">
        <f>INTERCEPT(C30:C32,G30:G32)</f>
        <v>-312.30980454029861</v>
      </c>
    </row>
    <row r="35" spans="2:27" x14ac:dyDescent="0.55000000000000004">
      <c r="B35" s="1"/>
    </row>
    <row r="36" spans="2:27" x14ac:dyDescent="0.55000000000000004">
      <c r="B36" s="1"/>
    </row>
    <row r="37" spans="2:27" x14ac:dyDescent="0.55000000000000004">
      <c r="B37" s="1"/>
    </row>
    <row r="39" spans="2:27" x14ac:dyDescent="0.55000000000000004">
      <c r="I39" s="1"/>
    </row>
    <row r="41" spans="2:27" x14ac:dyDescent="0.55000000000000004">
      <c r="D41" s="1"/>
      <c r="I41" s="1"/>
      <c r="J41" s="1"/>
    </row>
    <row r="43" spans="2:27" x14ac:dyDescent="0.55000000000000004">
      <c r="I43" s="1"/>
      <c r="J43" s="1"/>
    </row>
  </sheetData>
  <mergeCells count="19">
    <mergeCell ref="C1:G1"/>
    <mergeCell ref="I1:J1"/>
    <mergeCell ref="L1:M1"/>
    <mergeCell ref="I2:L2"/>
    <mergeCell ref="I23:L23"/>
    <mergeCell ref="N2:Q2"/>
    <mergeCell ref="S2:V2"/>
    <mergeCell ref="X2:AA2"/>
    <mergeCell ref="I9:L9"/>
    <mergeCell ref="N9:Q9"/>
    <mergeCell ref="S9:V9"/>
    <mergeCell ref="X9:AA9"/>
    <mergeCell ref="N23:Q23"/>
    <mergeCell ref="S23:V23"/>
    <mergeCell ref="X23:AA23"/>
    <mergeCell ref="J30:M30"/>
    <mergeCell ref="O30:R30"/>
    <mergeCell ref="T30:W30"/>
    <mergeCell ref="Y30:AB30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B8E64-775C-4DA3-A72F-EC5AA0D49276}">
  <dimension ref="A1:I44"/>
  <sheetViews>
    <sheetView workbookViewId="0">
      <selection activeCell="A24" sqref="A24"/>
    </sheetView>
  </sheetViews>
  <sheetFormatPr baseColWidth="10" defaultRowHeight="14.4" x14ac:dyDescent="0.55000000000000004"/>
  <cols>
    <col min="1" max="1" width="37.47265625" customWidth="1"/>
  </cols>
  <sheetData>
    <row r="1" spans="1:9" x14ac:dyDescent="0.55000000000000004">
      <c r="A1" t="s">
        <v>45</v>
      </c>
    </row>
    <row r="2" spans="1:9" ht="14.7" thickBot="1" x14ac:dyDescent="0.6"/>
    <row r="3" spans="1:9" x14ac:dyDescent="0.55000000000000004">
      <c r="A3" s="4" t="s">
        <v>23</v>
      </c>
      <c r="B3" s="4"/>
    </row>
    <row r="4" spans="1:9" x14ac:dyDescent="0.55000000000000004">
      <c r="A4" t="s">
        <v>24</v>
      </c>
      <c r="B4">
        <v>0.80314187931304293</v>
      </c>
    </row>
    <row r="5" spans="1:9" x14ac:dyDescent="0.55000000000000004">
      <c r="A5" t="s">
        <v>25</v>
      </c>
      <c r="B5">
        <v>0.64503687830648637</v>
      </c>
    </row>
    <row r="6" spans="1:9" x14ac:dyDescent="0.55000000000000004">
      <c r="A6" t="s">
        <v>26</v>
      </c>
      <c r="B6">
        <v>0.23205900529037821</v>
      </c>
    </row>
    <row r="7" spans="1:9" x14ac:dyDescent="0.55000000000000004">
      <c r="A7" t="s">
        <v>27</v>
      </c>
      <c r="B7">
        <v>24.994701322091931</v>
      </c>
    </row>
    <row r="8" spans="1:9" ht="14.7" thickBot="1" x14ac:dyDescent="0.6">
      <c r="A8" s="2" t="s">
        <v>28</v>
      </c>
      <c r="B8" s="2">
        <v>9</v>
      </c>
    </row>
    <row r="10" spans="1:9" ht="14.7" thickBot="1" x14ac:dyDescent="0.6">
      <c r="A10" t="s">
        <v>29</v>
      </c>
    </row>
    <row r="11" spans="1:9" x14ac:dyDescent="0.55000000000000004">
      <c r="A11" s="3"/>
      <c r="B11" s="3" t="s">
        <v>33</v>
      </c>
      <c r="C11" s="3" t="s">
        <v>34</v>
      </c>
      <c r="D11" s="3" t="s">
        <v>35</v>
      </c>
      <c r="E11" s="3" t="s">
        <v>36</v>
      </c>
      <c r="F11" s="3" t="s">
        <v>37</v>
      </c>
    </row>
    <row r="12" spans="1:9" x14ac:dyDescent="0.55000000000000004">
      <c r="A12" t="s">
        <v>30</v>
      </c>
      <c r="B12">
        <v>4</v>
      </c>
      <c r="C12">
        <v>5676.3245290970799</v>
      </c>
      <c r="D12">
        <v>1419.08113227427</v>
      </c>
      <c r="E12">
        <v>3.0286567762731864</v>
      </c>
      <c r="F12">
        <v>0.15425415790122693</v>
      </c>
    </row>
    <row r="13" spans="1:9" x14ac:dyDescent="0.55000000000000004">
      <c r="A13" t="s">
        <v>31</v>
      </c>
      <c r="B13">
        <v>5</v>
      </c>
      <c r="C13">
        <v>3123.6754709029201</v>
      </c>
      <c r="D13">
        <v>624.73509418058404</v>
      </c>
    </row>
    <row r="14" spans="1:9" ht="14.7" thickBot="1" x14ac:dyDescent="0.6">
      <c r="A14" s="2" t="s">
        <v>16</v>
      </c>
      <c r="B14" s="2">
        <v>9</v>
      </c>
      <c r="C14" s="2">
        <v>8800</v>
      </c>
      <c r="D14" s="2"/>
      <c r="E14" s="2"/>
      <c r="F14" s="2"/>
    </row>
    <row r="15" spans="1:9" ht="14.7" thickBot="1" x14ac:dyDescent="0.6"/>
    <row r="16" spans="1:9" x14ac:dyDescent="0.55000000000000004">
      <c r="A16" s="3"/>
      <c r="B16" s="3" t="s">
        <v>38</v>
      </c>
      <c r="C16" s="3" t="s">
        <v>27</v>
      </c>
      <c r="D16" s="3" t="s">
        <v>39</v>
      </c>
      <c r="E16" s="3" t="s">
        <v>40</v>
      </c>
      <c r="F16" s="3" t="s">
        <v>41</v>
      </c>
      <c r="G16" s="3" t="s">
        <v>42</v>
      </c>
      <c r="H16" s="3" t="s">
        <v>43</v>
      </c>
      <c r="I16" s="3" t="s">
        <v>44</v>
      </c>
    </row>
    <row r="17" spans="1:9" x14ac:dyDescent="0.55000000000000004">
      <c r="A17" t="s">
        <v>32</v>
      </c>
      <c r="B17">
        <v>-305.53100505320197</v>
      </c>
      <c r="C17">
        <v>547.98547849385125</v>
      </c>
      <c r="D17">
        <v>-0.55755310504387801</v>
      </c>
      <c r="E17">
        <v>0.60118817047175233</v>
      </c>
      <c r="F17">
        <v>-1714.1725222619707</v>
      </c>
      <c r="G17">
        <v>1103.1105121555665</v>
      </c>
      <c r="H17">
        <v>-1714.1725222619707</v>
      </c>
      <c r="I17">
        <v>1103.1105121555665</v>
      </c>
    </row>
    <row r="18" spans="1:9" x14ac:dyDescent="0.55000000000000004">
      <c r="A18" t="s">
        <v>19</v>
      </c>
      <c r="B18">
        <v>0.51769710850979977</v>
      </c>
      <c r="C18">
        <v>0.67456782865608944</v>
      </c>
      <c r="D18">
        <v>0.76745004211242029</v>
      </c>
      <c r="E18">
        <v>0.47747037184403374</v>
      </c>
      <c r="F18">
        <v>-1.2163346987381738</v>
      </c>
      <c r="G18">
        <v>2.2517289157577736</v>
      </c>
      <c r="H18">
        <v>-1.2163346987381738</v>
      </c>
      <c r="I18">
        <v>2.2517289157577736</v>
      </c>
    </row>
    <row r="19" spans="1:9" x14ac:dyDescent="0.55000000000000004">
      <c r="A19" t="s">
        <v>20</v>
      </c>
      <c r="B19">
        <v>0</v>
      </c>
      <c r="C19">
        <v>0</v>
      </c>
      <c r="D19">
        <v>65535</v>
      </c>
      <c r="E19" t="e">
        <v>#NUM!</v>
      </c>
      <c r="F19">
        <v>0</v>
      </c>
      <c r="G19">
        <v>0</v>
      </c>
      <c r="H19">
        <v>0</v>
      </c>
      <c r="I19">
        <v>0</v>
      </c>
    </row>
    <row r="20" spans="1:9" x14ac:dyDescent="0.55000000000000004">
      <c r="A20" t="s">
        <v>21</v>
      </c>
      <c r="B20">
        <v>1.3623092109433015</v>
      </c>
      <c r="C20">
        <v>1.0401527640345551</v>
      </c>
      <c r="D20">
        <v>1.3097203199837326</v>
      </c>
      <c r="E20" t="e">
        <v>#NUM!</v>
      </c>
      <c r="F20">
        <v>-1.3114885905708322</v>
      </c>
      <c r="G20">
        <v>4.0361070124574354</v>
      </c>
      <c r="H20">
        <v>-1.3114885905708322</v>
      </c>
      <c r="I20">
        <v>4.0361070124574354</v>
      </c>
    </row>
    <row r="21" spans="1:9" ht="14.7" thickBot="1" x14ac:dyDescent="0.6">
      <c r="A21" s="2" t="s">
        <v>22</v>
      </c>
      <c r="B21" s="2">
        <v>0.19803704447001794</v>
      </c>
      <c r="C21" s="2">
        <v>0.5399157723955883</v>
      </c>
      <c r="D21" s="2">
        <v>0.36679247874410886</v>
      </c>
      <c r="E21" s="2">
        <v>0.72878480611237517</v>
      </c>
      <c r="F21" s="2">
        <v>-1.1898606328236323</v>
      </c>
      <c r="G21" s="2">
        <v>1.5859347217636681</v>
      </c>
      <c r="H21" s="2">
        <v>-1.1898606328236323</v>
      </c>
      <c r="I21" s="2">
        <v>1.5859347217636681</v>
      </c>
    </row>
    <row r="24" spans="1:9" x14ac:dyDescent="0.55000000000000004">
      <c r="A24" t="s">
        <v>46</v>
      </c>
    </row>
    <row r="25" spans="1:9" ht="14.7" thickBot="1" x14ac:dyDescent="0.6"/>
    <row r="26" spans="1:9" x14ac:dyDescent="0.55000000000000004">
      <c r="A26" s="4" t="s">
        <v>23</v>
      </c>
      <c r="B26" s="4"/>
    </row>
    <row r="27" spans="1:9" x14ac:dyDescent="0.55000000000000004">
      <c r="A27" t="s">
        <v>24</v>
      </c>
      <c r="B27">
        <v>0.64921110984081543</v>
      </c>
    </row>
    <row r="28" spans="1:9" x14ac:dyDescent="0.55000000000000004">
      <c r="A28" t="s">
        <v>25</v>
      </c>
      <c r="B28">
        <v>0.42147506514074334</v>
      </c>
    </row>
    <row r="29" spans="1:9" x14ac:dyDescent="0.55000000000000004">
      <c r="A29" t="s">
        <v>26</v>
      </c>
      <c r="B29">
        <v>-0.12563989577481066</v>
      </c>
    </row>
    <row r="30" spans="1:9" x14ac:dyDescent="0.55000000000000004">
      <c r="A30" t="s">
        <v>27</v>
      </c>
      <c r="B30">
        <v>31.909307190101945</v>
      </c>
    </row>
    <row r="31" spans="1:9" ht="14.7" thickBot="1" x14ac:dyDescent="0.6">
      <c r="A31" s="2" t="s">
        <v>28</v>
      </c>
      <c r="B31" s="2">
        <v>9</v>
      </c>
    </row>
    <row r="33" spans="1:9" ht="14.7" thickBot="1" x14ac:dyDescent="0.6">
      <c r="A33" t="s">
        <v>29</v>
      </c>
    </row>
    <row r="34" spans="1:9" x14ac:dyDescent="0.55000000000000004">
      <c r="A34" s="3"/>
      <c r="B34" s="3" t="s">
        <v>33</v>
      </c>
      <c r="C34" s="3" t="s">
        <v>34</v>
      </c>
      <c r="D34" s="3" t="s">
        <v>35</v>
      </c>
      <c r="E34" s="3" t="s">
        <v>36</v>
      </c>
      <c r="F34" s="3" t="s">
        <v>37</v>
      </c>
    </row>
    <row r="35" spans="1:9" x14ac:dyDescent="0.55000000000000004">
      <c r="A35" t="s">
        <v>30</v>
      </c>
      <c r="B35">
        <v>4</v>
      </c>
      <c r="C35">
        <v>3708.9805732385412</v>
      </c>
      <c r="D35">
        <v>927.2451433096353</v>
      </c>
      <c r="E35">
        <v>1.2142232764299652</v>
      </c>
      <c r="F35">
        <v>0.4276648567199175</v>
      </c>
    </row>
    <row r="36" spans="1:9" x14ac:dyDescent="0.55000000000000004">
      <c r="A36" t="s">
        <v>31</v>
      </c>
      <c r="B36">
        <v>5</v>
      </c>
      <c r="C36">
        <v>5091.0194267614588</v>
      </c>
      <c r="D36">
        <v>1018.2038853522918</v>
      </c>
    </row>
    <row r="37" spans="1:9" ht="14.7" thickBot="1" x14ac:dyDescent="0.6">
      <c r="A37" s="2" t="s">
        <v>16</v>
      </c>
      <c r="B37" s="2">
        <v>9</v>
      </c>
      <c r="C37" s="2">
        <v>8800</v>
      </c>
      <c r="D37" s="2"/>
      <c r="E37" s="2"/>
      <c r="F37" s="2"/>
    </row>
    <row r="38" spans="1:9" ht="14.7" thickBot="1" x14ac:dyDescent="0.6"/>
    <row r="39" spans="1:9" x14ac:dyDescent="0.55000000000000004">
      <c r="A39" s="3"/>
      <c r="B39" s="3" t="s">
        <v>38</v>
      </c>
      <c r="C39" s="3" t="s">
        <v>27</v>
      </c>
      <c r="D39" s="3" t="s">
        <v>39</v>
      </c>
      <c r="E39" s="3" t="s">
        <v>40</v>
      </c>
      <c r="F39" s="3" t="s">
        <v>41</v>
      </c>
      <c r="G39" s="3" t="s">
        <v>42</v>
      </c>
      <c r="H39" s="3" t="s">
        <v>43</v>
      </c>
      <c r="I39" s="3" t="s">
        <v>44</v>
      </c>
    </row>
    <row r="40" spans="1:9" x14ac:dyDescent="0.55000000000000004">
      <c r="A40" t="s">
        <v>32</v>
      </c>
      <c r="B40">
        <v>227.64732584168894</v>
      </c>
      <c r="C40">
        <v>757.55577177235182</v>
      </c>
      <c r="D40">
        <v>0.30050239774306381</v>
      </c>
      <c r="E40">
        <v>0.77588752453515664</v>
      </c>
      <c r="F40">
        <v>-1719.7117805577686</v>
      </c>
      <c r="G40">
        <v>2175.0064322411463</v>
      </c>
      <c r="H40">
        <v>-1719.7117805577686</v>
      </c>
      <c r="I40">
        <v>2175.0064322411463</v>
      </c>
    </row>
    <row r="41" spans="1:9" x14ac:dyDescent="0.55000000000000004">
      <c r="A41" t="s">
        <v>19</v>
      </c>
      <c r="B41">
        <v>4.6875463586417421E-2</v>
      </c>
      <c r="C41">
        <v>0.65613184876786423</v>
      </c>
      <c r="D41">
        <v>7.1442140286961886E-2</v>
      </c>
      <c r="E41">
        <v>0.94581547127677001</v>
      </c>
      <c r="F41">
        <v>-1.6397651486387279</v>
      </c>
      <c r="G41">
        <v>1.7335160758115629</v>
      </c>
      <c r="H41">
        <v>-1.6397651486387279</v>
      </c>
      <c r="I41">
        <v>1.7335160758115629</v>
      </c>
    </row>
    <row r="42" spans="1:9" x14ac:dyDescent="0.55000000000000004">
      <c r="A42" t="s">
        <v>20</v>
      </c>
      <c r="B42">
        <v>-1.1182524844914319</v>
      </c>
      <c r="C42">
        <v>1.2275163614504476</v>
      </c>
      <c r="D42">
        <v>-0.91098784473234373</v>
      </c>
      <c r="E42">
        <v>0.40408144250761951</v>
      </c>
      <c r="F42">
        <v>-4.2736837461823338</v>
      </c>
      <c r="G42">
        <v>2.03717877719947</v>
      </c>
      <c r="H42">
        <v>-4.2736837461823338</v>
      </c>
      <c r="I42">
        <v>2.03717877719947</v>
      </c>
    </row>
    <row r="43" spans="1:9" x14ac:dyDescent="0.55000000000000004">
      <c r="A43" t="s">
        <v>21</v>
      </c>
      <c r="B43">
        <v>0</v>
      </c>
      <c r="C43">
        <v>0</v>
      </c>
      <c r="D43">
        <v>65535</v>
      </c>
      <c r="E43" t="e">
        <v>#NUM!</v>
      </c>
      <c r="F43">
        <v>0</v>
      </c>
      <c r="G43">
        <v>0</v>
      </c>
      <c r="H43">
        <v>0</v>
      </c>
      <c r="I43">
        <v>0</v>
      </c>
    </row>
    <row r="44" spans="1:9" ht="14.7" thickBot="1" x14ac:dyDescent="0.6">
      <c r="A44" s="2" t="s">
        <v>22</v>
      </c>
      <c r="B44" s="2">
        <v>-3.3753510667433519E-2</v>
      </c>
      <c r="C44" s="2">
        <v>0.85787170151158576</v>
      </c>
      <c r="D44" s="2">
        <v>-3.9345639456295399E-2</v>
      </c>
      <c r="E44" s="2" t="e">
        <v>#NUM!</v>
      </c>
      <c r="F44" s="2">
        <v>-2.2389829238795347</v>
      </c>
      <c r="G44" s="2">
        <v>2.1714759025446675</v>
      </c>
      <c r="H44" s="2">
        <v>-2.2389829238795347</v>
      </c>
      <c r="I44" s="2">
        <v>2.1714759025446675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24687-617C-45CE-BB6F-16761BFB5408}">
  <dimension ref="A1:I44"/>
  <sheetViews>
    <sheetView topLeftCell="A9" workbookViewId="0">
      <selection activeCell="A24" sqref="A24"/>
    </sheetView>
  </sheetViews>
  <sheetFormatPr baseColWidth="10" defaultRowHeight="14.4" x14ac:dyDescent="0.55000000000000004"/>
  <sheetData>
    <row r="1" spans="1:9" x14ac:dyDescent="0.55000000000000004">
      <c r="A1" t="s">
        <v>45</v>
      </c>
    </row>
    <row r="2" spans="1:9" ht="14.7" thickBot="1" x14ac:dyDescent="0.6"/>
    <row r="3" spans="1:9" x14ac:dyDescent="0.55000000000000004">
      <c r="A3" s="4" t="s">
        <v>23</v>
      </c>
      <c r="B3" s="4"/>
    </row>
    <row r="4" spans="1:9" x14ac:dyDescent="0.55000000000000004">
      <c r="A4" t="s">
        <v>24</v>
      </c>
      <c r="B4">
        <v>0.70705601598809631</v>
      </c>
    </row>
    <row r="5" spans="1:9" x14ac:dyDescent="0.55000000000000004">
      <c r="A5" t="s">
        <v>25</v>
      </c>
      <c r="B5">
        <v>0.49992820974495905</v>
      </c>
    </row>
    <row r="6" spans="1:9" x14ac:dyDescent="0.55000000000000004">
      <c r="A6" t="s">
        <v>26</v>
      </c>
      <c r="B6">
        <v>-1.1486440806551812E-4</v>
      </c>
    </row>
    <row r="7" spans="1:9" x14ac:dyDescent="0.55000000000000004">
      <c r="A7" t="s">
        <v>27</v>
      </c>
      <c r="B7">
        <v>14.768893059494971</v>
      </c>
    </row>
    <row r="8" spans="1:9" ht="14.7" thickBot="1" x14ac:dyDescent="0.6">
      <c r="A8" s="2" t="s">
        <v>28</v>
      </c>
      <c r="B8" s="2">
        <v>9</v>
      </c>
    </row>
    <row r="10" spans="1:9" ht="14.7" thickBot="1" x14ac:dyDescent="0.6">
      <c r="A10" t="s">
        <v>29</v>
      </c>
    </row>
    <row r="11" spans="1:9" x14ac:dyDescent="0.55000000000000004">
      <c r="A11" s="3"/>
      <c r="B11" s="3" t="s">
        <v>33</v>
      </c>
      <c r="C11" s="3" t="s">
        <v>34</v>
      </c>
      <c r="D11" s="3" t="s">
        <v>35</v>
      </c>
      <c r="E11" s="3" t="s">
        <v>36</v>
      </c>
      <c r="F11" s="3" t="s">
        <v>37</v>
      </c>
    </row>
    <row r="12" spans="1:9" x14ac:dyDescent="0.55000000000000004">
      <c r="A12" t="s">
        <v>30</v>
      </c>
      <c r="B12">
        <v>4</v>
      </c>
      <c r="C12">
        <v>1090.287877874895</v>
      </c>
      <c r="D12">
        <v>272.57196946872375</v>
      </c>
      <c r="E12">
        <v>1.6661881336744047</v>
      </c>
      <c r="F12">
        <v>0.31650090215013715</v>
      </c>
    </row>
    <row r="13" spans="1:9" x14ac:dyDescent="0.55000000000000004">
      <c r="A13" t="s">
        <v>31</v>
      </c>
      <c r="B13">
        <v>5</v>
      </c>
      <c r="C13">
        <v>1090.6010110139937</v>
      </c>
      <c r="D13">
        <v>218.12020220279874</v>
      </c>
    </row>
    <row r="14" spans="1:9" ht="14.7" thickBot="1" x14ac:dyDescent="0.6">
      <c r="A14" s="2" t="s">
        <v>16</v>
      </c>
      <c r="B14" s="2">
        <v>9</v>
      </c>
      <c r="C14" s="2">
        <v>2180.8888888888887</v>
      </c>
      <c r="D14" s="2"/>
      <c r="E14" s="2"/>
      <c r="F14" s="2"/>
    </row>
    <row r="15" spans="1:9" ht="14.7" thickBot="1" x14ac:dyDescent="0.6"/>
    <row r="16" spans="1:9" x14ac:dyDescent="0.55000000000000004">
      <c r="A16" s="3"/>
      <c r="B16" s="3" t="s">
        <v>38</v>
      </c>
      <c r="C16" s="3" t="s">
        <v>27</v>
      </c>
      <c r="D16" s="3" t="s">
        <v>39</v>
      </c>
      <c r="E16" s="3" t="s">
        <v>40</v>
      </c>
      <c r="F16" s="3" t="s">
        <v>41</v>
      </c>
      <c r="G16" s="3" t="s">
        <v>42</v>
      </c>
      <c r="H16" s="3" t="s">
        <v>43</v>
      </c>
      <c r="I16" s="3" t="s">
        <v>44</v>
      </c>
    </row>
    <row r="17" spans="1:9" x14ac:dyDescent="0.55000000000000004">
      <c r="A17" t="s">
        <v>32</v>
      </c>
      <c r="B17">
        <v>-839.49498667079206</v>
      </c>
      <c r="C17">
        <v>570.61504415937452</v>
      </c>
      <c r="D17">
        <v>-1.4712107492846238</v>
      </c>
      <c r="E17">
        <v>0.20120253205799427</v>
      </c>
      <c r="F17">
        <v>-2306.3076543276939</v>
      </c>
      <c r="G17">
        <v>627.31768098610996</v>
      </c>
      <c r="H17">
        <v>-2306.3076543276939</v>
      </c>
      <c r="I17">
        <v>627.31768098610996</v>
      </c>
    </row>
    <row r="18" spans="1:9" x14ac:dyDescent="0.55000000000000004">
      <c r="A18" t="s">
        <v>19</v>
      </c>
      <c r="B18">
        <v>0.63325561675189501</v>
      </c>
      <c r="C18">
        <v>0.66869425841158803</v>
      </c>
      <c r="D18">
        <v>0.94700322125709024</v>
      </c>
      <c r="E18">
        <v>0.38712248545319944</v>
      </c>
      <c r="F18">
        <v>-1.0856776975152294</v>
      </c>
      <c r="G18">
        <v>2.3521889310190192</v>
      </c>
      <c r="H18">
        <v>-1.0856776975152294</v>
      </c>
      <c r="I18">
        <v>2.3521889310190192</v>
      </c>
    </row>
    <row r="19" spans="1:9" x14ac:dyDescent="0.55000000000000004">
      <c r="A19" t="s">
        <v>20</v>
      </c>
      <c r="B19">
        <v>0</v>
      </c>
      <c r="C19">
        <v>0</v>
      </c>
      <c r="D19">
        <v>65535</v>
      </c>
      <c r="E19" t="e">
        <v>#NUM!</v>
      </c>
      <c r="F19">
        <v>0</v>
      </c>
      <c r="G19">
        <v>0</v>
      </c>
      <c r="H19">
        <v>0</v>
      </c>
      <c r="I19">
        <v>0</v>
      </c>
    </row>
    <row r="20" spans="1:9" x14ac:dyDescent="0.55000000000000004">
      <c r="A20" t="s">
        <v>21</v>
      </c>
      <c r="B20">
        <v>1.4671406177291682</v>
      </c>
      <c r="C20">
        <v>1.3568989735222505</v>
      </c>
      <c r="D20">
        <v>1.0812452852851318</v>
      </c>
      <c r="E20" t="e">
        <v>#NUM!</v>
      </c>
      <c r="F20">
        <v>-2.02087923640069</v>
      </c>
      <c r="G20">
        <v>4.9551604718590267</v>
      </c>
      <c r="H20">
        <v>-2.02087923640069</v>
      </c>
      <c r="I20">
        <v>4.9551604718590267</v>
      </c>
    </row>
    <row r="21" spans="1:9" ht="14.7" thickBot="1" x14ac:dyDescent="0.6">
      <c r="A21" s="2" t="s">
        <v>22</v>
      </c>
      <c r="B21" s="2">
        <v>1.0089514334046719</v>
      </c>
      <c r="C21" s="2">
        <v>0.53454652790752333</v>
      </c>
      <c r="D21" s="2">
        <v>1.8874903880756675</v>
      </c>
      <c r="E21" s="2">
        <v>0.11773876745693605</v>
      </c>
      <c r="F21" s="2">
        <v>-0.36514416153686824</v>
      </c>
      <c r="G21" s="2">
        <v>2.383047028346212</v>
      </c>
      <c r="H21" s="2">
        <v>-0.36514416153686824</v>
      </c>
      <c r="I21" s="2">
        <v>2.383047028346212</v>
      </c>
    </row>
    <row r="24" spans="1:9" x14ac:dyDescent="0.55000000000000004">
      <c r="A24" t="s">
        <v>46</v>
      </c>
    </row>
    <row r="25" spans="1:9" ht="14.7" thickBot="1" x14ac:dyDescent="0.6"/>
    <row r="26" spans="1:9" x14ac:dyDescent="0.55000000000000004">
      <c r="A26" s="4" t="s">
        <v>23</v>
      </c>
      <c r="B26" s="4"/>
    </row>
    <row r="27" spans="1:9" x14ac:dyDescent="0.55000000000000004">
      <c r="A27" t="s">
        <v>24</v>
      </c>
      <c r="B27">
        <v>0.776829907581853</v>
      </c>
    </row>
    <row r="28" spans="1:9" x14ac:dyDescent="0.55000000000000004">
      <c r="A28" t="s">
        <v>25</v>
      </c>
      <c r="B28">
        <v>0.60346470531363028</v>
      </c>
    </row>
    <row r="29" spans="1:9" x14ac:dyDescent="0.55000000000000004">
      <c r="A29" t="s">
        <v>26</v>
      </c>
      <c r="B29">
        <v>0.16554352850180845</v>
      </c>
    </row>
    <row r="30" spans="1:9" x14ac:dyDescent="0.55000000000000004">
      <c r="A30" t="s">
        <v>27</v>
      </c>
      <c r="B30">
        <v>13.151421354620078</v>
      </c>
    </row>
    <row r="31" spans="1:9" ht="14.7" thickBot="1" x14ac:dyDescent="0.6">
      <c r="A31" s="2" t="s">
        <v>28</v>
      </c>
      <c r="B31" s="2">
        <v>9</v>
      </c>
    </row>
    <row r="33" spans="1:9" ht="14.7" thickBot="1" x14ac:dyDescent="0.6">
      <c r="A33" t="s">
        <v>29</v>
      </c>
    </row>
    <row r="34" spans="1:9" x14ac:dyDescent="0.55000000000000004">
      <c r="A34" s="3"/>
      <c r="B34" s="3" t="s">
        <v>33</v>
      </c>
      <c r="C34" s="3" t="s">
        <v>34</v>
      </c>
      <c r="D34" s="3" t="s">
        <v>35</v>
      </c>
      <c r="E34" s="3" t="s">
        <v>36</v>
      </c>
      <c r="F34" s="3" t="s">
        <v>37</v>
      </c>
    </row>
    <row r="35" spans="1:9" x14ac:dyDescent="0.55000000000000004">
      <c r="A35" t="s">
        <v>30</v>
      </c>
      <c r="B35">
        <v>4</v>
      </c>
      <c r="C35">
        <v>1316.0894706551037</v>
      </c>
      <c r="D35">
        <v>329.02236766377592</v>
      </c>
      <c r="E35">
        <v>2.5364060206835917</v>
      </c>
      <c r="F35">
        <v>0.19466028026604748</v>
      </c>
    </row>
    <row r="36" spans="1:9" x14ac:dyDescent="0.55000000000000004">
      <c r="A36" t="s">
        <v>31</v>
      </c>
      <c r="B36">
        <v>5</v>
      </c>
      <c r="C36">
        <v>864.79941823378499</v>
      </c>
      <c r="D36">
        <v>172.95988364675699</v>
      </c>
    </row>
    <row r="37" spans="1:9" ht="14.7" thickBot="1" x14ac:dyDescent="0.6">
      <c r="A37" s="2" t="s">
        <v>16</v>
      </c>
      <c r="B37" s="2">
        <v>9</v>
      </c>
      <c r="C37" s="2">
        <v>2180.8888888888887</v>
      </c>
      <c r="D37" s="2"/>
      <c r="E37" s="2"/>
      <c r="F37" s="2"/>
    </row>
    <row r="38" spans="1:9" ht="14.7" thickBot="1" x14ac:dyDescent="0.6"/>
    <row r="39" spans="1:9" x14ac:dyDescent="0.55000000000000004">
      <c r="A39" s="3"/>
      <c r="B39" s="3" t="s">
        <v>38</v>
      </c>
      <c r="C39" s="3" t="s">
        <v>27</v>
      </c>
      <c r="D39" s="3" t="s">
        <v>39</v>
      </c>
      <c r="E39" s="3" t="s">
        <v>40</v>
      </c>
      <c r="F39" s="3" t="s">
        <v>41</v>
      </c>
      <c r="G39" s="3" t="s">
        <v>42</v>
      </c>
      <c r="H39" s="3" t="s">
        <v>43</v>
      </c>
      <c r="I39" s="3" t="s">
        <v>44</v>
      </c>
    </row>
    <row r="40" spans="1:9" x14ac:dyDescent="0.55000000000000004">
      <c r="A40" t="s">
        <v>32</v>
      </c>
      <c r="B40">
        <v>930.67401798539731</v>
      </c>
      <c r="C40">
        <v>342.28707981124791</v>
      </c>
      <c r="D40">
        <v>2.7189867011591899</v>
      </c>
      <c r="E40">
        <v>4.1825442437046063E-2</v>
      </c>
      <c r="F40">
        <v>50.797068049605855</v>
      </c>
      <c r="G40">
        <v>1810.5509679211887</v>
      </c>
      <c r="H40">
        <v>50.797068049605855</v>
      </c>
      <c r="I40">
        <v>1810.5509679211887</v>
      </c>
    </row>
    <row r="41" spans="1:9" x14ac:dyDescent="0.55000000000000004">
      <c r="A41" t="s">
        <v>19</v>
      </c>
      <c r="B41">
        <v>-0.29108975542909249</v>
      </c>
      <c r="C41">
        <v>0.40044826830977787</v>
      </c>
      <c r="D41">
        <v>-0.72690976204674695</v>
      </c>
      <c r="E41">
        <v>0.49987478400384644</v>
      </c>
      <c r="F41">
        <v>-1.3204748000582249</v>
      </c>
      <c r="G41">
        <v>0.73829528920003984</v>
      </c>
      <c r="H41">
        <v>-1.3204748000582249</v>
      </c>
      <c r="I41">
        <v>0.73829528920003984</v>
      </c>
    </row>
    <row r="42" spans="1:9" x14ac:dyDescent="0.55000000000000004">
      <c r="A42" t="s">
        <v>20</v>
      </c>
      <c r="B42">
        <v>-1.6933711050318323</v>
      </c>
      <c r="C42">
        <v>0.70636242352329215</v>
      </c>
      <c r="D42">
        <v>-2.3973119869335657</v>
      </c>
      <c r="E42">
        <v>6.1825930952185991E-2</v>
      </c>
      <c r="F42">
        <v>-3.509133520316853</v>
      </c>
      <c r="G42">
        <v>0.12239131025318817</v>
      </c>
      <c r="H42">
        <v>-3.509133520316853</v>
      </c>
      <c r="I42">
        <v>0.12239131025318817</v>
      </c>
    </row>
    <row r="43" spans="1:9" x14ac:dyDescent="0.55000000000000004">
      <c r="A43" t="s">
        <v>21</v>
      </c>
      <c r="B43">
        <v>0</v>
      </c>
      <c r="C43">
        <v>0</v>
      </c>
      <c r="D43">
        <v>65535</v>
      </c>
      <c r="E43" t="e">
        <v>#NUM!</v>
      </c>
      <c r="F43">
        <v>0</v>
      </c>
      <c r="G43">
        <v>0</v>
      </c>
      <c r="H43">
        <v>0</v>
      </c>
      <c r="I43">
        <v>0</v>
      </c>
    </row>
    <row r="44" spans="1:9" ht="14.7" thickBot="1" x14ac:dyDescent="0.6">
      <c r="A44" s="2" t="s">
        <v>22</v>
      </c>
      <c r="B44" s="2">
        <v>-0.97075479402974951</v>
      </c>
      <c r="C44" s="2">
        <v>0.3576565951007642</v>
      </c>
      <c r="D44" s="2">
        <v>-2.7142091249743472</v>
      </c>
      <c r="E44" s="2" t="e">
        <v>#NUM!</v>
      </c>
      <c r="F44" s="2">
        <v>-1.8901403407913062</v>
      </c>
      <c r="G44" s="2">
        <v>-5.1369247268192808E-2</v>
      </c>
      <c r="H44" s="2">
        <v>-1.8901403407913062</v>
      </c>
      <c r="I44" s="2">
        <v>-5.1369247268192808E-2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17578-112F-47A2-AAE9-19E25FA28CBD}">
  <dimension ref="A1:I44"/>
  <sheetViews>
    <sheetView workbookViewId="0">
      <selection activeCell="E26" sqref="E26"/>
    </sheetView>
  </sheetViews>
  <sheetFormatPr baseColWidth="10" defaultRowHeight="14.4" x14ac:dyDescent="0.55000000000000004"/>
  <sheetData>
    <row r="1" spans="1:9" x14ac:dyDescent="0.55000000000000004">
      <c r="A1" t="s">
        <v>45</v>
      </c>
    </row>
    <row r="2" spans="1:9" ht="14.7" thickBot="1" x14ac:dyDescent="0.6"/>
    <row r="3" spans="1:9" x14ac:dyDescent="0.55000000000000004">
      <c r="A3" s="4" t="s">
        <v>23</v>
      </c>
      <c r="B3" s="4"/>
    </row>
    <row r="4" spans="1:9" x14ac:dyDescent="0.55000000000000004">
      <c r="A4" t="s">
        <v>24</v>
      </c>
      <c r="B4">
        <v>0.71967794692639742</v>
      </c>
    </row>
    <row r="5" spans="1:9" x14ac:dyDescent="0.55000000000000004">
      <c r="A5" t="s">
        <v>25</v>
      </c>
      <c r="B5">
        <v>0.51793634729219451</v>
      </c>
    </row>
    <row r="6" spans="1:9" x14ac:dyDescent="0.55000000000000004">
      <c r="A6" t="s">
        <v>26</v>
      </c>
      <c r="B6">
        <v>2.8698155667511216E-2</v>
      </c>
    </row>
    <row r="7" spans="1:9" x14ac:dyDescent="0.55000000000000004">
      <c r="A7" t="s">
        <v>27</v>
      </c>
      <c r="B7">
        <v>18.634264281378005</v>
      </c>
    </row>
    <row r="8" spans="1:9" ht="14.7" thickBot="1" x14ac:dyDescent="0.6">
      <c r="A8" s="2" t="s">
        <v>28</v>
      </c>
      <c r="B8" s="2">
        <v>9</v>
      </c>
    </row>
    <row r="10" spans="1:9" ht="14.7" thickBot="1" x14ac:dyDescent="0.6">
      <c r="A10" t="s">
        <v>29</v>
      </c>
    </row>
    <row r="11" spans="1:9" x14ac:dyDescent="0.55000000000000004">
      <c r="A11" s="3"/>
      <c r="B11" s="3" t="s">
        <v>33</v>
      </c>
      <c r="C11" s="3" t="s">
        <v>34</v>
      </c>
      <c r="D11" s="3" t="s">
        <v>35</v>
      </c>
      <c r="E11" s="3" t="s">
        <v>36</v>
      </c>
      <c r="F11" s="3" t="s">
        <v>37</v>
      </c>
    </row>
    <row r="12" spans="1:9" x14ac:dyDescent="0.55000000000000004">
      <c r="A12" t="s">
        <v>30</v>
      </c>
      <c r="B12">
        <v>4</v>
      </c>
      <c r="C12">
        <v>1865.3765290143547</v>
      </c>
      <c r="D12">
        <v>466.34413225358867</v>
      </c>
      <c r="E12">
        <v>1.7906914172809891</v>
      </c>
      <c r="F12">
        <v>0.29318745099957644</v>
      </c>
    </row>
    <row r="13" spans="1:9" x14ac:dyDescent="0.55000000000000004">
      <c r="A13" t="s">
        <v>31</v>
      </c>
      <c r="B13">
        <v>5</v>
      </c>
      <c r="C13">
        <v>1736.179026541201</v>
      </c>
      <c r="D13">
        <v>347.23580530824017</v>
      </c>
    </row>
    <row r="14" spans="1:9" ht="14.7" thickBot="1" x14ac:dyDescent="0.6">
      <c r="A14" s="2" t="s">
        <v>16</v>
      </c>
      <c r="B14" s="2">
        <v>9</v>
      </c>
      <c r="C14" s="2">
        <v>3601.5555555555557</v>
      </c>
      <c r="D14" s="2"/>
      <c r="E14" s="2"/>
      <c r="F14" s="2"/>
    </row>
    <row r="15" spans="1:9" ht="14.7" thickBot="1" x14ac:dyDescent="0.6"/>
    <row r="16" spans="1:9" x14ac:dyDescent="0.55000000000000004">
      <c r="A16" s="3"/>
      <c r="B16" s="3" t="s">
        <v>38</v>
      </c>
      <c r="C16" s="3" t="s">
        <v>27</v>
      </c>
      <c r="D16" s="3" t="s">
        <v>39</v>
      </c>
      <c r="E16" s="3" t="s">
        <v>40</v>
      </c>
      <c r="F16" s="3" t="s">
        <v>41</v>
      </c>
      <c r="G16" s="3" t="s">
        <v>42</v>
      </c>
      <c r="H16" s="3" t="s">
        <v>43</v>
      </c>
      <c r="I16" s="3" t="s">
        <v>44</v>
      </c>
    </row>
    <row r="17" spans="1:9" x14ac:dyDescent="0.55000000000000004">
      <c r="A17" t="s">
        <v>32</v>
      </c>
      <c r="B17">
        <v>-728.83963744826417</v>
      </c>
      <c r="C17">
        <v>626.36100991579031</v>
      </c>
      <c r="D17">
        <v>-1.1636095253538392</v>
      </c>
      <c r="E17">
        <v>0.29708631992340145</v>
      </c>
      <c r="F17">
        <v>-2338.9518720886126</v>
      </c>
      <c r="G17">
        <v>881.27259719208416</v>
      </c>
      <c r="H17">
        <v>-2338.9518720886126</v>
      </c>
      <c r="I17">
        <v>881.27259719208416</v>
      </c>
    </row>
    <row r="18" spans="1:9" x14ac:dyDescent="0.55000000000000004">
      <c r="A18" t="s">
        <v>19</v>
      </c>
      <c r="B18">
        <v>0.94492659120608269</v>
      </c>
      <c r="C18">
        <v>0.52865725051108214</v>
      </c>
      <c r="D18">
        <v>1.7874087422286746</v>
      </c>
      <c r="E18">
        <v>0.13391109910529622</v>
      </c>
      <c r="F18">
        <v>-0.41403013423514201</v>
      </c>
      <c r="G18">
        <v>2.3038833166473074</v>
      </c>
      <c r="H18">
        <v>-0.41403013423514201</v>
      </c>
      <c r="I18">
        <v>2.3038833166473074</v>
      </c>
    </row>
    <row r="19" spans="1:9" x14ac:dyDescent="0.55000000000000004">
      <c r="A19" t="s">
        <v>20</v>
      </c>
      <c r="B19">
        <v>0</v>
      </c>
      <c r="C19">
        <v>0</v>
      </c>
      <c r="D19">
        <v>65535</v>
      </c>
      <c r="E19" t="e">
        <v>#NUM!</v>
      </c>
      <c r="F19">
        <v>0</v>
      </c>
      <c r="G19">
        <v>0</v>
      </c>
      <c r="H19">
        <v>0</v>
      </c>
      <c r="I19">
        <v>0</v>
      </c>
    </row>
    <row r="20" spans="1:9" x14ac:dyDescent="0.55000000000000004">
      <c r="A20" t="s">
        <v>21</v>
      </c>
      <c r="B20">
        <v>1.171704711891649</v>
      </c>
      <c r="C20">
        <v>1.1756195118186741</v>
      </c>
      <c r="D20">
        <v>0.99667001109826014</v>
      </c>
      <c r="E20" t="e">
        <v>#NUM!</v>
      </c>
      <c r="F20">
        <v>-1.8503214508090668</v>
      </c>
      <c r="G20">
        <v>4.1937308745923652</v>
      </c>
      <c r="H20">
        <v>-1.8503214508090668</v>
      </c>
      <c r="I20">
        <v>4.1937308745923652</v>
      </c>
    </row>
    <row r="21" spans="1:9" ht="14.7" thickBot="1" x14ac:dyDescent="0.6">
      <c r="A21" s="2" t="s">
        <v>22</v>
      </c>
      <c r="B21" s="2">
        <v>0.79650998414522067</v>
      </c>
      <c r="C21" s="2">
        <v>0.67861836838140677</v>
      </c>
      <c r="D21" s="2">
        <v>1.173722995510718</v>
      </c>
      <c r="E21" s="2">
        <v>0.29336565750715571</v>
      </c>
      <c r="F21" s="2">
        <v>-0.9479340669451769</v>
      </c>
      <c r="G21" s="2">
        <v>2.5409540352356181</v>
      </c>
      <c r="H21" s="2">
        <v>-0.9479340669451769</v>
      </c>
      <c r="I21" s="2">
        <v>2.5409540352356181</v>
      </c>
    </row>
    <row r="24" spans="1:9" x14ac:dyDescent="0.55000000000000004">
      <c r="A24" t="s">
        <v>46</v>
      </c>
    </row>
    <row r="25" spans="1:9" ht="14.7" thickBot="1" x14ac:dyDescent="0.6"/>
    <row r="26" spans="1:9" x14ac:dyDescent="0.55000000000000004">
      <c r="A26" s="4" t="s">
        <v>23</v>
      </c>
      <c r="B26" s="4"/>
    </row>
    <row r="27" spans="1:9" x14ac:dyDescent="0.55000000000000004">
      <c r="A27" t="s">
        <v>24</v>
      </c>
      <c r="B27">
        <v>0.67156858303441147</v>
      </c>
    </row>
    <row r="28" spans="1:9" x14ac:dyDescent="0.55000000000000004">
      <c r="A28" t="s">
        <v>25</v>
      </c>
      <c r="B28">
        <v>0.45100436171884717</v>
      </c>
    </row>
    <row r="29" spans="1:9" x14ac:dyDescent="0.55000000000000004">
      <c r="A29" t="s">
        <v>26</v>
      </c>
      <c r="B29">
        <v>-7.8393021249844527E-2</v>
      </c>
    </row>
    <row r="30" spans="1:9" x14ac:dyDescent="0.55000000000000004">
      <c r="A30" t="s">
        <v>27</v>
      </c>
      <c r="B30">
        <v>19.885865789687177</v>
      </c>
    </row>
    <row r="31" spans="1:9" ht="14.7" thickBot="1" x14ac:dyDescent="0.6">
      <c r="A31" s="2" t="s">
        <v>28</v>
      </c>
      <c r="B31" s="2">
        <v>9</v>
      </c>
    </row>
    <row r="33" spans="1:9" ht="14.7" thickBot="1" x14ac:dyDescent="0.6">
      <c r="A33" t="s">
        <v>29</v>
      </c>
    </row>
    <row r="34" spans="1:9" x14ac:dyDescent="0.55000000000000004">
      <c r="A34" s="3"/>
      <c r="B34" s="3" t="s">
        <v>33</v>
      </c>
      <c r="C34" s="3" t="s">
        <v>34</v>
      </c>
      <c r="D34" s="3" t="s">
        <v>35</v>
      </c>
      <c r="E34" s="3" t="s">
        <v>36</v>
      </c>
      <c r="F34" s="3" t="s">
        <v>37</v>
      </c>
    </row>
    <row r="35" spans="1:9" x14ac:dyDescent="0.55000000000000004">
      <c r="A35" t="s">
        <v>30</v>
      </c>
      <c r="B35">
        <v>4</v>
      </c>
      <c r="C35">
        <v>1624.3172645283014</v>
      </c>
      <c r="D35">
        <v>406.07931613207535</v>
      </c>
      <c r="E35">
        <v>1.3691801606138256</v>
      </c>
      <c r="F35">
        <v>0.38407634122062095</v>
      </c>
    </row>
    <row r="36" spans="1:9" x14ac:dyDescent="0.55000000000000004">
      <c r="A36" t="s">
        <v>31</v>
      </c>
      <c r="B36">
        <v>5</v>
      </c>
      <c r="C36">
        <v>1977.2382910272543</v>
      </c>
      <c r="D36">
        <v>395.44765820545086</v>
      </c>
    </row>
    <row r="37" spans="1:9" ht="14.7" thickBot="1" x14ac:dyDescent="0.6">
      <c r="A37" s="2" t="s">
        <v>16</v>
      </c>
      <c r="B37" s="2">
        <v>9</v>
      </c>
      <c r="C37" s="2">
        <v>3601.5555555555557</v>
      </c>
      <c r="D37" s="2"/>
      <c r="E37" s="2"/>
      <c r="F37" s="2"/>
    </row>
    <row r="38" spans="1:9" ht="14.7" thickBot="1" x14ac:dyDescent="0.6"/>
    <row r="39" spans="1:9" x14ac:dyDescent="0.55000000000000004">
      <c r="A39" s="3"/>
      <c r="B39" s="3" t="s">
        <v>38</v>
      </c>
      <c r="C39" s="3" t="s">
        <v>27</v>
      </c>
      <c r="D39" s="3" t="s">
        <v>39</v>
      </c>
      <c r="E39" s="3" t="s">
        <v>40</v>
      </c>
      <c r="F39" s="3" t="s">
        <v>41</v>
      </c>
      <c r="G39" s="3" t="s">
        <v>42</v>
      </c>
      <c r="H39" s="3" t="s">
        <v>43</v>
      </c>
      <c r="I39" s="3" t="s">
        <v>44</v>
      </c>
    </row>
    <row r="40" spans="1:9" x14ac:dyDescent="0.55000000000000004">
      <c r="A40" t="s">
        <v>32</v>
      </c>
      <c r="B40">
        <v>513.49948077486397</v>
      </c>
      <c r="C40">
        <v>1062.2611051868969</v>
      </c>
      <c r="D40">
        <v>0.48340231819418594</v>
      </c>
      <c r="E40">
        <v>0.64923550894669746</v>
      </c>
      <c r="F40">
        <v>-2217.1296209215302</v>
      </c>
      <c r="G40">
        <v>3244.1285824712581</v>
      </c>
      <c r="H40">
        <v>-2217.1296209215302</v>
      </c>
      <c r="I40">
        <v>3244.1285824712581</v>
      </c>
    </row>
    <row r="41" spans="1:9" x14ac:dyDescent="0.55000000000000004">
      <c r="A41" t="s">
        <v>19</v>
      </c>
      <c r="B41">
        <v>-0.60494236526265788</v>
      </c>
      <c r="C41">
        <v>1.5426022813880846</v>
      </c>
      <c r="D41">
        <v>-0.39215705341645851</v>
      </c>
      <c r="E41">
        <v>0.71110051097569227</v>
      </c>
      <c r="F41">
        <v>-4.5703277694100084</v>
      </c>
      <c r="G41">
        <v>3.3604430388846924</v>
      </c>
      <c r="H41">
        <v>-4.5703277694100084</v>
      </c>
      <c r="I41">
        <v>3.3604430388846924</v>
      </c>
    </row>
    <row r="42" spans="1:9" x14ac:dyDescent="0.55000000000000004">
      <c r="A42" t="s">
        <v>20</v>
      </c>
      <c r="B42">
        <v>0</v>
      </c>
      <c r="C42">
        <v>0</v>
      </c>
      <c r="D42">
        <v>65535</v>
      </c>
      <c r="E42" t="e">
        <v>#NUM!</v>
      </c>
      <c r="F42">
        <v>0</v>
      </c>
      <c r="G42">
        <v>0</v>
      </c>
      <c r="H42">
        <v>0</v>
      </c>
      <c r="I42">
        <v>0</v>
      </c>
    </row>
    <row r="43" spans="1:9" x14ac:dyDescent="0.55000000000000004">
      <c r="A43" t="s">
        <v>21</v>
      </c>
      <c r="B43">
        <v>-0.14641072173560984</v>
      </c>
      <c r="C43">
        <v>2.0281953867297022</v>
      </c>
      <c r="D43">
        <v>-7.2187681075285878E-2</v>
      </c>
      <c r="E43" t="e">
        <v>#NUM!</v>
      </c>
      <c r="F43">
        <v>-5.3600529419843532</v>
      </c>
      <c r="G43">
        <v>5.0672314985131344</v>
      </c>
      <c r="H43">
        <v>-5.3600529419843532</v>
      </c>
      <c r="I43">
        <v>5.0672314985131344</v>
      </c>
    </row>
    <row r="44" spans="1:9" ht="14.7" thickBot="1" x14ac:dyDescent="0.6">
      <c r="A44" s="2" t="s">
        <v>22</v>
      </c>
      <c r="B44" s="2">
        <v>-0.58072955102784241</v>
      </c>
      <c r="C44" s="2">
        <v>0.9934394069434298</v>
      </c>
      <c r="D44" s="2">
        <v>-0.5845646417576742</v>
      </c>
      <c r="E44" s="2">
        <v>0.58422193045557225</v>
      </c>
      <c r="F44" s="2">
        <v>-3.1344468453219361</v>
      </c>
      <c r="G44" s="2">
        <v>1.9729877432662515</v>
      </c>
      <c r="H44" s="2">
        <v>-3.1344468453219361</v>
      </c>
      <c r="I44" s="2">
        <v>1.9729877432662515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Baseline</vt:lpstr>
      <vt:lpstr>BI-R</vt:lpstr>
      <vt:lpstr>EWC</vt:lpstr>
      <vt:lpstr>Multiple_Regression_Baseline</vt:lpstr>
      <vt:lpstr>Multiple_Regression_BI-R</vt:lpstr>
      <vt:lpstr>Multiple_Regression_EWC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Morales Perez</dc:creator>
  <cp:lastModifiedBy>Alejandro Morales Perez</cp:lastModifiedBy>
  <dcterms:created xsi:type="dcterms:W3CDTF">2015-06-05T18:19:34Z</dcterms:created>
  <dcterms:modified xsi:type="dcterms:W3CDTF">2022-09-04T21:10:23Z</dcterms:modified>
</cp:coreProperties>
</file>