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c8\Documents\GitHub\network_optimization\network_optimization\Others\"/>
    </mc:Choice>
  </mc:AlternateContent>
  <xr:revisionPtr revIDLastSave="0" documentId="13_ncr:1_{153C1C53-E2EC-4991-B75C-6E96128F5AE5}" xr6:coauthVersionLast="47" xr6:coauthVersionMax="47" xr10:uidLastSave="{00000000-0000-0000-0000-000000000000}"/>
  <bookViews>
    <workbookView xWindow="-23148" yWindow="-24" windowWidth="23256" windowHeight="12456" activeTab="2" xr2:uid="{8CC236E4-318F-42BA-9D8D-1B8F7E0A5E54}"/>
  </bookViews>
  <sheets>
    <sheet name="Planilha1" sheetId="1" r:id="rId1"/>
    <sheet name="Planilha1 (2)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2" i="3" l="1"/>
  <c r="BS2" i="3"/>
  <c r="BR3" i="3"/>
  <c r="BS3" i="3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1" i="3"/>
  <c r="BR12" i="3"/>
  <c r="BS12" i="3"/>
  <c r="BR13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1" i="3"/>
  <c r="BS21" i="3"/>
  <c r="BQ3" i="3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" i="3"/>
  <c r="BM6" i="3"/>
  <c r="AL9" i="3"/>
  <c r="BA4" i="3"/>
  <c r="BA5" i="3"/>
  <c r="BA6" i="3"/>
  <c r="BA7" i="3"/>
  <c r="BA8" i="3"/>
  <c r="BA10" i="3"/>
  <c r="BA11" i="3"/>
  <c r="BA12" i="3"/>
  <c r="BA13" i="3"/>
  <c r="BA14" i="3"/>
  <c r="BA16" i="3"/>
  <c r="BA17" i="3"/>
  <c r="BA18" i="3"/>
  <c r="BA19" i="3"/>
  <c r="BA20" i="3"/>
  <c r="BA21" i="3"/>
  <c r="BA2" i="3"/>
  <c r="Q16" i="3"/>
  <c r="P16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7" i="3"/>
  <c r="P18" i="3"/>
  <c r="P19" i="3"/>
  <c r="P20" i="3"/>
  <c r="P21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7" i="3"/>
  <c r="Q18" i="3"/>
  <c r="Q19" i="3"/>
  <c r="Q20" i="3"/>
  <c r="Q21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Z18" i="3" s="1"/>
  <c r="R19" i="3"/>
  <c r="R20" i="3"/>
  <c r="R21" i="3"/>
  <c r="P2" i="3"/>
  <c r="R2" i="3"/>
  <c r="Q2" i="3" s="1"/>
  <c r="AL2" i="3"/>
  <c r="AK2" i="3"/>
  <c r="X3" i="3"/>
  <c r="W3" i="3"/>
  <c r="V3" i="3"/>
  <c r="AA2" i="3"/>
  <c r="X2" i="3"/>
  <c r="B23" i="3"/>
  <c r="AQ21" i="3"/>
  <c r="AE21" i="3" s="1"/>
  <c r="AI21" i="3" s="1"/>
  <c r="AU21" i="3" s="1"/>
  <c r="BC21" i="3" s="1"/>
  <c r="BK21" i="3" s="1"/>
  <c r="AM21" i="3"/>
  <c r="AM20" i="3"/>
  <c r="AM19" i="3"/>
  <c r="AM18" i="3"/>
  <c r="AM17" i="3"/>
  <c r="AM16" i="3"/>
  <c r="AM15" i="3"/>
  <c r="AM14" i="3"/>
  <c r="AM13" i="3"/>
  <c r="AM12" i="3"/>
  <c r="AM11" i="3"/>
  <c r="AM10" i="3"/>
  <c r="AM9" i="3"/>
  <c r="AM8" i="3"/>
  <c r="AM7" i="3"/>
  <c r="AM6" i="3"/>
  <c r="AM5" i="3"/>
  <c r="AM4" i="3"/>
  <c r="AM3" i="3"/>
  <c r="AM2" i="3"/>
  <c r="AL3" i="3"/>
  <c r="AL4" i="3"/>
  <c r="AL5" i="3"/>
  <c r="AL6" i="3"/>
  <c r="AL7" i="3"/>
  <c r="AL8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A3" i="3"/>
  <c r="AA4" i="3"/>
  <c r="AA5" i="3"/>
  <c r="AQ5" i="3" s="1"/>
  <c r="AE5" i="3" s="1"/>
  <c r="AI5" i="3" s="1"/>
  <c r="AU5" i="3" s="1"/>
  <c r="BC5" i="3" s="1"/>
  <c r="BK5" i="3" s="1"/>
  <c r="AA6" i="3"/>
  <c r="AA7" i="3"/>
  <c r="AA8" i="3"/>
  <c r="AA9" i="3"/>
  <c r="AA10" i="3"/>
  <c r="AA11" i="3"/>
  <c r="AA12" i="3"/>
  <c r="AA13" i="3"/>
  <c r="AA14" i="3"/>
  <c r="AA15" i="3"/>
  <c r="AA16" i="3"/>
  <c r="AQ16" i="3" s="1"/>
  <c r="AE16" i="3" s="1"/>
  <c r="AI16" i="3" s="1"/>
  <c r="AU16" i="3" s="1"/>
  <c r="AA17" i="3"/>
  <c r="AA18" i="3"/>
  <c r="AA19" i="3"/>
  <c r="AA20" i="3"/>
  <c r="AA21" i="3"/>
  <c r="X4" i="3"/>
  <c r="X5" i="3"/>
  <c r="X6" i="3"/>
  <c r="AQ6" i="3" s="1"/>
  <c r="AE6" i="3" s="1"/>
  <c r="AI6" i="3" s="1"/>
  <c r="AU6" i="3" s="1"/>
  <c r="AY6" i="3" s="1"/>
  <c r="X8" i="3"/>
  <c r="X12" i="3"/>
  <c r="X16" i="3"/>
  <c r="X17" i="3"/>
  <c r="X20" i="3"/>
  <c r="X21" i="3"/>
  <c r="W4" i="3"/>
  <c r="W7" i="3"/>
  <c r="W8" i="3"/>
  <c r="W12" i="3"/>
  <c r="W16" i="3"/>
  <c r="W19" i="3"/>
  <c r="W20" i="3"/>
  <c r="V4" i="3"/>
  <c r="V11" i="3"/>
  <c r="V12" i="3"/>
  <c r="V14" i="3"/>
  <c r="V15" i="3"/>
  <c r="V16" i="3"/>
  <c r="V20" i="3"/>
  <c r="Z7" i="3"/>
  <c r="Z21" i="3"/>
  <c r="N21" i="3"/>
  <c r="J21" i="3"/>
  <c r="W21" i="3" s="1"/>
  <c r="F21" i="3"/>
  <c r="V21" i="3" s="1"/>
  <c r="N20" i="3"/>
  <c r="Z20" i="3" s="1"/>
  <c r="J20" i="3"/>
  <c r="F20" i="3"/>
  <c r="N19" i="3"/>
  <c r="X19" i="3" s="1"/>
  <c r="J19" i="3"/>
  <c r="F19" i="3"/>
  <c r="V19" i="3" s="1"/>
  <c r="N18" i="3"/>
  <c r="X18" i="3" s="1"/>
  <c r="J18" i="3"/>
  <c r="W18" i="3" s="1"/>
  <c r="F18" i="3"/>
  <c r="V18" i="3" s="1"/>
  <c r="N17" i="3"/>
  <c r="J17" i="3"/>
  <c r="W17" i="3" s="1"/>
  <c r="F17" i="3"/>
  <c r="V17" i="3" s="1"/>
  <c r="N16" i="3"/>
  <c r="J16" i="3"/>
  <c r="F16" i="3"/>
  <c r="N15" i="3"/>
  <c r="J15" i="3"/>
  <c r="W15" i="3" s="1"/>
  <c r="F15" i="3"/>
  <c r="N14" i="3"/>
  <c r="J14" i="3"/>
  <c r="W14" i="3" s="1"/>
  <c r="F14" i="3"/>
  <c r="N13" i="3"/>
  <c r="Z13" i="3" s="1"/>
  <c r="J13" i="3"/>
  <c r="W13" i="3" s="1"/>
  <c r="F13" i="3"/>
  <c r="V13" i="3" s="1"/>
  <c r="N12" i="3"/>
  <c r="J12" i="3"/>
  <c r="F12" i="3"/>
  <c r="N11" i="3"/>
  <c r="X11" i="3" s="1"/>
  <c r="J11" i="3"/>
  <c r="W11" i="3" s="1"/>
  <c r="F11" i="3"/>
  <c r="N10" i="3"/>
  <c r="Z10" i="3" s="1"/>
  <c r="J10" i="3"/>
  <c r="W10" i="3" s="1"/>
  <c r="AP10" i="3" s="1"/>
  <c r="AD10" i="3" s="1"/>
  <c r="AH10" i="3" s="1"/>
  <c r="F10" i="3"/>
  <c r="V10" i="3" s="1"/>
  <c r="N9" i="3"/>
  <c r="J9" i="3"/>
  <c r="W9" i="3" s="1"/>
  <c r="F9" i="3"/>
  <c r="V9" i="3" s="1"/>
  <c r="N8" i="3"/>
  <c r="J8" i="3"/>
  <c r="F8" i="3"/>
  <c r="V8" i="3" s="1"/>
  <c r="N7" i="3"/>
  <c r="X7" i="3" s="1"/>
  <c r="AQ7" i="3" s="1"/>
  <c r="AE7" i="3" s="1"/>
  <c r="AI7" i="3" s="1"/>
  <c r="AU7" i="3" s="1"/>
  <c r="AY7" i="3" s="1"/>
  <c r="J7" i="3"/>
  <c r="F7" i="3"/>
  <c r="V7" i="3" s="1"/>
  <c r="N6" i="3"/>
  <c r="J6" i="3"/>
  <c r="W6" i="3" s="1"/>
  <c r="F6" i="3"/>
  <c r="V6" i="3" s="1"/>
  <c r="N5" i="3"/>
  <c r="J5" i="3"/>
  <c r="W5" i="3" s="1"/>
  <c r="F5" i="3"/>
  <c r="V5" i="3" s="1"/>
  <c r="N4" i="3"/>
  <c r="Z4" i="3" s="1"/>
  <c r="J4" i="3"/>
  <c r="F4" i="3"/>
  <c r="N3" i="3"/>
  <c r="J3" i="3"/>
  <c r="F3" i="3"/>
  <c r="N2" i="3"/>
  <c r="AQ2" i="3" s="1"/>
  <c r="AE2" i="3" s="1"/>
  <c r="AI2" i="3" s="1"/>
  <c r="AU2" i="3" s="1"/>
  <c r="AY2" i="3" s="1"/>
  <c r="J2" i="3"/>
  <c r="W2" i="3" s="1"/>
  <c r="F2" i="3"/>
  <c r="V2" i="3" s="1"/>
  <c r="V1" i="2"/>
  <c r="W1" i="2"/>
  <c r="V5" i="2"/>
  <c r="AE5" i="2" s="1"/>
  <c r="X2" i="2"/>
  <c r="AE2" i="2" s="1"/>
  <c r="AE3" i="2"/>
  <c r="AE4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X1" i="2"/>
  <c r="V2" i="2"/>
  <c r="V3" i="2"/>
  <c r="V4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R1" i="2"/>
  <c r="Q1" i="2" s="1"/>
  <c r="Q5" i="2"/>
  <c r="Q13" i="2"/>
  <c r="Q15" i="2"/>
  <c r="Q16" i="2"/>
  <c r="Q17" i="2"/>
  <c r="R2" i="2"/>
  <c r="Q2" i="2" s="1"/>
  <c r="R3" i="2"/>
  <c r="Q3" i="2" s="1"/>
  <c r="R4" i="2"/>
  <c r="Q4" i="2" s="1"/>
  <c r="R5" i="2"/>
  <c r="R6" i="2"/>
  <c r="Q6" i="2" s="1"/>
  <c r="R7" i="2"/>
  <c r="Q7" i="2" s="1"/>
  <c r="R8" i="2"/>
  <c r="Q8" i="2" s="1"/>
  <c r="R9" i="2"/>
  <c r="Q9" i="2" s="1"/>
  <c r="R10" i="2"/>
  <c r="Q10" i="2" s="1"/>
  <c r="R11" i="2"/>
  <c r="Q11" i="2" s="1"/>
  <c r="R12" i="2"/>
  <c r="Q12" i="2" s="1"/>
  <c r="R13" i="2"/>
  <c r="R14" i="2"/>
  <c r="Q14" i="2" s="1"/>
  <c r="R15" i="2"/>
  <c r="R16" i="2"/>
  <c r="R17" i="2"/>
  <c r="R18" i="2"/>
  <c r="Q18" i="2" s="1"/>
  <c r="R19" i="2"/>
  <c r="Q19" i="2" s="1"/>
  <c r="R20" i="2"/>
  <c r="Q20" i="2" s="1"/>
  <c r="S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1" i="2"/>
  <c r="Z6" i="3" l="1"/>
  <c r="Z14" i="3"/>
  <c r="Z19" i="3"/>
  <c r="Z16" i="3"/>
  <c r="AP16" i="3" s="1"/>
  <c r="AD16" i="3" s="1"/>
  <c r="AH16" i="3" s="1"/>
  <c r="AT16" i="3" s="1"/>
  <c r="BC6" i="3"/>
  <c r="BK6" i="3" s="1"/>
  <c r="BO6" i="3" s="1"/>
  <c r="BG6" i="3" s="1"/>
  <c r="Z15" i="3"/>
  <c r="AP13" i="3"/>
  <c r="AD13" i="3" s="1"/>
  <c r="AH13" i="3" s="1"/>
  <c r="AT13" i="3" s="1"/>
  <c r="Z8" i="3"/>
  <c r="AP8" i="3" s="1"/>
  <c r="AD8" i="3" s="1"/>
  <c r="AH8" i="3" s="1"/>
  <c r="AT8" i="3" s="1"/>
  <c r="AQ11" i="3"/>
  <c r="AE11" i="3" s="1"/>
  <c r="AI11" i="3" s="1"/>
  <c r="AU11" i="3" s="1"/>
  <c r="AQ20" i="3"/>
  <c r="AE20" i="3" s="1"/>
  <c r="AI20" i="3" s="1"/>
  <c r="AU20" i="3" s="1"/>
  <c r="AY20" i="3" s="1"/>
  <c r="BC16" i="3"/>
  <c r="BK16" i="3" s="1"/>
  <c r="AY16" i="3"/>
  <c r="AQ18" i="3"/>
  <c r="AE18" i="3" s="1"/>
  <c r="AI18" i="3" s="1"/>
  <c r="AU18" i="3" s="1"/>
  <c r="Z11" i="3"/>
  <c r="AP11" i="3" s="1"/>
  <c r="AD11" i="3" s="1"/>
  <c r="Z9" i="3"/>
  <c r="BC7" i="3"/>
  <c r="BK7" i="3" s="1"/>
  <c r="BO7" i="3" s="1"/>
  <c r="BG7" i="3" s="1"/>
  <c r="AP9" i="3"/>
  <c r="AD9" i="3" s="1"/>
  <c r="AH9" i="3" s="1"/>
  <c r="AT9" i="3" s="1"/>
  <c r="AQ12" i="3"/>
  <c r="AE12" i="3" s="1"/>
  <c r="AI12" i="3" s="1"/>
  <c r="AU12" i="3" s="1"/>
  <c r="AP15" i="3"/>
  <c r="AD15" i="3" s="1"/>
  <c r="AH15" i="3" s="1"/>
  <c r="AT15" i="3" s="1"/>
  <c r="AQ8" i="3"/>
  <c r="AE8" i="3" s="1"/>
  <c r="AI8" i="3" s="1"/>
  <c r="AU8" i="3" s="1"/>
  <c r="AT10" i="3"/>
  <c r="AP21" i="3"/>
  <c r="AD21" i="3" s="1"/>
  <c r="AH21" i="3" s="1"/>
  <c r="AT21" i="3" s="1"/>
  <c r="AY21" i="3"/>
  <c r="BO21" i="3" s="1"/>
  <c r="BG21" i="3" s="1"/>
  <c r="AY5" i="3"/>
  <c r="BO5" i="3" s="1"/>
  <c r="BG5" i="3" s="1"/>
  <c r="AP18" i="3"/>
  <c r="AD18" i="3" s="1"/>
  <c r="AH18" i="3" s="1"/>
  <c r="AT18" i="3" s="1"/>
  <c r="AQ19" i="3"/>
  <c r="AE19" i="3" s="1"/>
  <c r="AI19" i="3" s="1"/>
  <c r="AU19" i="3" s="1"/>
  <c r="AQ4" i="3"/>
  <c r="AE4" i="3" s="1"/>
  <c r="AI4" i="3" s="1"/>
  <c r="AU4" i="3" s="1"/>
  <c r="AQ3" i="3"/>
  <c r="AE3" i="3" s="1"/>
  <c r="AI3" i="3" s="1"/>
  <c r="AU3" i="3" s="1"/>
  <c r="AY3" i="3" s="1"/>
  <c r="AQ17" i="3"/>
  <c r="AE17" i="3" s="1"/>
  <c r="AI17" i="3" s="1"/>
  <c r="AU17" i="3" s="1"/>
  <c r="Z5" i="3"/>
  <c r="AP5" i="3" s="1"/>
  <c r="AD5" i="3" s="1"/>
  <c r="AH5" i="3" s="1"/>
  <c r="AT5" i="3" s="1"/>
  <c r="BB5" i="3" s="1"/>
  <c r="BJ5" i="3" s="1"/>
  <c r="AP6" i="3"/>
  <c r="AD6" i="3" s="1"/>
  <c r="AH6" i="3" s="1"/>
  <c r="AT6" i="3" s="1"/>
  <c r="AX6" i="3" s="1"/>
  <c r="AP19" i="3"/>
  <c r="AD19" i="3" s="1"/>
  <c r="AH19" i="3" s="1"/>
  <c r="Z2" i="3"/>
  <c r="AP2" i="3" s="1"/>
  <c r="AT19" i="3"/>
  <c r="BC2" i="3"/>
  <c r="BK2" i="3" s="1"/>
  <c r="BO2" i="3" s="1"/>
  <c r="BG2" i="3" s="1"/>
  <c r="AD2" i="3"/>
  <c r="AH2" i="3" s="1"/>
  <c r="AT2" i="3" s="1"/>
  <c r="Z3" i="3"/>
  <c r="AP3" i="3" s="1"/>
  <c r="AD3" i="3" s="1"/>
  <c r="AH3" i="3" s="1"/>
  <c r="Y3" i="3"/>
  <c r="AP20" i="3"/>
  <c r="AD20" i="3" s="1"/>
  <c r="AP17" i="3"/>
  <c r="AD17" i="3" s="1"/>
  <c r="Y11" i="3"/>
  <c r="AO11" i="3" s="1"/>
  <c r="AC11" i="3" s="1"/>
  <c r="AG11" i="3" s="1"/>
  <c r="AS11" i="3" s="1"/>
  <c r="AP7" i="3"/>
  <c r="AD7" i="3" s="1"/>
  <c r="AP4" i="3"/>
  <c r="AD4" i="3" s="1"/>
  <c r="AP14" i="3"/>
  <c r="AD14" i="3" s="1"/>
  <c r="Y17" i="3"/>
  <c r="AO17" i="3" s="1"/>
  <c r="AC17" i="3" s="1"/>
  <c r="AG17" i="3" s="1"/>
  <c r="AS17" i="3" s="1"/>
  <c r="X15" i="3"/>
  <c r="AQ15" i="3" s="1"/>
  <c r="AE15" i="3" s="1"/>
  <c r="AI15" i="3" s="1"/>
  <c r="AU15" i="3" s="1"/>
  <c r="X14" i="3"/>
  <c r="AQ14" i="3" s="1"/>
  <c r="AE14" i="3" s="1"/>
  <c r="AI14" i="3" s="1"/>
  <c r="AU14" i="3" s="1"/>
  <c r="Z12" i="3"/>
  <c r="AP12" i="3" s="1"/>
  <c r="AD12" i="3" s="1"/>
  <c r="X13" i="3"/>
  <c r="AQ13" i="3" s="1"/>
  <c r="AE13" i="3" s="1"/>
  <c r="AI13" i="3" s="1"/>
  <c r="AU13" i="3" s="1"/>
  <c r="Y12" i="3"/>
  <c r="AO12" i="3" s="1"/>
  <c r="AC12" i="3" s="1"/>
  <c r="AG12" i="3" s="1"/>
  <c r="AS12" i="3" s="1"/>
  <c r="Z17" i="3"/>
  <c r="X10" i="3"/>
  <c r="AQ10" i="3" s="1"/>
  <c r="AE10" i="3" s="1"/>
  <c r="AI10" i="3" s="1"/>
  <c r="AU10" i="3" s="1"/>
  <c r="X9" i="3"/>
  <c r="AQ9" i="3" s="1"/>
  <c r="AE9" i="3" s="1"/>
  <c r="AI9" i="3" s="1"/>
  <c r="AU9" i="3" s="1"/>
  <c r="AE1" i="2"/>
  <c r="BB21" i="3" l="1"/>
  <c r="BJ21" i="3" s="1"/>
  <c r="AX21" i="3"/>
  <c r="AX16" i="3"/>
  <c r="BB16" i="3"/>
  <c r="BJ16" i="3" s="1"/>
  <c r="AX13" i="3"/>
  <c r="BB13" i="3"/>
  <c r="BJ13" i="3" s="1"/>
  <c r="BN13" i="3" s="1"/>
  <c r="BF13" i="3" s="1"/>
  <c r="BC20" i="3"/>
  <c r="BK20" i="3" s="1"/>
  <c r="BO20" i="3" s="1"/>
  <c r="BG20" i="3" s="1"/>
  <c r="AY11" i="3"/>
  <c r="BC11" i="3"/>
  <c r="BK11" i="3" s="1"/>
  <c r="BO11" i="3" s="1"/>
  <c r="BG11" i="3" s="1"/>
  <c r="AH11" i="3"/>
  <c r="AT11" i="3" s="1"/>
  <c r="AX8" i="3"/>
  <c r="BB8" i="3"/>
  <c r="BJ8" i="3" s="1"/>
  <c r="BN8" i="3" s="1"/>
  <c r="BF8" i="3" s="1"/>
  <c r="AH7" i="3"/>
  <c r="AT7" i="3" s="1"/>
  <c r="AH17" i="3"/>
  <c r="AT17" i="3" s="1"/>
  <c r="AY19" i="3"/>
  <c r="BC19" i="3"/>
  <c r="BK19" i="3" s="1"/>
  <c r="BO19" i="3" s="1"/>
  <c r="BG19" i="3" s="1"/>
  <c r="AY9" i="3"/>
  <c r="BC9" i="3"/>
  <c r="BK9" i="3" s="1"/>
  <c r="AY10" i="3"/>
  <c r="BC10" i="3"/>
  <c r="BK10" i="3" s="1"/>
  <c r="BO10" i="3" s="1"/>
  <c r="BG10" i="3" s="1"/>
  <c r="BC3" i="3"/>
  <c r="BK3" i="3" s="1"/>
  <c r="BO3" i="3" s="1"/>
  <c r="BG3" i="3" s="1"/>
  <c r="AY18" i="3"/>
  <c r="BC18" i="3"/>
  <c r="BK18" i="3" s="1"/>
  <c r="BO18" i="3" s="1"/>
  <c r="BG18" i="3" s="1"/>
  <c r="BC12" i="3"/>
  <c r="BK12" i="3" s="1"/>
  <c r="AY12" i="3"/>
  <c r="AH4" i="3"/>
  <c r="AT4" i="3" s="1"/>
  <c r="BB4" i="3" s="1"/>
  <c r="BJ4" i="3" s="1"/>
  <c r="BC13" i="3"/>
  <c r="BK13" i="3" s="1"/>
  <c r="AY13" i="3"/>
  <c r="BC14" i="3"/>
  <c r="BK14" i="3" s="1"/>
  <c r="AY14" i="3"/>
  <c r="BB6" i="3"/>
  <c r="BJ6" i="3" s="1"/>
  <c r="BN6" i="3" s="1"/>
  <c r="BF6" i="3" s="1"/>
  <c r="AX10" i="3"/>
  <c r="BB10" i="3"/>
  <c r="BJ10" i="3" s="1"/>
  <c r="AY4" i="3"/>
  <c r="BC4" i="3"/>
  <c r="BK4" i="3" s="1"/>
  <c r="BO4" i="3" s="1"/>
  <c r="BG4" i="3" s="1"/>
  <c r="AH20" i="3"/>
  <c r="AT20" i="3" s="1"/>
  <c r="AH12" i="3"/>
  <c r="AT12" i="3" s="1"/>
  <c r="BB12" i="3" s="1"/>
  <c r="BJ12" i="3" s="1"/>
  <c r="BC15" i="3"/>
  <c r="BK15" i="3" s="1"/>
  <c r="AY15" i="3"/>
  <c r="AX5" i="3"/>
  <c r="BN5" i="3" s="1"/>
  <c r="BF5" i="3" s="1"/>
  <c r="AY8" i="3"/>
  <c r="BC8" i="3"/>
  <c r="BK8" i="3" s="1"/>
  <c r="BO8" i="3" s="1"/>
  <c r="BG8" i="3" s="1"/>
  <c r="BO16" i="3"/>
  <c r="BG16" i="3" s="1"/>
  <c r="AH14" i="3"/>
  <c r="AT14" i="3" s="1"/>
  <c r="AY17" i="3"/>
  <c r="BC17" i="3"/>
  <c r="BK17" i="3" s="1"/>
  <c r="BN21" i="3"/>
  <c r="BF21" i="3" s="1"/>
  <c r="BI17" i="3"/>
  <c r="AW17" i="3"/>
  <c r="BI11" i="3"/>
  <c r="AW11" i="3"/>
  <c r="BI12" i="3"/>
  <c r="AW12" i="3"/>
  <c r="BB18" i="3"/>
  <c r="BJ18" i="3" s="1"/>
  <c r="AX18" i="3"/>
  <c r="BB15" i="3"/>
  <c r="BJ15" i="3" s="1"/>
  <c r="AX15" i="3"/>
  <c r="BB19" i="3"/>
  <c r="BJ19" i="3" s="1"/>
  <c r="AX19" i="3"/>
  <c r="Y2" i="3"/>
  <c r="AO2" i="3" s="1"/>
  <c r="AC2" i="3" s="1"/>
  <c r="AG2" i="3" s="1"/>
  <c r="AS2" i="3" s="1"/>
  <c r="AX2" i="3"/>
  <c r="BB2" i="3"/>
  <c r="BJ2" i="3" s="1"/>
  <c r="BN2" i="3" s="1"/>
  <c r="BF2" i="3" s="1"/>
  <c r="BB9" i="3"/>
  <c r="BJ9" i="3" s="1"/>
  <c r="AX9" i="3"/>
  <c r="Y16" i="3"/>
  <c r="AO16" i="3" s="1"/>
  <c r="AC16" i="3" s="1"/>
  <c r="AG16" i="3" s="1"/>
  <c r="AS16" i="3" s="1"/>
  <c r="Y7" i="3"/>
  <c r="AO7" i="3" s="1"/>
  <c r="AC7" i="3" s="1"/>
  <c r="AG7" i="3" s="1"/>
  <c r="AS7" i="3" s="1"/>
  <c r="Y8" i="3"/>
  <c r="AO8" i="3" s="1"/>
  <c r="AC8" i="3" s="1"/>
  <c r="AG8" i="3" s="1"/>
  <c r="AS8" i="3" s="1"/>
  <c r="Y10" i="3"/>
  <c r="AO10" i="3" s="1"/>
  <c r="AC10" i="3" s="1"/>
  <c r="AG10" i="3" s="1"/>
  <c r="AS10" i="3" s="1"/>
  <c r="Y9" i="3"/>
  <c r="AO9" i="3" s="1"/>
  <c r="AC9" i="3" s="1"/>
  <c r="AG9" i="3" s="1"/>
  <c r="AS9" i="3" s="1"/>
  <c r="Y14" i="3"/>
  <c r="AO14" i="3" s="1"/>
  <c r="AC14" i="3" s="1"/>
  <c r="AG14" i="3" s="1"/>
  <c r="AS14" i="3" s="1"/>
  <c r="Y13" i="3"/>
  <c r="AO13" i="3" s="1"/>
  <c r="AC13" i="3" s="1"/>
  <c r="AG13" i="3" s="1"/>
  <c r="AS13" i="3" s="1"/>
  <c r="Y18" i="3"/>
  <c r="AO18" i="3" s="1"/>
  <c r="AC18" i="3" s="1"/>
  <c r="AG18" i="3" s="1"/>
  <c r="AS18" i="3" s="1"/>
  <c r="Y20" i="3"/>
  <c r="AO20" i="3" s="1"/>
  <c r="AC20" i="3" s="1"/>
  <c r="AG20" i="3" s="1"/>
  <c r="AS20" i="3" s="1"/>
  <c r="Y5" i="3"/>
  <c r="AO5" i="3" s="1"/>
  <c r="AC5" i="3" s="1"/>
  <c r="AG5" i="3" s="1"/>
  <c r="AS5" i="3" s="1"/>
  <c r="Y19" i="3"/>
  <c r="AO19" i="3" s="1"/>
  <c r="AC19" i="3" s="1"/>
  <c r="AG19" i="3" s="1"/>
  <c r="AS19" i="3" s="1"/>
  <c r="Y4" i="3"/>
  <c r="AO4" i="3" s="1"/>
  <c r="AC4" i="3" s="1"/>
  <c r="AG4" i="3" s="1"/>
  <c r="AS4" i="3" s="1"/>
  <c r="Y21" i="3"/>
  <c r="AO21" i="3" s="1"/>
  <c r="AC21" i="3" s="1"/>
  <c r="AG21" i="3" s="1"/>
  <c r="AS21" i="3" s="1"/>
  <c r="Y15" i="3"/>
  <c r="AO15" i="3" s="1"/>
  <c r="AC15" i="3" s="1"/>
  <c r="AG15" i="3" s="1"/>
  <c r="AS15" i="3" s="1"/>
  <c r="Y6" i="3"/>
  <c r="AO6" i="3" s="1"/>
  <c r="AC6" i="3" s="1"/>
  <c r="BO12" i="3" l="1"/>
  <c r="BG12" i="3" s="1"/>
  <c r="AX4" i="3"/>
  <c r="BN4" i="3" s="1"/>
  <c r="BF4" i="3" s="1"/>
  <c r="BN19" i="3"/>
  <c r="BF19" i="3" s="1"/>
  <c r="BN16" i="3"/>
  <c r="BF16" i="3" s="1"/>
  <c r="AX20" i="3"/>
  <c r="BB20" i="3"/>
  <c r="BJ20" i="3" s="1"/>
  <c r="BB17" i="3"/>
  <c r="BJ17" i="3" s="1"/>
  <c r="AX17" i="3"/>
  <c r="BN17" i="3" s="1"/>
  <c r="BF17" i="3" s="1"/>
  <c r="BB14" i="3"/>
  <c r="BJ14" i="3" s="1"/>
  <c r="AX14" i="3"/>
  <c r="AX7" i="3"/>
  <c r="BB7" i="3"/>
  <c r="BJ7" i="3" s="1"/>
  <c r="BN7" i="3" s="1"/>
  <c r="BF7" i="3" s="1"/>
  <c r="AX12" i="3"/>
  <c r="BN12" i="3" s="1"/>
  <c r="BF12" i="3" s="1"/>
  <c r="BO17" i="3"/>
  <c r="BG17" i="3" s="1"/>
  <c r="BN10" i="3"/>
  <c r="BF10" i="3" s="1"/>
  <c r="BO9" i="3"/>
  <c r="BG9" i="3" s="1"/>
  <c r="BN9" i="3"/>
  <c r="BF9" i="3" s="1"/>
  <c r="BO14" i="3"/>
  <c r="BG14" i="3" s="1"/>
  <c r="BO13" i="3"/>
  <c r="BG13" i="3" s="1"/>
  <c r="AX11" i="3"/>
  <c r="BB11" i="3"/>
  <c r="BJ11" i="3" s="1"/>
  <c r="BN11" i="3" s="1"/>
  <c r="BF11" i="3" s="1"/>
  <c r="BN15" i="3"/>
  <c r="BF15" i="3" s="1"/>
  <c r="BO15" i="3"/>
  <c r="BG15" i="3" s="1"/>
  <c r="BN20" i="3"/>
  <c r="BF20" i="3" s="1"/>
  <c r="BM17" i="3"/>
  <c r="BE17" i="3" s="1"/>
  <c r="AG6" i="3"/>
  <c r="AS6" i="3" s="1"/>
  <c r="AW21" i="3"/>
  <c r="BI21" i="3"/>
  <c r="BM21" i="3" s="1"/>
  <c r="BE21" i="3" s="1"/>
  <c r="AW7" i="3"/>
  <c r="BI7" i="3"/>
  <c r="BM7" i="3" s="1"/>
  <c r="BE7" i="3" s="1"/>
  <c r="AW19" i="3"/>
  <c r="BI19" i="3"/>
  <c r="BI16" i="3"/>
  <c r="AW16" i="3"/>
  <c r="AW8" i="3"/>
  <c r="BI8" i="3"/>
  <c r="BM8" i="3" s="1"/>
  <c r="BE8" i="3" s="1"/>
  <c r="AW18" i="3"/>
  <c r="BI18" i="3"/>
  <c r="BM12" i="3"/>
  <c r="BE12" i="3" s="1"/>
  <c r="AW15" i="3"/>
  <c r="BI15" i="3"/>
  <c r="BM15" i="3" s="1"/>
  <c r="BI13" i="3"/>
  <c r="AW13" i="3"/>
  <c r="BI14" i="3"/>
  <c r="AW14" i="3"/>
  <c r="BM11" i="3"/>
  <c r="BE11" i="3" s="1"/>
  <c r="AW9" i="3"/>
  <c r="BI9" i="3"/>
  <c r="BI4" i="3"/>
  <c r="AW4" i="3"/>
  <c r="AW10" i="3"/>
  <c r="BI10" i="3"/>
  <c r="BM10" i="3" s="1"/>
  <c r="BE10" i="3" s="1"/>
  <c r="AW2" i="3"/>
  <c r="BI2" i="3"/>
  <c r="BM2" i="3" s="1"/>
  <c r="BE2" i="3" s="1"/>
  <c r="AW20" i="3"/>
  <c r="BI20" i="3"/>
  <c r="BM20" i="3" s="1"/>
  <c r="BE20" i="3" s="1"/>
  <c r="BN18" i="3"/>
  <c r="BF18" i="3" s="1"/>
  <c r="BI5" i="3"/>
  <c r="AW5" i="3"/>
  <c r="AO3" i="3"/>
  <c r="AT3" i="3"/>
  <c r="BM13" i="3" l="1"/>
  <c r="BE13" i="3" s="1"/>
  <c r="BN14" i="3"/>
  <c r="BF14" i="3" s="1"/>
  <c r="BM16" i="3"/>
  <c r="BE16" i="3" s="1"/>
  <c r="BM9" i="3"/>
  <c r="BM19" i="3"/>
  <c r="BE19" i="3" s="1"/>
  <c r="BI6" i="3"/>
  <c r="BE6" i="3" s="1"/>
  <c r="AW6" i="3"/>
  <c r="BM5" i="3"/>
  <c r="BE5" i="3" s="1"/>
  <c r="BM14" i="3"/>
  <c r="BE14" i="3" s="1"/>
  <c r="BM18" i="3"/>
  <c r="BE18" i="3" s="1"/>
  <c r="BM4" i="3"/>
  <c r="BE4" i="3" s="1"/>
  <c r="BE24" i="3" s="1"/>
  <c r="BB3" i="3"/>
  <c r="BJ3" i="3" s="1"/>
  <c r="AX3" i="3"/>
  <c r="AC3" i="3"/>
  <c r="AG3" i="3" s="1"/>
  <c r="AS3" i="3" s="1"/>
  <c r="BN3" i="3" l="1"/>
  <c r="BF3" i="3" s="1"/>
  <c r="BI3" i="3"/>
  <c r="AW3" i="3"/>
  <c r="BM3" i="3" s="1"/>
</calcChain>
</file>

<file path=xl/sharedStrings.xml><?xml version="1.0" encoding="utf-8"?>
<sst xmlns="http://schemas.openxmlformats.org/spreadsheetml/2006/main" count="254" uniqueCount="93">
  <si>
    <t>flow_1to2</t>
  </si>
  <si>
    <t>flow_1to3</t>
  </si>
  <si>
    <t>flow_1to4</t>
  </si>
  <si>
    <t>flow_1to5</t>
  </si>
  <si>
    <t>flow_2to3</t>
  </si>
  <si>
    <t>flow_2to4</t>
  </si>
  <si>
    <t>flow_2to5</t>
  </si>
  <si>
    <t>flow_3to4</t>
  </si>
  <si>
    <t>flow_3to5</t>
  </si>
  <si>
    <t>flow_4to5</t>
  </si>
  <si>
    <t>flow_2to1</t>
  </si>
  <si>
    <t>flow_3to1</t>
  </si>
  <si>
    <t>flow_3to2</t>
  </si>
  <si>
    <t>flow_4to1</t>
  </si>
  <si>
    <t>flow_4to2</t>
  </si>
  <si>
    <t>flow_4to3</t>
  </si>
  <si>
    <t>flow_5to1</t>
  </si>
  <si>
    <t>flow_5to2</t>
  </si>
  <si>
    <t>flow_5to3</t>
  </si>
  <si>
    <t>flow_5to4</t>
  </si>
  <si>
    <t>acft_1_1to2</t>
  </si>
  <si>
    <t>acft_1_1to3</t>
  </si>
  <si>
    <t>acft_1_1to4</t>
  </si>
  <si>
    <t>acft_1_1to5</t>
  </si>
  <si>
    <t>acft_1_2to3</t>
  </si>
  <si>
    <t>acft_1_2to4</t>
  </si>
  <si>
    <t>acft_1_2to5</t>
  </si>
  <si>
    <t>acft_1_3to4</t>
  </si>
  <si>
    <t>acft_1_3to5</t>
  </si>
  <si>
    <t>acft_1_4to5</t>
  </si>
  <si>
    <t>acft_1_2to1</t>
  </si>
  <si>
    <t>acft_1_3to1</t>
  </si>
  <si>
    <t>acft_1_3to2</t>
  </si>
  <si>
    <t>acft_1_4to1</t>
  </si>
  <si>
    <t>acft_1_4to2</t>
  </si>
  <si>
    <t>acft_1_4to3</t>
  </si>
  <si>
    <t>acft_1_5to1</t>
  </si>
  <si>
    <t>acft_1_5to2</t>
  </si>
  <si>
    <t>acft_1_5to3</t>
  </si>
  <si>
    <t>acft_1_5to4</t>
  </si>
  <si>
    <t>acft_2_1to2</t>
  </si>
  <si>
    <t>acft_2_1to3</t>
  </si>
  <si>
    <t>acft_2_1to4</t>
  </si>
  <si>
    <t>acft_2_1to5</t>
  </si>
  <si>
    <t>acft_2_2to3</t>
  </si>
  <si>
    <t>acft_2_2to4</t>
  </si>
  <si>
    <t>acft_2_2to5</t>
  </si>
  <si>
    <t>acft_2_3to4</t>
  </si>
  <si>
    <t>acft_2_3to5</t>
  </si>
  <si>
    <t>acft_2_4to5</t>
  </si>
  <si>
    <t>acft_2_2to1</t>
  </si>
  <si>
    <t>acft_2_3to1</t>
  </si>
  <si>
    <t>acft_2_3to2</t>
  </si>
  <si>
    <t>acft_2_4to1</t>
  </si>
  <si>
    <t>acft_2_4to2</t>
  </si>
  <si>
    <t>acft_2_4to3</t>
  </si>
  <si>
    <t>acft_2_5to1</t>
  </si>
  <si>
    <t>acft_2_5to2</t>
  </si>
  <si>
    <t>acft_2_5to3</t>
  </si>
  <si>
    <t>acft_2_5to4</t>
  </si>
  <si>
    <t>acft_3_1to2</t>
  </si>
  <si>
    <t>acft_3_1to3</t>
  </si>
  <si>
    <t>acft_3_1to4</t>
  </si>
  <si>
    <t>acft_3_1to5</t>
  </si>
  <si>
    <t>acft_3_2to3</t>
  </si>
  <si>
    <t>acft_3_2to4</t>
  </si>
  <si>
    <t>acft_3_2to5</t>
  </si>
  <si>
    <t>acft_3_3to4</t>
  </si>
  <si>
    <t>acft_3_3to5</t>
  </si>
  <si>
    <t>acft_3_4to5</t>
  </si>
  <si>
    <t>acft_3_2to1</t>
  </si>
  <si>
    <t>acft_3_3to1</t>
  </si>
  <si>
    <t>acft_3_3to2</t>
  </si>
  <si>
    <t>acft_3_4to1</t>
  </si>
  <si>
    <t>acft_3_4to2</t>
  </si>
  <si>
    <t>acft_3_4to3</t>
  </si>
  <si>
    <t>acft_3_5to1</t>
  </si>
  <si>
    <t>acft_3_5to2</t>
  </si>
  <si>
    <t>acft_3_5to3</t>
  </si>
  <si>
    <t>acft_3_5to4</t>
  </si>
  <si>
    <t>dem</t>
  </si>
  <si>
    <t>full flights</t>
  </si>
  <si>
    <t>flights</t>
  </si>
  <si>
    <t>remain</t>
  </si>
  <si>
    <t xml:space="preserve">fraction1 </t>
  </si>
  <si>
    <t>fraction2</t>
  </si>
  <si>
    <t>deactivated</t>
  </si>
  <si>
    <t>flow_fracc</t>
  </si>
  <si>
    <t>full full</t>
  </si>
  <si>
    <t xml:space="preserve">fracc flights </t>
  </si>
  <si>
    <t>demand_evolution</t>
  </si>
  <si>
    <t>capability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</si>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</sst>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4A52-713D-430E-A77E-CF650D4ACE28}">
  <dimension ref="A1:AO47"/>
  <sheetViews>
    <sheetView workbookViewId="0">
      <selection activeCell="R22" sqref="R22"/>
    </sheetView>
  </sheetViews>
  <sheetFormatPr defaultRowHeight="15" x14ac:dyDescent="0.25"/>
  <sheetData>
    <row r="1" spans="1:14" x14ac:dyDescent="0.25">
      <c r="A1" t="s">
        <v>0</v>
      </c>
      <c r="B1">
        <v>0</v>
      </c>
      <c r="D1" t="s">
        <v>20</v>
      </c>
      <c r="E1">
        <v>0</v>
      </c>
      <c r="H1" t="s">
        <v>40</v>
      </c>
      <c r="I1">
        <v>0</v>
      </c>
      <c r="J1">
        <v>0</v>
      </c>
      <c r="L1" t="s">
        <v>60</v>
      </c>
      <c r="M1">
        <v>0</v>
      </c>
      <c r="N1">
        <v>0</v>
      </c>
    </row>
    <row r="2" spans="1:14" x14ac:dyDescent="0.25">
      <c r="A2" t="s">
        <v>1</v>
      </c>
      <c r="B2">
        <v>710</v>
      </c>
      <c r="D2" t="s">
        <v>21</v>
      </c>
      <c r="E2">
        <v>0</v>
      </c>
      <c r="H2" t="s">
        <v>41</v>
      </c>
      <c r="I2">
        <v>6</v>
      </c>
      <c r="J2">
        <v>600</v>
      </c>
      <c r="L2" t="s">
        <v>61</v>
      </c>
      <c r="M2">
        <v>1</v>
      </c>
      <c r="N2">
        <v>0</v>
      </c>
    </row>
    <row r="3" spans="1:14" x14ac:dyDescent="0.25">
      <c r="A3" t="s">
        <v>2</v>
      </c>
      <c r="B3">
        <v>600</v>
      </c>
      <c r="D3" t="s">
        <v>22</v>
      </c>
      <c r="E3">
        <v>0</v>
      </c>
      <c r="H3" t="s">
        <v>42</v>
      </c>
      <c r="I3">
        <v>6</v>
      </c>
      <c r="J3">
        <v>600</v>
      </c>
      <c r="L3" t="s">
        <v>62</v>
      </c>
      <c r="M3">
        <v>0</v>
      </c>
      <c r="N3">
        <v>0</v>
      </c>
    </row>
    <row r="4" spans="1:14" x14ac:dyDescent="0.25">
      <c r="A4" t="s">
        <v>3</v>
      </c>
      <c r="B4">
        <v>0</v>
      </c>
      <c r="D4" t="s">
        <v>23</v>
      </c>
      <c r="E4">
        <v>0</v>
      </c>
      <c r="H4" t="s">
        <v>43</v>
      </c>
      <c r="I4">
        <v>0</v>
      </c>
      <c r="J4">
        <v>0</v>
      </c>
      <c r="L4" t="s">
        <v>63</v>
      </c>
      <c r="M4">
        <v>0</v>
      </c>
      <c r="N4">
        <v>0</v>
      </c>
    </row>
    <row r="5" spans="1:14" x14ac:dyDescent="0.25">
      <c r="A5" t="s">
        <v>4</v>
      </c>
      <c r="B5">
        <v>758</v>
      </c>
      <c r="D5" t="s">
        <v>24</v>
      </c>
      <c r="E5">
        <v>1</v>
      </c>
      <c r="H5" t="s">
        <v>44</v>
      </c>
      <c r="I5">
        <v>7</v>
      </c>
      <c r="J5">
        <v>700</v>
      </c>
      <c r="L5" t="s">
        <v>64</v>
      </c>
      <c r="M5">
        <v>0</v>
      </c>
      <c r="N5">
        <v>0</v>
      </c>
    </row>
    <row r="6" spans="1:14" x14ac:dyDescent="0.25">
      <c r="A6" t="s">
        <v>5</v>
      </c>
      <c r="B6">
        <v>0</v>
      </c>
      <c r="D6" t="s">
        <v>25</v>
      </c>
      <c r="E6">
        <v>0</v>
      </c>
      <c r="H6" t="s">
        <v>45</v>
      </c>
      <c r="I6">
        <v>0</v>
      </c>
      <c r="J6">
        <v>0</v>
      </c>
      <c r="L6" t="s">
        <v>65</v>
      </c>
      <c r="M6">
        <v>0</v>
      </c>
      <c r="N6">
        <v>0</v>
      </c>
    </row>
    <row r="7" spans="1:14" x14ac:dyDescent="0.25">
      <c r="A7" t="s">
        <v>6</v>
      </c>
      <c r="B7">
        <v>0</v>
      </c>
      <c r="D7" t="s">
        <v>26</v>
      </c>
      <c r="E7">
        <v>0</v>
      </c>
      <c r="H7" t="s">
        <v>46</v>
      </c>
      <c r="I7">
        <v>0</v>
      </c>
      <c r="J7">
        <v>0</v>
      </c>
      <c r="L7" t="s">
        <v>66</v>
      </c>
      <c r="M7">
        <v>0</v>
      </c>
      <c r="N7">
        <v>0</v>
      </c>
    </row>
    <row r="8" spans="1:14" x14ac:dyDescent="0.25">
      <c r="A8" t="s">
        <v>7</v>
      </c>
      <c r="B8">
        <v>148</v>
      </c>
      <c r="D8" t="s">
        <v>27</v>
      </c>
      <c r="E8">
        <v>0</v>
      </c>
      <c r="H8" t="s">
        <v>47</v>
      </c>
      <c r="I8">
        <v>2</v>
      </c>
      <c r="J8">
        <v>200</v>
      </c>
      <c r="L8" t="s">
        <v>67</v>
      </c>
      <c r="M8">
        <v>0</v>
      </c>
      <c r="N8">
        <v>0</v>
      </c>
    </row>
    <row r="9" spans="1:14" x14ac:dyDescent="0.25">
      <c r="A9" t="s">
        <v>8</v>
      </c>
      <c r="B9">
        <v>1318</v>
      </c>
      <c r="D9" t="s">
        <v>28</v>
      </c>
      <c r="E9">
        <v>1</v>
      </c>
      <c r="H9" t="s">
        <v>48</v>
      </c>
      <c r="I9">
        <v>10</v>
      </c>
      <c r="J9">
        <v>1000</v>
      </c>
      <c r="L9" t="s">
        <v>68</v>
      </c>
      <c r="M9">
        <v>2</v>
      </c>
      <c r="N9">
        <v>240</v>
      </c>
    </row>
    <row r="10" spans="1:14" x14ac:dyDescent="0.25">
      <c r="A10" t="s">
        <v>9</v>
      </c>
      <c r="B10">
        <v>0</v>
      </c>
      <c r="D10" t="s">
        <v>29</v>
      </c>
      <c r="E10">
        <v>0</v>
      </c>
      <c r="H10" t="s">
        <v>49</v>
      </c>
      <c r="I10">
        <v>0</v>
      </c>
      <c r="J10">
        <v>0</v>
      </c>
      <c r="L10" t="s">
        <v>69</v>
      </c>
      <c r="M10">
        <v>0</v>
      </c>
      <c r="N10">
        <v>0</v>
      </c>
    </row>
    <row r="11" spans="1:14" x14ac:dyDescent="0.25">
      <c r="A11" t="s">
        <v>10</v>
      </c>
      <c r="B11">
        <v>0</v>
      </c>
      <c r="D11" t="s">
        <v>30</v>
      </c>
      <c r="E11">
        <v>0</v>
      </c>
      <c r="H11" t="s">
        <v>50</v>
      </c>
      <c r="I11">
        <v>0</v>
      </c>
      <c r="J11">
        <v>0</v>
      </c>
      <c r="L11" t="s">
        <v>70</v>
      </c>
      <c r="M11">
        <v>0</v>
      </c>
      <c r="N11">
        <v>0</v>
      </c>
    </row>
    <row r="12" spans="1:14" x14ac:dyDescent="0.25">
      <c r="A12" t="s">
        <v>11</v>
      </c>
      <c r="B12">
        <v>620</v>
      </c>
      <c r="D12" t="s">
        <v>31</v>
      </c>
      <c r="E12">
        <v>0</v>
      </c>
      <c r="H12" t="s">
        <v>51</v>
      </c>
      <c r="I12">
        <v>5</v>
      </c>
      <c r="J12">
        <v>500</v>
      </c>
      <c r="L12" t="s">
        <v>71</v>
      </c>
      <c r="M12">
        <v>1</v>
      </c>
      <c r="N12">
        <v>0</v>
      </c>
    </row>
    <row r="13" spans="1:14" x14ac:dyDescent="0.25">
      <c r="A13" t="s">
        <v>12</v>
      </c>
      <c r="B13">
        <v>700</v>
      </c>
      <c r="D13" t="s">
        <v>32</v>
      </c>
      <c r="E13">
        <v>0</v>
      </c>
      <c r="H13" t="s">
        <v>52</v>
      </c>
      <c r="I13">
        <v>7</v>
      </c>
      <c r="J13">
        <v>700</v>
      </c>
      <c r="L13" t="s">
        <v>72</v>
      </c>
      <c r="M13">
        <v>0</v>
      </c>
      <c r="N13">
        <v>0</v>
      </c>
    </row>
    <row r="14" spans="1:14" x14ac:dyDescent="0.25">
      <c r="A14" t="s">
        <v>13</v>
      </c>
      <c r="B14">
        <v>690</v>
      </c>
      <c r="D14" t="s">
        <v>33</v>
      </c>
      <c r="E14">
        <v>0</v>
      </c>
      <c r="H14" t="s">
        <v>53</v>
      </c>
      <c r="I14">
        <v>7</v>
      </c>
      <c r="J14">
        <v>700</v>
      </c>
      <c r="L14" t="s">
        <v>73</v>
      </c>
      <c r="M14">
        <v>0</v>
      </c>
      <c r="N14">
        <v>0</v>
      </c>
    </row>
    <row r="15" spans="1:14" x14ac:dyDescent="0.25">
      <c r="A15" t="s">
        <v>14</v>
      </c>
      <c r="B15">
        <v>58</v>
      </c>
      <c r="D15" t="s">
        <v>34</v>
      </c>
      <c r="E15">
        <v>1</v>
      </c>
      <c r="H15" t="s">
        <v>54</v>
      </c>
      <c r="I15">
        <v>0</v>
      </c>
      <c r="J15">
        <v>0</v>
      </c>
      <c r="L15" t="s">
        <v>74</v>
      </c>
      <c r="M15">
        <v>0</v>
      </c>
      <c r="N15">
        <v>0</v>
      </c>
    </row>
    <row r="16" spans="1:14" x14ac:dyDescent="0.25">
      <c r="A16" t="s">
        <v>15</v>
      </c>
      <c r="B16">
        <v>0</v>
      </c>
      <c r="D16" t="s">
        <v>35</v>
      </c>
      <c r="E16">
        <v>0</v>
      </c>
      <c r="H16" t="s">
        <v>55</v>
      </c>
      <c r="I16">
        <v>0</v>
      </c>
      <c r="J16">
        <v>0</v>
      </c>
      <c r="L16" t="s">
        <v>75</v>
      </c>
      <c r="M16">
        <v>0</v>
      </c>
      <c r="N16">
        <v>0</v>
      </c>
    </row>
    <row r="17" spans="1:41" x14ac:dyDescent="0.25">
      <c r="A17" t="s">
        <v>16</v>
      </c>
      <c r="B17">
        <v>0</v>
      </c>
      <c r="D17" t="s">
        <v>36</v>
      </c>
      <c r="E17">
        <v>0</v>
      </c>
      <c r="H17" t="s">
        <v>56</v>
      </c>
      <c r="I17">
        <v>0</v>
      </c>
      <c r="J17">
        <v>0</v>
      </c>
      <c r="L17" t="s">
        <v>76</v>
      </c>
      <c r="M17">
        <v>0</v>
      </c>
      <c r="N17">
        <v>0</v>
      </c>
    </row>
    <row r="18" spans="1:41" x14ac:dyDescent="0.25">
      <c r="A18" t="s">
        <v>17</v>
      </c>
      <c r="B18">
        <v>0</v>
      </c>
      <c r="D18" t="s">
        <v>37</v>
      </c>
      <c r="E18">
        <v>0</v>
      </c>
      <c r="H18" t="s">
        <v>57</v>
      </c>
      <c r="I18">
        <v>0</v>
      </c>
      <c r="J18">
        <v>0</v>
      </c>
      <c r="L18" t="s">
        <v>77</v>
      </c>
      <c r="M18">
        <v>0</v>
      </c>
      <c r="N18">
        <v>0</v>
      </c>
    </row>
    <row r="19" spans="1:41" x14ac:dyDescent="0.25">
      <c r="A19" t="s">
        <v>18</v>
      </c>
      <c r="B19">
        <v>1318</v>
      </c>
      <c r="D19" t="s">
        <v>38</v>
      </c>
      <c r="E19">
        <v>1</v>
      </c>
      <c r="H19" t="s">
        <v>58</v>
      </c>
      <c r="I19">
        <v>10</v>
      </c>
      <c r="J19">
        <v>1000</v>
      </c>
      <c r="L19" t="s">
        <v>78</v>
      </c>
      <c r="M19">
        <v>2</v>
      </c>
      <c r="N19">
        <v>240</v>
      </c>
    </row>
    <row r="20" spans="1:41" x14ac:dyDescent="0.25">
      <c r="A20" t="s">
        <v>19</v>
      </c>
      <c r="B20">
        <v>0</v>
      </c>
      <c r="D20" t="s">
        <v>39</v>
      </c>
      <c r="E20">
        <v>0</v>
      </c>
      <c r="H20" t="s">
        <v>59</v>
      </c>
      <c r="I20">
        <v>0</v>
      </c>
      <c r="J20">
        <v>0</v>
      </c>
      <c r="L20" t="s">
        <v>79</v>
      </c>
      <c r="M20">
        <v>0</v>
      </c>
      <c r="N20">
        <v>0</v>
      </c>
    </row>
    <row r="21" spans="1:41" x14ac:dyDescent="0.25"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240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240</v>
      </c>
      <c r="AO21">
        <v>0</v>
      </c>
    </row>
    <row r="23" spans="1:41" x14ac:dyDescent="0.25">
      <c r="V23">
        <v>0</v>
      </c>
      <c r="W23">
        <v>600</v>
      </c>
      <c r="X23">
        <v>600</v>
      </c>
      <c r="Y23">
        <v>0</v>
      </c>
      <c r="Z23">
        <v>700</v>
      </c>
      <c r="AA23">
        <v>0</v>
      </c>
      <c r="AB23">
        <v>0</v>
      </c>
      <c r="AC23">
        <v>200</v>
      </c>
      <c r="AD23">
        <v>1000</v>
      </c>
      <c r="AE23">
        <v>0</v>
      </c>
      <c r="AF23">
        <v>0</v>
      </c>
      <c r="AG23">
        <v>500</v>
      </c>
      <c r="AH23">
        <v>700</v>
      </c>
      <c r="AI23">
        <v>700</v>
      </c>
      <c r="AJ23">
        <v>0</v>
      </c>
      <c r="AK23">
        <v>0</v>
      </c>
      <c r="AL23">
        <v>0</v>
      </c>
      <c r="AM23">
        <v>0</v>
      </c>
      <c r="AN23">
        <v>1000</v>
      </c>
      <c r="AO23">
        <v>0</v>
      </c>
    </row>
    <row r="27" spans="1:41" x14ac:dyDescent="0.25">
      <c r="U27">
        <v>0</v>
      </c>
    </row>
    <row r="28" spans="1:41" x14ac:dyDescent="0.25">
      <c r="U28">
        <v>120</v>
      </c>
      <c r="Y28">
        <v>0</v>
      </c>
    </row>
    <row r="29" spans="1:41" x14ac:dyDescent="0.25">
      <c r="U29">
        <v>0</v>
      </c>
      <c r="Y29">
        <v>600</v>
      </c>
    </row>
    <row r="30" spans="1:41" x14ac:dyDescent="0.25">
      <c r="U30">
        <v>0</v>
      </c>
      <c r="Y30">
        <v>600</v>
      </c>
    </row>
    <row r="31" spans="1:41" x14ac:dyDescent="0.25">
      <c r="U31">
        <v>0</v>
      </c>
      <c r="Y31">
        <v>0</v>
      </c>
    </row>
    <row r="32" spans="1:41" x14ac:dyDescent="0.25">
      <c r="U32">
        <v>0</v>
      </c>
      <c r="Y32">
        <v>700</v>
      </c>
    </row>
    <row r="33" spans="21:25" x14ac:dyDescent="0.25">
      <c r="U33">
        <v>0</v>
      </c>
      <c r="Y33">
        <v>0</v>
      </c>
    </row>
    <row r="34" spans="21:25" x14ac:dyDescent="0.25">
      <c r="U34">
        <v>0</v>
      </c>
      <c r="Y34">
        <v>0</v>
      </c>
    </row>
    <row r="35" spans="21:25" x14ac:dyDescent="0.25">
      <c r="U35">
        <v>240</v>
      </c>
      <c r="Y35">
        <v>200</v>
      </c>
    </row>
    <row r="36" spans="21:25" x14ac:dyDescent="0.25">
      <c r="U36">
        <v>0</v>
      </c>
      <c r="Y36">
        <v>1000</v>
      </c>
    </row>
    <row r="37" spans="21:25" x14ac:dyDescent="0.25">
      <c r="U37">
        <v>0</v>
      </c>
      <c r="Y37">
        <v>0</v>
      </c>
    </row>
    <row r="38" spans="21:25" x14ac:dyDescent="0.25">
      <c r="U38">
        <v>120</v>
      </c>
      <c r="Y38">
        <v>0</v>
      </c>
    </row>
    <row r="39" spans="21:25" x14ac:dyDescent="0.25">
      <c r="U39">
        <v>0</v>
      </c>
      <c r="Y39">
        <v>500</v>
      </c>
    </row>
    <row r="40" spans="21:25" x14ac:dyDescent="0.25">
      <c r="U40">
        <v>0</v>
      </c>
      <c r="Y40">
        <v>700</v>
      </c>
    </row>
    <row r="41" spans="21:25" x14ac:dyDescent="0.25">
      <c r="U41">
        <v>0</v>
      </c>
      <c r="Y41">
        <v>700</v>
      </c>
    </row>
    <row r="42" spans="21:25" x14ac:dyDescent="0.25">
      <c r="U42">
        <v>0</v>
      </c>
      <c r="Y42">
        <v>0</v>
      </c>
    </row>
    <row r="43" spans="21:25" x14ac:dyDescent="0.25">
      <c r="U43">
        <v>0</v>
      </c>
      <c r="Y43">
        <v>0</v>
      </c>
    </row>
    <row r="44" spans="21:25" x14ac:dyDescent="0.25">
      <c r="U44">
        <v>0</v>
      </c>
      <c r="Y44">
        <v>0</v>
      </c>
    </row>
    <row r="45" spans="21:25" x14ac:dyDescent="0.25">
      <c r="U45">
        <v>240</v>
      </c>
      <c r="Y45">
        <v>0</v>
      </c>
    </row>
    <row r="46" spans="21:25" x14ac:dyDescent="0.25">
      <c r="U46">
        <v>0</v>
      </c>
      <c r="Y46">
        <v>1000</v>
      </c>
    </row>
    <row r="47" spans="21:25" x14ac:dyDescent="0.25">
      <c r="Y47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01BA-5D18-452A-B5E4-644AF3997476}">
  <dimension ref="A1:AF20"/>
  <sheetViews>
    <sheetView workbookViewId="0">
      <selection activeCell="N1" sqref="A1:N20"/>
    </sheetView>
  </sheetViews>
  <sheetFormatPr defaultRowHeight="15" x14ac:dyDescent="0.25"/>
  <cols>
    <col min="5" max="5" width="2" bestFit="1" customWidth="1"/>
    <col min="6" max="6" width="3" bestFit="1" customWidth="1"/>
    <col min="9" max="9" width="3" bestFit="1" customWidth="1"/>
    <col min="10" max="10" width="5" bestFit="1" customWidth="1"/>
    <col min="12" max="12" width="11.140625" bestFit="1" customWidth="1"/>
    <col min="14" max="14" width="4" bestFit="1" customWidth="1"/>
    <col min="17" max="18" width="3.7109375" bestFit="1" customWidth="1"/>
    <col min="19" max="20" width="5" bestFit="1" customWidth="1"/>
  </cols>
  <sheetData>
    <row r="1" spans="1:32" x14ac:dyDescent="0.25">
      <c r="A1" t="s">
        <v>0</v>
      </c>
      <c r="B1">
        <v>0</v>
      </c>
      <c r="D1" t="s">
        <v>20</v>
      </c>
      <c r="E1">
        <v>0</v>
      </c>
      <c r="F1">
        <f>80*E1</f>
        <v>0</v>
      </c>
      <c r="H1" t="s">
        <v>40</v>
      </c>
      <c r="I1">
        <v>0</v>
      </c>
      <c r="J1">
        <f>100*I1</f>
        <v>0</v>
      </c>
      <c r="L1" t="s">
        <v>60</v>
      </c>
      <c r="M1">
        <v>0</v>
      </c>
      <c r="N1">
        <f>120*M1</f>
        <v>0</v>
      </c>
      <c r="Q1">
        <f>R1-F1</f>
        <v>0</v>
      </c>
      <c r="R1">
        <f>S1-J1</f>
        <v>0</v>
      </c>
      <c r="S1">
        <f>B1-N1</f>
        <v>0</v>
      </c>
      <c r="T1">
        <v>0</v>
      </c>
      <c r="V1">
        <f>IF(R1&gt;=0,E1*80,0)</f>
        <v>0</v>
      </c>
      <c r="W1">
        <f>IF(S1&gt;=0,I1*100,0)</f>
        <v>0</v>
      </c>
      <c r="X1">
        <f>IF(T1&gt;=0,M1*120,0)</f>
        <v>0</v>
      </c>
      <c r="AE1">
        <f>SUM(V1:X1)</f>
        <v>0</v>
      </c>
      <c r="AF1">
        <v>0</v>
      </c>
    </row>
    <row r="2" spans="1:32" x14ac:dyDescent="0.25">
      <c r="A2" t="s">
        <v>1</v>
      </c>
      <c r="B2">
        <v>710</v>
      </c>
      <c r="D2" t="s">
        <v>21</v>
      </c>
      <c r="E2">
        <v>0</v>
      </c>
      <c r="F2">
        <f t="shared" ref="F2:F20" si="0">80*E2</f>
        <v>0</v>
      </c>
      <c r="H2" t="s">
        <v>41</v>
      </c>
      <c r="I2">
        <v>6</v>
      </c>
      <c r="J2">
        <f t="shared" ref="J2:J20" si="1">100*I2</f>
        <v>600</v>
      </c>
      <c r="L2" t="s">
        <v>61</v>
      </c>
      <c r="M2">
        <v>1</v>
      </c>
      <c r="N2">
        <f t="shared" ref="N2:N20" si="2">120*M2</f>
        <v>120</v>
      </c>
      <c r="Q2">
        <f>R2-F2</f>
        <v>-10</v>
      </c>
      <c r="R2">
        <f>S2-J2</f>
        <v>-10</v>
      </c>
      <c r="S2">
        <f>B2-N2</f>
        <v>590</v>
      </c>
      <c r="T2">
        <v>710</v>
      </c>
      <c r="V2">
        <f>IF(R2&gt;=0,E2*80,0)</f>
        <v>0</v>
      </c>
      <c r="W2">
        <f>IF(S2&gt;=0,I2*100,0)</f>
        <v>600</v>
      </c>
      <c r="X2">
        <f>IF(T2&gt;=0,M2*120,0)</f>
        <v>120</v>
      </c>
      <c r="AE2">
        <f>SUM(V2:X2)</f>
        <v>720</v>
      </c>
      <c r="AF2">
        <v>710</v>
      </c>
    </row>
    <row r="3" spans="1:32" x14ac:dyDescent="0.25">
      <c r="A3" t="s">
        <v>2</v>
      </c>
      <c r="B3">
        <v>600</v>
      </c>
      <c r="D3" t="s">
        <v>22</v>
      </c>
      <c r="E3">
        <v>0</v>
      </c>
      <c r="F3">
        <f t="shared" si="0"/>
        <v>0</v>
      </c>
      <c r="H3" t="s">
        <v>42</v>
      </c>
      <c r="I3">
        <v>6</v>
      </c>
      <c r="J3">
        <f t="shared" si="1"/>
        <v>600</v>
      </c>
      <c r="L3" t="s">
        <v>62</v>
      </c>
      <c r="M3">
        <v>0</v>
      </c>
      <c r="N3">
        <f t="shared" si="2"/>
        <v>0</v>
      </c>
      <c r="Q3">
        <f>R3-F3</f>
        <v>0</v>
      </c>
      <c r="R3">
        <f>S3-J3</f>
        <v>0</v>
      </c>
      <c r="S3">
        <f>B3-N3</f>
        <v>600</v>
      </c>
      <c r="T3">
        <v>600</v>
      </c>
      <c r="V3">
        <f>IF(R3&gt;=0,E3*80,0)</f>
        <v>0</v>
      </c>
      <c r="W3">
        <f>IF(S3&gt;=0,I3*100,0)</f>
        <v>600</v>
      </c>
      <c r="X3">
        <f>IF(T3&gt;=0,M3*120,0)</f>
        <v>0</v>
      </c>
      <c r="AE3">
        <f>SUM(V3:X3)</f>
        <v>600</v>
      </c>
      <c r="AF3">
        <v>600</v>
      </c>
    </row>
    <row r="4" spans="1:32" x14ac:dyDescent="0.25">
      <c r="A4" t="s">
        <v>3</v>
      </c>
      <c r="B4">
        <v>0</v>
      </c>
      <c r="D4" t="s">
        <v>23</v>
      </c>
      <c r="E4">
        <v>0</v>
      </c>
      <c r="F4">
        <f t="shared" si="0"/>
        <v>0</v>
      </c>
      <c r="H4" t="s">
        <v>43</v>
      </c>
      <c r="I4">
        <v>0</v>
      </c>
      <c r="J4">
        <f t="shared" si="1"/>
        <v>0</v>
      </c>
      <c r="L4" t="s">
        <v>63</v>
      </c>
      <c r="M4">
        <v>0</v>
      </c>
      <c r="N4">
        <f t="shared" si="2"/>
        <v>0</v>
      </c>
      <c r="Q4">
        <f>R4-F4</f>
        <v>0</v>
      </c>
      <c r="R4">
        <f>S4-J4</f>
        <v>0</v>
      </c>
      <c r="S4">
        <f>B4-N4</f>
        <v>0</v>
      </c>
      <c r="T4">
        <v>0</v>
      </c>
      <c r="V4">
        <f>IF(R4&gt;=0,E4*80,0)</f>
        <v>0</v>
      </c>
      <c r="W4">
        <f>IF(S4&gt;=0,I4*100,0)</f>
        <v>0</v>
      </c>
      <c r="X4">
        <f>IF(T4&gt;=0,M4*120,0)</f>
        <v>0</v>
      </c>
      <c r="AE4">
        <f>SUM(V4:X4)</f>
        <v>0</v>
      </c>
      <c r="AF4">
        <v>0</v>
      </c>
    </row>
    <row r="5" spans="1:32" x14ac:dyDescent="0.25">
      <c r="A5" t="s">
        <v>4</v>
      </c>
      <c r="B5">
        <v>758</v>
      </c>
      <c r="D5" t="s">
        <v>24</v>
      </c>
      <c r="E5">
        <v>1</v>
      </c>
      <c r="F5">
        <f t="shared" si="0"/>
        <v>80</v>
      </c>
      <c r="H5" t="s">
        <v>44</v>
      </c>
      <c r="I5">
        <v>7</v>
      </c>
      <c r="J5">
        <f t="shared" si="1"/>
        <v>700</v>
      </c>
      <c r="L5" t="s">
        <v>64</v>
      </c>
      <c r="M5">
        <v>0</v>
      </c>
      <c r="N5">
        <f t="shared" si="2"/>
        <v>0</v>
      </c>
      <c r="Q5">
        <f>R5-F5</f>
        <v>-22</v>
      </c>
      <c r="R5">
        <f>S5-J5</f>
        <v>58</v>
      </c>
      <c r="S5">
        <f>B5-N5</f>
        <v>758</v>
      </c>
      <c r="T5">
        <v>758</v>
      </c>
      <c r="V5">
        <f>IF(R5&gt;=0,E5*80,0)</f>
        <v>80</v>
      </c>
      <c r="W5">
        <f>IF(S5&gt;=0,I5*100,0)</f>
        <v>700</v>
      </c>
      <c r="X5">
        <f>IF(T5&gt;=0,M5*120,0)</f>
        <v>0</v>
      </c>
      <c r="AE5">
        <f>SUM(V5:X5)</f>
        <v>780</v>
      </c>
      <c r="AF5">
        <v>758</v>
      </c>
    </row>
    <row r="6" spans="1:32" x14ac:dyDescent="0.25">
      <c r="A6" t="s">
        <v>5</v>
      </c>
      <c r="B6">
        <v>0</v>
      </c>
      <c r="D6" t="s">
        <v>25</v>
      </c>
      <c r="E6">
        <v>0</v>
      </c>
      <c r="F6">
        <f t="shared" si="0"/>
        <v>0</v>
      </c>
      <c r="H6" t="s">
        <v>45</v>
      </c>
      <c r="I6">
        <v>0</v>
      </c>
      <c r="J6">
        <f t="shared" si="1"/>
        <v>0</v>
      </c>
      <c r="L6" t="s">
        <v>65</v>
      </c>
      <c r="M6">
        <v>0</v>
      </c>
      <c r="N6">
        <f t="shared" si="2"/>
        <v>0</v>
      </c>
      <c r="Q6">
        <f>R6-F6</f>
        <v>0</v>
      </c>
      <c r="R6">
        <f>S6-J6</f>
        <v>0</v>
      </c>
      <c r="S6">
        <f>B6-N6</f>
        <v>0</v>
      </c>
      <c r="T6">
        <v>0</v>
      </c>
      <c r="V6">
        <f>IF(R6&gt;=0,E6*80,0)</f>
        <v>0</v>
      </c>
      <c r="W6">
        <f>IF(S6&gt;=0,I6*100,0)</f>
        <v>0</v>
      </c>
      <c r="X6">
        <f>IF(T6&gt;=0,M6*120,0)</f>
        <v>0</v>
      </c>
      <c r="AE6">
        <f>SUM(V6:X6)</f>
        <v>0</v>
      </c>
      <c r="AF6">
        <v>0</v>
      </c>
    </row>
    <row r="7" spans="1:32" x14ac:dyDescent="0.25">
      <c r="A7" t="s">
        <v>6</v>
      </c>
      <c r="B7">
        <v>0</v>
      </c>
      <c r="D7" t="s">
        <v>26</v>
      </c>
      <c r="E7">
        <v>0</v>
      </c>
      <c r="F7">
        <f t="shared" si="0"/>
        <v>0</v>
      </c>
      <c r="H7" t="s">
        <v>46</v>
      </c>
      <c r="I7">
        <v>0</v>
      </c>
      <c r="J7">
        <f t="shared" si="1"/>
        <v>0</v>
      </c>
      <c r="L7" t="s">
        <v>66</v>
      </c>
      <c r="M7">
        <v>0</v>
      </c>
      <c r="N7">
        <f t="shared" si="2"/>
        <v>0</v>
      </c>
      <c r="Q7">
        <f>R7-F7</f>
        <v>0</v>
      </c>
      <c r="R7">
        <f>S7-J7</f>
        <v>0</v>
      </c>
      <c r="S7">
        <f>B7-N7</f>
        <v>0</v>
      </c>
      <c r="T7">
        <v>0</v>
      </c>
      <c r="V7">
        <f>IF(R7&gt;=0,E7*80,0)</f>
        <v>0</v>
      </c>
      <c r="W7">
        <f>IF(S7&gt;=0,I7*100,0)</f>
        <v>0</v>
      </c>
      <c r="X7">
        <f>IF(T7&gt;=0,M7*120,0)</f>
        <v>0</v>
      </c>
      <c r="AE7">
        <f>SUM(V7:X7)</f>
        <v>0</v>
      </c>
      <c r="AF7">
        <v>0</v>
      </c>
    </row>
    <row r="8" spans="1:32" x14ac:dyDescent="0.25">
      <c r="A8" t="s">
        <v>7</v>
      </c>
      <c r="B8">
        <v>148</v>
      </c>
      <c r="D8" t="s">
        <v>27</v>
      </c>
      <c r="E8">
        <v>0</v>
      </c>
      <c r="F8">
        <f t="shared" si="0"/>
        <v>0</v>
      </c>
      <c r="H8" t="s">
        <v>47</v>
      </c>
      <c r="I8">
        <v>2</v>
      </c>
      <c r="J8">
        <f t="shared" si="1"/>
        <v>200</v>
      </c>
      <c r="L8" t="s">
        <v>67</v>
      </c>
      <c r="M8">
        <v>0</v>
      </c>
      <c r="N8">
        <f t="shared" si="2"/>
        <v>0</v>
      </c>
      <c r="Q8">
        <f>R8-F8</f>
        <v>-52</v>
      </c>
      <c r="R8">
        <f>S8-J8</f>
        <v>-52</v>
      </c>
      <c r="S8">
        <f>B8-N8</f>
        <v>148</v>
      </c>
      <c r="T8">
        <v>148</v>
      </c>
      <c r="V8">
        <f>IF(R8&gt;=0,E8*80,0)</f>
        <v>0</v>
      </c>
      <c r="W8">
        <f>IF(S8&gt;=0,I8*100,0)</f>
        <v>200</v>
      </c>
      <c r="X8">
        <f>IF(T8&gt;=0,M8*120,0)</f>
        <v>0</v>
      </c>
      <c r="AE8">
        <f>SUM(V8:X8)</f>
        <v>200</v>
      </c>
      <c r="AF8">
        <v>148</v>
      </c>
    </row>
    <row r="9" spans="1:32" s="1" customFormat="1" x14ac:dyDescent="0.25">
      <c r="A9" s="1" t="s">
        <v>8</v>
      </c>
      <c r="B9" s="1">
        <v>1318</v>
      </c>
      <c r="D9" s="1" t="s">
        <v>28</v>
      </c>
      <c r="E9" s="1">
        <v>1</v>
      </c>
      <c r="F9" s="1">
        <f t="shared" si="0"/>
        <v>80</v>
      </c>
      <c r="H9" s="1" t="s">
        <v>48</v>
      </c>
      <c r="I9" s="1">
        <v>10</v>
      </c>
      <c r="J9" s="1">
        <f t="shared" si="1"/>
        <v>1000</v>
      </c>
      <c r="L9" s="1" t="s">
        <v>68</v>
      </c>
      <c r="M9" s="1">
        <v>2</v>
      </c>
      <c r="N9" s="1">
        <f t="shared" si="2"/>
        <v>240</v>
      </c>
      <c r="Q9" s="1">
        <f>R9-F9</f>
        <v>-2</v>
      </c>
      <c r="R9" s="1">
        <f>S9-J9</f>
        <v>78</v>
      </c>
      <c r="S9" s="1">
        <f>B9-N9</f>
        <v>1078</v>
      </c>
      <c r="T9" s="1">
        <v>1318</v>
      </c>
      <c r="V9" s="1">
        <f>IF(R9&gt;=0,E9*80,0)</f>
        <v>80</v>
      </c>
      <c r="W9" s="1">
        <f>IF(S9&gt;=0,I9*100,0)</f>
        <v>1000</v>
      </c>
      <c r="X9" s="1">
        <f>IF(T9&gt;=0,M9*120,0)</f>
        <v>240</v>
      </c>
      <c r="AE9" s="1">
        <f>SUM(V9:X9)</f>
        <v>1320</v>
      </c>
      <c r="AF9" s="1">
        <v>1318</v>
      </c>
    </row>
    <row r="10" spans="1:32" x14ac:dyDescent="0.25">
      <c r="A10" t="s">
        <v>9</v>
      </c>
      <c r="B10">
        <v>0</v>
      </c>
      <c r="D10" t="s">
        <v>29</v>
      </c>
      <c r="E10">
        <v>0</v>
      </c>
      <c r="F10">
        <f t="shared" si="0"/>
        <v>0</v>
      </c>
      <c r="H10" t="s">
        <v>49</v>
      </c>
      <c r="I10">
        <v>0</v>
      </c>
      <c r="J10">
        <f t="shared" si="1"/>
        <v>0</v>
      </c>
      <c r="L10" t="s">
        <v>69</v>
      </c>
      <c r="M10">
        <v>0</v>
      </c>
      <c r="N10">
        <f t="shared" si="2"/>
        <v>0</v>
      </c>
      <c r="Q10">
        <f>R10-F10</f>
        <v>0</v>
      </c>
      <c r="R10">
        <f>S10-J10</f>
        <v>0</v>
      </c>
      <c r="S10">
        <f>B10-N10</f>
        <v>0</v>
      </c>
      <c r="T10">
        <v>0</v>
      </c>
      <c r="V10">
        <f>IF(R10&gt;=0,E10*80,0)</f>
        <v>0</v>
      </c>
      <c r="W10">
        <f>IF(S10&gt;=0,I10*100,0)</f>
        <v>0</v>
      </c>
      <c r="X10">
        <f>IF(T10&gt;=0,M10*120,0)</f>
        <v>0</v>
      </c>
      <c r="AE10">
        <f>SUM(V10:X10)</f>
        <v>0</v>
      </c>
      <c r="AF10">
        <v>0</v>
      </c>
    </row>
    <row r="11" spans="1:32" x14ac:dyDescent="0.25">
      <c r="A11" t="s">
        <v>10</v>
      </c>
      <c r="B11">
        <v>0</v>
      </c>
      <c r="D11" t="s">
        <v>30</v>
      </c>
      <c r="E11">
        <v>0</v>
      </c>
      <c r="F11">
        <f t="shared" si="0"/>
        <v>0</v>
      </c>
      <c r="H11" t="s">
        <v>50</v>
      </c>
      <c r="I11">
        <v>0</v>
      </c>
      <c r="J11">
        <f t="shared" si="1"/>
        <v>0</v>
      </c>
      <c r="L11" t="s">
        <v>70</v>
      </c>
      <c r="M11">
        <v>0</v>
      </c>
      <c r="N11">
        <f t="shared" si="2"/>
        <v>0</v>
      </c>
      <c r="Q11">
        <f>R11-F11</f>
        <v>0</v>
      </c>
      <c r="R11">
        <f>S11-J11</f>
        <v>0</v>
      </c>
      <c r="S11">
        <f>B11-N11</f>
        <v>0</v>
      </c>
      <c r="T11">
        <v>0</v>
      </c>
      <c r="V11">
        <f>IF(R11&gt;=0,E11*80,0)</f>
        <v>0</v>
      </c>
      <c r="W11">
        <f>IF(S11&gt;=0,I11*100,0)</f>
        <v>0</v>
      </c>
      <c r="X11">
        <f>IF(T11&gt;=0,M11*120,0)</f>
        <v>0</v>
      </c>
      <c r="AE11">
        <f>SUM(V11:X11)</f>
        <v>0</v>
      </c>
      <c r="AF11">
        <v>0</v>
      </c>
    </row>
    <row r="12" spans="1:32" x14ac:dyDescent="0.25">
      <c r="A12" t="s">
        <v>11</v>
      </c>
      <c r="B12">
        <v>620</v>
      </c>
      <c r="D12" t="s">
        <v>31</v>
      </c>
      <c r="E12">
        <v>0</v>
      </c>
      <c r="F12">
        <f t="shared" si="0"/>
        <v>0</v>
      </c>
      <c r="H12" t="s">
        <v>51</v>
      </c>
      <c r="I12">
        <v>5</v>
      </c>
      <c r="J12">
        <f t="shared" si="1"/>
        <v>500</v>
      </c>
      <c r="L12" t="s">
        <v>71</v>
      </c>
      <c r="M12">
        <v>1</v>
      </c>
      <c r="N12">
        <f t="shared" si="2"/>
        <v>120</v>
      </c>
      <c r="Q12">
        <f>R12-F12</f>
        <v>0</v>
      </c>
      <c r="R12">
        <f>S12-J12</f>
        <v>0</v>
      </c>
      <c r="S12">
        <f>B12-N12</f>
        <v>500</v>
      </c>
      <c r="T12">
        <v>620</v>
      </c>
      <c r="V12">
        <f>IF(R12&gt;=0,E12*80,0)</f>
        <v>0</v>
      </c>
      <c r="W12">
        <f>IF(S12&gt;=0,I12*100,0)</f>
        <v>500</v>
      </c>
      <c r="X12">
        <f>IF(T12&gt;=0,M12*120,0)</f>
        <v>120</v>
      </c>
      <c r="AE12">
        <f>SUM(V12:X12)</f>
        <v>620</v>
      </c>
      <c r="AF12">
        <v>620</v>
      </c>
    </row>
    <row r="13" spans="1:32" x14ac:dyDescent="0.25">
      <c r="A13" t="s">
        <v>12</v>
      </c>
      <c r="B13">
        <v>700</v>
      </c>
      <c r="D13" t="s">
        <v>32</v>
      </c>
      <c r="E13">
        <v>0</v>
      </c>
      <c r="F13">
        <f t="shared" si="0"/>
        <v>0</v>
      </c>
      <c r="H13" t="s">
        <v>52</v>
      </c>
      <c r="I13">
        <v>7</v>
      </c>
      <c r="J13">
        <f t="shared" si="1"/>
        <v>700</v>
      </c>
      <c r="L13" t="s">
        <v>72</v>
      </c>
      <c r="M13">
        <v>0</v>
      </c>
      <c r="N13">
        <f t="shared" si="2"/>
        <v>0</v>
      </c>
      <c r="Q13">
        <f>R13-F13</f>
        <v>0</v>
      </c>
      <c r="R13">
        <f>S13-J13</f>
        <v>0</v>
      </c>
      <c r="S13">
        <f>B13-N13</f>
        <v>700</v>
      </c>
      <c r="T13">
        <v>700</v>
      </c>
      <c r="V13">
        <f>IF(R13&gt;=0,E13*80,0)</f>
        <v>0</v>
      </c>
      <c r="W13">
        <f>IF(S13&gt;=0,I13*100,0)</f>
        <v>700</v>
      </c>
      <c r="X13">
        <f>IF(T13&gt;=0,M13*120,0)</f>
        <v>0</v>
      </c>
      <c r="AE13">
        <f>SUM(V13:X13)</f>
        <v>700</v>
      </c>
      <c r="AF13">
        <v>700</v>
      </c>
    </row>
    <row r="14" spans="1:32" x14ac:dyDescent="0.25">
      <c r="A14" t="s">
        <v>13</v>
      </c>
      <c r="B14">
        <v>690</v>
      </c>
      <c r="D14" t="s">
        <v>33</v>
      </c>
      <c r="E14">
        <v>0</v>
      </c>
      <c r="F14">
        <f t="shared" si="0"/>
        <v>0</v>
      </c>
      <c r="H14" t="s">
        <v>53</v>
      </c>
      <c r="I14">
        <v>7</v>
      </c>
      <c r="J14">
        <f t="shared" si="1"/>
        <v>700</v>
      </c>
      <c r="L14" t="s">
        <v>73</v>
      </c>
      <c r="M14">
        <v>0</v>
      </c>
      <c r="N14">
        <f t="shared" si="2"/>
        <v>0</v>
      </c>
      <c r="Q14">
        <f>R14-F14</f>
        <v>-10</v>
      </c>
      <c r="R14">
        <f>S14-J14</f>
        <v>-10</v>
      </c>
      <c r="S14">
        <f>B14-N14</f>
        <v>690</v>
      </c>
      <c r="T14">
        <v>690</v>
      </c>
      <c r="V14">
        <f>IF(R14&gt;=0,E14*80,0)</f>
        <v>0</v>
      </c>
      <c r="W14">
        <f>IF(S14&gt;=0,I14*100,0)</f>
        <v>700</v>
      </c>
      <c r="X14">
        <f>IF(T14&gt;=0,M14*120,0)</f>
        <v>0</v>
      </c>
      <c r="AE14">
        <f>SUM(V14:X14)</f>
        <v>700</v>
      </c>
      <c r="AF14">
        <v>690</v>
      </c>
    </row>
    <row r="15" spans="1:32" x14ac:dyDescent="0.25">
      <c r="A15" t="s">
        <v>14</v>
      </c>
      <c r="B15">
        <v>58</v>
      </c>
      <c r="D15" t="s">
        <v>34</v>
      </c>
      <c r="E15">
        <v>1</v>
      </c>
      <c r="F15">
        <f t="shared" si="0"/>
        <v>80</v>
      </c>
      <c r="H15" t="s">
        <v>54</v>
      </c>
      <c r="I15">
        <v>0</v>
      </c>
      <c r="J15">
        <f t="shared" si="1"/>
        <v>0</v>
      </c>
      <c r="L15" t="s">
        <v>74</v>
      </c>
      <c r="M15">
        <v>0</v>
      </c>
      <c r="N15">
        <f t="shared" si="2"/>
        <v>0</v>
      </c>
      <c r="Q15">
        <f>R15-F15</f>
        <v>-22</v>
      </c>
      <c r="R15">
        <f>S15-J15</f>
        <v>58</v>
      </c>
      <c r="S15">
        <f>B15-N15</f>
        <v>58</v>
      </c>
      <c r="T15">
        <v>58</v>
      </c>
      <c r="V15">
        <f>IF(R15&gt;=0,E15*80,0)</f>
        <v>80</v>
      </c>
      <c r="W15">
        <f>IF(S15&gt;=0,I15*100,0)</f>
        <v>0</v>
      </c>
      <c r="X15">
        <f>IF(T15&gt;=0,M15*120,0)</f>
        <v>0</v>
      </c>
      <c r="AE15">
        <f>SUM(V15:X15)</f>
        <v>80</v>
      </c>
      <c r="AF15">
        <v>58</v>
      </c>
    </row>
    <row r="16" spans="1:32" x14ac:dyDescent="0.25">
      <c r="A16" t="s">
        <v>15</v>
      </c>
      <c r="B16">
        <v>0</v>
      </c>
      <c r="D16" t="s">
        <v>35</v>
      </c>
      <c r="E16">
        <v>0</v>
      </c>
      <c r="F16">
        <f t="shared" si="0"/>
        <v>0</v>
      </c>
      <c r="H16" t="s">
        <v>55</v>
      </c>
      <c r="I16">
        <v>0</v>
      </c>
      <c r="J16">
        <f t="shared" si="1"/>
        <v>0</v>
      </c>
      <c r="L16" t="s">
        <v>75</v>
      </c>
      <c r="M16">
        <v>0</v>
      </c>
      <c r="N16">
        <f t="shared" si="2"/>
        <v>0</v>
      </c>
      <c r="Q16">
        <f>R16-F16</f>
        <v>0</v>
      </c>
      <c r="R16">
        <f>S16-J16</f>
        <v>0</v>
      </c>
      <c r="S16">
        <f>B16-N16</f>
        <v>0</v>
      </c>
      <c r="T16">
        <v>0</v>
      </c>
      <c r="V16">
        <f>IF(R16&gt;=0,E16*80,0)</f>
        <v>0</v>
      </c>
      <c r="W16">
        <f>IF(S16&gt;=0,I16*100,0)</f>
        <v>0</v>
      </c>
      <c r="X16">
        <f>IF(T16&gt;=0,M16*120,0)</f>
        <v>0</v>
      </c>
      <c r="AE16">
        <f>SUM(V16:X16)</f>
        <v>0</v>
      </c>
      <c r="AF16">
        <v>0</v>
      </c>
    </row>
    <row r="17" spans="1:32" x14ac:dyDescent="0.25">
      <c r="A17" t="s">
        <v>16</v>
      </c>
      <c r="B17">
        <v>0</v>
      </c>
      <c r="D17" t="s">
        <v>36</v>
      </c>
      <c r="E17">
        <v>0</v>
      </c>
      <c r="F17">
        <f t="shared" si="0"/>
        <v>0</v>
      </c>
      <c r="H17" t="s">
        <v>56</v>
      </c>
      <c r="I17">
        <v>0</v>
      </c>
      <c r="J17">
        <f t="shared" si="1"/>
        <v>0</v>
      </c>
      <c r="L17" t="s">
        <v>76</v>
      </c>
      <c r="M17">
        <v>0</v>
      </c>
      <c r="N17">
        <f t="shared" si="2"/>
        <v>0</v>
      </c>
      <c r="Q17">
        <f>R17-F17</f>
        <v>0</v>
      </c>
      <c r="R17">
        <f>S17-J17</f>
        <v>0</v>
      </c>
      <c r="S17">
        <f>B17-N17</f>
        <v>0</v>
      </c>
      <c r="T17">
        <v>0</v>
      </c>
      <c r="V17">
        <f>IF(R17&gt;=0,E17*80,0)</f>
        <v>0</v>
      </c>
      <c r="W17">
        <f>IF(S17&gt;=0,I17*100,0)</f>
        <v>0</v>
      </c>
      <c r="X17">
        <f>IF(T17&gt;=0,M17*120,0)</f>
        <v>0</v>
      </c>
      <c r="AE17">
        <f>SUM(V17:X17)</f>
        <v>0</v>
      </c>
      <c r="AF17">
        <v>0</v>
      </c>
    </row>
    <row r="18" spans="1:32" x14ac:dyDescent="0.25">
      <c r="A18" t="s">
        <v>17</v>
      </c>
      <c r="B18">
        <v>0</v>
      </c>
      <c r="D18" t="s">
        <v>37</v>
      </c>
      <c r="E18">
        <v>0</v>
      </c>
      <c r="F18">
        <f t="shared" si="0"/>
        <v>0</v>
      </c>
      <c r="H18" t="s">
        <v>57</v>
      </c>
      <c r="I18">
        <v>0</v>
      </c>
      <c r="J18">
        <f t="shared" si="1"/>
        <v>0</v>
      </c>
      <c r="L18" t="s">
        <v>77</v>
      </c>
      <c r="M18">
        <v>0</v>
      </c>
      <c r="N18">
        <f t="shared" si="2"/>
        <v>0</v>
      </c>
      <c r="Q18">
        <f>R18-F18</f>
        <v>0</v>
      </c>
      <c r="R18">
        <f>S18-J18</f>
        <v>0</v>
      </c>
      <c r="S18">
        <f>B18-N18</f>
        <v>0</v>
      </c>
      <c r="T18">
        <v>0</v>
      </c>
      <c r="V18">
        <f>IF(R18&gt;=0,E18*80,0)</f>
        <v>0</v>
      </c>
      <c r="W18">
        <f>IF(S18&gt;=0,I18*100,0)</f>
        <v>0</v>
      </c>
      <c r="X18">
        <f>IF(T18&gt;=0,M18*120,0)</f>
        <v>0</v>
      </c>
      <c r="AE18">
        <f>SUM(V18:X18)</f>
        <v>0</v>
      </c>
      <c r="AF18">
        <v>0</v>
      </c>
    </row>
    <row r="19" spans="1:32" x14ac:dyDescent="0.25">
      <c r="A19" t="s">
        <v>18</v>
      </c>
      <c r="B19">
        <v>1318</v>
      </c>
      <c r="D19" t="s">
        <v>38</v>
      </c>
      <c r="E19">
        <v>1</v>
      </c>
      <c r="F19">
        <f t="shared" si="0"/>
        <v>80</v>
      </c>
      <c r="H19" t="s">
        <v>58</v>
      </c>
      <c r="I19">
        <v>10</v>
      </c>
      <c r="J19">
        <f t="shared" si="1"/>
        <v>1000</v>
      </c>
      <c r="L19" t="s">
        <v>78</v>
      </c>
      <c r="M19">
        <v>2</v>
      </c>
      <c r="N19">
        <f t="shared" si="2"/>
        <v>240</v>
      </c>
      <c r="Q19">
        <f>R19-F19</f>
        <v>-2</v>
      </c>
      <c r="R19">
        <f>S19-J19</f>
        <v>78</v>
      </c>
      <c r="S19">
        <f>B19-N19</f>
        <v>1078</v>
      </c>
      <c r="T19">
        <v>1318</v>
      </c>
      <c r="V19">
        <f>IF(R19&gt;=0,E19*80,0)</f>
        <v>80</v>
      </c>
      <c r="W19">
        <f>IF(S19&gt;=0,I19*100,0)</f>
        <v>1000</v>
      </c>
      <c r="X19">
        <f>IF(T19&gt;=0,M19*120,0)</f>
        <v>240</v>
      </c>
      <c r="AE19">
        <f>SUM(V19:X19)</f>
        <v>1320</v>
      </c>
      <c r="AF19">
        <v>1318</v>
      </c>
    </row>
    <row r="20" spans="1:32" x14ac:dyDescent="0.25">
      <c r="A20" t="s">
        <v>19</v>
      </c>
      <c r="B20">
        <v>0</v>
      </c>
      <c r="D20" t="s">
        <v>39</v>
      </c>
      <c r="E20">
        <v>0</v>
      </c>
      <c r="F20">
        <f t="shared" si="0"/>
        <v>0</v>
      </c>
      <c r="H20" t="s">
        <v>59</v>
      </c>
      <c r="I20">
        <v>0</v>
      </c>
      <c r="J20">
        <f t="shared" si="1"/>
        <v>0</v>
      </c>
      <c r="L20" t="s">
        <v>79</v>
      </c>
      <c r="M20">
        <v>0</v>
      </c>
      <c r="N20">
        <f t="shared" si="2"/>
        <v>0</v>
      </c>
      <c r="Q20">
        <f>R20-F20</f>
        <v>0</v>
      </c>
      <c r="R20">
        <f>S20-J20</f>
        <v>0</v>
      </c>
      <c r="S20">
        <f>B20-N20</f>
        <v>0</v>
      </c>
      <c r="T20">
        <v>0</v>
      </c>
      <c r="V20">
        <f>IF(R20&gt;=0,E20*80,0)</f>
        <v>0</v>
      </c>
      <c r="W20">
        <f>IF(S20&gt;=0,I20*100,0)</f>
        <v>0</v>
      </c>
      <c r="X20">
        <f>IF(T20&gt;=0,M20*120,0)</f>
        <v>0</v>
      </c>
      <c r="AE20">
        <f>SUM(V20:X20)</f>
        <v>0</v>
      </c>
      <c r="AF20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2BE64-5402-4FB0-9E9E-0068473AB933}">
  <dimension ref="A1:BS24"/>
  <sheetViews>
    <sheetView tabSelected="1" topLeftCell="AX1" workbookViewId="0">
      <selection activeCell="BS17" sqref="BS17"/>
    </sheetView>
  </sheetViews>
  <sheetFormatPr defaultRowHeight="15" x14ac:dyDescent="0.25"/>
  <cols>
    <col min="16" max="16" width="8.7109375" bestFit="1" customWidth="1"/>
  </cols>
  <sheetData>
    <row r="1" spans="1:71" x14ac:dyDescent="0.25">
      <c r="D1">
        <v>80</v>
      </c>
      <c r="H1">
        <v>100</v>
      </c>
      <c r="L1">
        <v>120</v>
      </c>
      <c r="P1" s="2" t="s">
        <v>90</v>
      </c>
      <c r="Q1" s="2"/>
      <c r="R1" s="2"/>
      <c r="S1" s="2"/>
      <c r="V1" s="2" t="s">
        <v>91</v>
      </c>
      <c r="W1" s="2"/>
      <c r="X1" s="2"/>
      <c r="Y1" s="2" t="s">
        <v>80</v>
      </c>
      <c r="Z1" s="2"/>
      <c r="AA1" s="2"/>
      <c r="AC1" s="2" t="s">
        <v>83</v>
      </c>
      <c r="AD1" s="2"/>
      <c r="AE1" s="2"/>
      <c r="AG1" s="2" t="s">
        <v>83</v>
      </c>
      <c r="AH1" s="2"/>
      <c r="AI1" s="2"/>
      <c r="AK1" s="2" t="s">
        <v>82</v>
      </c>
      <c r="AL1" s="2"/>
      <c r="AM1" s="2"/>
      <c r="AO1" s="2" t="s">
        <v>84</v>
      </c>
      <c r="AP1" s="2"/>
      <c r="AQ1" s="2"/>
      <c r="AS1" s="2" t="s">
        <v>85</v>
      </c>
      <c r="AT1" s="2"/>
      <c r="AU1" s="2"/>
      <c r="AW1" s="2" t="s">
        <v>86</v>
      </c>
      <c r="AX1" s="2"/>
      <c r="AY1" s="2"/>
      <c r="BA1" s="2" t="s">
        <v>87</v>
      </c>
      <c r="BB1" s="2"/>
      <c r="BC1" s="2"/>
      <c r="BE1" t="s">
        <v>88</v>
      </c>
      <c r="BI1" t="s">
        <v>89</v>
      </c>
      <c r="BM1" t="s">
        <v>81</v>
      </c>
      <c r="BQ1" t="s">
        <v>92</v>
      </c>
    </row>
    <row r="2" spans="1:71" x14ac:dyDescent="0.25">
      <c r="A2" t="s">
        <v>0</v>
      </c>
      <c r="B2">
        <v>0</v>
      </c>
      <c r="D2" t="s">
        <v>20</v>
      </c>
      <c r="E2">
        <v>0</v>
      </c>
      <c r="F2">
        <f>80*E2</f>
        <v>0</v>
      </c>
      <c r="H2" t="s">
        <v>40</v>
      </c>
      <c r="I2">
        <v>0</v>
      </c>
      <c r="J2">
        <f>100*I2</f>
        <v>0</v>
      </c>
      <c r="L2" t="s">
        <v>60</v>
      </c>
      <c r="M2">
        <v>0</v>
      </c>
      <c r="N2">
        <f>120*M2</f>
        <v>0</v>
      </c>
      <c r="P2">
        <f>IF(Q2&gt;0,Q2-F2,0)</f>
        <v>0</v>
      </c>
      <c r="Q2">
        <f>IF(R2&gt;0,R2-J2,0)</f>
        <v>0</v>
      </c>
      <c r="R2">
        <f>IF(S2&gt;0,S2-N2,0)</f>
        <v>0</v>
      </c>
      <c r="S2">
        <v>0</v>
      </c>
      <c r="V2">
        <f>F2</f>
        <v>0</v>
      </c>
      <c r="W2">
        <f>J2</f>
        <v>0</v>
      </c>
      <c r="X2">
        <f>N2</f>
        <v>0</v>
      </c>
      <c r="Y2">
        <f>Q2</f>
        <v>0</v>
      </c>
      <c r="Z2">
        <f>R2</f>
        <v>0</v>
      </c>
      <c r="AA2">
        <f>S2</f>
        <v>0</v>
      </c>
      <c r="AC2">
        <f>IF(AO2&gt;0,1,0)</f>
        <v>0</v>
      </c>
      <c r="AD2">
        <f t="shared" ref="AD2:AE17" si="0">IF(AP2&gt;0,1,0)</f>
        <v>0</v>
      </c>
      <c r="AE2">
        <f t="shared" si="0"/>
        <v>0</v>
      </c>
      <c r="AG2">
        <f>IF(AC2&gt;0,AC2*$D$1 + P2,0)</f>
        <v>0</v>
      </c>
      <c r="AH2">
        <f>IF(AD2&gt;0,AD2*$H$1 + Q2,0)</f>
        <v>0</v>
      </c>
      <c r="AI2">
        <f>IF(AE2&gt;0,AE2*$L$1 + R2,0)</f>
        <v>0</v>
      </c>
      <c r="AK2">
        <f>E2</f>
        <v>0</v>
      </c>
      <c r="AL2">
        <f>I2</f>
        <v>0</v>
      </c>
      <c r="AM2">
        <f>M2</f>
        <v>0</v>
      </c>
      <c r="AO2">
        <f>IF(V2&gt;Y2,Y2/V2,0)</f>
        <v>0</v>
      </c>
      <c r="AP2">
        <f>IF(W2&gt;Z2,Z2/W2,0)</f>
        <v>0</v>
      </c>
      <c r="AQ2">
        <f>IF(X2&gt;AA2,AA2/X2,0)</f>
        <v>0</v>
      </c>
      <c r="AS2">
        <f>AG2/$D$1</f>
        <v>0</v>
      </c>
      <c r="AT2">
        <f>AH2/$H$1</f>
        <v>0</v>
      </c>
      <c r="AU2">
        <f>AI2/$L$1</f>
        <v>0</v>
      </c>
      <c r="AW2">
        <f>IF(OR(AS2=0,AS2&gt;0.5),0,1)</f>
        <v>0</v>
      </c>
      <c r="AX2">
        <f>IF(OR(AT2=0,AT2&gt;0.5),0,1)</f>
        <v>0</v>
      </c>
      <c r="AY2">
        <f>IF(OR(AU2=0,AU2&gt;0.5),0,1)</f>
        <v>0</v>
      </c>
      <c r="BA2">
        <f>IF(AS2&gt;0.5,AS2*$D$1,0)</f>
        <v>0</v>
      </c>
      <c r="BB2">
        <f>IF(AT2&gt;0.5,AT2*$H$1,0)</f>
        <v>0</v>
      </c>
      <c r="BC2">
        <f>IF(AU2&gt;0.5,AU2*$L$1,0)</f>
        <v>0</v>
      </c>
      <c r="BE2">
        <f>BM2*$D$1</f>
        <v>0</v>
      </c>
      <c r="BF2">
        <f>BN2*$H$1</f>
        <v>0</v>
      </c>
      <c r="BG2">
        <f>BO2*$L$1</f>
        <v>0</v>
      </c>
      <c r="BI2">
        <f>IF(AND(BA2&gt;0,AS2&gt;0,AS2&gt;0.5),1,0)</f>
        <v>0</v>
      </c>
      <c r="BJ2">
        <f>IF(AND(BB2&gt;0,AT2&gt;0,AT2&gt;0.5),1,0)</f>
        <v>0</v>
      </c>
      <c r="BK2">
        <f>IF(AND(BC2&gt;0,AU2&gt;0,AU2&gt;0.5),1,0)</f>
        <v>0</v>
      </c>
      <c r="BM2">
        <f>AK2-BI2-AW2</f>
        <v>0</v>
      </c>
      <c r="BN2">
        <f>AL2-BJ2-AX2</f>
        <v>0</v>
      </c>
      <c r="BO2">
        <f>AM2-BK2-AY2</f>
        <v>0</v>
      </c>
      <c r="BQ2">
        <f>BI2+BM2</f>
        <v>0</v>
      </c>
      <c r="BR2">
        <f t="shared" ref="BR2:BS17" si="1">BJ2+BN2</f>
        <v>0</v>
      </c>
      <c r="BS2">
        <f t="shared" si="1"/>
        <v>0</v>
      </c>
    </row>
    <row r="3" spans="1:71" x14ac:dyDescent="0.25">
      <c r="A3" t="s">
        <v>1</v>
      </c>
      <c r="B3">
        <v>710</v>
      </c>
      <c r="D3" t="s">
        <v>21</v>
      </c>
      <c r="E3">
        <v>0</v>
      </c>
      <c r="F3">
        <f t="shared" ref="F3:F21" si="2">80*E3</f>
        <v>0</v>
      </c>
      <c r="H3" t="s">
        <v>41</v>
      </c>
      <c r="I3">
        <v>6</v>
      </c>
      <c r="J3">
        <f t="shared" ref="J3:J21" si="3">100*I3</f>
        <v>600</v>
      </c>
      <c r="L3" t="s">
        <v>61</v>
      </c>
      <c r="M3">
        <v>1</v>
      </c>
      <c r="N3">
        <f t="shared" ref="N3:N21" si="4">120*M3</f>
        <v>120</v>
      </c>
      <c r="P3">
        <f t="shared" ref="P3:P21" si="5">IF(Q3&gt;0,Q3-F3,0)</f>
        <v>0</v>
      </c>
      <c r="Q3">
        <f t="shared" ref="Q3:Q21" si="6">IF(R3&gt;0,R3-J3,0)</f>
        <v>-10</v>
      </c>
      <c r="R3">
        <f t="shared" ref="R3:R21" si="7">IF(S3&gt;0,S3-N3,0)</f>
        <v>590</v>
      </c>
      <c r="S3">
        <v>710</v>
      </c>
      <c r="V3">
        <f>F3</f>
        <v>0</v>
      </c>
      <c r="W3">
        <f>J3</f>
        <v>600</v>
      </c>
      <c r="X3">
        <f>N3</f>
        <v>120</v>
      </c>
      <c r="Y3">
        <f>Q3</f>
        <v>-10</v>
      </c>
      <c r="Z3">
        <f>R3</f>
        <v>590</v>
      </c>
      <c r="AA3">
        <f t="shared" ref="AA3:AA21" si="8">S3</f>
        <v>710</v>
      </c>
      <c r="AC3" t="e">
        <f>IF(AO3&gt;0,1,0)</f>
        <v>#DIV/0!</v>
      </c>
      <c r="AD3">
        <f t="shared" si="0"/>
        <v>1</v>
      </c>
      <c r="AE3">
        <f t="shared" si="0"/>
        <v>0</v>
      </c>
      <c r="AG3" t="e">
        <f t="shared" ref="AG3:AG21" si="9">IF(AC3&gt;0,AC3*$D$1 + P3,0)</f>
        <v>#DIV/0!</v>
      </c>
      <c r="AH3">
        <f t="shared" ref="AH3:AH21" si="10">IF(AD3&gt;0,AD3*$H$1 + Q3,0)</f>
        <v>90</v>
      </c>
      <c r="AI3">
        <f t="shared" ref="AI3:AI21" si="11">IF(AE3&gt;0,AE3*$L$1 + R3,0)</f>
        <v>0</v>
      </c>
      <c r="AK3">
        <f>E3</f>
        <v>0</v>
      </c>
      <c r="AL3">
        <f>I3</f>
        <v>6</v>
      </c>
      <c r="AM3">
        <f>M3</f>
        <v>1</v>
      </c>
      <c r="AO3" t="e">
        <f>IF(V3&gt;Y3,Y3/V3,0)</f>
        <v>#DIV/0!</v>
      </c>
      <c r="AP3">
        <f>IF(W3&gt;Z3,Z3/W3,0)</f>
        <v>0.98333333333333328</v>
      </c>
      <c r="AQ3">
        <f>IF(X3&gt;AA3,AA3/X3,0)</f>
        <v>0</v>
      </c>
      <c r="AS3" t="e">
        <f t="shared" ref="AS3:AS21" si="12">AG3/$D$1</f>
        <v>#DIV/0!</v>
      </c>
      <c r="AT3">
        <f t="shared" ref="AT3:AT21" si="13">AH3/$H$1</f>
        <v>0.9</v>
      </c>
      <c r="AU3">
        <f t="shared" ref="AU3:AU21" si="14">AI3/$L$1</f>
        <v>0</v>
      </c>
      <c r="AW3" t="e">
        <f t="shared" ref="AW3:AW21" si="15">IF(OR(AS3=0,AS3&gt;0.5),0,1)</f>
        <v>#DIV/0!</v>
      </c>
      <c r="AX3">
        <f t="shared" ref="AX3:AX21" si="16">IF(OR(AT3=0,AT3&gt;0.5),0,1)</f>
        <v>0</v>
      </c>
      <c r="AY3">
        <f t="shared" ref="AY3:AY21" si="17">IF(OR(AU3=0,AU3&gt;0.5),0,1)</f>
        <v>0</v>
      </c>
      <c r="BA3">
        <v>0</v>
      </c>
      <c r="BB3">
        <f t="shared" ref="BB3:BB21" si="18">IF(AT3&gt;0.5,AT3*$H$1,0)</f>
        <v>90</v>
      </c>
      <c r="BC3">
        <f t="shared" ref="BC3:BC21" si="19">IF(AU3&gt;0.5,AU3*$L$1,0)</f>
        <v>0</v>
      </c>
      <c r="BE3">
        <v>0</v>
      </c>
      <c r="BF3">
        <f>BN3*$H$1</f>
        <v>500</v>
      </c>
      <c r="BG3">
        <f t="shared" ref="BG3:BG21" si="20">BO3*$L$1</f>
        <v>120</v>
      </c>
      <c r="BI3" t="e">
        <f t="shared" ref="BI3:BI21" si="21">IF(AND(BA3&gt;0,AS3&gt;0,AS3&gt;0.5),1,0)</f>
        <v>#DIV/0!</v>
      </c>
      <c r="BJ3">
        <f t="shared" ref="BJ3:BJ21" si="22">IF(AND(BB3&gt;0,AT3&gt;0,AT3&gt;0.5),1,0)</f>
        <v>1</v>
      </c>
      <c r="BK3">
        <f t="shared" ref="BK3:BK21" si="23">IF(AND(BC3&gt;0,AU3&gt;0,AU3&gt;0.5),1,0)</f>
        <v>0</v>
      </c>
      <c r="BM3" t="e">
        <f t="shared" ref="BM3:BM21" si="24">AK3-BI3-AW3</f>
        <v>#DIV/0!</v>
      </c>
      <c r="BN3">
        <f t="shared" ref="BN3:BN21" si="25">AL3-BJ3-AX3</f>
        <v>5</v>
      </c>
      <c r="BO3">
        <f t="shared" ref="BO3:BO21" si="26">AM3-BK3-AY3</f>
        <v>1</v>
      </c>
      <c r="BQ3" t="e">
        <f t="shared" ref="BQ3:BQ21" si="27">BI3+BM3</f>
        <v>#DIV/0!</v>
      </c>
      <c r="BR3">
        <f t="shared" si="1"/>
        <v>6</v>
      </c>
      <c r="BS3">
        <f t="shared" si="1"/>
        <v>1</v>
      </c>
    </row>
    <row r="4" spans="1:71" x14ac:dyDescent="0.25">
      <c r="A4" t="s">
        <v>2</v>
      </c>
      <c r="B4">
        <v>600</v>
      </c>
      <c r="D4" t="s">
        <v>22</v>
      </c>
      <c r="E4">
        <v>0</v>
      </c>
      <c r="F4">
        <f t="shared" si="2"/>
        <v>0</v>
      </c>
      <c r="H4" t="s">
        <v>42</v>
      </c>
      <c r="I4">
        <v>6</v>
      </c>
      <c r="J4">
        <f t="shared" si="3"/>
        <v>600</v>
      </c>
      <c r="L4" t="s">
        <v>62</v>
      </c>
      <c r="M4">
        <v>0</v>
      </c>
      <c r="N4">
        <f t="shared" si="4"/>
        <v>0</v>
      </c>
      <c r="P4">
        <f t="shared" si="5"/>
        <v>0</v>
      </c>
      <c r="Q4">
        <f t="shared" si="6"/>
        <v>0</v>
      </c>
      <c r="R4">
        <f t="shared" si="7"/>
        <v>600</v>
      </c>
      <c r="S4">
        <v>600</v>
      </c>
      <c r="V4">
        <f t="shared" ref="V3:V21" si="28">F4</f>
        <v>0</v>
      </c>
      <c r="W4">
        <f t="shared" ref="W3:W21" si="29">J4</f>
        <v>600</v>
      </c>
      <c r="X4">
        <f t="shared" ref="X4:X21" si="30">N4</f>
        <v>0</v>
      </c>
      <c r="Y4">
        <f t="shared" ref="Y2:Z17" si="31">Q4</f>
        <v>0</v>
      </c>
      <c r="Z4">
        <f t="shared" si="31"/>
        <v>600</v>
      </c>
      <c r="AA4">
        <f t="shared" si="8"/>
        <v>600</v>
      </c>
      <c r="AC4">
        <f t="shared" ref="AC3:AC21" si="32">IF(AO4&gt;0,1,0)</f>
        <v>0</v>
      </c>
      <c r="AD4">
        <f t="shared" si="0"/>
        <v>0</v>
      </c>
      <c r="AE4">
        <f t="shared" si="0"/>
        <v>0</v>
      </c>
      <c r="AG4">
        <f t="shared" si="9"/>
        <v>0</v>
      </c>
      <c r="AH4">
        <f t="shared" si="10"/>
        <v>0</v>
      </c>
      <c r="AI4">
        <f t="shared" si="11"/>
        <v>0</v>
      </c>
      <c r="AK4">
        <f>E4</f>
        <v>0</v>
      </c>
      <c r="AL4">
        <f>I4</f>
        <v>6</v>
      </c>
      <c r="AM4">
        <f>M4</f>
        <v>0</v>
      </c>
      <c r="AO4">
        <f>IF(V4&gt;Y4,Y4/V4,0)</f>
        <v>0</v>
      </c>
      <c r="AP4">
        <f>IF(W4&gt;Z4,Z4/W4,0)</f>
        <v>0</v>
      </c>
      <c r="AQ4">
        <f>IF(X4&gt;AA4,AA4/X4,0)</f>
        <v>0</v>
      </c>
      <c r="AS4">
        <f t="shared" si="12"/>
        <v>0</v>
      </c>
      <c r="AT4">
        <f t="shared" si="13"/>
        <v>0</v>
      </c>
      <c r="AU4">
        <f t="shared" si="14"/>
        <v>0</v>
      </c>
      <c r="AW4">
        <f t="shared" si="15"/>
        <v>0</v>
      </c>
      <c r="AX4">
        <f t="shared" si="16"/>
        <v>0</v>
      </c>
      <c r="AY4">
        <f t="shared" si="17"/>
        <v>0</v>
      </c>
      <c r="BA4">
        <f t="shared" ref="BA3:BA21" si="33">IF(AS4&gt;0.5,AS4*$D$1,0)</f>
        <v>0</v>
      </c>
      <c r="BB4">
        <f t="shared" si="18"/>
        <v>0</v>
      </c>
      <c r="BC4">
        <f t="shared" si="19"/>
        <v>0</v>
      </c>
      <c r="BE4">
        <f t="shared" ref="BE3:BE21" si="34">BM4*$D$1</f>
        <v>0</v>
      </c>
      <c r="BF4">
        <f t="shared" ref="BF3:BF21" si="35">BN4*$H$1</f>
        <v>600</v>
      </c>
      <c r="BG4">
        <f t="shared" si="20"/>
        <v>0</v>
      </c>
      <c r="BI4">
        <f t="shared" si="21"/>
        <v>0</v>
      </c>
      <c r="BJ4">
        <f t="shared" si="22"/>
        <v>0</v>
      </c>
      <c r="BK4">
        <f t="shared" si="23"/>
        <v>0</v>
      </c>
      <c r="BM4">
        <f t="shared" si="24"/>
        <v>0</v>
      </c>
      <c r="BN4">
        <f t="shared" si="25"/>
        <v>6</v>
      </c>
      <c r="BO4">
        <f t="shared" si="26"/>
        <v>0</v>
      </c>
      <c r="BQ4">
        <f t="shared" si="27"/>
        <v>0</v>
      </c>
      <c r="BR4">
        <f t="shared" si="1"/>
        <v>6</v>
      </c>
      <c r="BS4">
        <f t="shared" si="1"/>
        <v>0</v>
      </c>
    </row>
    <row r="5" spans="1:71" x14ac:dyDescent="0.25">
      <c r="A5" t="s">
        <v>3</v>
      </c>
      <c r="B5">
        <v>0</v>
      </c>
      <c r="D5" t="s">
        <v>23</v>
      </c>
      <c r="E5">
        <v>0</v>
      </c>
      <c r="F5">
        <f t="shared" si="2"/>
        <v>0</v>
      </c>
      <c r="H5" t="s">
        <v>43</v>
      </c>
      <c r="I5">
        <v>0</v>
      </c>
      <c r="J5">
        <f t="shared" si="3"/>
        <v>0</v>
      </c>
      <c r="L5" t="s">
        <v>63</v>
      </c>
      <c r="M5">
        <v>0</v>
      </c>
      <c r="N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v>0</v>
      </c>
      <c r="V5">
        <f t="shared" si="28"/>
        <v>0</v>
      </c>
      <c r="W5">
        <f t="shared" si="29"/>
        <v>0</v>
      </c>
      <c r="X5">
        <f t="shared" si="30"/>
        <v>0</v>
      </c>
      <c r="Y5">
        <f t="shared" si="31"/>
        <v>0</v>
      </c>
      <c r="Z5">
        <f t="shared" si="31"/>
        <v>0</v>
      </c>
      <c r="AA5">
        <f t="shared" si="8"/>
        <v>0</v>
      </c>
      <c r="AC5">
        <f t="shared" si="32"/>
        <v>0</v>
      </c>
      <c r="AD5">
        <f t="shared" si="0"/>
        <v>0</v>
      </c>
      <c r="AE5">
        <f t="shared" si="0"/>
        <v>0</v>
      </c>
      <c r="AG5">
        <f t="shared" si="9"/>
        <v>0</v>
      </c>
      <c r="AH5">
        <f t="shared" si="10"/>
        <v>0</v>
      </c>
      <c r="AI5">
        <f t="shared" si="11"/>
        <v>0</v>
      </c>
      <c r="AK5">
        <f>E5</f>
        <v>0</v>
      </c>
      <c r="AL5">
        <f>I5</f>
        <v>0</v>
      </c>
      <c r="AM5">
        <f>M5</f>
        <v>0</v>
      </c>
      <c r="AO5">
        <f>IF(V5&gt;Y5,Y5/V5,0)</f>
        <v>0</v>
      </c>
      <c r="AP5">
        <f>IF(W5&gt;Z5,Z5/W5,0)</f>
        <v>0</v>
      </c>
      <c r="AQ5">
        <f>IF(X5&gt;AA5,AA5/X5,0)</f>
        <v>0</v>
      </c>
      <c r="AS5">
        <f t="shared" si="12"/>
        <v>0</v>
      </c>
      <c r="AT5">
        <f t="shared" si="13"/>
        <v>0</v>
      </c>
      <c r="AU5">
        <f t="shared" si="14"/>
        <v>0</v>
      </c>
      <c r="AW5">
        <f t="shared" si="15"/>
        <v>0</v>
      </c>
      <c r="AX5">
        <f t="shared" si="16"/>
        <v>0</v>
      </c>
      <c r="AY5">
        <f t="shared" si="17"/>
        <v>0</v>
      </c>
      <c r="BA5">
        <f t="shared" si="33"/>
        <v>0</v>
      </c>
      <c r="BB5">
        <f t="shared" si="18"/>
        <v>0</v>
      </c>
      <c r="BC5">
        <f t="shared" si="19"/>
        <v>0</v>
      </c>
      <c r="BE5">
        <f t="shared" si="34"/>
        <v>0</v>
      </c>
      <c r="BF5">
        <f t="shared" si="35"/>
        <v>0</v>
      </c>
      <c r="BG5">
        <f t="shared" si="20"/>
        <v>0</v>
      </c>
      <c r="BI5">
        <f t="shared" si="21"/>
        <v>0</v>
      </c>
      <c r="BJ5">
        <f t="shared" si="22"/>
        <v>0</v>
      </c>
      <c r="BK5">
        <f t="shared" si="23"/>
        <v>0</v>
      </c>
      <c r="BM5">
        <f t="shared" si="24"/>
        <v>0</v>
      </c>
      <c r="BN5">
        <f t="shared" si="25"/>
        <v>0</v>
      </c>
      <c r="BO5">
        <f t="shared" si="26"/>
        <v>0</v>
      </c>
      <c r="BQ5">
        <f t="shared" si="27"/>
        <v>0</v>
      </c>
      <c r="BR5">
        <f t="shared" si="1"/>
        <v>0</v>
      </c>
      <c r="BS5">
        <f t="shared" si="1"/>
        <v>0</v>
      </c>
    </row>
    <row r="6" spans="1:71" x14ac:dyDescent="0.25">
      <c r="A6" t="s">
        <v>4</v>
      </c>
      <c r="B6">
        <v>758</v>
      </c>
      <c r="D6" t="s">
        <v>24</v>
      </c>
      <c r="E6">
        <v>1</v>
      </c>
      <c r="F6">
        <f t="shared" si="2"/>
        <v>80</v>
      </c>
      <c r="H6" t="s">
        <v>44</v>
      </c>
      <c r="I6">
        <v>7</v>
      </c>
      <c r="J6">
        <f t="shared" si="3"/>
        <v>700</v>
      </c>
      <c r="L6" t="s">
        <v>64</v>
      </c>
      <c r="M6">
        <v>0</v>
      </c>
      <c r="N6">
        <f t="shared" si="4"/>
        <v>0</v>
      </c>
      <c r="P6">
        <f t="shared" si="5"/>
        <v>-22</v>
      </c>
      <c r="Q6">
        <f t="shared" si="6"/>
        <v>58</v>
      </c>
      <c r="R6">
        <f t="shared" si="7"/>
        <v>758</v>
      </c>
      <c r="S6">
        <v>758</v>
      </c>
      <c r="V6">
        <f t="shared" si="28"/>
        <v>80</v>
      </c>
      <c r="W6">
        <f t="shared" si="29"/>
        <v>700</v>
      </c>
      <c r="X6">
        <f t="shared" si="30"/>
        <v>0</v>
      </c>
      <c r="Y6">
        <f t="shared" si="31"/>
        <v>58</v>
      </c>
      <c r="Z6">
        <f t="shared" si="31"/>
        <v>758</v>
      </c>
      <c r="AA6">
        <f t="shared" si="8"/>
        <v>758</v>
      </c>
      <c r="AC6">
        <f t="shared" si="32"/>
        <v>1</v>
      </c>
      <c r="AD6">
        <f t="shared" si="0"/>
        <v>0</v>
      </c>
      <c r="AE6">
        <f t="shared" si="0"/>
        <v>0</v>
      </c>
      <c r="AG6">
        <f>IF(AC6&gt;0,AC6*$D$1 + P6,0)</f>
        <v>58</v>
      </c>
      <c r="AH6">
        <f t="shared" si="10"/>
        <v>0</v>
      </c>
      <c r="AI6">
        <f t="shared" si="11"/>
        <v>0</v>
      </c>
      <c r="AK6">
        <f>E6</f>
        <v>1</v>
      </c>
      <c r="AL6">
        <f>I6</f>
        <v>7</v>
      </c>
      <c r="AM6">
        <f>M6</f>
        <v>0</v>
      </c>
      <c r="AO6">
        <f>IF(V6&gt;Y6,Y6/V6,0)</f>
        <v>0.72499999999999998</v>
      </c>
      <c r="AP6">
        <f>IF(W6&gt;Z6,Z6/W6,0)</f>
        <v>0</v>
      </c>
      <c r="AQ6">
        <f>IF(X6&gt;AA6,AA6/X6,0)</f>
        <v>0</v>
      </c>
      <c r="AS6">
        <f t="shared" si="12"/>
        <v>0.72499999999999998</v>
      </c>
      <c r="AT6">
        <f t="shared" si="13"/>
        <v>0</v>
      </c>
      <c r="AU6">
        <f t="shared" si="14"/>
        <v>0</v>
      </c>
      <c r="AW6">
        <f t="shared" si="15"/>
        <v>0</v>
      </c>
      <c r="AX6">
        <f t="shared" si="16"/>
        <v>0</v>
      </c>
      <c r="AY6">
        <f t="shared" si="17"/>
        <v>0</v>
      </c>
      <c r="BA6">
        <f t="shared" si="33"/>
        <v>58</v>
      </c>
      <c r="BB6">
        <f t="shared" si="18"/>
        <v>0</v>
      </c>
      <c r="BC6">
        <f t="shared" si="19"/>
        <v>0</v>
      </c>
      <c r="BE6">
        <f t="shared" si="34"/>
        <v>0</v>
      </c>
      <c r="BF6">
        <f t="shared" si="35"/>
        <v>700</v>
      </c>
      <c r="BG6">
        <f t="shared" si="20"/>
        <v>0</v>
      </c>
      <c r="BI6">
        <f t="shared" si="21"/>
        <v>1</v>
      </c>
      <c r="BJ6">
        <f t="shared" si="22"/>
        <v>0</v>
      </c>
      <c r="BK6">
        <f t="shared" si="23"/>
        <v>0</v>
      </c>
      <c r="BM6">
        <f>AK6-BI6-AW6</f>
        <v>0</v>
      </c>
      <c r="BN6">
        <f t="shared" si="25"/>
        <v>7</v>
      </c>
      <c r="BO6">
        <f t="shared" si="26"/>
        <v>0</v>
      </c>
      <c r="BQ6">
        <f t="shared" si="27"/>
        <v>1</v>
      </c>
      <c r="BR6">
        <f t="shared" si="1"/>
        <v>7</v>
      </c>
      <c r="BS6">
        <f t="shared" si="1"/>
        <v>0</v>
      </c>
    </row>
    <row r="7" spans="1:71" x14ac:dyDescent="0.25">
      <c r="A7" t="s">
        <v>5</v>
      </c>
      <c r="B7">
        <v>0</v>
      </c>
      <c r="D7" t="s">
        <v>25</v>
      </c>
      <c r="E7">
        <v>0</v>
      </c>
      <c r="F7">
        <f t="shared" si="2"/>
        <v>0</v>
      </c>
      <c r="H7" t="s">
        <v>45</v>
      </c>
      <c r="I7">
        <v>0</v>
      </c>
      <c r="J7">
        <f t="shared" si="3"/>
        <v>0</v>
      </c>
      <c r="L7" t="s">
        <v>65</v>
      </c>
      <c r="M7">
        <v>0</v>
      </c>
      <c r="N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v>0</v>
      </c>
      <c r="V7">
        <f t="shared" si="28"/>
        <v>0</v>
      </c>
      <c r="W7">
        <f t="shared" si="29"/>
        <v>0</v>
      </c>
      <c r="X7">
        <f t="shared" si="30"/>
        <v>0</v>
      </c>
      <c r="Y7">
        <f t="shared" si="31"/>
        <v>0</v>
      </c>
      <c r="Z7">
        <f t="shared" si="31"/>
        <v>0</v>
      </c>
      <c r="AA7">
        <f t="shared" si="8"/>
        <v>0</v>
      </c>
      <c r="AC7">
        <f t="shared" si="32"/>
        <v>0</v>
      </c>
      <c r="AD7">
        <f t="shared" si="0"/>
        <v>0</v>
      </c>
      <c r="AE7">
        <f t="shared" si="0"/>
        <v>0</v>
      </c>
      <c r="AG7">
        <f t="shared" si="9"/>
        <v>0</v>
      </c>
      <c r="AH7">
        <f t="shared" si="10"/>
        <v>0</v>
      </c>
      <c r="AI7">
        <f t="shared" si="11"/>
        <v>0</v>
      </c>
      <c r="AK7">
        <f>E7</f>
        <v>0</v>
      </c>
      <c r="AL7">
        <f>I7</f>
        <v>0</v>
      </c>
      <c r="AM7">
        <f>M7</f>
        <v>0</v>
      </c>
      <c r="AO7">
        <f>IF(V7&gt;Y7,Y7/V7,0)</f>
        <v>0</v>
      </c>
      <c r="AP7">
        <f>IF(W7&gt;Z7,Z7/W7,0)</f>
        <v>0</v>
      </c>
      <c r="AQ7">
        <f>IF(X7&gt;AA7,AA7/X7,0)</f>
        <v>0</v>
      </c>
      <c r="AS7">
        <f t="shared" si="12"/>
        <v>0</v>
      </c>
      <c r="AT7">
        <f t="shared" si="13"/>
        <v>0</v>
      </c>
      <c r="AU7">
        <f t="shared" si="14"/>
        <v>0</v>
      </c>
      <c r="AW7">
        <f t="shared" si="15"/>
        <v>0</v>
      </c>
      <c r="AX7">
        <f t="shared" si="16"/>
        <v>0</v>
      </c>
      <c r="AY7">
        <f t="shared" si="17"/>
        <v>0</v>
      </c>
      <c r="BA7">
        <f t="shared" si="33"/>
        <v>0</v>
      </c>
      <c r="BB7">
        <f t="shared" si="18"/>
        <v>0</v>
      </c>
      <c r="BC7">
        <f t="shared" si="19"/>
        <v>0</v>
      </c>
      <c r="BE7">
        <f t="shared" si="34"/>
        <v>0</v>
      </c>
      <c r="BF7">
        <f t="shared" si="35"/>
        <v>0</v>
      </c>
      <c r="BG7">
        <f t="shared" si="20"/>
        <v>0</v>
      </c>
      <c r="BI7">
        <f t="shared" si="21"/>
        <v>0</v>
      </c>
      <c r="BJ7">
        <f t="shared" si="22"/>
        <v>0</v>
      </c>
      <c r="BK7">
        <f t="shared" si="23"/>
        <v>0</v>
      </c>
      <c r="BM7">
        <f t="shared" si="24"/>
        <v>0</v>
      </c>
      <c r="BN7">
        <f t="shared" si="25"/>
        <v>0</v>
      </c>
      <c r="BO7">
        <f t="shared" si="26"/>
        <v>0</v>
      </c>
      <c r="BQ7">
        <f t="shared" si="27"/>
        <v>0</v>
      </c>
      <c r="BR7">
        <f t="shared" si="1"/>
        <v>0</v>
      </c>
      <c r="BS7">
        <f t="shared" si="1"/>
        <v>0</v>
      </c>
    </row>
    <row r="8" spans="1:71" x14ac:dyDescent="0.25">
      <c r="A8" t="s">
        <v>6</v>
      </c>
      <c r="B8">
        <v>0</v>
      </c>
      <c r="D8" t="s">
        <v>26</v>
      </c>
      <c r="E8">
        <v>0</v>
      </c>
      <c r="F8">
        <f t="shared" si="2"/>
        <v>0</v>
      </c>
      <c r="H8" t="s">
        <v>46</v>
      </c>
      <c r="I8">
        <v>0</v>
      </c>
      <c r="J8">
        <f t="shared" si="3"/>
        <v>0</v>
      </c>
      <c r="L8" t="s">
        <v>66</v>
      </c>
      <c r="M8">
        <v>0</v>
      </c>
      <c r="N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v>0</v>
      </c>
      <c r="V8">
        <f t="shared" si="28"/>
        <v>0</v>
      </c>
      <c r="W8">
        <f t="shared" si="29"/>
        <v>0</v>
      </c>
      <c r="X8">
        <f t="shared" si="30"/>
        <v>0</v>
      </c>
      <c r="Y8">
        <f t="shared" si="31"/>
        <v>0</v>
      </c>
      <c r="Z8">
        <f t="shared" si="31"/>
        <v>0</v>
      </c>
      <c r="AA8">
        <f t="shared" si="8"/>
        <v>0</v>
      </c>
      <c r="AC8">
        <f t="shared" si="32"/>
        <v>0</v>
      </c>
      <c r="AD8">
        <f t="shared" si="0"/>
        <v>0</v>
      </c>
      <c r="AE8">
        <f t="shared" si="0"/>
        <v>0</v>
      </c>
      <c r="AG8">
        <f t="shared" si="9"/>
        <v>0</v>
      </c>
      <c r="AH8">
        <f t="shared" si="10"/>
        <v>0</v>
      </c>
      <c r="AI8">
        <f t="shared" si="11"/>
        <v>0</v>
      </c>
      <c r="AK8">
        <f>E8</f>
        <v>0</v>
      </c>
      <c r="AL8">
        <f>I8</f>
        <v>0</v>
      </c>
      <c r="AM8">
        <f>M8</f>
        <v>0</v>
      </c>
      <c r="AO8">
        <f>IF(V8&gt;Y8,Y8/V8,0)</f>
        <v>0</v>
      </c>
      <c r="AP8">
        <f>IF(W8&gt;Z8,Z8/W8,0)</f>
        <v>0</v>
      </c>
      <c r="AQ8">
        <f>IF(X8&gt;AA8,AA8/X8,0)</f>
        <v>0</v>
      </c>
      <c r="AS8">
        <f t="shared" si="12"/>
        <v>0</v>
      </c>
      <c r="AT8">
        <f t="shared" si="13"/>
        <v>0</v>
      </c>
      <c r="AU8">
        <f t="shared" si="14"/>
        <v>0</v>
      </c>
      <c r="AW8">
        <f t="shared" si="15"/>
        <v>0</v>
      </c>
      <c r="AX8">
        <f t="shared" si="16"/>
        <v>0</v>
      </c>
      <c r="AY8">
        <f t="shared" si="17"/>
        <v>0</v>
      </c>
      <c r="BA8">
        <f t="shared" si="33"/>
        <v>0</v>
      </c>
      <c r="BB8">
        <f t="shared" si="18"/>
        <v>0</v>
      </c>
      <c r="BC8">
        <f t="shared" si="19"/>
        <v>0</v>
      </c>
      <c r="BE8">
        <f t="shared" si="34"/>
        <v>0</v>
      </c>
      <c r="BF8">
        <f t="shared" si="35"/>
        <v>0</v>
      </c>
      <c r="BG8">
        <f t="shared" si="20"/>
        <v>0</v>
      </c>
      <c r="BI8">
        <f t="shared" si="21"/>
        <v>0</v>
      </c>
      <c r="BJ8">
        <f t="shared" si="22"/>
        <v>0</v>
      </c>
      <c r="BK8">
        <f t="shared" si="23"/>
        <v>0</v>
      </c>
      <c r="BM8">
        <f t="shared" si="24"/>
        <v>0</v>
      </c>
      <c r="BN8">
        <f t="shared" si="25"/>
        <v>0</v>
      </c>
      <c r="BO8">
        <f t="shared" si="26"/>
        <v>0</v>
      </c>
      <c r="BQ8">
        <f t="shared" si="27"/>
        <v>0</v>
      </c>
      <c r="BR8">
        <f t="shared" si="1"/>
        <v>0</v>
      </c>
      <c r="BS8">
        <f t="shared" si="1"/>
        <v>0</v>
      </c>
    </row>
    <row r="9" spans="1:71" x14ac:dyDescent="0.25">
      <c r="A9" t="s">
        <v>7</v>
      </c>
      <c r="B9">
        <v>148</v>
      </c>
      <c r="D9" t="s">
        <v>27</v>
      </c>
      <c r="E9">
        <v>0</v>
      </c>
      <c r="F9">
        <f t="shared" si="2"/>
        <v>0</v>
      </c>
      <c r="H9" t="s">
        <v>47</v>
      </c>
      <c r="I9">
        <v>2</v>
      </c>
      <c r="J9">
        <f t="shared" si="3"/>
        <v>200</v>
      </c>
      <c r="L9" t="s">
        <v>67</v>
      </c>
      <c r="M9">
        <v>0</v>
      </c>
      <c r="N9">
        <f t="shared" si="4"/>
        <v>0</v>
      </c>
      <c r="P9">
        <f t="shared" si="5"/>
        <v>0</v>
      </c>
      <c r="Q9">
        <f t="shared" si="6"/>
        <v>-52</v>
      </c>
      <c r="R9">
        <f t="shared" si="7"/>
        <v>148</v>
      </c>
      <c r="S9">
        <v>148</v>
      </c>
      <c r="V9">
        <f t="shared" si="28"/>
        <v>0</v>
      </c>
      <c r="W9">
        <f t="shared" si="29"/>
        <v>200</v>
      </c>
      <c r="X9">
        <f t="shared" si="30"/>
        <v>0</v>
      </c>
      <c r="Y9">
        <f t="shared" si="31"/>
        <v>-52</v>
      </c>
      <c r="Z9">
        <f t="shared" si="31"/>
        <v>148</v>
      </c>
      <c r="AA9">
        <f t="shared" si="8"/>
        <v>148</v>
      </c>
      <c r="AC9" t="e">
        <f t="shared" si="32"/>
        <v>#DIV/0!</v>
      </c>
      <c r="AD9">
        <f t="shared" si="0"/>
        <v>1</v>
      </c>
      <c r="AE9">
        <f t="shared" si="0"/>
        <v>0</v>
      </c>
      <c r="AG9" t="e">
        <f t="shared" si="9"/>
        <v>#DIV/0!</v>
      </c>
      <c r="AH9">
        <f t="shared" si="10"/>
        <v>48</v>
      </c>
      <c r="AI9">
        <f t="shared" si="11"/>
        <v>0</v>
      </c>
      <c r="AK9">
        <f>E9</f>
        <v>0</v>
      </c>
      <c r="AL9">
        <f>I9</f>
        <v>2</v>
      </c>
      <c r="AM9">
        <f>M9</f>
        <v>0</v>
      </c>
      <c r="AO9" t="e">
        <f>IF(V9&gt;Y9,Y9/V9,0)</f>
        <v>#DIV/0!</v>
      </c>
      <c r="AP9">
        <f>IF(W9&gt;Z9,Z9/W9,0)</f>
        <v>0.74</v>
      </c>
      <c r="AQ9">
        <f>IF(X9&gt;AA9,AA9/X9,0)</f>
        <v>0</v>
      </c>
      <c r="AS9" t="e">
        <f t="shared" si="12"/>
        <v>#DIV/0!</v>
      </c>
      <c r="AT9">
        <f t="shared" si="13"/>
        <v>0.48</v>
      </c>
      <c r="AU9">
        <f t="shared" si="14"/>
        <v>0</v>
      </c>
      <c r="AW9" t="e">
        <f t="shared" si="15"/>
        <v>#DIV/0!</v>
      </c>
      <c r="AX9">
        <f t="shared" si="16"/>
        <v>1</v>
      </c>
      <c r="AY9">
        <f t="shared" si="17"/>
        <v>0</v>
      </c>
      <c r="BA9">
        <v>0</v>
      </c>
      <c r="BB9">
        <f t="shared" si="18"/>
        <v>0</v>
      </c>
      <c r="BC9">
        <f t="shared" si="19"/>
        <v>0</v>
      </c>
      <c r="BE9">
        <v>0</v>
      </c>
      <c r="BF9">
        <f t="shared" si="35"/>
        <v>100</v>
      </c>
      <c r="BG9">
        <f t="shared" si="20"/>
        <v>0</v>
      </c>
      <c r="BI9" t="e">
        <f t="shared" si="21"/>
        <v>#DIV/0!</v>
      </c>
      <c r="BJ9">
        <f t="shared" si="22"/>
        <v>0</v>
      </c>
      <c r="BK9">
        <f t="shared" si="23"/>
        <v>0</v>
      </c>
      <c r="BM9" t="e">
        <f t="shared" si="24"/>
        <v>#DIV/0!</v>
      </c>
      <c r="BN9">
        <f>AL9-BJ9-AX9</f>
        <v>1</v>
      </c>
      <c r="BO9">
        <f t="shared" si="26"/>
        <v>0</v>
      </c>
      <c r="BQ9" t="e">
        <f t="shared" si="27"/>
        <v>#DIV/0!</v>
      </c>
      <c r="BR9">
        <f t="shared" si="1"/>
        <v>1</v>
      </c>
      <c r="BS9">
        <f t="shared" si="1"/>
        <v>0</v>
      </c>
    </row>
    <row r="10" spans="1:71" x14ac:dyDescent="0.25">
      <c r="A10" s="1" t="s">
        <v>8</v>
      </c>
      <c r="B10" s="1">
        <v>1318</v>
      </c>
      <c r="C10" s="1"/>
      <c r="D10" s="1" t="s">
        <v>28</v>
      </c>
      <c r="E10" s="1">
        <v>1</v>
      </c>
      <c r="F10" s="1">
        <f t="shared" si="2"/>
        <v>80</v>
      </c>
      <c r="G10" s="1"/>
      <c r="H10" s="1" t="s">
        <v>48</v>
      </c>
      <c r="I10" s="1">
        <v>10</v>
      </c>
      <c r="J10" s="1">
        <f t="shared" si="3"/>
        <v>1000</v>
      </c>
      <c r="K10" s="1"/>
      <c r="L10" s="1" t="s">
        <v>68</v>
      </c>
      <c r="M10" s="1">
        <v>2</v>
      </c>
      <c r="N10" s="1">
        <f t="shared" si="4"/>
        <v>240</v>
      </c>
      <c r="P10">
        <f t="shared" si="5"/>
        <v>-2</v>
      </c>
      <c r="Q10">
        <f t="shared" si="6"/>
        <v>78</v>
      </c>
      <c r="R10">
        <f t="shared" si="7"/>
        <v>1078</v>
      </c>
      <c r="S10" s="1">
        <v>1318</v>
      </c>
      <c r="V10">
        <f t="shared" si="28"/>
        <v>80</v>
      </c>
      <c r="W10">
        <f t="shared" si="29"/>
        <v>1000</v>
      </c>
      <c r="X10">
        <f t="shared" si="30"/>
        <v>240</v>
      </c>
      <c r="Y10">
        <f t="shared" si="31"/>
        <v>78</v>
      </c>
      <c r="Z10">
        <f t="shared" si="31"/>
        <v>1078</v>
      </c>
      <c r="AA10">
        <f t="shared" si="8"/>
        <v>1318</v>
      </c>
      <c r="AC10">
        <f t="shared" si="32"/>
        <v>1</v>
      </c>
      <c r="AD10">
        <f t="shared" si="0"/>
        <v>0</v>
      </c>
      <c r="AE10">
        <f t="shared" si="0"/>
        <v>0</v>
      </c>
      <c r="AG10">
        <f t="shared" si="9"/>
        <v>78</v>
      </c>
      <c r="AH10">
        <f t="shared" si="10"/>
        <v>0</v>
      </c>
      <c r="AI10">
        <f t="shared" si="11"/>
        <v>0</v>
      </c>
      <c r="AK10">
        <f>E10</f>
        <v>1</v>
      </c>
      <c r="AL10">
        <f>I10</f>
        <v>10</v>
      </c>
      <c r="AM10">
        <f>M10</f>
        <v>2</v>
      </c>
      <c r="AO10">
        <f>IF(V10&gt;Y10,Y10/V10,0)</f>
        <v>0.97499999999999998</v>
      </c>
      <c r="AP10">
        <f>IF(W10&gt;Z10,Z10/W10,0)</f>
        <v>0</v>
      </c>
      <c r="AQ10">
        <f>IF(X10&gt;AA10,AA10/X10,0)</f>
        <v>0</v>
      </c>
      <c r="AS10">
        <f t="shared" si="12"/>
        <v>0.97499999999999998</v>
      </c>
      <c r="AT10">
        <f t="shared" si="13"/>
        <v>0</v>
      </c>
      <c r="AU10">
        <f t="shared" si="14"/>
        <v>0</v>
      </c>
      <c r="AW10">
        <f t="shared" si="15"/>
        <v>0</v>
      </c>
      <c r="AX10">
        <f t="shared" si="16"/>
        <v>0</v>
      </c>
      <c r="AY10">
        <f t="shared" si="17"/>
        <v>0</v>
      </c>
      <c r="BA10">
        <f t="shared" si="33"/>
        <v>78</v>
      </c>
      <c r="BB10">
        <f t="shared" si="18"/>
        <v>0</v>
      </c>
      <c r="BC10">
        <f t="shared" si="19"/>
        <v>0</v>
      </c>
      <c r="BE10">
        <f t="shared" si="34"/>
        <v>0</v>
      </c>
      <c r="BF10">
        <f t="shared" si="35"/>
        <v>1000</v>
      </c>
      <c r="BG10">
        <f t="shared" si="20"/>
        <v>240</v>
      </c>
      <c r="BI10">
        <f t="shared" si="21"/>
        <v>1</v>
      </c>
      <c r="BJ10">
        <f t="shared" si="22"/>
        <v>0</v>
      </c>
      <c r="BK10">
        <f t="shared" si="23"/>
        <v>0</v>
      </c>
      <c r="BM10">
        <f t="shared" si="24"/>
        <v>0</v>
      </c>
      <c r="BN10">
        <f t="shared" si="25"/>
        <v>10</v>
      </c>
      <c r="BO10">
        <f t="shared" si="26"/>
        <v>2</v>
      </c>
      <c r="BQ10">
        <f t="shared" si="27"/>
        <v>1</v>
      </c>
      <c r="BR10">
        <f t="shared" si="1"/>
        <v>10</v>
      </c>
      <c r="BS10">
        <f t="shared" si="1"/>
        <v>2</v>
      </c>
    </row>
    <row r="11" spans="1:71" x14ac:dyDescent="0.25">
      <c r="A11" t="s">
        <v>9</v>
      </c>
      <c r="B11">
        <v>0</v>
      </c>
      <c r="D11" t="s">
        <v>29</v>
      </c>
      <c r="E11">
        <v>0</v>
      </c>
      <c r="F11">
        <f t="shared" si="2"/>
        <v>0</v>
      </c>
      <c r="H11" t="s">
        <v>49</v>
      </c>
      <c r="I11">
        <v>0</v>
      </c>
      <c r="J11">
        <f t="shared" si="3"/>
        <v>0</v>
      </c>
      <c r="L11" t="s">
        <v>69</v>
      </c>
      <c r="M11">
        <v>0</v>
      </c>
      <c r="N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v>0</v>
      </c>
      <c r="V11">
        <f t="shared" si="28"/>
        <v>0</v>
      </c>
      <c r="W11">
        <f t="shared" si="29"/>
        <v>0</v>
      </c>
      <c r="X11">
        <f t="shared" si="30"/>
        <v>0</v>
      </c>
      <c r="Y11">
        <f t="shared" si="31"/>
        <v>0</v>
      </c>
      <c r="Z11">
        <f t="shared" si="31"/>
        <v>0</v>
      </c>
      <c r="AA11">
        <f t="shared" si="8"/>
        <v>0</v>
      </c>
      <c r="AC11">
        <f t="shared" si="32"/>
        <v>0</v>
      </c>
      <c r="AD11">
        <f t="shared" si="0"/>
        <v>0</v>
      </c>
      <c r="AE11">
        <f t="shared" si="0"/>
        <v>0</v>
      </c>
      <c r="AG11">
        <f t="shared" si="9"/>
        <v>0</v>
      </c>
      <c r="AH11">
        <f t="shared" si="10"/>
        <v>0</v>
      </c>
      <c r="AI11">
        <f t="shared" si="11"/>
        <v>0</v>
      </c>
      <c r="AK11">
        <f>E11</f>
        <v>0</v>
      </c>
      <c r="AL11">
        <f>I11</f>
        <v>0</v>
      </c>
      <c r="AM11">
        <f>M11</f>
        <v>0</v>
      </c>
      <c r="AO11">
        <f>IF(V11&gt;Y11,Y11/V11,0)</f>
        <v>0</v>
      </c>
      <c r="AP11">
        <f>IF(W11&gt;Z11,Z11/W11,0)</f>
        <v>0</v>
      </c>
      <c r="AQ11">
        <f>IF(X11&gt;AA11,AA11/X11,0)</f>
        <v>0</v>
      </c>
      <c r="AS11">
        <f t="shared" si="12"/>
        <v>0</v>
      </c>
      <c r="AT11">
        <f t="shared" si="13"/>
        <v>0</v>
      </c>
      <c r="AU11">
        <f t="shared" si="14"/>
        <v>0</v>
      </c>
      <c r="AW11">
        <f t="shared" si="15"/>
        <v>0</v>
      </c>
      <c r="AX11">
        <f t="shared" si="16"/>
        <v>0</v>
      </c>
      <c r="AY11">
        <f t="shared" si="17"/>
        <v>0</v>
      </c>
      <c r="BA11">
        <f t="shared" si="33"/>
        <v>0</v>
      </c>
      <c r="BB11">
        <f t="shared" si="18"/>
        <v>0</v>
      </c>
      <c r="BC11">
        <f t="shared" si="19"/>
        <v>0</v>
      </c>
      <c r="BE11">
        <f t="shared" si="34"/>
        <v>0</v>
      </c>
      <c r="BF11">
        <f t="shared" si="35"/>
        <v>0</v>
      </c>
      <c r="BG11">
        <f t="shared" si="20"/>
        <v>0</v>
      </c>
      <c r="BI11">
        <f t="shared" si="21"/>
        <v>0</v>
      </c>
      <c r="BJ11">
        <f t="shared" si="22"/>
        <v>0</v>
      </c>
      <c r="BK11">
        <f t="shared" si="23"/>
        <v>0</v>
      </c>
      <c r="BM11">
        <f t="shared" si="24"/>
        <v>0</v>
      </c>
      <c r="BN11">
        <f t="shared" si="25"/>
        <v>0</v>
      </c>
      <c r="BO11">
        <f t="shared" si="26"/>
        <v>0</v>
      </c>
      <c r="BQ11">
        <f t="shared" si="27"/>
        <v>0</v>
      </c>
      <c r="BR11">
        <f t="shared" si="1"/>
        <v>0</v>
      </c>
      <c r="BS11">
        <f t="shared" si="1"/>
        <v>0</v>
      </c>
    </row>
    <row r="12" spans="1:71" x14ac:dyDescent="0.25">
      <c r="A12" t="s">
        <v>10</v>
      </c>
      <c r="B12">
        <v>0</v>
      </c>
      <c r="D12" t="s">
        <v>30</v>
      </c>
      <c r="E12">
        <v>0</v>
      </c>
      <c r="F12">
        <f t="shared" si="2"/>
        <v>0</v>
      </c>
      <c r="H12" t="s">
        <v>50</v>
      </c>
      <c r="I12">
        <v>0</v>
      </c>
      <c r="J12">
        <f t="shared" si="3"/>
        <v>0</v>
      </c>
      <c r="L12" t="s">
        <v>70</v>
      </c>
      <c r="M12">
        <v>0</v>
      </c>
      <c r="N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v>0</v>
      </c>
      <c r="V12">
        <f t="shared" si="28"/>
        <v>0</v>
      </c>
      <c r="W12">
        <f t="shared" si="29"/>
        <v>0</v>
      </c>
      <c r="X12">
        <f t="shared" si="30"/>
        <v>0</v>
      </c>
      <c r="Y12">
        <f t="shared" si="31"/>
        <v>0</v>
      </c>
      <c r="Z12">
        <f t="shared" si="31"/>
        <v>0</v>
      </c>
      <c r="AA12">
        <f t="shared" si="8"/>
        <v>0</v>
      </c>
      <c r="AC12">
        <f t="shared" si="32"/>
        <v>0</v>
      </c>
      <c r="AD12">
        <f t="shared" si="0"/>
        <v>0</v>
      </c>
      <c r="AE12">
        <f t="shared" si="0"/>
        <v>0</v>
      </c>
      <c r="AG12">
        <f t="shared" si="9"/>
        <v>0</v>
      </c>
      <c r="AH12">
        <f t="shared" si="10"/>
        <v>0</v>
      </c>
      <c r="AI12">
        <f t="shared" si="11"/>
        <v>0</v>
      </c>
      <c r="AK12">
        <f>E12</f>
        <v>0</v>
      </c>
      <c r="AL12">
        <f>I12</f>
        <v>0</v>
      </c>
      <c r="AM12">
        <f>M12</f>
        <v>0</v>
      </c>
      <c r="AO12">
        <f>IF(V12&gt;Y12,Y12/V12,0)</f>
        <v>0</v>
      </c>
      <c r="AP12">
        <f>IF(W12&gt;Z12,Z12/W12,0)</f>
        <v>0</v>
      </c>
      <c r="AQ12">
        <f>IF(X12&gt;AA12,AA12/X12,0)</f>
        <v>0</v>
      </c>
      <c r="AS12">
        <f t="shared" si="12"/>
        <v>0</v>
      </c>
      <c r="AT12">
        <f t="shared" si="13"/>
        <v>0</v>
      </c>
      <c r="AU12">
        <f t="shared" si="14"/>
        <v>0</v>
      </c>
      <c r="AW12">
        <f t="shared" si="15"/>
        <v>0</v>
      </c>
      <c r="AX12">
        <f t="shared" si="16"/>
        <v>0</v>
      </c>
      <c r="AY12">
        <f t="shared" si="17"/>
        <v>0</v>
      </c>
      <c r="BA12">
        <f t="shared" si="33"/>
        <v>0</v>
      </c>
      <c r="BB12">
        <f t="shared" si="18"/>
        <v>0</v>
      </c>
      <c r="BC12">
        <f t="shared" si="19"/>
        <v>0</v>
      </c>
      <c r="BE12">
        <f t="shared" si="34"/>
        <v>0</v>
      </c>
      <c r="BF12">
        <f t="shared" si="35"/>
        <v>0</v>
      </c>
      <c r="BG12">
        <f t="shared" si="20"/>
        <v>0</v>
      </c>
      <c r="BI12">
        <f t="shared" si="21"/>
        <v>0</v>
      </c>
      <c r="BJ12">
        <f t="shared" si="22"/>
        <v>0</v>
      </c>
      <c r="BK12">
        <f t="shared" si="23"/>
        <v>0</v>
      </c>
      <c r="BM12">
        <f t="shared" si="24"/>
        <v>0</v>
      </c>
      <c r="BN12">
        <f t="shared" si="25"/>
        <v>0</v>
      </c>
      <c r="BO12">
        <f t="shared" si="26"/>
        <v>0</v>
      </c>
      <c r="BQ12">
        <f t="shared" si="27"/>
        <v>0</v>
      </c>
      <c r="BR12">
        <f t="shared" si="1"/>
        <v>0</v>
      </c>
      <c r="BS12">
        <f t="shared" si="1"/>
        <v>0</v>
      </c>
    </row>
    <row r="13" spans="1:71" x14ac:dyDescent="0.25">
      <c r="A13" t="s">
        <v>11</v>
      </c>
      <c r="B13">
        <v>620</v>
      </c>
      <c r="D13" t="s">
        <v>31</v>
      </c>
      <c r="E13">
        <v>0</v>
      </c>
      <c r="F13">
        <f t="shared" si="2"/>
        <v>0</v>
      </c>
      <c r="H13" t="s">
        <v>51</v>
      </c>
      <c r="I13">
        <v>5</v>
      </c>
      <c r="J13">
        <f t="shared" si="3"/>
        <v>500</v>
      </c>
      <c r="L13" t="s">
        <v>71</v>
      </c>
      <c r="M13">
        <v>1</v>
      </c>
      <c r="N13">
        <f t="shared" si="4"/>
        <v>120</v>
      </c>
      <c r="P13">
        <f t="shared" si="5"/>
        <v>0</v>
      </c>
      <c r="Q13">
        <f t="shared" si="6"/>
        <v>0</v>
      </c>
      <c r="R13">
        <f t="shared" si="7"/>
        <v>500</v>
      </c>
      <c r="S13">
        <v>620</v>
      </c>
      <c r="V13">
        <f t="shared" si="28"/>
        <v>0</v>
      </c>
      <c r="W13">
        <f t="shared" si="29"/>
        <v>500</v>
      </c>
      <c r="X13">
        <f t="shared" si="30"/>
        <v>120</v>
      </c>
      <c r="Y13">
        <f t="shared" si="31"/>
        <v>0</v>
      </c>
      <c r="Z13">
        <f t="shared" si="31"/>
        <v>500</v>
      </c>
      <c r="AA13">
        <f t="shared" si="8"/>
        <v>620</v>
      </c>
      <c r="AC13">
        <f t="shared" si="32"/>
        <v>0</v>
      </c>
      <c r="AD13">
        <f t="shared" si="0"/>
        <v>0</v>
      </c>
      <c r="AE13">
        <f t="shared" si="0"/>
        <v>0</v>
      </c>
      <c r="AG13">
        <f t="shared" si="9"/>
        <v>0</v>
      </c>
      <c r="AH13">
        <f t="shared" si="10"/>
        <v>0</v>
      </c>
      <c r="AI13">
        <f t="shared" si="11"/>
        <v>0</v>
      </c>
      <c r="AK13">
        <f>E13</f>
        <v>0</v>
      </c>
      <c r="AL13">
        <f>I13</f>
        <v>5</v>
      </c>
      <c r="AM13">
        <f>M13</f>
        <v>1</v>
      </c>
      <c r="AO13">
        <f>IF(V13&gt;Y13,Y13/V13,0)</f>
        <v>0</v>
      </c>
      <c r="AP13">
        <f>IF(W13&gt;Z13,Z13/W13,0)</f>
        <v>0</v>
      </c>
      <c r="AQ13">
        <f>IF(X13&gt;AA13,AA13/X13,0)</f>
        <v>0</v>
      </c>
      <c r="AS13">
        <f t="shared" si="12"/>
        <v>0</v>
      </c>
      <c r="AT13">
        <f t="shared" si="13"/>
        <v>0</v>
      </c>
      <c r="AU13">
        <f t="shared" si="14"/>
        <v>0</v>
      </c>
      <c r="AW13">
        <f t="shared" si="15"/>
        <v>0</v>
      </c>
      <c r="AX13">
        <f t="shared" si="16"/>
        <v>0</v>
      </c>
      <c r="AY13">
        <f t="shared" si="17"/>
        <v>0</v>
      </c>
      <c r="BA13">
        <f t="shared" si="33"/>
        <v>0</v>
      </c>
      <c r="BB13">
        <f t="shared" si="18"/>
        <v>0</v>
      </c>
      <c r="BC13">
        <f t="shared" si="19"/>
        <v>0</v>
      </c>
      <c r="BE13">
        <f t="shared" si="34"/>
        <v>0</v>
      </c>
      <c r="BF13">
        <f t="shared" si="35"/>
        <v>500</v>
      </c>
      <c r="BG13">
        <f t="shared" si="20"/>
        <v>120</v>
      </c>
      <c r="BI13">
        <f t="shared" si="21"/>
        <v>0</v>
      </c>
      <c r="BJ13">
        <f t="shared" si="22"/>
        <v>0</v>
      </c>
      <c r="BK13">
        <f t="shared" si="23"/>
        <v>0</v>
      </c>
      <c r="BM13">
        <f t="shared" si="24"/>
        <v>0</v>
      </c>
      <c r="BN13">
        <f t="shared" si="25"/>
        <v>5</v>
      </c>
      <c r="BO13">
        <f t="shared" si="26"/>
        <v>1</v>
      </c>
      <c r="BQ13">
        <f t="shared" si="27"/>
        <v>0</v>
      </c>
      <c r="BR13">
        <f t="shared" si="1"/>
        <v>5</v>
      </c>
      <c r="BS13">
        <f t="shared" si="1"/>
        <v>1</v>
      </c>
    </row>
    <row r="14" spans="1:71" x14ac:dyDescent="0.25">
      <c r="A14" t="s">
        <v>12</v>
      </c>
      <c r="B14">
        <v>700</v>
      </c>
      <c r="D14" t="s">
        <v>32</v>
      </c>
      <c r="E14">
        <v>0</v>
      </c>
      <c r="F14">
        <f t="shared" si="2"/>
        <v>0</v>
      </c>
      <c r="H14" t="s">
        <v>52</v>
      </c>
      <c r="I14">
        <v>7</v>
      </c>
      <c r="J14">
        <f t="shared" si="3"/>
        <v>700</v>
      </c>
      <c r="L14" t="s">
        <v>72</v>
      </c>
      <c r="M14">
        <v>0</v>
      </c>
      <c r="N14">
        <f t="shared" si="4"/>
        <v>0</v>
      </c>
      <c r="P14">
        <f t="shared" si="5"/>
        <v>0</v>
      </c>
      <c r="Q14">
        <f t="shared" si="6"/>
        <v>0</v>
      </c>
      <c r="R14">
        <f t="shared" si="7"/>
        <v>700</v>
      </c>
      <c r="S14">
        <v>700</v>
      </c>
      <c r="V14">
        <f t="shared" si="28"/>
        <v>0</v>
      </c>
      <c r="W14">
        <f t="shared" si="29"/>
        <v>700</v>
      </c>
      <c r="X14">
        <f t="shared" si="30"/>
        <v>0</v>
      </c>
      <c r="Y14">
        <f t="shared" si="31"/>
        <v>0</v>
      </c>
      <c r="Z14">
        <f t="shared" si="31"/>
        <v>700</v>
      </c>
      <c r="AA14">
        <f t="shared" si="8"/>
        <v>700</v>
      </c>
      <c r="AC14">
        <f t="shared" si="32"/>
        <v>0</v>
      </c>
      <c r="AD14">
        <f t="shared" si="0"/>
        <v>0</v>
      </c>
      <c r="AE14">
        <f t="shared" si="0"/>
        <v>0</v>
      </c>
      <c r="AG14">
        <f t="shared" si="9"/>
        <v>0</v>
      </c>
      <c r="AH14">
        <f t="shared" si="10"/>
        <v>0</v>
      </c>
      <c r="AI14">
        <f t="shared" si="11"/>
        <v>0</v>
      </c>
      <c r="AK14">
        <f>E14</f>
        <v>0</v>
      </c>
      <c r="AL14">
        <f>I14</f>
        <v>7</v>
      </c>
      <c r="AM14">
        <f>M14</f>
        <v>0</v>
      </c>
      <c r="AO14">
        <f>IF(V14&gt;Y14,Y14/V14,0)</f>
        <v>0</v>
      </c>
      <c r="AP14">
        <f>IF(W14&gt;Z14,Z14/W14,0)</f>
        <v>0</v>
      </c>
      <c r="AQ14">
        <f>IF(X14&gt;AA14,AA14/X14,0)</f>
        <v>0</v>
      </c>
      <c r="AS14">
        <f t="shared" si="12"/>
        <v>0</v>
      </c>
      <c r="AT14">
        <f t="shared" si="13"/>
        <v>0</v>
      </c>
      <c r="AU14">
        <f t="shared" si="14"/>
        <v>0</v>
      </c>
      <c r="AW14">
        <f t="shared" si="15"/>
        <v>0</v>
      </c>
      <c r="AX14">
        <f t="shared" si="16"/>
        <v>0</v>
      </c>
      <c r="AY14">
        <f t="shared" si="17"/>
        <v>0</v>
      </c>
      <c r="BA14">
        <f t="shared" si="33"/>
        <v>0</v>
      </c>
      <c r="BB14">
        <f t="shared" si="18"/>
        <v>0</v>
      </c>
      <c r="BC14">
        <f t="shared" si="19"/>
        <v>0</v>
      </c>
      <c r="BE14">
        <f t="shared" si="34"/>
        <v>0</v>
      </c>
      <c r="BF14">
        <f t="shared" si="35"/>
        <v>700</v>
      </c>
      <c r="BG14">
        <f t="shared" si="20"/>
        <v>0</v>
      </c>
      <c r="BI14">
        <f t="shared" si="21"/>
        <v>0</v>
      </c>
      <c r="BJ14">
        <f t="shared" si="22"/>
        <v>0</v>
      </c>
      <c r="BK14">
        <f t="shared" si="23"/>
        <v>0</v>
      </c>
      <c r="BM14">
        <f t="shared" si="24"/>
        <v>0</v>
      </c>
      <c r="BN14">
        <f t="shared" si="25"/>
        <v>7</v>
      </c>
      <c r="BO14">
        <f t="shared" si="26"/>
        <v>0</v>
      </c>
      <c r="BQ14">
        <f t="shared" si="27"/>
        <v>0</v>
      </c>
      <c r="BR14">
        <f t="shared" si="1"/>
        <v>7</v>
      </c>
      <c r="BS14">
        <f t="shared" si="1"/>
        <v>0</v>
      </c>
    </row>
    <row r="15" spans="1:71" x14ac:dyDescent="0.25">
      <c r="A15" t="s">
        <v>13</v>
      </c>
      <c r="B15">
        <v>690</v>
      </c>
      <c r="D15" t="s">
        <v>33</v>
      </c>
      <c r="E15">
        <v>0</v>
      </c>
      <c r="F15">
        <f t="shared" si="2"/>
        <v>0</v>
      </c>
      <c r="H15" t="s">
        <v>53</v>
      </c>
      <c r="I15">
        <v>7</v>
      </c>
      <c r="J15">
        <f t="shared" si="3"/>
        <v>700</v>
      </c>
      <c r="L15" t="s">
        <v>73</v>
      </c>
      <c r="M15">
        <v>0</v>
      </c>
      <c r="N15">
        <f t="shared" si="4"/>
        <v>0</v>
      </c>
      <c r="P15">
        <f t="shared" si="5"/>
        <v>0</v>
      </c>
      <c r="Q15">
        <f t="shared" si="6"/>
        <v>-10</v>
      </c>
      <c r="R15">
        <f t="shared" si="7"/>
        <v>690</v>
      </c>
      <c r="S15">
        <v>690</v>
      </c>
      <c r="V15">
        <f t="shared" si="28"/>
        <v>0</v>
      </c>
      <c r="W15">
        <f t="shared" si="29"/>
        <v>700</v>
      </c>
      <c r="X15">
        <f t="shared" si="30"/>
        <v>0</v>
      </c>
      <c r="Y15">
        <f t="shared" si="31"/>
        <v>-10</v>
      </c>
      <c r="Z15">
        <f t="shared" si="31"/>
        <v>690</v>
      </c>
      <c r="AA15">
        <f t="shared" si="8"/>
        <v>690</v>
      </c>
      <c r="AC15" t="e">
        <f t="shared" si="32"/>
        <v>#DIV/0!</v>
      </c>
      <c r="AD15">
        <f t="shared" si="0"/>
        <v>1</v>
      </c>
      <c r="AE15">
        <f t="shared" si="0"/>
        <v>0</v>
      </c>
      <c r="AG15" t="e">
        <f t="shared" si="9"/>
        <v>#DIV/0!</v>
      </c>
      <c r="AH15">
        <f t="shared" si="10"/>
        <v>90</v>
      </c>
      <c r="AI15">
        <f t="shared" si="11"/>
        <v>0</v>
      </c>
      <c r="AK15">
        <f>E15</f>
        <v>0</v>
      </c>
      <c r="AL15">
        <f>I15</f>
        <v>7</v>
      </c>
      <c r="AM15">
        <f>M15</f>
        <v>0</v>
      </c>
      <c r="AO15" t="e">
        <f>IF(V15&gt;Y15,Y15/V15,0)</f>
        <v>#DIV/0!</v>
      </c>
      <c r="AP15">
        <f>IF(W15&gt;Z15,Z15/W15,0)</f>
        <v>0.98571428571428577</v>
      </c>
      <c r="AQ15">
        <f>IF(X15&gt;AA15,AA15/X15,0)</f>
        <v>0</v>
      </c>
      <c r="AS15" t="e">
        <f t="shared" si="12"/>
        <v>#DIV/0!</v>
      </c>
      <c r="AT15">
        <f t="shared" si="13"/>
        <v>0.9</v>
      </c>
      <c r="AU15">
        <f t="shared" si="14"/>
        <v>0</v>
      </c>
      <c r="AW15" t="e">
        <f t="shared" si="15"/>
        <v>#DIV/0!</v>
      </c>
      <c r="AX15">
        <f t="shared" si="16"/>
        <v>0</v>
      </c>
      <c r="AY15">
        <f t="shared" si="17"/>
        <v>0</v>
      </c>
      <c r="BA15">
        <v>0</v>
      </c>
      <c r="BB15">
        <f t="shared" si="18"/>
        <v>90</v>
      </c>
      <c r="BC15">
        <f t="shared" si="19"/>
        <v>0</v>
      </c>
      <c r="BE15">
        <v>0</v>
      </c>
      <c r="BF15">
        <f t="shared" si="35"/>
        <v>600</v>
      </c>
      <c r="BG15">
        <f t="shared" si="20"/>
        <v>0</v>
      </c>
      <c r="BI15" t="e">
        <f t="shared" si="21"/>
        <v>#DIV/0!</v>
      </c>
      <c r="BJ15">
        <f t="shared" si="22"/>
        <v>1</v>
      </c>
      <c r="BK15">
        <f t="shared" si="23"/>
        <v>0</v>
      </c>
      <c r="BM15" t="e">
        <f t="shared" si="24"/>
        <v>#DIV/0!</v>
      </c>
      <c r="BN15">
        <f t="shared" si="25"/>
        <v>6</v>
      </c>
      <c r="BO15">
        <f t="shared" si="26"/>
        <v>0</v>
      </c>
      <c r="BQ15" t="e">
        <f t="shared" si="27"/>
        <v>#DIV/0!</v>
      </c>
      <c r="BR15">
        <f t="shared" si="1"/>
        <v>7</v>
      </c>
      <c r="BS15">
        <f t="shared" si="1"/>
        <v>0</v>
      </c>
    </row>
    <row r="16" spans="1:71" x14ac:dyDescent="0.25">
      <c r="A16" t="s">
        <v>14</v>
      </c>
      <c r="B16">
        <v>58</v>
      </c>
      <c r="D16" t="s">
        <v>34</v>
      </c>
      <c r="E16">
        <v>1</v>
      </c>
      <c r="F16">
        <f t="shared" si="2"/>
        <v>80</v>
      </c>
      <c r="H16" t="s">
        <v>54</v>
      </c>
      <c r="I16">
        <v>0</v>
      </c>
      <c r="J16">
        <f t="shared" si="3"/>
        <v>0</v>
      </c>
      <c r="L16" t="s">
        <v>74</v>
      </c>
      <c r="M16">
        <v>0</v>
      </c>
      <c r="N16">
        <f t="shared" si="4"/>
        <v>0</v>
      </c>
      <c r="P16">
        <f t="shared" si="5"/>
        <v>-22</v>
      </c>
      <c r="Q16">
        <f>IF(R16&gt;0,R16-J16,0)</f>
        <v>58</v>
      </c>
      <c r="R16">
        <f t="shared" si="7"/>
        <v>58</v>
      </c>
      <c r="S16">
        <v>58</v>
      </c>
      <c r="V16">
        <f t="shared" si="28"/>
        <v>80</v>
      </c>
      <c r="W16">
        <f t="shared" si="29"/>
        <v>0</v>
      </c>
      <c r="X16">
        <f t="shared" si="30"/>
        <v>0</v>
      </c>
      <c r="Y16">
        <f t="shared" si="31"/>
        <v>58</v>
      </c>
      <c r="Z16">
        <f t="shared" si="31"/>
        <v>58</v>
      </c>
      <c r="AA16">
        <f t="shared" si="8"/>
        <v>58</v>
      </c>
      <c r="AC16">
        <f t="shared" si="32"/>
        <v>1</v>
      </c>
      <c r="AD16">
        <f t="shared" si="0"/>
        <v>0</v>
      </c>
      <c r="AE16">
        <f t="shared" si="0"/>
        <v>0</v>
      </c>
      <c r="AG16">
        <f t="shared" si="9"/>
        <v>58</v>
      </c>
      <c r="AH16">
        <f t="shared" si="10"/>
        <v>0</v>
      </c>
      <c r="AI16">
        <f t="shared" si="11"/>
        <v>0</v>
      </c>
      <c r="AK16">
        <f>E16</f>
        <v>1</v>
      </c>
      <c r="AL16">
        <f>I16</f>
        <v>0</v>
      </c>
      <c r="AM16">
        <f>M16</f>
        <v>0</v>
      </c>
      <c r="AO16">
        <f>IF(V16&gt;Y16,Y16/V16,0)</f>
        <v>0.72499999999999998</v>
      </c>
      <c r="AP16">
        <f>IF(W16&gt;Z16,Z16/W16,0)</f>
        <v>0</v>
      </c>
      <c r="AQ16">
        <f>IF(X16&gt;AA16,AA16/X16,0)</f>
        <v>0</v>
      </c>
      <c r="AS16">
        <f t="shared" si="12"/>
        <v>0.72499999999999998</v>
      </c>
      <c r="AT16">
        <f t="shared" si="13"/>
        <v>0</v>
      </c>
      <c r="AU16">
        <f t="shared" si="14"/>
        <v>0</v>
      </c>
      <c r="AW16">
        <f t="shared" si="15"/>
        <v>0</v>
      </c>
      <c r="AX16">
        <f t="shared" si="16"/>
        <v>0</v>
      </c>
      <c r="AY16">
        <f t="shared" si="17"/>
        <v>0</v>
      </c>
      <c r="BA16">
        <f t="shared" si="33"/>
        <v>58</v>
      </c>
      <c r="BB16">
        <f t="shared" si="18"/>
        <v>0</v>
      </c>
      <c r="BC16">
        <f t="shared" si="19"/>
        <v>0</v>
      </c>
      <c r="BE16">
        <f t="shared" si="34"/>
        <v>0</v>
      </c>
      <c r="BF16">
        <f t="shared" si="35"/>
        <v>0</v>
      </c>
      <c r="BG16">
        <f t="shared" si="20"/>
        <v>0</v>
      </c>
      <c r="BI16">
        <f t="shared" si="21"/>
        <v>1</v>
      </c>
      <c r="BJ16">
        <f t="shared" si="22"/>
        <v>0</v>
      </c>
      <c r="BK16">
        <f t="shared" si="23"/>
        <v>0</v>
      </c>
      <c r="BM16">
        <f t="shared" si="24"/>
        <v>0</v>
      </c>
      <c r="BN16">
        <f t="shared" si="25"/>
        <v>0</v>
      </c>
      <c r="BO16">
        <f t="shared" si="26"/>
        <v>0</v>
      </c>
      <c r="BQ16">
        <f t="shared" si="27"/>
        <v>1</v>
      </c>
      <c r="BR16">
        <f t="shared" si="1"/>
        <v>0</v>
      </c>
      <c r="BS16">
        <f t="shared" si="1"/>
        <v>0</v>
      </c>
    </row>
    <row r="17" spans="1:71" x14ac:dyDescent="0.25">
      <c r="A17" t="s">
        <v>15</v>
      </c>
      <c r="B17">
        <v>0</v>
      </c>
      <c r="D17" t="s">
        <v>35</v>
      </c>
      <c r="E17">
        <v>0</v>
      </c>
      <c r="F17">
        <f t="shared" si="2"/>
        <v>0</v>
      </c>
      <c r="H17" t="s">
        <v>55</v>
      </c>
      <c r="I17">
        <v>0</v>
      </c>
      <c r="J17">
        <f t="shared" si="3"/>
        <v>0</v>
      </c>
      <c r="L17" t="s">
        <v>75</v>
      </c>
      <c r="M17">
        <v>0</v>
      </c>
      <c r="N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v>0</v>
      </c>
      <c r="V17">
        <f t="shared" si="28"/>
        <v>0</v>
      </c>
      <c r="W17">
        <f t="shared" si="29"/>
        <v>0</v>
      </c>
      <c r="X17">
        <f t="shared" si="30"/>
        <v>0</v>
      </c>
      <c r="Y17">
        <f t="shared" si="31"/>
        <v>0</v>
      </c>
      <c r="Z17">
        <f t="shared" si="31"/>
        <v>0</v>
      </c>
      <c r="AA17">
        <f t="shared" si="8"/>
        <v>0</v>
      </c>
      <c r="AC17">
        <f t="shared" si="32"/>
        <v>0</v>
      </c>
      <c r="AD17">
        <f t="shared" si="0"/>
        <v>0</v>
      </c>
      <c r="AE17">
        <f t="shared" si="0"/>
        <v>0</v>
      </c>
      <c r="AG17">
        <f t="shared" si="9"/>
        <v>0</v>
      </c>
      <c r="AH17">
        <f t="shared" si="10"/>
        <v>0</v>
      </c>
      <c r="AI17">
        <f t="shared" si="11"/>
        <v>0</v>
      </c>
      <c r="AK17">
        <f>E17</f>
        <v>0</v>
      </c>
      <c r="AL17">
        <f>I17</f>
        <v>0</v>
      </c>
      <c r="AM17">
        <f>M17</f>
        <v>0</v>
      </c>
      <c r="AO17">
        <f>IF(V17&gt;Y17,Y17/V17,0)</f>
        <v>0</v>
      </c>
      <c r="AP17">
        <f>IF(W17&gt;Z17,Z17/W17,0)</f>
        <v>0</v>
      </c>
      <c r="AQ17">
        <f>IF(X17&gt;AA17,AA17/X17,0)</f>
        <v>0</v>
      </c>
      <c r="AS17">
        <f t="shared" si="12"/>
        <v>0</v>
      </c>
      <c r="AT17">
        <f t="shared" si="13"/>
        <v>0</v>
      </c>
      <c r="AU17">
        <f t="shared" si="14"/>
        <v>0</v>
      </c>
      <c r="AW17">
        <f t="shared" si="15"/>
        <v>0</v>
      </c>
      <c r="AX17">
        <f t="shared" si="16"/>
        <v>0</v>
      </c>
      <c r="AY17">
        <f t="shared" si="17"/>
        <v>0</v>
      </c>
      <c r="BA17">
        <f t="shared" si="33"/>
        <v>0</v>
      </c>
      <c r="BB17">
        <f t="shared" si="18"/>
        <v>0</v>
      </c>
      <c r="BC17">
        <f t="shared" si="19"/>
        <v>0</v>
      </c>
      <c r="BE17">
        <f t="shared" si="34"/>
        <v>0</v>
      </c>
      <c r="BF17">
        <f t="shared" si="35"/>
        <v>0</v>
      </c>
      <c r="BG17">
        <f t="shared" si="20"/>
        <v>0</v>
      </c>
      <c r="BI17">
        <f t="shared" si="21"/>
        <v>0</v>
      </c>
      <c r="BJ17">
        <f t="shared" si="22"/>
        <v>0</v>
      </c>
      <c r="BK17">
        <f t="shared" si="23"/>
        <v>0</v>
      </c>
      <c r="BM17">
        <f t="shared" si="24"/>
        <v>0</v>
      </c>
      <c r="BN17">
        <f t="shared" si="25"/>
        <v>0</v>
      </c>
      <c r="BO17">
        <f t="shared" si="26"/>
        <v>0</v>
      </c>
      <c r="BQ17">
        <f t="shared" si="27"/>
        <v>0</v>
      </c>
      <c r="BR17">
        <f t="shared" si="1"/>
        <v>0</v>
      </c>
      <c r="BS17">
        <f t="shared" si="1"/>
        <v>0</v>
      </c>
    </row>
    <row r="18" spans="1:71" x14ac:dyDescent="0.25">
      <c r="A18" t="s">
        <v>16</v>
      </c>
      <c r="B18">
        <v>0</v>
      </c>
      <c r="D18" t="s">
        <v>36</v>
      </c>
      <c r="E18">
        <v>0</v>
      </c>
      <c r="F18">
        <f t="shared" si="2"/>
        <v>0</v>
      </c>
      <c r="H18" t="s">
        <v>56</v>
      </c>
      <c r="I18">
        <v>0</v>
      </c>
      <c r="J18">
        <f t="shared" si="3"/>
        <v>0</v>
      </c>
      <c r="L18" t="s">
        <v>76</v>
      </c>
      <c r="M18">
        <v>0</v>
      </c>
      <c r="N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S18">
        <v>0</v>
      </c>
      <c r="V18">
        <f t="shared" si="28"/>
        <v>0</v>
      </c>
      <c r="W18">
        <f t="shared" si="29"/>
        <v>0</v>
      </c>
      <c r="X18">
        <f t="shared" si="30"/>
        <v>0</v>
      </c>
      <c r="Y18">
        <f t="shared" ref="Y18:Y21" si="36">Q18</f>
        <v>0</v>
      </c>
      <c r="Z18">
        <f t="shared" ref="Z18:Z21" si="37">R18</f>
        <v>0</v>
      </c>
      <c r="AA18">
        <f t="shared" si="8"/>
        <v>0</v>
      </c>
      <c r="AC18">
        <f t="shared" si="32"/>
        <v>0</v>
      </c>
      <c r="AD18">
        <f t="shared" ref="AD18:AD21" si="38">IF(AP18&gt;0,1,0)</f>
        <v>0</v>
      </c>
      <c r="AE18">
        <f t="shared" ref="AE18:AE21" si="39">IF(AQ18&gt;0,1,0)</f>
        <v>0</v>
      </c>
      <c r="AG18">
        <f t="shared" si="9"/>
        <v>0</v>
      </c>
      <c r="AH18">
        <f t="shared" si="10"/>
        <v>0</v>
      </c>
      <c r="AI18">
        <f t="shared" si="11"/>
        <v>0</v>
      </c>
      <c r="AK18">
        <f>E18</f>
        <v>0</v>
      </c>
      <c r="AL18">
        <f>I18</f>
        <v>0</v>
      </c>
      <c r="AM18">
        <f>M18</f>
        <v>0</v>
      </c>
      <c r="AO18">
        <f>IF(V18&gt;Y18,Y18/V18,0)</f>
        <v>0</v>
      </c>
      <c r="AP18">
        <f>IF(W18&gt;Z18,Z18/W18,0)</f>
        <v>0</v>
      </c>
      <c r="AQ18">
        <f>IF(X18&gt;AA18,AA18/X18,0)</f>
        <v>0</v>
      </c>
      <c r="AS18">
        <f t="shared" si="12"/>
        <v>0</v>
      </c>
      <c r="AT18">
        <f t="shared" si="13"/>
        <v>0</v>
      </c>
      <c r="AU18">
        <f t="shared" si="14"/>
        <v>0</v>
      </c>
      <c r="AW18">
        <f t="shared" si="15"/>
        <v>0</v>
      </c>
      <c r="AX18">
        <f t="shared" si="16"/>
        <v>0</v>
      </c>
      <c r="AY18">
        <f t="shared" si="17"/>
        <v>0</v>
      </c>
      <c r="BA18">
        <f t="shared" si="33"/>
        <v>0</v>
      </c>
      <c r="BB18">
        <f t="shared" si="18"/>
        <v>0</v>
      </c>
      <c r="BC18">
        <f t="shared" si="19"/>
        <v>0</v>
      </c>
      <c r="BE18">
        <f t="shared" si="34"/>
        <v>0</v>
      </c>
      <c r="BF18">
        <f t="shared" si="35"/>
        <v>0</v>
      </c>
      <c r="BG18">
        <f t="shared" si="20"/>
        <v>0</v>
      </c>
      <c r="BI18">
        <f t="shared" si="21"/>
        <v>0</v>
      </c>
      <c r="BJ18">
        <f t="shared" si="22"/>
        <v>0</v>
      </c>
      <c r="BK18">
        <f t="shared" si="23"/>
        <v>0</v>
      </c>
      <c r="BM18">
        <f t="shared" si="24"/>
        <v>0</v>
      </c>
      <c r="BN18">
        <f t="shared" si="25"/>
        <v>0</v>
      </c>
      <c r="BO18">
        <f t="shared" si="26"/>
        <v>0</v>
      </c>
      <c r="BQ18">
        <f t="shared" si="27"/>
        <v>0</v>
      </c>
      <c r="BR18">
        <f t="shared" ref="BR18:BR21" si="40">BJ18+BN18</f>
        <v>0</v>
      </c>
      <c r="BS18">
        <f t="shared" ref="BS18:BS21" si="41">BK18+BO18</f>
        <v>0</v>
      </c>
    </row>
    <row r="19" spans="1:71" x14ac:dyDescent="0.25">
      <c r="A19" t="s">
        <v>17</v>
      </c>
      <c r="B19">
        <v>0</v>
      </c>
      <c r="D19" t="s">
        <v>37</v>
      </c>
      <c r="E19">
        <v>0</v>
      </c>
      <c r="F19">
        <f t="shared" si="2"/>
        <v>0</v>
      </c>
      <c r="H19" t="s">
        <v>57</v>
      </c>
      <c r="I19">
        <v>0</v>
      </c>
      <c r="J19">
        <f t="shared" si="3"/>
        <v>0</v>
      </c>
      <c r="L19" t="s">
        <v>77</v>
      </c>
      <c r="M19">
        <v>0</v>
      </c>
      <c r="N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v>0</v>
      </c>
      <c r="V19">
        <f t="shared" si="28"/>
        <v>0</v>
      </c>
      <c r="W19">
        <f t="shared" si="29"/>
        <v>0</v>
      </c>
      <c r="X19">
        <f t="shared" si="30"/>
        <v>0</v>
      </c>
      <c r="Y19">
        <f t="shared" si="36"/>
        <v>0</v>
      </c>
      <c r="Z19">
        <f t="shared" si="37"/>
        <v>0</v>
      </c>
      <c r="AA19">
        <f t="shared" si="8"/>
        <v>0</v>
      </c>
      <c r="AC19">
        <f t="shared" si="32"/>
        <v>0</v>
      </c>
      <c r="AD19">
        <f t="shared" si="38"/>
        <v>0</v>
      </c>
      <c r="AE19">
        <f t="shared" si="39"/>
        <v>0</v>
      </c>
      <c r="AG19">
        <f t="shared" si="9"/>
        <v>0</v>
      </c>
      <c r="AH19">
        <f t="shared" si="10"/>
        <v>0</v>
      </c>
      <c r="AI19">
        <f t="shared" si="11"/>
        <v>0</v>
      </c>
      <c r="AK19">
        <f>E19</f>
        <v>0</v>
      </c>
      <c r="AL19">
        <f>I19</f>
        <v>0</v>
      </c>
      <c r="AM19">
        <f>M19</f>
        <v>0</v>
      </c>
      <c r="AO19">
        <f>IF(V19&gt;Y19,Y19/V19,0)</f>
        <v>0</v>
      </c>
      <c r="AP19">
        <f>IF(W19&gt;Z19,Z19/W19,0)</f>
        <v>0</v>
      </c>
      <c r="AQ19">
        <f>IF(X19&gt;AA19,AA19/X19,0)</f>
        <v>0</v>
      </c>
      <c r="AS19">
        <f t="shared" si="12"/>
        <v>0</v>
      </c>
      <c r="AT19">
        <f t="shared" si="13"/>
        <v>0</v>
      </c>
      <c r="AU19">
        <f t="shared" si="14"/>
        <v>0</v>
      </c>
      <c r="AW19">
        <f t="shared" si="15"/>
        <v>0</v>
      </c>
      <c r="AX19">
        <f t="shared" si="16"/>
        <v>0</v>
      </c>
      <c r="AY19">
        <f t="shared" si="17"/>
        <v>0</v>
      </c>
      <c r="BA19">
        <f t="shared" si="33"/>
        <v>0</v>
      </c>
      <c r="BB19">
        <f t="shared" si="18"/>
        <v>0</v>
      </c>
      <c r="BC19">
        <f t="shared" si="19"/>
        <v>0</v>
      </c>
      <c r="BE19">
        <f t="shared" si="34"/>
        <v>0</v>
      </c>
      <c r="BF19">
        <f t="shared" si="35"/>
        <v>0</v>
      </c>
      <c r="BG19">
        <f t="shared" si="20"/>
        <v>0</v>
      </c>
      <c r="BI19">
        <f t="shared" si="21"/>
        <v>0</v>
      </c>
      <c r="BJ19">
        <f t="shared" si="22"/>
        <v>0</v>
      </c>
      <c r="BK19">
        <f t="shared" si="23"/>
        <v>0</v>
      </c>
      <c r="BM19">
        <f t="shared" si="24"/>
        <v>0</v>
      </c>
      <c r="BN19">
        <f t="shared" si="25"/>
        <v>0</v>
      </c>
      <c r="BO19">
        <f t="shared" si="26"/>
        <v>0</v>
      </c>
      <c r="BQ19">
        <f t="shared" si="27"/>
        <v>0</v>
      </c>
      <c r="BR19">
        <f t="shared" si="40"/>
        <v>0</v>
      </c>
      <c r="BS19">
        <f t="shared" si="41"/>
        <v>0</v>
      </c>
    </row>
    <row r="20" spans="1:71" x14ac:dyDescent="0.25">
      <c r="A20" t="s">
        <v>18</v>
      </c>
      <c r="B20">
        <v>1318</v>
      </c>
      <c r="D20" t="s">
        <v>38</v>
      </c>
      <c r="E20">
        <v>1</v>
      </c>
      <c r="F20">
        <f t="shared" si="2"/>
        <v>80</v>
      </c>
      <c r="H20" t="s">
        <v>58</v>
      </c>
      <c r="I20">
        <v>10</v>
      </c>
      <c r="J20">
        <f t="shared" si="3"/>
        <v>1000</v>
      </c>
      <c r="L20" t="s">
        <v>78</v>
      </c>
      <c r="M20">
        <v>2</v>
      </c>
      <c r="N20">
        <f t="shared" si="4"/>
        <v>240</v>
      </c>
      <c r="P20">
        <f t="shared" si="5"/>
        <v>-2</v>
      </c>
      <c r="Q20">
        <f t="shared" si="6"/>
        <v>78</v>
      </c>
      <c r="R20">
        <f t="shared" si="7"/>
        <v>1078</v>
      </c>
      <c r="S20">
        <v>1318</v>
      </c>
      <c r="V20">
        <f t="shared" si="28"/>
        <v>80</v>
      </c>
      <c r="W20">
        <f t="shared" si="29"/>
        <v>1000</v>
      </c>
      <c r="X20">
        <f t="shared" si="30"/>
        <v>240</v>
      </c>
      <c r="Y20">
        <f t="shared" si="36"/>
        <v>78</v>
      </c>
      <c r="Z20">
        <f t="shared" si="37"/>
        <v>1078</v>
      </c>
      <c r="AA20">
        <f t="shared" si="8"/>
        <v>1318</v>
      </c>
      <c r="AC20">
        <f t="shared" si="32"/>
        <v>1</v>
      </c>
      <c r="AD20">
        <f t="shared" si="38"/>
        <v>0</v>
      </c>
      <c r="AE20">
        <f t="shared" si="39"/>
        <v>0</v>
      </c>
      <c r="AG20">
        <f t="shared" si="9"/>
        <v>78</v>
      </c>
      <c r="AH20">
        <f t="shared" si="10"/>
        <v>0</v>
      </c>
      <c r="AI20">
        <f t="shared" si="11"/>
        <v>0</v>
      </c>
      <c r="AK20">
        <f>E20</f>
        <v>1</v>
      </c>
      <c r="AL20">
        <f>I20</f>
        <v>10</v>
      </c>
      <c r="AM20">
        <f>M20</f>
        <v>2</v>
      </c>
      <c r="AO20">
        <f>IF(V20&gt;Y20,Y20/V20,0)</f>
        <v>0.97499999999999998</v>
      </c>
      <c r="AP20">
        <f>IF(W20&gt;Z20,Z20/W20,0)</f>
        <v>0</v>
      </c>
      <c r="AQ20">
        <f>IF(X20&gt;AA20,AA20/X20,0)</f>
        <v>0</v>
      </c>
      <c r="AS20">
        <f t="shared" si="12"/>
        <v>0.97499999999999998</v>
      </c>
      <c r="AT20">
        <f t="shared" si="13"/>
        <v>0</v>
      </c>
      <c r="AU20">
        <f t="shared" si="14"/>
        <v>0</v>
      </c>
      <c r="AW20">
        <f t="shared" si="15"/>
        <v>0</v>
      </c>
      <c r="AX20">
        <f t="shared" si="16"/>
        <v>0</v>
      </c>
      <c r="AY20">
        <f t="shared" si="17"/>
        <v>0</v>
      </c>
      <c r="BA20">
        <f t="shared" si="33"/>
        <v>78</v>
      </c>
      <c r="BB20">
        <f t="shared" si="18"/>
        <v>0</v>
      </c>
      <c r="BC20">
        <f t="shared" si="19"/>
        <v>0</v>
      </c>
      <c r="BE20">
        <f t="shared" si="34"/>
        <v>0</v>
      </c>
      <c r="BF20">
        <f t="shared" si="35"/>
        <v>1000</v>
      </c>
      <c r="BG20">
        <f t="shared" si="20"/>
        <v>240</v>
      </c>
      <c r="BI20">
        <f t="shared" si="21"/>
        <v>1</v>
      </c>
      <c r="BJ20">
        <f t="shared" si="22"/>
        <v>0</v>
      </c>
      <c r="BK20">
        <f t="shared" si="23"/>
        <v>0</v>
      </c>
      <c r="BM20">
        <f t="shared" si="24"/>
        <v>0</v>
      </c>
      <c r="BN20">
        <f t="shared" si="25"/>
        <v>10</v>
      </c>
      <c r="BO20">
        <f t="shared" si="26"/>
        <v>2</v>
      </c>
      <c r="BQ20">
        <f t="shared" si="27"/>
        <v>1</v>
      </c>
      <c r="BR20">
        <f t="shared" si="40"/>
        <v>10</v>
      </c>
      <c r="BS20">
        <f t="shared" si="41"/>
        <v>2</v>
      </c>
    </row>
    <row r="21" spans="1:71" x14ac:dyDescent="0.25">
      <c r="A21" t="s">
        <v>19</v>
      </c>
      <c r="B21">
        <v>0</v>
      </c>
      <c r="D21" t="s">
        <v>39</v>
      </c>
      <c r="E21">
        <v>0</v>
      </c>
      <c r="F21">
        <f t="shared" si="2"/>
        <v>0</v>
      </c>
      <c r="H21" t="s">
        <v>59</v>
      </c>
      <c r="I21">
        <v>0</v>
      </c>
      <c r="J21">
        <f t="shared" si="3"/>
        <v>0</v>
      </c>
      <c r="L21" t="s">
        <v>79</v>
      </c>
      <c r="M21">
        <v>0</v>
      </c>
      <c r="N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v>0</v>
      </c>
      <c r="V21">
        <f t="shared" si="28"/>
        <v>0</v>
      </c>
      <c r="W21">
        <f t="shared" si="29"/>
        <v>0</v>
      </c>
      <c r="X21">
        <f t="shared" si="30"/>
        <v>0</v>
      </c>
      <c r="Y21">
        <f t="shared" si="36"/>
        <v>0</v>
      </c>
      <c r="Z21">
        <f t="shared" si="37"/>
        <v>0</v>
      </c>
      <c r="AA21">
        <f t="shared" si="8"/>
        <v>0</v>
      </c>
      <c r="AC21">
        <f t="shared" si="32"/>
        <v>0</v>
      </c>
      <c r="AD21">
        <f t="shared" si="38"/>
        <v>0</v>
      </c>
      <c r="AE21">
        <f t="shared" si="39"/>
        <v>0</v>
      </c>
      <c r="AG21">
        <f t="shared" si="9"/>
        <v>0</v>
      </c>
      <c r="AH21">
        <f t="shared" si="10"/>
        <v>0</v>
      </c>
      <c r="AI21">
        <f t="shared" si="11"/>
        <v>0</v>
      </c>
      <c r="AK21">
        <f>E21</f>
        <v>0</v>
      </c>
      <c r="AL21">
        <f>I21</f>
        <v>0</v>
      </c>
      <c r="AM21">
        <f>M21</f>
        <v>0</v>
      </c>
      <c r="AO21">
        <f>IF(V21&gt;Y21,Y21/V21,0)</f>
        <v>0</v>
      </c>
      <c r="AP21">
        <f>IF(W21&gt;Z21,Z21/W21,0)</f>
        <v>0</v>
      </c>
      <c r="AQ21">
        <f>IF(X21&gt;AA21,AA21/X21,0)</f>
        <v>0</v>
      </c>
      <c r="AS21">
        <f t="shared" si="12"/>
        <v>0</v>
      </c>
      <c r="AT21">
        <f t="shared" si="13"/>
        <v>0</v>
      </c>
      <c r="AU21">
        <f t="shared" si="14"/>
        <v>0</v>
      </c>
      <c r="AW21">
        <f t="shared" si="15"/>
        <v>0</v>
      </c>
      <c r="AX21">
        <f t="shared" si="16"/>
        <v>0</v>
      </c>
      <c r="AY21">
        <f t="shared" si="17"/>
        <v>0</v>
      </c>
      <c r="BA21">
        <f t="shared" si="33"/>
        <v>0</v>
      </c>
      <c r="BB21">
        <f t="shared" si="18"/>
        <v>0</v>
      </c>
      <c r="BC21">
        <f t="shared" si="19"/>
        <v>0</v>
      </c>
      <c r="BE21">
        <f t="shared" si="34"/>
        <v>0</v>
      </c>
      <c r="BF21">
        <f t="shared" si="35"/>
        <v>0</v>
      </c>
      <c r="BG21">
        <f t="shared" si="20"/>
        <v>0</v>
      </c>
      <c r="BI21">
        <f t="shared" si="21"/>
        <v>0</v>
      </c>
      <c r="BJ21">
        <f t="shared" si="22"/>
        <v>0</v>
      </c>
      <c r="BK21">
        <f t="shared" si="23"/>
        <v>0</v>
      </c>
      <c r="BM21">
        <f t="shared" si="24"/>
        <v>0</v>
      </c>
      <c r="BN21">
        <f t="shared" si="25"/>
        <v>0</v>
      </c>
      <c r="BO21">
        <f t="shared" si="26"/>
        <v>0</v>
      </c>
      <c r="BQ21">
        <f t="shared" si="27"/>
        <v>0</v>
      </c>
      <c r="BR21">
        <f t="shared" si="40"/>
        <v>0</v>
      </c>
      <c r="BS21">
        <f t="shared" si="41"/>
        <v>0</v>
      </c>
    </row>
    <row r="23" spans="1:71" x14ac:dyDescent="0.25">
      <c r="B23">
        <f>SUM(B2:B21)</f>
        <v>6920</v>
      </c>
    </row>
    <row r="24" spans="1:71" x14ac:dyDescent="0.25">
      <c r="BE24">
        <f>SUM(BE2:BG21)+SUM(BA2:BC21)</f>
        <v>6872</v>
      </c>
    </row>
  </sheetData>
  <mergeCells count="10">
    <mergeCell ref="AS1:AU1"/>
    <mergeCell ref="AW1:AY1"/>
    <mergeCell ref="BA1:BC1"/>
    <mergeCell ref="P1:S1"/>
    <mergeCell ref="V1:X1"/>
    <mergeCell ref="Y1:AA1"/>
    <mergeCell ref="AO1:AQ1"/>
    <mergeCell ref="AG1:AI1"/>
    <mergeCell ref="AK1:AM1"/>
    <mergeCell ref="AC1:A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Planilha1 (2)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Rios</dc:creator>
  <cp:lastModifiedBy>Alejandro Rios</cp:lastModifiedBy>
  <dcterms:created xsi:type="dcterms:W3CDTF">2023-01-20T13:25:43Z</dcterms:created>
  <dcterms:modified xsi:type="dcterms:W3CDTF">2023-01-21T03:34:45Z</dcterms:modified>
</cp:coreProperties>
</file>